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or_000\Desktop\2017zenki\robo\仕様や企画や\"/>
    </mc:Choice>
  </mc:AlternateContent>
  <bookViews>
    <workbookView xWindow="0" yWindow="0" windowWidth="23040" windowHeight="9090" tabRatio="658"/>
  </bookViews>
  <sheets>
    <sheet name="スプリントバックログ(全体) " sheetId="12" r:id="rId1"/>
    <sheet name="スプリントバックログ（グラフ表）" sheetId="13" r:id="rId2"/>
    <sheet name="スケジュール（4月分）" sheetId="14" r:id="rId3"/>
    <sheet name="スケジュール（5月分）" sheetId="15" r:id="rId4"/>
    <sheet name="スケジュール（6月分）" sheetId="16" r:id="rId5"/>
  </sheets>
  <definedNames>
    <definedName name="_xlnm._FilterDatabase" localSheetId="0" hidden="1">'スプリントバックログ(全体) '!$A$1:$AL$362</definedName>
    <definedName name="重要度" localSheetId="0">OFFSET(#REF!,0,0,COUNTA(#REF!),1)</definedName>
    <definedName name="重要度">OFFSET(#REF!,0,0,COUNTA(#REF!),1)</definedName>
    <definedName name="状況" localSheetId="0">OFFSET(#REF!,0,0,COUNTA(#REF!),1)</definedName>
    <definedName name="状況">OFFSET(#REF!,0,0,COUNTA(#REF!),1)</definedName>
    <definedName name="状況２" localSheetId="0">OFFSET(#REF!,0,0,COUNTA(#REF!),1)</definedName>
    <definedName name="状況２">OFFSET(#REF!,0,0,COUNTA(#REF!),1)</definedName>
    <definedName name="担当者" localSheetId="0">OFFSET(#REF!,0,0,COUNTA(#REF!),1)</definedName>
    <definedName name="担当者">OFFSET(#REF!,0,0,COUNTA(#REF!),1)</definedName>
    <definedName name="登録者" localSheetId="0">OFFSET(#REF!,0,0,COUNTA(#REF!),1)</definedName>
    <definedName name="登録者">OFFSET(#REF!,0,0,COUNTA(#REF!),1)</definedName>
  </definedNames>
  <calcPr calcId="152511"/>
</workbook>
</file>

<file path=xl/calcChain.xml><?xml version="1.0" encoding="utf-8"?>
<calcChain xmlns="http://schemas.openxmlformats.org/spreadsheetml/2006/main">
  <c r="K79" i="12" l="1"/>
  <c r="K80" i="12"/>
  <c r="K81" i="12"/>
  <c r="K82" i="12"/>
  <c r="K83" i="12"/>
  <c r="K84" i="12"/>
  <c r="K85" i="12"/>
  <c r="K122" i="12" l="1"/>
  <c r="K136" i="12" l="1"/>
  <c r="F136" i="12"/>
  <c r="K135" i="12"/>
  <c r="F135" i="12"/>
  <c r="K134" i="12"/>
  <c r="F134" i="12"/>
  <c r="F133" i="12"/>
  <c r="K128" i="12"/>
  <c r="F128" i="12" s="1"/>
  <c r="K129" i="12"/>
  <c r="F129" i="12"/>
  <c r="K118" i="12"/>
  <c r="F118" i="12"/>
  <c r="K119" i="12"/>
  <c r="F119" i="12"/>
  <c r="F121" i="12"/>
  <c r="K121" i="12"/>
  <c r="F122" i="12"/>
  <c r="K123" i="12"/>
  <c r="F123" i="12" s="1"/>
  <c r="K124" i="12"/>
  <c r="F124" i="12" s="1"/>
  <c r="F125" i="12"/>
  <c r="K125" i="12"/>
  <c r="F126" i="12"/>
  <c r="K126" i="12"/>
  <c r="F127" i="12"/>
  <c r="K127" i="12"/>
  <c r="F130" i="12"/>
  <c r="K130" i="12"/>
  <c r="F131" i="12"/>
  <c r="K131" i="12"/>
  <c r="F132" i="12"/>
  <c r="F137" i="12"/>
  <c r="K137" i="12"/>
  <c r="F138" i="12"/>
  <c r="K138" i="12"/>
  <c r="F139" i="12"/>
  <c r="K139" i="12"/>
  <c r="F140" i="12"/>
  <c r="K140" i="12"/>
  <c r="F141" i="12"/>
  <c r="K141" i="12"/>
  <c r="F142" i="12"/>
  <c r="K142" i="12"/>
  <c r="F143" i="12"/>
  <c r="K143" i="12"/>
  <c r="F144" i="12"/>
  <c r="K144" i="12"/>
  <c r="F145" i="12"/>
  <c r="K145" i="12"/>
  <c r="F146" i="12"/>
  <c r="K146" i="12"/>
  <c r="F147" i="12"/>
  <c r="K147" i="12"/>
  <c r="F148" i="12"/>
  <c r="K148" i="12"/>
  <c r="F149" i="12"/>
  <c r="K149" i="12"/>
  <c r="F150" i="12"/>
  <c r="K150" i="12"/>
  <c r="F151" i="12"/>
  <c r="K151" i="12"/>
  <c r="F152" i="12"/>
  <c r="K152" i="12"/>
  <c r="F153" i="12"/>
  <c r="K153" i="12"/>
  <c r="F154" i="12"/>
  <c r="K154" i="12"/>
  <c r="F155" i="12"/>
  <c r="K155" i="12"/>
  <c r="F156" i="12"/>
  <c r="K156" i="12"/>
  <c r="F157" i="12"/>
  <c r="K157" i="12"/>
  <c r="F158" i="12"/>
  <c r="K158" i="12"/>
  <c r="F159" i="12"/>
  <c r="K159" i="12"/>
  <c r="F160" i="12"/>
  <c r="K160" i="12"/>
  <c r="F161" i="12"/>
  <c r="K161" i="12"/>
  <c r="F162" i="12"/>
  <c r="K162" i="12"/>
  <c r="F163" i="12"/>
  <c r="K163" i="12"/>
  <c r="F164" i="12"/>
  <c r="K164" i="12"/>
  <c r="F165" i="12"/>
  <c r="K165" i="12"/>
  <c r="F166" i="12"/>
  <c r="K166" i="12"/>
  <c r="F167" i="12"/>
  <c r="K167" i="12"/>
  <c r="F168" i="12"/>
  <c r="K168" i="12"/>
  <c r="F169" i="12"/>
  <c r="K169" i="12"/>
  <c r="F170" i="12"/>
  <c r="K170" i="12"/>
  <c r="F171" i="12"/>
  <c r="K171" i="12"/>
  <c r="F172" i="12"/>
  <c r="K172" i="12"/>
  <c r="F173" i="12"/>
  <c r="K173" i="12"/>
  <c r="F174" i="12"/>
  <c r="K174" i="12"/>
  <c r="F175" i="12"/>
  <c r="K175" i="12"/>
  <c r="F176" i="12"/>
  <c r="K176" i="12"/>
  <c r="F177" i="12"/>
  <c r="K177" i="12"/>
  <c r="F178" i="12"/>
  <c r="K178" i="12"/>
  <c r="F179" i="12"/>
  <c r="K179" i="12"/>
  <c r="F180" i="12"/>
  <c r="K180" i="12"/>
  <c r="F181" i="12"/>
  <c r="K181" i="12"/>
  <c r="F182" i="12"/>
  <c r="K182" i="12"/>
  <c r="F183" i="12"/>
  <c r="K183" i="12"/>
  <c r="F184" i="12"/>
  <c r="K184" i="12"/>
  <c r="F185" i="12"/>
  <c r="K185" i="12"/>
  <c r="F186" i="12"/>
  <c r="K186" i="12"/>
  <c r="F187" i="12"/>
  <c r="K187" i="12"/>
  <c r="F188" i="12"/>
  <c r="K188" i="12"/>
  <c r="F189" i="12"/>
  <c r="K189" i="12"/>
  <c r="F190" i="12"/>
  <c r="K190" i="12"/>
  <c r="F191" i="12"/>
  <c r="K191" i="12"/>
  <c r="F192" i="12"/>
  <c r="K192" i="12"/>
  <c r="F193" i="12"/>
  <c r="K193" i="12"/>
  <c r="F194" i="12"/>
  <c r="K194" i="12"/>
  <c r="F195" i="12"/>
  <c r="K195" i="12"/>
  <c r="F196" i="12"/>
  <c r="K196" i="12"/>
  <c r="F197" i="12"/>
  <c r="K197" i="12"/>
  <c r="F198" i="12"/>
  <c r="K198" i="12"/>
  <c r="F199" i="12"/>
  <c r="K199" i="12"/>
  <c r="F200" i="12"/>
  <c r="K200" i="12"/>
  <c r="F201" i="12"/>
  <c r="K201" i="12"/>
  <c r="F202" i="12"/>
  <c r="K202" i="12"/>
  <c r="F203" i="12"/>
  <c r="K203" i="12"/>
  <c r="F204" i="12"/>
  <c r="K204" i="12"/>
  <c r="F205" i="12"/>
  <c r="K205" i="12"/>
  <c r="F206" i="12"/>
  <c r="K206" i="12"/>
  <c r="F207" i="12"/>
  <c r="K207" i="12"/>
  <c r="F208" i="12"/>
  <c r="K208" i="12"/>
  <c r="F209" i="12"/>
  <c r="K209" i="12"/>
  <c r="F210" i="12"/>
  <c r="K210" i="12"/>
  <c r="F211" i="12"/>
  <c r="K211" i="12"/>
  <c r="F212" i="12"/>
  <c r="K212" i="12"/>
  <c r="F213" i="12"/>
  <c r="K213" i="12"/>
  <c r="F214" i="12"/>
  <c r="K214" i="12"/>
  <c r="F215" i="12"/>
  <c r="K215" i="12"/>
  <c r="F216" i="12"/>
  <c r="K216" i="12"/>
  <c r="F217" i="12"/>
  <c r="K217" i="12"/>
  <c r="F218" i="12"/>
  <c r="K218" i="12"/>
  <c r="F219" i="12"/>
  <c r="K219" i="12"/>
  <c r="F220" i="12"/>
  <c r="K220" i="12"/>
  <c r="F221" i="12"/>
  <c r="K221" i="12"/>
  <c r="F222" i="12"/>
  <c r="K222" i="12"/>
  <c r="F223" i="12"/>
  <c r="K223" i="12"/>
  <c r="F224" i="12"/>
  <c r="K224" i="12"/>
  <c r="F225" i="12"/>
  <c r="K225" i="12"/>
  <c r="F226" i="12"/>
  <c r="K226" i="12"/>
  <c r="F227" i="12"/>
  <c r="K227" i="12"/>
  <c r="F228" i="12"/>
  <c r="K228" i="12"/>
  <c r="F229" i="12"/>
  <c r="K229" i="12"/>
  <c r="F230" i="12"/>
  <c r="K230" i="12"/>
  <c r="F231" i="12"/>
  <c r="K231" i="12"/>
  <c r="F232" i="12"/>
  <c r="K232" i="12"/>
  <c r="F233" i="12"/>
  <c r="K233" i="12"/>
  <c r="F234" i="12"/>
  <c r="K234" i="12"/>
  <c r="F235" i="12"/>
  <c r="K235" i="12"/>
  <c r="F236" i="12"/>
  <c r="K236" i="12"/>
  <c r="F237" i="12"/>
  <c r="K237" i="12"/>
  <c r="F238" i="12"/>
  <c r="K238" i="12"/>
  <c r="F239" i="12"/>
  <c r="K239" i="12"/>
  <c r="F240" i="12"/>
  <c r="K240" i="12"/>
  <c r="F241" i="12"/>
  <c r="K241" i="12"/>
  <c r="F242" i="12"/>
  <c r="K242" i="12"/>
  <c r="F243" i="12"/>
  <c r="K243" i="12"/>
  <c r="F244" i="12"/>
  <c r="K244" i="12"/>
  <c r="F245" i="12"/>
  <c r="K245" i="12"/>
  <c r="F246" i="12"/>
  <c r="K246" i="12"/>
  <c r="F247" i="12"/>
  <c r="K247" i="12"/>
  <c r="F248" i="12"/>
  <c r="K248" i="12"/>
  <c r="F249" i="12"/>
  <c r="K249" i="12"/>
  <c r="F250" i="12"/>
  <c r="K250" i="12"/>
  <c r="F251" i="12"/>
  <c r="K251" i="12"/>
  <c r="F252" i="12"/>
  <c r="K252" i="12"/>
  <c r="F253" i="12"/>
  <c r="K253" i="12"/>
  <c r="F254" i="12"/>
  <c r="K254" i="12"/>
  <c r="F255" i="12"/>
  <c r="K255" i="12"/>
  <c r="F256" i="12"/>
  <c r="K256" i="12"/>
  <c r="F257" i="12"/>
  <c r="K257" i="12"/>
  <c r="F258" i="12"/>
  <c r="K258" i="12"/>
  <c r="F259" i="12"/>
  <c r="K259" i="12"/>
  <c r="F260" i="12"/>
  <c r="K260" i="12"/>
  <c r="F261" i="12"/>
  <c r="K261" i="12"/>
  <c r="F262" i="12"/>
  <c r="K262" i="12"/>
  <c r="F263" i="12"/>
  <c r="K263" i="12"/>
  <c r="F264" i="12"/>
  <c r="K264" i="12"/>
  <c r="F265" i="12"/>
  <c r="K265" i="12"/>
  <c r="F266" i="12"/>
  <c r="K266" i="12"/>
  <c r="F267" i="12"/>
  <c r="K267" i="12"/>
  <c r="F268" i="12"/>
  <c r="K268" i="12"/>
  <c r="F269" i="12"/>
  <c r="K269" i="12"/>
  <c r="F270" i="12"/>
  <c r="K270" i="12"/>
  <c r="F271" i="12"/>
  <c r="K271" i="12"/>
  <c r="F272" i="12"/>
  <c r="K272" i="12"/>
  <c r="F273" i="12"/>
  <c r="K273" i="12"/>
  <c r="F274" i="12"/>
  <c r="K274" i="12"/>
  <c r="F275" i="12"/>
  <c r="K275" i="12"/>
  <c r="F276" i="12"/>
  <c r="K276" i="12"/>
  <c r="F277" i="12"/>
  <c r="K277" i="12"/>
  <c r="F278" i="12"/>
  <c r="K278" i="12"/>
  <c r="F279" i="12"/>
  <c r="K279" i="12"/>
  <c r="F280" i="12"/>
  <c r="K280" i="12"/>
  <c r="F281" i="12"/>
  <c r="K281" i="12"/>
  <c r="F282" i="12"/>
  <c r="K282" i="12"/>
  <c r="F283" i="12"/>
  <c r="K283" i="12"/>
  <c r="F284" i="12"/>
  <c r="K284" i="12"/>
  <c r="F285" i="12"/>
  <c r="K285" i="12"/>
  <c r="F286" i="12"/>
  <c r="K286" i="12"/>
  <c r="F287" i="12"/>
  <c r="K287" i="12"/>
  <c r="F288" i="12"/>
  <c r="K288" i="12"/>
  <c r="F289" i="12"/>
  <c r="K289" i="12"/>
  <c r="F290" i="12"/>
  <c r="K290" i="12"/>
  <c r="F291" i="12"/>
  <c r="K291" i="12"/>
  <c r="F292" i="12"/>
  <c r="K292" i="12"/>
  <c r="F293" i="12"/>
  <c r="K293" i="12"/>
  <c r="F294" i="12"/>
  <c r="K294" i="12"/>
  <c r="F295" i="12"/>
  <c r="K295" i="12"/>
  <c r="F296" i="12"/>
  <c r="K296" i="12"/>
  <c r="F297" i="12"/>
  <c r="K297" i="12"/>
  <c r="F298" i="12"/>
  <c r="K298" i="12"/>
  <c r="F299" i="12"/>
  <c r="K299" i="12"/>
  <c r="F300" i="12"/>
  <c r="K300" i="12"/>
  <c r="F301" i="12"/>
  <c r="K301" i="12"/>
  <c r="F302" i="12"/>
  <c r="K302" i="12"/>
  <c r="F303" i="12"/>
  <c r="K303" i="12"/>
  <c r="F304" i="12"/>
  <c r="K304" i="12"/>
  <c r="F305" i="12"/>
  <c r="K305" i="12"/>
  <c r="F306" i="12"/>
  <c r="K306" i="12"/>
  <c r="F307" i="12"/>
  <c r="K307" i="12"/>
  <c r="F308" i="12"/>
  <c r="K308" i="12"/>
  <c r="F309" i="12"/>
  <c r="K309" i="12"/>
  <c r="F310" i="12"/>
  <c r="K310" i="12"/>
  <c r="F311" i="12"/>
  <c r="K311" i="12"/>
  <c r="F312" i="12"/>
  <c r="K312" i="12"/>
  <c r="F313" i="12"/>
  <c r="K313" i="12"/>
  <c r="F314" i="12"/>
  <c r="K314" i="12"/>
  <c r="F315" i="12"/>
  <c r="K315" i="12"/>
  <c r="F316" i="12"/>
  <c r="K316" i="12"/>
  <c r="F317" i="12"/>
  <c r="K317" i="12"/>
  <c r="F318" i="12"/>
  <c r="K318" i="12"/>
  <c r="F319" i="12"/>
  <c r="K319" i="12"/>
  <c r="F320" i="12"/>
  <c r="K320" i="12"/>
  <c r="F321" i="12"/>
  <c r="K321" i="12"/>
  <c r="F322" i="12"/>
  <c r="K322" i="12"/>
  <c r="F323" i="12"/>
  <c r="K323" i="12"/>
  <c r="F324" i="12"/>
  <c r="K324" i="12"/>
  <c r="F325" i="12"/>
  <c r="K325" i="12"/>
  <c r="F326" i="12"/>
  <c r="K326" i="12"/>
  <c r="F327" i="12"/>
  <c r="K327" i="12"/>
  <c r="F328" i="12"/>
  <c r="K328" i="12"/>
  <c r="F329" i="12"/>
  <c r="K329" i="12"/>
  <c r="F330" i="12"/>
  <c r="K330" i="12"/>
  <c r="F331" i="12"/>
  <c r="K331" i="12"/>
  <c r="F332" i="12"/>
  <c r="K332" i="12"/>
  <c r="F333" i="12"/>
  <c r="K333" i="12"/>
  <c r="F334" i="12"/>
  <c r="K334" i="12"/>
  <c r="F335" i="12"/>
  <c r="K335" i="12"/>
  <c r="F336" i="12"/>
  <c r="K336" i="12"/>
  <c r="F337" i="12"/>
  <c r="K337" i="12"/>
  <c r="F338" i="12"/>
  <c r="K338" i="12"/>
  <c r="F339" i="12"/>
  <c r="K339" i="12"/>
  <c r="F340" i="12"/>
  <c r="K340" i="12"/>
  <c r="F341" i="12"/>
  <c r="K341" i="12"/>
  <c r="F342" i="12"/>
  <c r="K342" i="12"/>
  <c r="F343" i="12"/>
  <c r="K343" i="12"/>
  <c r="F344" i="12"/>
  <c r="K344" i="12"/>
  <c r="F345" i="12"/>
  <c r="K345" i="12"/>
  <c r="F346" i="12"/>
  <c r="K346" i="12"/>
  <c r="F347" i="12"/>
  <c r="K347" i="12"/>
  <c r="F348" i="12"/>
  <c r="K348" i="12"/>
  <c r="F349" i="12"/>
  <c r="K349" i="12"/>
  <c r="F350" i="12"/>
  <c r="K350" i="12"/>
  <c r="F351" i="12"/>
  <c r="K351" i="12"/>
  <c r="F352" i="12"/>
  <c r="K352" i="12"/>
  <c r="F353" i="12"/>
  <c r="K353" i="12"/>
  <c r="F354" i="12"/>
  <c r="K354" i="12"/>
  <c r="F355" i="12"/>
  <c r="K355" i="12"/>
  <c r="F356" i="12"/>
  <c r="K356" i="12"/>
  <c r="F357" i="12"/>
  <c r="K357" i="12"/>
  <c r="F358" i="12"/>
  <c r="K358" i="12"/>
  <c r="F359" i="12"/>
  <c r="K359" i="12"/>
  <c r="F360" i="12"/>
  <c r="K360" i="12"/>
  <c r="F361" i="12"/>
  <c r="K361" i="12"/>
  <c r="F362" i="12"/>
  <c r="K362" i="12"/>
  <c r="F363" i="12"/>
  <c r="K363" i="12"/>
  <c r="F364" i="12"/>
  <c r="K364" i="12"/>
  <c r="F365" i="12"/>
  <c r="K365" i="12"/>
  <c r="F366" i="12"/>
  <c r="K366" i="12"/>
  <c r="F367" i="12"/>
  <c r="K367" i="12"/>
  <c r="F368" i="12"/>
  <c r="K368" i="12"/>
  <c r="F369" i="12"/>
  <c r="K369" i="12"/>
  <c r="F370" i="12"/>
  <c r="K370" i="12"/>
  <c r="F371" i="12"/>
  <c r="K371" i="12"/>
  <c r="F372" i="12"/>
  <c r="K372" i="12"/>
  <c r="F373" i="12"/>
  <c r="K373" i="12"/>
  <c r="F374" i="12"/>
  <c r="K374" i="12"/>
  <c r="K38" i="12" l="1"/>
  <c r="F38" i="12"/>
  <c r="K37" i="12"/>
  <c r="F37" i="12"/>
  <c r="K36" i="12"/>
  <c r="F36" i="12"/>
  <c r="K35" i="12"/>
  <c r="F35" i="12"/>
  <c r="K34" i="12"/>
  <c r="F34" i="12"/>
  <c r="K17" i="12"/>
  <c r="F17" i="12"/>
  <c r="K16" i="12"/>
  <c r="F16" i="12"/>
  <c r="K15" i="12"/>
  <c r="F15" i="12"/>
  <c r="K14" i="12"/>
  <c r="F14" i="12"/>
  <c r="K13" i="12"/>
  <c r="F13" i="12"/>
  <c r="K12" i="12"/>
  <c r="F12" i="12"/>
  <c r="K11" i="12"/>
  <c r="F11" i="12"/>
  <c r="K39" i="12"/>
  <c r="F39" i="12"/>
  <c r="K33" i="12"/>
  <c r="F33" i="12"/>
  <c r="K32" i="12"/>
  <c r="F32" i="12"/>
  <c r="K31" i="12"/>
  <c r="F31" i="12"/>
  <c r="K30" i="12"/>
  <c r="F30" i="12"/>
  <c r="K29" i="12"/>
  <c r="F29" i="12"/>
  <c r="K28" i="12"/>
  <c r="F28" i="12"/>
  <c r="K27" i="12"/>
  <c r="F27" i="12"/>
  <c r="K26" i="12"/>
  <c r="F26" i="12"/>
  <c r="K56" i="12" l="1"/>
  <c r="F56" i="12" s="1"/>
  <c r="K57" i="12"/>
  <c r="F57" i="12" s="1"/>
  <c r="K58" i="12"/>
  <c r="F58" i="12" s="1"/>
  <c r="F59" i="12"/>
  <c r="K59" i="12"/>
  <c r="K60" i="12"/>
  <c r="F60" i="12" s="1"/>
  <c r="F61" i="12"/>
  <c r="K61" i="12"/>
  <c r="F62" i="12"/>
  <c r="K62" i="12"/>
  <c r="F63" i="12"/>
  <c r="K63" i="12"/>
  <c r="F64" i="12"/>
  <c r="K64" i="12"/>
  <c r="F65" i="12"/>
  <c r="K65" i="12"/>
  <c r="F66" i="12"/>
  <c r="K66" i="12"/>
  <c r="F67" i="12"/>
  <c r="K67" i="12"/>
  <c r="F68" i="12"/>
  <c r="K68" i="12"/>
  <c r="F69" i="12"/>
  <c r="K69" i="12"/>
  <c r="F70" i="12"/>
  <c r="K70" i="12"/>
  <c r="F71" i="12"/>
  <c r="K71" i="12"/>
  <c r="F72" i="12"/>
  <c r="K72" i="12"/>
  <c r="F73" i="12"/>
  <c r="K73" i="12"/>
  <c r="F74" i="12"/>
  <c r="K74" i="12"/>
  <c r="F75" i="12"/>
  <c r="K75" i="12"/>
  <c r="F76" i="12"/>
  <c r="K76" i="12"/>
  <c r="F77" i="12"/>
  <c r="K77" i="12"/>
  <c r="F78" i="12"/>
  <c r="K78" i="12"/>
  <c r="F79" i="12"/>
  <c r="F80" i="12"/>
  <c r="F81" i="12"/>
  <c r="F82" i="12"/>
  <c r="F83" i="12"/>
  <c r="F84" i="12"/>
  <c r="F85" i="12"/>
  <c r="F86" i="12"/>
  <c r="K86" i="12"/>
  <c r="F87" i="12"/>
  <c r="K87" i="12"/>
  <c r="K88" i="12"/>
  <c r="F88" i="12" s="1"/>
  <c r="K89" i="12"/>
  <c r="F89" i="12" s="1"/>
  <c r="K90" i="12"/>
  <c r="F90" i="12" s="1"/>
  <c r="K91" i="12"/>
  <c r="F91" i="12" s="1"/>
  <c r="K92" i="12"/>
  <c r="F92" i="12" s="1"/>
  <c r="F93" i="12"/>
  <c r="K93" i="12"/>
  <c r="F94" i="12"/>
  <c r="K94" i="12"/>
  <c r="F95" i="12"/>
  <c r="K95" i="12"/>
  <c r="F96" i="12"/>
  <c r="K96" i="12"/>
  <c r="F97" i="12"/>
  <c r="K97" i="12"/>
  <c r="F98" i="12"/>
  <c r="K98" i="12"/>
  <c r="F99" i="12"/>
  <c r="K99" i="12"/>
  <c r="F100" i="12"/>
  <c r="K100" i="12"/>
  <c r="F101" i="12"/>
  <c r="K101" i="12"/>
  <c r="F102" i="12"/>
  <c r="K102" i="12"/>
  <c r="F103" i="12"/>
  <c r="K103" i="12"/>
  <c r="F104" i="12"/>
  <c r="K104" i="12"/>
  <c r="F105" i="12"/>
  <c r="K105" i="12"/>
  <c r="F106" i="12"/>
  <c r="K106" i="12"/>
  <c r="F107" i="12"/>
  <c r="K107" i="12"/>
  <c r="F108" i="12"/>
  <c r="K108" i="12"/>
  <c r="F109" i="12"/>
  <c r="K109" i="12"/>
  <c r="F110" i="12"/>
  <c r="K110" i="12"/>
  <c r="F111" i="12"/>
  <c r="K111" i="12"/>
  <c r="F112" i="12"/>
  <c r="K112" i="12"/>
  <c r="F113" i="12"/>
  <c r="K113" i="12"/>
  <c r="F114" i="12"/>
  <c r="K114" i="12"/>
  <c r="K115" i="12"/>
  <c r="F115" i="12" s="1"/>
  <c r="K116" i="12"/>
  <c r="F116" i="12" s="1"/>
  <c r="K117" i="12"/>
  <c r="F117" i="12" s="1"/>
  <c r="F120" i="12"/>
  <c r="K120" i="12"/>
  <c r="K21" i="12" l="1"/>
  <c r="F21" i="12"/>
  <c r="K24" i="12"/>
  <c r="F24" i="12"/>
  <c r="K40" i="12"/>
  <c r="F40" i="12"/>
  <c r="F42" i="12"/>
  <c r="K42" i="12"/>
  <c r="K41" i="12" l="1"/>
  <c r="F41" i="12"/>
  <c r="K8" i="12" l="1"/>
  <c r="M5" i="13" l="1"/>
  <c r="B10" i="13"/>
  <c r="K10" i="13" s="1"/>
  <c r="D10" i="13"/>
  <c r="G10" i="13"/>
  <c r="L10" i="13"/>
  <c r="M10" i="13"/>
  <c r="N10" i="13"/>
  <c r="O10" i="13" l="1"/>
  <c r="F1" i="16"/>
  <c r="F1" i="15"/>
  <c r="F1" i="14"/>
  <c r="M6" i="13" l="1"/>
  <c r="M7" i="13"/>
  <c r="M8" i="13"/>
  <c r="M9" i="13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N5" i="13"/>
  <c r="N6" i="13"/>
  <c r="N7" i="13"/>
  <c r="N8" i="13"/>
  <c r="N9" i="13"/>
  <c r="L6" i="13"/>
  <c r="L7" i="13"/>
  <c r="L8" i="13"/>
  <c r="L9" i="13"/>
  <c r="L5" i="13"/>
  <c r="K9" i="12"/>
  <c r="D6" i="13"/>
  <c r="D7" i="13"/>
  <c r="D8" i="13"/>
  <c r="D9" i="13"/>
  <c r="B6" i="13"/>
  <c r="K6" i="13" s="1"/>
  <c r="B7" i="13"/>
  <c r="K7" i="13" s="1"/>
  <c r="B8" i="13"/>
  <c r="K8" i="13" s="1"/>
  <c r="B9" i="13"/>
  <c r="K9" i="13" s="1"/>
  <c r="H7" i="13"/>
  <c r="H8" i="13"/>
  <c r="H9" i="13"/>
  <c r="G6" i="13"/>
  <c r="G7" i="13"/>
  <c r="G8" i="13"/>
  <c r="G9" i="13"/>
  <c r="G5" i="13"/>
  <c r="B5" i="13"/>
  <c r="K5" i="13" s="1"/>
  <c r="O8" i="13" l="1"/>
  <c r="O9" i="13"/>
  <c r="O7" i="13"/>
  <c r="O6" i="13"/>
  <c r="O5" i="13"/>
  <c r="I7" i="13"/>
  <c r="I9" i="13"/>
  <c r="I8" i="13"/>
  <c r="L4" i="12"/>
  <c r="E10" i="13" s="1"/>
  <c r="D5" i="13"/>
  <c r="S3" i="12" l="1"/>
  <c r="AA3" i="12"/>
  <c r="AI3" i="12"/>
  <c r="M3" i="12"/>
  <c r="U3" i="12"/>
  <c r="AC3" i="12"/>
  <c r="AK3" i="12"/>
  <c r="N3" i="12"/>
  <c r="V3" i="12"/>
  <c r="AD3" i="12"/>
  <c r="AL3" i="12"/>
  <c r="O3" i="12"/>
  <c r="W3" i="12"/>
  <c r="AE3" i="12"/>
  <c r="P3" i="12"/>
  <c r="X3" i="12"/>
  <c r="AF3" i="12"/>
  <c r="Q3" i="12"/>
  <c r="Y3" i="12"/>
  <c r="AG3" i="12"/>
  <c r="R3" i="12"/>
  <c r="Z3" i="12"/>
  <c r="AH3" i="12"/>
  <c r="T3" i="12"/>
  <c r="AB3" i="12"/>
  <c r="AJ3" i="12"/>
  <c r="E6" i="13"/>
  <c r="E7" i="13"/>
  <c r="E8" i="13"/>
  <c r="E9" i="13"/>
  <c r="E5" i="13"/>
  <c r="K55" i="12"/>
  <c r="F55" i="12" s="1"/>
  <c r="K54" i="12"/>
  <c r="F54" i="12" s="1"/>
  <c r="K53" i="12"/>
  <c r="F53" i="12" s="1"/>
  <c r="K52" i="12"/>
  <c r="F52" i="12" s="1"/>
  <c r="K51" i="12"/>
  <c r="F51" i="12" s="1"/>
  <c r="K50" i="12"/>
  <c r="F50" i="12" s="1"/>
  <c r="K49" i="12"/>
  <c r="F49" i="12" s="1"/>
  <c r="K48" i="12"/>
  <c r="F48" i="12" s="1"/>
  <c r="K47" i="12"/>
  <c r="F47" i="12" s="1"/>
  <c r="K46" i="12"/>
  <c r="F46" i="12" s="1"/>
  <c r="K45" i="12"/>
  <c r="F45" i="12" s="1"/>
  <c r="K44" i="12"/>
  <c r="F44" i="12" s="1"/>
  <c r="K43" i="12"/>
  <c r="F43" i="12" s="1"/>
  <c r="K25" i="12"/>
  <c r="K23" i="12"/>
  <c r="F23" i="12" s="1"/>
  <c r="K22" i="12"/>
  <c r="F22" i="12" s="1"/>
  <c r="K20" i="12"/>
  <c r="F20" i="12"/>
  <c r="K19" i="12"/>
  <c r="F19" i="12"/>
  <c r="K18" i="12"/>
  <c r="F18" i="12" s="1"/>
  <c r="K10" i="12"/>
  <c r="F10" i="12" s="1"/>
  <c r="K7" i="12"/>
  <c r="K6" i="12"/>
  <c r="K5" i="12"/>
  <c r="F5" i="12"/>
  <c r="C8" i="13" l="1"/>
  <c r="F8" i="13" s="1"/>
  <c r="C9" i="13"/>
  <c r="F9" i="13" s="1"/>
  <c r="C7" i="13"/>
  <c r="F7" i="13" s="1"/>
  <c r="C5" i="13"/>
  <c r="C10" i="13"/>
  <c r="F10" i="13" s="1"/>
  <c r="F9" i="12"/>
  <c r="C6" i="13"/>
  <c r="F6" i="13" s="1"/>
  <c r="F7" i="12"/>
  <c r="H5" i="13" s="1"/>
  <c r="F6" i="12"/>
  <c r="F8" i="12"/>
  <c r="H10" i="13" s="1"/>
  <c r="I10" i="13" s="1"/>
  <c r="F25" i="12"/>
  <c r="L3" i="12"/>
  <c r="H6" i="13" l="1"/>
  <c r="I6" i="13" s="1"/>
  <c r="F5" i="13"/>
  <c r="I5" i="13"/>
  <c r="H3" i="13"/>
</calcChain>
</file>

<file path=xl/comments1.xml><?xml version="1.0" encoding="utf-8"?>
<comments xmlns="http://schemas.openxmlformats.org/spreadsheetml/2006/main">
  <authors>
    <author>Ohzu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G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L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L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<sst xmlns="http://schemas.openxmlformats.org/spreadsheetml/2006/main" count="580" uniqueCount="247">
  <si>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</si>
  <si>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</si>
  <si>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</si>
  <si>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</si>
  <si>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</si>
  <si>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</si>
  <si>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</si>
  <si>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</si>
  <si>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</si>
  <si>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</si>
  <si>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</si>
  <si>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</si>
  <si>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</si>
  <si>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優先度</t>
    <rPh sb="0" eb="3">
      <t>ユウセンド</t>
    </rPh>
    <phoneticPr fontId="3"/>
  </si>
  <si>
    <t>4/21</t>
  </si>
  <si>
    <t>4/17</t>
    <phoneticPr fontId="3"/>
  </si>
  <si>
    <t>4/18</t>
  </si>
  <si>
    <t>4/19</t>
  </si>
  <si>
    <t>4/20</t>
  </si>
  <si>
    <t>4/24</t>
    <phoneticPr fontId="3"/>
  </si>
  <si>
    <t>4/25</t>
  </si>
  <si>
    <t>4/26</t>
  </si>
  <si>
    <t>4/27</t>
  </si>
  <si>
    <t>4/28</t>
  </si>
  <si>
    <t>4/29</t>
  </si>
  <si>
    <t>進捗度　（％）</t>
    <rPh sb="0" eb="2">
      <t>シンチョク</t>
    </rPh>
    <rPh sb="2" eb="3">
      <t>ド</t>
    </rPh>
    <phoneticPr fontId="3"/>
  </si>
  <si>
    <t>完了</t>
    <rPh sb="0" eb="2">
      <t>カンリョウ</t>
    </rPh>
    <phoneticPr fontId="3"/>
  </si>
  <si>
    <t>タスク数</t>
    <rPh sb="3" eb="4">
      <t>スウ</t>
    </rPh>
    <phoneticPr fontId="3"/>
  </si>
  <si>
    <t>完了数</t>
    <rPh sb="0" eb="2">
      <t>カンリョウ</t>
    </rPh>
    <rPh sb="2" eb="3">
      <t>カズ</t>
    </rPh>
    <phoneticPr fontId="3"/>
  </si>
  <si>
    <t>各自の進捗度</t>
    <rPh sb="0" eb="2">
      <t>カクジ</t>
    </rPh>
    <rPh sb="3" eb="5">
      <t>シンチョク</t>
    </rPh>
    <rPh sb="5" eb="6">
      <t>ド</t>
    </rPh>
    <phoneticPr fontId="3"/>
  </si>
  <si>
    <t>全体の進捗度計算</t>
    <rPh sb="0" eb="2">
      <t>ゼンタイ</t>
    </rPh>
    <rPh sb="3" eb="5">
      <t>シンチョク</t>
    </rPh>
    <rPh sb="5" eb="6">
      <t>ド</t>
    </rPh>
    <rPh sb="6" eb="8">
      <t>ケイサン</t>
    </rPh>
    <phoneticPr fontId="3"/>
  </si>
  <si>
    <t>※大本データのセルデータ（消さないでください）</t>
    <rPh sb="1" eb="3">
      <t>オオモト</t>
    </rPh>
    <rPh sb="13" eb="14">
      <t>ケ</t>
    </rPh>
    <phoneticPr fontId="3"/>
  </si>
  <si>
    <t>5/9</t>
    <phoneticPr fontId="3"/>
  </si>
  <si>
    <t>5/12</t>
    <phoneticPr fontId="3"/>
  </si>
  <si>
    <t>5/16</t>
    <phoneticPr fontId="3"/>
  </si>
  <si>
    <t>5/19</t>
    <phoneticPr fontId="3"/>
  </si>
  <si>
    <t>5/23</t>
    <phoneticPr fontId="3"/>
  </si>
  <si>
    <t>5/26</t>
    <phoneticPr fontId="3"/>
  </si>
  <si>
    <t>5/30</t>
    <phoneticPr fontId="3"/>
  </si>
  <si>
    <t>6/2</t>
    <phoneticPr fontId="3"/>
  </si>
  <si>
    <t>6/6</t>
    <phoneticPr fontId="3"/>
  </si>
  <si>
    <t>6/9</t>
    <phoneticPr fontId="3"/>
  </si>
  <si>
    <t>6/13</t>
    <phoneticPr fontId="3"/>
  </si>
  <si>
    <t>6/16</t>
    <phoneticPr fontId="3"/>
  </si>
  <si>
    <t>6/20</t>
    <phoneticPr fontId="3"/>
  </si>
  <si>
    <t>6/23</t>
    <phoneticPr fontId="3"/>
  </si>
  <si>
    <t>6/27</t>
    <phoneticPr fontId="3"/>
  </si>
  <si>
    <t>タスク時間数</t>
    <rPh sb="3" eb="5">
      <t>ジカン</t>
    </rPh>
    <rPh sb="5" eb="6">
      <t>スウ</t>
    </rPh>
    <phoneticPr fontId="3"/>
  </si>
  <si>
    <t>6/30</t>
    <phoneticPr fontId="3"/>
  </si>
  <si>
    <t>P版</t>
    <rPh sb="1" eb="2">
      <t>バン</t>
    </rPh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</si>
  <si>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</si>
  <si>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</si>
  <si>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M版</t>
    <rPh sb="1" eb="2">
      <t>バン</t>
    </rPh>
    <phoneticPr fontId="3"/>
  </si>
  <si>
    <t>合計</t>
    <rPh sb="0" eb="2">
      <t>ゴウケイ</t>
    </rPh>
    <phoneticPr fontId="3"/>
  </si>
  <si>
    <t>全体の数値</t>
    <rPh sb="0" eb="2">
      <t>ゼンタイ</t>
    </rPh>
    <rPh sb="3" eb="5">
      <t>スウチ</t>
    </rPh>
    <phoneticPr fontId="3"/>
  </si>
  <si>
    <t>↓全体の割合（消さないで）</t>
    <rPh sb="1" eb="3">
      <t>ゼンタイ</t>
    </rPh>
    <rPh sb="4" eb="6">
      <t>ワリアイ</t>
    </rPh>
    <rPh sb="7" eb="8">
      <t>ケ</t>
    </rPh>
    <phoneticPr fontId="3"/>
  </si>
  <si>
    <t>TGSチーム制作予定表</t>
    <rPh sb="6" eb="8">
      <t>セイサク</t>
    </rPh>
    <rPh sb="8" eb="11">
      <t>ヨテイヒョウ</t>
    </rPh>
    <phoneticPr fontId="3"/>
  </si>
  <si>
    <t>４月</t>
    <rPh sb="1" eb="2">
      <t>ガツ</t>
    </rPh>
    <phoneticPr fontId="3"/>
  </si>
  <si>
    <t>更新日</t>
    <rPh sb="0" eb="3">
      <t>コウシンビ</t>
    </rPh>
    <phoneticPr fontId="3"/>
  </si>
  <si>
    <t>月</t>
    <rPh sb="0" eb="1">
      <t>ゲツ</t>
    </rPh>
    <phoneticPr fontId="3"/>
  </si>
  <si>
    <t>火</t>
  </si>
  <si>
    <t>水</t>
  </si>
  <si>
    <t>木</t>
  </si>
  <si>
    <t>金</t>
  </si>
  <si>
    <t>土</t>
  </si>
  <si>
    <t>日</t>
  </si>
  <si>
    <t>学校開始</t>
    <rPh sb="0" eb="2">
      <t>ガッコウ</t>
    </rPh>
    <rPh sb="2" eb="4">
      <t>カイシ</t>
    </rPh>
    <phoneticPr fontId="3"/>
  </si>
  <si>
    <t>企画チェック日【一日】</t>
    <rPh sb="0" eb="2">
      <t>キカク</t>
    </rPh>
    <rPh sb="6" eb="7">
      <t>ビ</t>
    </rPh>
    <rPh sb="8" eb="10">
      <t>イチニチ</t>
    </rPh>
    <phoneticPr fontId="3"/>
  </si>
  <si>
    <t>合同企業説明会【午後】</t>
    <rPh sb="0" eb="7">
      <t>ゴウドウキギョウセツメイカイ</t>
    </rPh>
    <rPh sb="8" eb="10">
      <t>ゴゴ</t>
    </rPh>
    <phoneticPr fontId="3"/>
  </si>
  <si>
    <t>巡回（小林、石川、吉冨）</t>
    <rPh sb="0" eb="2">
      <t>ジュンカイ</t>
    </rPh>
    <rPh sb="3" eb="5">
      <t>コバヤシ</t>
    </rPh>
    <rPh sb="6" eb="8">
      <t>イシカワ</t>
    </rPh>
    <rPh sb="9" eb="11">
      <t>ヨシトミ</t>
    </rPh>
    <phoneticPr fontId="3"/>
  </si>
  <si>
    <t>巡回（小林、石川）</t>
    <rPh sb="0" eb="2">
      <t>ジュンカイ</t>
    </rPh>
    <rPh sb="3" eb="5">
      <t>コバヤシ</t>
    </rPh>
    <rPh sb="6" eb="8">
      <t>イシカワ</t>
    </rPh>
    <phoneticPr fontId="3"/>
  </si>
  <si>
    <t>残り日数：80日</t>
    <rPh sb="0" eb="1">
      <t>ノコ</t>
    </rPh>
    <rPh sb="2" eb="4">
      <t>ニッスウ</t>
    </rPh>
    <rPh sb="7" eb="8">
      <t>ニチ</t>
    </rPh>
    <phoneticPr fontId="3"/>
  </si>
  <si>
    <t>CGコースプレゼン会【午後】</t>
    <rPh sb="9" eb="10">
      <t>カイ</t>
    </rPh>
    <rPh sb="11" eb="13">
      <t>ゴゴ</t>
    </rPh>
    <phoneticPr fontId="3"/>
  </si>
  <si>
    <t>蒲田合同企業説明会</t>
    <rPh sb="0" eb="2">
      <t>カマタ</t>
    </rPh>
    <rPh sb="2" eb="4">
      <t>ゴウドウ</t>
    </rPh>
    <rPh sb="4" eb="6">
      <t>キギョウ</t>
    </rPh>
    <rPh sb="6" eb="9">
      <t>セツメイカイ</t>
    </rPh>
    <phoneticPr fontId="3"/>
  </si>
  <si>
    <t>プロト・企画発表会</t>
    <rPh sb="4" eb="6">
      <t>キカク</t>
    </rPh>
    <rPh sb="6" eb="9">
      <t>ハッピョウカイ</t>
    </rPh>
    <phoneticPr fontId="3"/>
  </si>
  <si>
    <t>GW開始</t>
    <rPh sb="2" eb="4">
      <t>カイシ</t>
    </rPh>
    <phoneticPr fontId="3"/>
  </si>
  <si>
    <t>プロト版前日確認</t>
    <rPh sb="3" eb="4">
      <t>バン</t>
    </rPh>
    <rPh sb="4" eb="6">
      <t>ゼンジツ</t>
    </rPh>
    <rPh sb="6" eb="8">
      <t>カクニン</t>
    </rPh>
    <phoneticPr fontId="3"/>
  </si>
  <si>
    <t>学校あるので注意</t>
    <rPh sb="0" eb="2">
      <t>ガッコウ</t>
    </rPh>
    <rPh sb="6" eb="8">
      <t>チュウイ</t>
    </rPh>
    <phoneticPr fontId="3"/>
  </si>
  <si>
    <t>残り日数：62日</t>
    <rPh sb="0" eb="1">
      <t>ノコ</t>
    </rPh>
    <rPh sb="2" eb="4">
      <t>ニッスウ</t>
    </rPh>
    <rPh sb="7" eb="8">
      <t>ニチ</t>
    </rPh>
    <phoneticPr fontId="3"/>
  </si>
  <si>
    <t>５月</t>
    <rPh sb="1" eb="2">
      <t>ガツ</t>
    </rPh>
    <phoneticPr fontId="3"/>
  </si>
  <si>
    <t>創立記念日</t>
    <rPh sb="0" eb="5">
      <t>ソウリツキネンビ</t>
    </rPh>
    <phoneticPr fontId="3"/>
  </si>
  <si>
    <t>29日振替、臨時休業日</t>
    <rPh sb="2" eb="3">
      <t>ニチ</t>
    </rPh>
    <rPh sb="3" eb="5">
      <t>フリカエ</t>
    </rPh>
    <rPh sb="6" eb="10">
      <t>リンジキュウギョウ</t>
    </rPh>
    <rPh sb="10" eb="11">
      <t>ビ</t>
    </rPh>
    <phoneticPr fontId="3"/>
  </si>
  <si>
    <t>憲法記念日</t>
    <rPh sb="0" eb="5">
      <t>ケンポウキネンビ</t>
    </rPh>
    <phoneticPr fontId="3"/>
  </si>
  <si>
    <t>みどりの日</t>
    <rPh sb="4" eb="5">
      <t>ヒ</t>
    </rPh>
    <phoneticPr fontId="3"/>
  </si>
  <si>
    <t>こどもの日</t>
    <rPh sb="4" eb="5">
      <t>ヒ</t>
    </rPh>
    <phoneticPr fontId="3"/>
  </si>
  <si>
    <t>平常授業開始</t>
    <rPh sb="0" eb="2">
      <t>ヘイジョウ</t>
    </rPh>
    <rPh sb="2" eb="4">
      <t>ジュギョウ</t>
    </rPh>
    <rPh sb="4" eb="6">
      <t>カイシ</t>
    </rPh>
    <phoneticPr fontId="3"/>
  </si>
  <si>
    <t>プロト再チェック</t>
    <rPh sb="3" eb="4">
      <t>サイ</t>
    </rPh>
    <phoneticPr fontId="3"/>
  </si>
  <si>
    <t>チーム制作</t>
    <rPh sb="3" eb="5">
      <t>セイサク</t>
    </rPh>
    <phoneticPr fontId="3"/>
  </si>
  <si>
    <t>残り日数：50日</t>
    <rPh sb="0" eb="1">
      <t>ノコ</t>
    </rPh>
    <rPh sb="2" eb="4">
      <t>ニッスウ</t>
    </rPh>
    <rPh sb="7" eb="8">
      <t>ニチ</t>
    </rPh>
    <phoneticPr fontId="3"/>
  </si>
  <si>
    <t>α版チェック</t>
    <rPh sb="1" eb="2">
      <t>バン</t>
    </rPh>
    <phoneticPr fontId="3"/>
  </si>
  <si>
    <t>体育祭準備（午後休講）</t>
    <rPh sb="0" eb="3">
      <t>タイイクサイ</t>
    </rPh>
    <rPh sb="3" eb="5">
      <t>ジュンビ</t>
    </rPh>
    <rPh sb="6" eb="8">
      <t>ゴゴ</t>
    </rPh>
    <rPh sb="8" eb="10">
      <t>キュウコウ</t>
    </rPh>
    <phoneticPr fontId="3"/>
  </si>
  <si>
    <t>体育祭</t>
    <rPh sb="0" eb="3">
      <t>タイイクサイ</t>
    </rPh>
    <phoneticPr fontId="3"/>
  </si>
  <si>
    <t>残り日数：38日</t>
    <rPh sb="0" eb="1">
      <t>ノコ</t>
    </rPh>
    <rPh sb="2" eb="4">
      <t>ニッスウ</t>
    </rPh>
    <rPh sb="7" eb="8">
      <t>ニチ</t>
    </rPh>
    <phoneticPr fontId="3"/>
  </si>
  <si>
    <t>残り日数：30日</t>
    <rPh sb="0" eb="1">
      <t>ノコ</t>
    </rPh>
    <rPh sb="2" eb="4">
      <t>ニッスウ</t>
    </rPh>
    <rPh sb="7" eb="8">
      <t>ニチ</t>
    </rPh>
    <phoneticPr fontId="3"/>
  </si>
  <si>
    <t>PV制作開始予定（絵コンテ）</t>
    <rPh sb="2" eb="4">
      <t>セイサク</t>
    </rPh>
    <rPh sb="4" eb="6">
      <t>カイシ</t>
    </rPh>
    <rPh sb="6" eb="8">
      <t>ヨテイ</t>
    </rPh>
    <rPh sb="9" eb="10">
      <t>エ</t>
    </rPh>
    <phoneticPr fontId="3"/>
  </si>
  <si>
    <t>β版チェック</t>
    <rPh sb="1" eb="2">
      <t>バン</t>
    </rPh>
    <phoneticPr fontId="3"/>
  </si>
  <si>
    <t>書類作成予定</t>
    <rPh sb="0" eb="2">
      <t>ショルイ</t>
    </rPh>
    <rPh sb="2" eb="4">
      <t>サクセイ</t>
    </rPh>
    <rPh sb="4" eb="6">
      <t>ヨテイ</t>
    </rPh>
    <phoneticPr fontId="3"/>
  </si>
  <si>
    <t>残り日数:17日</t>
    <rPh sb="0" eb="1">
      <t>ノコ</t>
    </rPh>
    <rPh sb="2" eb="4">
      <t>ニッスウ</t>
    </rPh>
    <rPh sb="7" eb="8">
      <t>ニチ</t>
    </rPh>
    <phoneticPr fontId="3"/>
  </si>
  <si>
    <t>書類提出＆PV確認</t>
    <rPh sb="0" eb="2">
      <t>ショルイ</t>
    </rPh>
    <rPh sb="2" eb="4">
      <t>テイシュツ</t>
    </rPh>
    <rPh sb="7" eb="9">
      <t>カクニン</t>
    </rPh>
    <phoneticPr fontId="3"/>
  </si>
  <si>
    <t>M版チェック＆作品提出</t>
    <rPh sb="1" eb="2">
      <t>バン</t>
    </rPh>
    <rPh sb="7" eb="9">
      <t>サクヒン</t>
    </rPh>
    <rPh sb="9" eb="11">
      <t>テイシュツ</t>
    </rPh>
    <phoneticPr fontId="3"/>
  </si>
  <si>
    <t>TGS提出前日</t>
    <rPh sb="3" eb="5">
      <t>テイシュツ</t>
    </rPh>
    <rPh sb="5" eb="7">
      <t>ゼンジツ</t>
    </rPh>
    <phoneticPr fontId="3"/>
  </si>
  <si>
    <t>TGS締め切り</t>
    <rPh sb="3" eb="4">
      <t>シ</t>
    </rPh>
    <rPh sb="5" eb="6">
      <t>キ</t>
    </rPh>
    <phoneticPr fontId="3"/>
  </si>
  <si>
    <t>PV（修正版）確認</t>
    <rPh sb="3" eb="5">
      <t>シュウセイ</t>
    </rPh>
    <rPh sb="5" eb="6">
      <t>バン</t>
    </rPh>
    <rPh sb="7" eb="9">
      <t>カクニン</t>
    </rPh>
    <phoneticPr fontId="3"/>
  </si>
  <si>
    <t>守屋</t>
  </si>
  <si>
    <t>リンク</t>
  </si>
  <si>
    <t>石田</t>
  </si>
  <si>
    <t>藤巻</t>
  </si>
  <si>
    <t>池田</t>
  </si>
  <si>
    <t>６月</t>
    <rPh sb="1" eb="2">
      <t>ガツ</t>
    </rPh>
    <phoneticPr fontId="3"/>
  </si>
  <si>
    <t>片岡</t>
    <phoneticPr fontId="3"/>
  </si>
  <si>
    <t>&lt;4月&gt;</t>
    <rPh sb="2" eb="3">
      <t>ガツ</t>
    </rPh>
    <phoneticPr fontId="3"/>
  </si>
  <si>
    <t>◆企画系</t>
    <rPh sb="1" eb="3">
      <t>キカク</t>
    </rPh>
    <rPh sb="3" eb="4">
      <t>ケイ</t>
    </rPh>
    <phoneticPr fontId="3"/>
  </si>
  <si>
    <t>掴めるオブジェクト仕様</t>
    <rPh sb="0" eb="1">
      <t>ツカ</t>
    </rPh>
    <rPh sb="9" eb="11">
      <t>シヨウ</t>
    </rPh>
    <phoneticPr fontId="3"/>
  </si>
  <si>
    <t>ゲームプレイのUI仕様</t>
    <rPh sb="9" eb="11">
      <t>シヨウ</t>
    </rPh>
    <phoneticPr fontId="3"/>
  </si>
  <si>
    <t>スタートクリアーの仕様</t>
    <rPh sb="9" eb="11">
      <t>シヨウ</t>
    </rPh>
    <phoneticPr fontId="3"/>
  </si>
  <si>
    <t>シーン遷移（シームレス）の仕様</t>
    <rPh sb="3" eb="5">
      <t>センイ</t>
    </rPh>
    <rPh sb="13" eb="15">
      <t>シヨウ</t>
    </rPh>
    <phoneticPr fontId="3"/>
  </si>
  <si>
    <t>サウンド仕様</t>
    <rPh sb="4" eb="6">
      <t>シヨウ</t>
    </rPh>
    <phoneticPr fontId="3"/>
  </si>
  <si>
    <t>タイトル仕様</t>
    <rPh sb="4" eb="6">
      <t>シヨウ</t>
    </rPh>
    <phoneticPr fontId="3"/>
  </si>
  <si>
    <t>ステージセレクト仕様</t>
    <rPh sb="8" eb="10">
      <t>シヨウ</t>
    </rPh>
    <phoneticPr fontId="3"/>
  </si>
  <si>
    <t>プレイヤー制御仕様</t>
    <rPh sb="5" eb="7">
      <t>セイギョ</t>
    </rPh>
    <rPh sb="7" eb="9">
      <t>シヨウ</t>
    </rPh>
    <phoneticPr fontId="3"/>
  </si>
  <si>
    <t>操作説明仕様</t>
    <rPh sb="0" eb="2">
      <t>ソウサ</t>
    </rPh>
    <rPh sb="2" eb="4">
      <t>セツメイ</t>
    </rPh>
    <rPh sb="4" eb="6">
      <t>シヨウ</t>
    </rPh>
    <phoneticPr fontId="3"/>
  </si>
  <si>
    <t>高</t>
  </si>
  <si>
    <t>絶</t>
  </si>
  <si>
    <t>中</t>
  </si>
  <si>
    <t>◆仕様書系</t>
    <rPh sb="1" eb="4">
      <t>シヨウショ</t>
    </rPh>
    <rPh sb="4" eb="5">
      <t>ケイ</t>
    </rPh>
    <phoneticPr fontId="3"/>
  </si>
  <si>
    <t>プレイヤー制御仕様書</t>
    <rPh sb="5" eb="7">
      <t>セイギョ</t>
    </rPh>
    <rPh sb="7" eb="9">
      <t>シヨウ</t>
    </rPh>
    <rPh sb="9" eb="10">
      <t>ショ</t>
    </rPh>
    <phoneticPr fontId="3"/>
  </si>
  <si>
    <t>掴めるオブジェクト仕様書</t>
    <rPh sb="0" eb="1">
      <t>ツカ</t>
    </rPh>
    <rPh sb="9" eb="11">
      <t>シヨウ</t>
    </rPh>
    <phoneticPr fontId="3"/>
  </si>
  <si>
    <t>ゲームプレイのUI仕様書</t>
    <rPh sb="9" eb="11">
      <t>シヨウ</t>
    </rPh>
    <phoneticPr fontId="3"/>
  </si>
  <si>
    <t>スタートクリアーの仕様書</t>
    <rPh sb="9" eb="11">
      <t>シヨウ</t>
    </rPh>
    <phoneticPr fontId="3"/>
  </si>
  <si>
    <t>シーン遷移（シームレス）の仕様書</t>
    <rPh sb="3" eb="5">
      <t>センイ</t>
    </rPh>
    <rPh sb="13" eb="15">
      <t>シヨウ</t>
    </rPh>
    <phoneticPr fontId="3"/>
  </si>
  <si>
    <t>サウンド仕様書</t>
    <rPh sb="4" eb="6">
      <t>シヨウ</t>
    </rPh>
    <phoneticPr fontId="3"/>
  </si>
  <si>
    <t>ステージセレクト仕様書</t>
    <rPh sb="8" eb="10">
      <t>シヨウ</t>
    </rPh>
    <phoneticPr fontId="3"/>
  </si>
  <si>
    <t>タイトル仕様書</t>
    <rPh sb="4" eb="6">
      <t>シヨウ</t>
    </rPh>
    <phoneticPr fontId="3"/>
  </si>
  <si>
    <t>操作説明仕様書</t>
  </si>
  <si>
    <t>鉄球仕様</t>
    <rPh sb="0" eb="2">
      <t>テッキュウ</t>
    </rPh>
    <rPh sb="2" eb="4">
      <t>シヨウ</t>
    </rPh>
    <phoneticPr fontId="3"/>
  </si>
  <si>
    <t>スイッチ仕様</t>
    <rPh sb="4" eb="6">
      <t>シヨウ</t>
    </rPh>
    <phoneticPr fontId="3"/>
  </si>
  <si>
    <t>ペンチ仕様</t>
    <rPh sb="3" eb="5">
      <t>シヨウ</t>
    </rPh>
    <phoneticPr fontId="3"/>
  </si>
  <si>
    <t>ペンチ仕様書</t>
    <rPh sb="3" eb="6">
      <t>シヨウショ</t>
    </rPh>
    <phoneticPr fontId="3"/>
  </si>
  <si>
    <t>チュートリアル仕様書</t>
    <rPh sb="9" eb="10">
      <t>ショ</t>
    </rPh>
    <phoneticPr fontId="3"/>
  </si>
  <si>
    <t>チュートリアル仕様</t>
    <phoneticPr fontId="3"/>
  </si>
  <si>
    <t>片岡</t>
  </si>
  <si>
    <t>未定</t>
  </si>
  <si>
    <t>◆プログラム系</t>
    <rPh sb="6" eb="7">
      <t>ケイ</t>
    </rPh>
    <phoneticPr fontId="3"/>
  </si>
  <si>
    <t>◆MAP作成系</t>
    <rPh sb="4" eb="6">
      <t>サクセイ</t>
    </rPh>
    <rPh sb="6" eb="7">
      <t>ケイ</t>
    </rPh>
    <phoneticPr fontId="3"/>
  </si>
  <si>
    <t>&lt;プレイヤー&gt;</t>
  </si>
  <si>
    <t>移動、ジャンプ</t>
  </si>
  <si>
    <t>カメラ移動</t>
  </si>
  <si>
    <t>アーム切り替え</t>
  </si>
  <si>
    <t>アーム切り替えカメラ移動</t>
  </si>
  <si>
    <t>アームの切り替えプレイヤーと分離</t>
  </si>
  <si>
    <t>掴み状態移動</t>
  </si>
  <si>
    <t>掴み状態カメラ移動</t>
  </si>
  <si>
    <t>掴み状態アーム切り替え</t>
  </si>
  <si>
    <t>掴み状態アーム切り替えカメラ移動</t>
  </si>
  <si>
    <t>二つのアーム掴み移動固定</t>
  </si>
  <si>
    <t>プレイヤー掴み滑り移動</t>
  </si>
  <si>
    <t>プレイヤー棒に掴んだ時の重さで落ちる移動</t>
  </si>
  <si>
    <t>プレイヤースタート処理</t>
  </si>
  <si>
    <t>プレイヤーゴール処理</t>
  </si>
  <si>
    <t>プレイヤーゲームオーバー壁挟まり</t>
  </si>
  <si>
    <t>プレイヤーゲームオーバー落下</t>
  </si>
  <si>
    <t>プレイヤーゲームオーバーマグマ落下</t>
  </si>
  <si>
    <t>プレイヤーアニメーションIK対応1</t>
  </si>
  <si>
    <t>プレイヤーアニメーションIK対応2</t>
  </si>
  <si>
    <t>プレイヤーアニメーションIK調整1</t>
  </si>
  <si>
    <t>プレイヤーアニメーションIK調整2</t>
  </si>
  <si>
    <t>プレイヤー移動アニメーション適応</t>
  </si>
  <si>
    <t>プレイヤージャンプアニメーション適応</t>
  </si>
  <si>
    <t>プレイヤー掴みアニメーション適応</t>
  </si>
  <si>
    <t>プレイヤー死ぬアニメーション適応</t>
  </si>
  <si>
    <t>&lt;ペンチ制御&gt;</t>
  </si>
  <si>
    <t>ペンチアームの伸び縮み</t>
  </si>
  <si>
    <t>ペンチアームの方向変更</t>
  </si>
  <si>
    <t>ペンチの掴み</t>
  </si>
  <si>
    <t>ペンチ掴み強さ設定</t>
  </si>
  <si>
    <t>ペンチの回転</t>
  </si>
  <si>
    <t>ペンチの回転(自動)</t>
  </si>
  <si>
    <t>ペンチの掴み抵抗</t>
  </si>
  <si>
    <t>&lt;Mapオブジェクト&gt;</t>
  </si>
  <si>
    <t>切れるオブジェクト作成1</t>
  </si>
  <si>
    <t>切れるオブジェクト作成2</t>
  </si>
  <si>
    <t>曲がるオブジェクト作成1</t>
  </si>
  <si>
    <t>曲がるオブジェクト作成2</t>
  </si>
  <si>
    <t>曲がるオブジェクト作成3</t>
  </si>
  <si>
    <t>曲がるオブジェクト重さで曲がる作成1</t>
  </si>
  <si>
    <t>曲がるオブジェクト重さで曲がる作成2</t>
  </si>
  <si>
    <t>曲がるオブジェクト重さで曲がる作成3</t>
  </si>
  <si>
    <t>切れるオブジェクトと曲がるオブジェクトを融合1</t>
  </si>
  <si>
    <t>切れるオブジェクトと曲がるオブジェクトを融合2</t>
  </si>
  <si>
    <t>オブジェクトの耐久値　摩擦、重さ、太さ設定</t>
  </si>
  <si>
    <t>オブジェクトとペンチの連動</t>
  </si>
  <si>
    <t>迫りくる壁作成</t>
  </si>
  <si>
    <t>ボタン作成</t>
  </si>
  <si>
    <t>ボタンで動く壁作成</t>
  </si>
  <si>
    <t>ボタンと壁を連動</t>
  </si>
  <si>
    <t>迫りくる壁MAPに適応</t>
  </si>
  <si>
    <t>自動ドア作成</t>
  </si>
  <si>
    <t>自動ドアとプレイヤーを連動</t>
  </si>
  <si>
    <t>巡回経路を作成</t>
  </si>
  <si>
    <t>鉄球の作成</t>
  </si>
  <si>
    <t>鎖の作成</t>
  </si>
  <si>
    <t>鎖が切れた時の挙動作成</t>
  </si>
  <si>
    <t>&lt;ゲームプレイUI&gt;</t>
  </si>
  <si>
    <t>3DMap3Dオブジェクトを2DUIに変更</t>
  </si>
  <si>
    <t>3DMapの傾きの挙動を作成</t>
  </si>
  <si>
    <t>3DMapにいる現在地オブジェクト作成</t>
  </si>
  <si>
    <t>自機ペンチの状態作成</t>
  </si>
  <si>
    <t>自機ペンチの抵抗のゲージ作成</t>
  </si>
  <si>
    <t>マテリアルを全部変更させる</t>
  </si>
  <si>
    <t>&lt;エフェクト&gt;</t>
  </si>
  <si>
    <t>オブジェクト切るときエフェクト</t>
  </si>
  <si>
    <t>着地エフェクト</t>
  </si>
  <si>
    <t>オブジェクト着地エフェクト</t>
  </si>
  <si>
    <t>掴み足りない摩擦火花エフェクト</t>
  </si>
  <si>
    <t>天井から砂エフェクト</t>
  </si>
  <si>
    <t>パイプからプシューエフェクト</t>
  </si>
  <si>
    <t>ドローンの電灯ライト</t>
  </si>
  <si>
    <t>スイッチ電灯ライト</t>
  </si>
  <si>
    <t>自機の電灯ライト</t>
  </si>
  <si>
    <t>クリアー時のレーザー</t>
  </si>
  <si>
    <t>&lt;リザルト画面&gt;</t>
  </si>
  <si>
    <t>「Result」と表示</t>
  </si>
  <si>
    <t>「StageDamage」と表示</t>
  </si>
  <si>
    <t>「CleaaTime」と表示</t>
  </si>
  <si>
    <t>「WalkDistance」と表示</t>
  </si>
  <si>
    <t>ランクを表示</t>
  </si>
  <si>
    <t>「next」と表示</t>
  </si>
  <si>
    <t>マップのシャッターと連動</t>
  </si>
  <si>
    <t>ミニマップとUIの非表示</t>
  </si>
  <si>
    <t>チュートリアル　石田</t>
    <rPh sb="8" eb="10">
      <t>イシダ</t>
    </rPh>
    <phoneticPr fontId="3"/>
  </si>
  <si>
    <t>ステージ1　石田</t>
    <phoneticPr fontId="3"/>
  </si>
  <si>
    <t>ステージ2　石田</t>
    <phoneticPr fontId="3"/>
  </si>
  <si>
    <t>ステージ3　石田</t>
    <phoneticPr fontId="3"/>
  </si>
  <si>
    <t>ステージ4　石田</t>
    <phoneticPr fontId="3"/>
  </si>
  <si>
    <t>ステージ5　石田</t>
    <phoneticPr fontId="3"/>
  </si>
  <si>
    <t>全体のステージ確認　石田</t>
    <rPh sb="0" eb="2">
      <t>ゼンタイ</t>
    </rPh>
    <rPh sb="7" eb="9">
      <t>カクニン</t>
    </rPh>
    <phoneticPr fontId="3"/>
  </si>
  <si>
    <t>ベルトコンベアー作成</t>
    <rPh sb="8" eb="10">
      <t>サクセイ</t>
    </rPh>
    <phoneticPr fontId="3"/>
  </si>
  <si>
    <t>自機のどのペンチを使っているか回転挙動作成</t>
    <phoneticPr fontId="3"/>
  </si>
  <si>
    <t>オブジェクトパラメーター作成</t>
    <rPh sb="12" eb="14">
      <t>サクセイ</t>
    </rPh>
    <phoneticPr fontId="3"/>
  </si>
  <si>
    <t>ベルトコンベアーアニメーション適応</t>
    <rPh sb="15" eb="17">
      <t>テキオウ</t>
    </rPh>
    <phoneticPr fontId="3"/>
  </si>
  <si>
    <t>&lt;システム系&gt;</t>
    <rPh sb="5" eb="6">
      <t>ケイ</t>
    </rPh>
    <phoneticPr fontId="3"/>
  </si>
  <si>
    <t>偽シームレスシステム作成</t>
    <phoneticPr fontId="3"/>
  </si>
  <si>
    <t>Inputマネージャー作成</t>
    <rPh sb="11" eb="13">
      <t>サクセイ</t>
    </rPh>
    <phoneticPr fontId="3"/>
  </si>
  <si>
    <t>&lt;ツール系&gt;</t>
    <rPh sb="4" eb="5">
      <t>ケイ</t>
    </rPh>
    <phoneticPr fontId="3"/>
  </si>
  <si>
    <t>守屋</t>
    <phoneticPr fontId="3"/>
  </si>
  <si>
    <t>簡単モードの実装１</t>
    <rPh sb="0" eb="2">
      <t>カンタン</t>
    </rPh>
    <rPh sb="6" eb="8">
      <t>ジッソウ</t>
    </rPh>
    <phoneticPr fontId="3"/>
  </si>
  <si>
    <t>簡単モードの実装２</t>
    <rPh sb="0" eb="2">
      <t>カンタン</t>
    </rPh>
    <rPh sb="6" eb="8">
      <t>ジッソウ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</si>
</sst>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/>
    </xf>
    <xf numFmtId="49" fontId="9" fillId="3" borderId="1" xfId="1" applyNumberFormat="1" applyFont="1" applyFill="1" applyBorder="1" applyAlignment="1" applyProtection="1">
      <alignment horizontal="center" vertical="center"/>
    </xf>
    <xf numFmtId="0" fontId="10" fillId="0" borderId="0" xfId="0" applyFont="1" applyProtection="1">
      <alignment vertical="center"/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9" fontId="11" fillId="0" borderId="1" xfId="2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2" fillId="3" borderId="8" xfId="1" applyNumberFormat="1" applyFont="1" applyFill="1" applyBorder="1" applyAlignment="1" applyProtection="1">
      <alignment horizontal="center" vertical="center"/>
    </xf>
    <xf numFmtId="0" fontId="5" fillId="0" borderId="8" xfId="1" applyNumberFormat="1" applyFont="1" applyFill="1" applyBorder="1" applyAlignment="1" applyProtection="1">
      <alignment horizontal="center" vertical="center"/>
    </xf>
    <xf numFmtId="0" fontId="6" fillId="0" borderId="8" xfId="1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9" xfId="1" applyNumberFormat="1" applyFont="1" applyFill="1" applyBorder="1" applyAlignment="1" applyProtection="1">
      <alignment horizontal="center" vertical="center"/>
    </xf>
    <xf numFmtId="0" fontId="6" fillId="0" borderId="9" xfId="1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5" fillId="0" borderId="11" xfId="1" applyNumberFormat="1" applyFont="1" applyFill="1" applyBorder="1" applyAlignment="1" applyProtection="1">
      <alignment horizontal="center" vertical="center"/>
    </xf>
    <xf numFmtId="0" fontId="6" fillId="0" borderId="11" xfId="1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0" fontId="4" fillId="0" borderId="14" xfId="0" applyNumberFormat="1" applyFont="1" applyBorder="1" applyAlignment="1" applyProtection="1">
      <alignment horizontal="center" vertical="center"/>
      <protection locked="0"/>
    </xf>
    <xf numFmtId="49" fontId="2" fillId="6" borderId="1" xfId="1" applyNumberFormat="1" applyFont="1" applyFill="1" applyBorder="1" applyAlignment="1" applyProtection="1">
      <alignment horizontal="center" vertical="center"/>
    </xf>
    <xf numFmtId="49" fontId="9" fillId="6" borderId="9" xfId="1" applyNumberFormat="1" applyFont="1" applyFill="1" applyBorder="1" applyAlignment="1" applyProtection="1">
      <alignment horizontal="center" vertical="center"/>
    </xf>
    <xf numFmtId="49" fontId="9" fillId="7" borderId="11" xfId="1" applyNumberFormat="1" applyFont="1" applyFill="1" applyBorder="1" applyAlignment="1" applyProtection="1">
      <alignment horizontal="center" vertical="center"/>
    </xf>
    <xf numFmtId="49" fontId="2" fillId="7" borderId="1" xfId="1" applyNumberFormat="1" applyFont="1" applyFill="1" applyBorder="1" applyAlignment="1" applyProtection="1">
      <alignment horizontal="center" vertical="center"/>
    </xf>
    <xf numFmtId="49" fontId="9" fillId="7" borderId="9" xfId="1" applyNumberFormat="1" applyFont="1" applyFill="1" applyBorder="1" applyAlignment="1" applyProtection="1">
      <alignment horizontal="center" vertical="center"/>
    </xf>
    <xf numFmtId="49" fontId="2" fillId="4" borderId="1" xfId="1" applyNumberFormat="1" applyFont="1" applyFill="1" applyBorder="1" applyAlignment="1" applyProtection="1">
      <alignment horizontal="center" vertical="center"/>
    </xf>
    <xf numFmtId="49" fontId="9" fillId="4" borderId="9" xfId="1" applyNumberFormat="1" applyFont="1" applyFill="1" applyBorder="1" applyAlignment="1" applyProtection="1">
      <alignment horizontal="center" vertical="center"/>
    </xf>
    <xf numFmtId="49" fontId="2" fillId="6" borderId="8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vertical="center"/>
    </xf>
    <xf numFmtId="0" fontId="14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8" borderId="3" xfId="0" applyFont="1" applyFill="1" applyBorder="1">
      <alignment vertical="center"/>
    </xf>
    <xf numFmtId="0" fontId="18" fillId="8" borderId="2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4" xfId="0" applyFill="1" applyBorder="1">
      <alignment vertical="center"/>
    </xf>
    <xf numFmtId="0" fontId="18" fillId="0" borderId="2" xfId="0" applyFont="1" applyBorder="1">
      <alignment vertical="center"/>
    </xf>
    <xf numFmtId="0" fontId="18" fillId="0" borderId="15" xfId="0" applyFont="1" applyBorder="1">
      <alignment vertical="center"/>
    </xf>
    <xf numFmtId="0" fontId="18" fillId="0" borderId="3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3" xfId="0" applyBorder="1">
      <alignment vertical="center"/>
    </xf>
    <xf numFmtId="0" fontId="0" fillId="8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18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Border="1">
      <alignment vertical="center"/>
    </xf>
    <xf numFmtId="0" fontId="18" fillId="8" borderId="17" xfId="0" applyFont="1" applyFill="1" applyBorder="1">
      <alignment vertical="center"/>
    </xf>
    <xf numFmtId="0" fontId="0" fillId="0" borderId="17" xfId="0" applyFont="1" applyBorder="1">
      <alignment vertical="center"/>
    </xf>
    <xf numFmtId="0" fontId="12" fillId="0" borderId="17" xfId="0" applyFont="1" applyBorder="1">
      <alignment vertical="center"/>
    </xf>
    <xf numFmtId="0" fontId="12" fillId="8" borderId="2" xfId="0" applyFont="1" applyFill="1" applyBorder="1">
      <alignment vertical="center"/>
    </xf>
    <xf numFmtId="0" fontId="12" fillId="0" borderId="2" xfId="0" applyFont="1" applyBorder="1">
      <alignment vertical="center"/>
    </xf>
    <xf numFmtId="0" fontId="0" fillId="8" borderId="4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19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4" xfId="0" applyBorder="1">
      <alignment vertical="center"/>
    </xf>
    <xf numFmtId="0" fontId="0" fillId="0" borderId="3" xfId="0" applyFont="1" applyBorder="1">
      <alignment vertical="center"/>
    </xf>
    <xf numFmtId="0" fontId="12" fillId="0" borderId="3" xfId="0" applyFont="1" applyBorder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0" fillId="0" borderId="2" xfId="0" applyFill="1" applyBorder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</xf>
    <xf numFmtId="0" fontId="1" fillId="2" borderId="6" xfId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9" fontId="0" fillId="0" borderId="1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3">
    <cellStyle name="パーセント" xfId="2" builtinId="5"/>
    <cellStyle name="標準" xfId="0" builtinId="0"/>
    <cellStyle name="標準_チーム編成_スプリントバックログ（第４）" xfId="1"/>
  </cellStyles>
  <dxfs count="432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ill>
        <patternFill>
          <bgColor rgb="FFCCFF99"/>
        </patternFill>
      </fill>
    </dxf>
    <dxf>
      <fill>
        <patternFill>
          <bgColor theme="3" tint="0.79998168889431442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ill>
        <patternFill>
          <bgColor rgb="FFCCFF99"/>
        </patternFill>
      </fill>
    </dxf>
    <dxf>
      <fill>
        <patternFill>
          <bgColor theme="3" tint="0.79998168889431442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31"/>
      <tableStyleElement type="headerRow" dxfId="430"/>
    </tableStyle>
  </tableStyles>
  <colors>
    <mruColors>
      <color rgb="FFCCFF99"/>
      <color rgb="FFCCFFCC"/>
      <color rgb="FFFFFFCC"/>
      <color rgb="FFFFFF99"/>
      <color rgb="FFFF99FF"/>
      <color rgb="FFFF33CC"/>
      <color rgb="FFFF00FF"/>
      <color rgb="FFFF66FF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82274880204194656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'スプリントバックログ(全体) '!$L$1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'!$L$4:$AL$4</c:f>
              <c:numCache>
                <c:formatCode>General</c:formatCode>
                <c:ptCount val="27"/>
                <c:pt idx="0">
                  <c:v>54</c:v>
                </c:pt>
                <c:pt idx="1">
                  <c:v>48</c:v>
                </c:pt>
                <c:pt idx="2">
                  <c:v>42</c:v>
                </c:pt>
                <c:pt idx="3">
                  <c:v>36</c:v>
                </c:pt>
                <c:pt idx="4">
                  <c:v>30</c:v>
                </c:pt>
                <c:pt idx="5">
                  <c:v>24</c:v>
                </c:pt>
                <c:pt idx="6">
                  <c:v>18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5A-4BA0-B56F-14670D714B82}"/>
            </c:ext>
          </c:extLst>
        </c:ser>
        <c:ser>
          <c:idx val="1"/>
          <c:order val="1"/>
          <c:tx>
            <c:v>理想時間</c:v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'!$L$3:$AL$3</c:f>
              <c:numCache>
                <c:formatCode>General</c:formatCode>
                <c:ptCount val="27"/>
                <c:pt idx="0">
                  <c:v>54</c:v>
                </c:pt>
                <c:pt idx="1">
                  <c:v>52</c:v>
                </c:pt>
                <c:pt idx="2">
                  <c:v>50</c:v>
                </c:pt>
                <c:pt idx="3">
                  <c:v>48</c:v>
                </c:pt>
                <c:pt idx="4">
                  <c:v>46</c:v>
                </c:pt>
                <c:pt idx="5">
                  <c:v>44</c:v>
                </c:pt>
                <c:pt idx="6">
                  <c:v>42</c:v>
                </c:pt>
                <c:pt idx="7">
                  <c:v>40</c:v>
                </c:pt>
                <c:pt idx="8">
                  <c:v>38</c:v>
                </c:pt>
                <c:pt idx="9">
                  <c:v>36</c:v>
                </c:pt>
                <c:pt idx="10">
                  <c:v>34</c:v>
                </c:pt>
                <c:pt idx="11">
                  <c:v>32</c:v>
                </c:pt>
                <c:pt idx="12">
                  <c:v>30</c:v>
                </c:pt>
                <c:pt idx="13">
                  <c:v>28</c:v>
                </c:pt>
                <c:pt idx="14">
                  <c:v>26</c:v>
                </c:pt>
                <c:pt idx="15">
                  <c:v>24</c:v>
                </c:pt>
                <c:pt idx="16">
                  <c:v>22</c:v>
                </c:pt>
                <c:pt idx="17">
                  <c:v>20</c:v>
                </c:pt>
                <c:pt idx="18">
                  <c:v>18</c:v>
                </c:pt>
                <c:pt idx="19">
                  <c:v>16</c:v>
                </c:pt>
                <c:pt idx="20">
                  <c:v>14</c:v>
                </c:pt>
                <c:pt idx="21">
                  <c:v>12</c:v>
                </c:pt>
                <c:pt idx="22">
                  <c:v>10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85A-4BA0-B56F-14670D71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68328"/>
        <c:axId val="349168720"/>
      </c:lineChart>
      <c:catAx>
        <c:axId val="34916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作業日</a:t>
                </a:r>
              </a:p>
            </c:rich>
          </c:tx>
          <c:layout>
            <c:manualLayout>
              <c:xMode val="edge"/>
              <c:yMode val="edge"/>
              <c:x val="0.18388022508859544"/>
              <c:y val="0.92319631305929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16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91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16832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担当者別作業時間</a:t>
            </a:r>
          </a:p>
        </c:rich>
      </c:tx>
      <c:layout>
        <c:manualLayout>
          <c:xMode val="edge"/>
          <c:yMode val="edge"/>
          <c:x val="0.34527063054126106"/>
          <c:y val="1.4584242935216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22851962392155"/>
          <c:y val="0.12001823125402737"/>
          <c:w val="0.73407914081891101"/>
          <c:h val="0.76709337231049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'スプリントバックログ(全体) '!$K$1</c:f>
              <c:strCache>
                <c:ptCount val="1"/>
                <c:pt idx="0">
                  <c:v>残作業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守屋</c:v>
                </c:pt>
                <c:pt idx="1">
                  <c:v>リンク</c:v>
                </c:pt>
                <c:pt idx="2">
                  <c:v>片岡</c:v>
                </c:pt>
                <c:pt idx="3">
                  <c:v>石田</c:v>
                </c:pt>
                <c:pt idx="4">
                  <c:v>池田</c:v>
                </c:pt>
                <c:pt idx="5">
                  <c:v>藤巻</c:v>
                </c:pt>
              </c:strCache>
            </c:strRef>
          </c:cat>
          <c:val>
            <c:numRef>
              <c:f>'スプリントバックログ（グラフ表）'!$C$5:$C$10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C1-464C-B282-D517AE989E75}"/>
            </c:ext>
          </c:extLst>
        </c:ser>
        <c:ser>
          <c:idx val="1"/>
          <c:order val="1"/>
          <c:tx>
            <c:strRef>
              <c:f>'スプリントバックログ(全体) '!$J$1</c:f>
              <c:strCache>
                <c:ptCount val="1"/>
                <c:pt idx="0">
                  <c:v>実作業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守屋</c:v>
                </c:pt>
                <c:pt idx="1">
                  <c:v>リンク</c:v>
                </c:pt>
                <c:pt idx="2">
                  <c:v>片岡</c:v>
                </c:pt>
                <c:pt idx="3">
                  <c:v>石田</c:v>
                </c:pt>
                <c:pt idx="4">
                  <c:v>池田</c:v>
                </c:pt>
                <c:pt idx="5">
                  <c:v>藤巻</c:v>
                </c:pt>
              </c:strCache>
            </c:strRef>
          </c:cat>
          <c:val>
            <c:numRef>
              <c:f>'スプリントバックログ（グラフ表）'!$D$5:$D$10</c:f>
              <c:numCache>
                <c:formatCode>General</c:formatCode>
                <c:ptCount val="6"/>
                <c:pt idx="0">
                  <c:v>99</c:v>
                </c:pt>
                <c:pt idx="1">
                  <c:v>0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C1-464C-B282-D517AE989E75}"/>
            </c:ext>
          </c:extLst>
        </c:ser>
        <c:ser>
          <c:idx val="2"/>
          <c:order val="2"/>
          <c:tx>
            <c:strRef>
              <c:f>'スプリントバックログ(全体) '!$I$1</c:f>
              <c:strCache>
                <c:ptCount val="1"/>
                <c:pt idx="0">
                  <c:v>見積もり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守屋</c:v>
                </c:pt>
                <c:pt idx="1">
                  <c:v>リンク</c:v>
                </c:pt>
                <c:pt idx="2">
                  <c:v>片岡</c:v>
                </c:pt>
                <c:pt idx="3">
                  <c:v>石田</c:v>
                </c:pt>
                <c:pt idx="4">
                  <c:v>池田</c:v>
                </c:pt>
                <c:pt idx="5">
                  <c:v>藤巻</c:v>
                </c:pt>
              </c:strCache>
            </c:strRef>
          </c:cat>
          <c:val>
            <c:numRef>
              <c:f>'スプリントバックログ（グラフ表）'!$B$5:$B$10</c:f>
              <c:numCache>
                <c:formatCode>General</c:formatCode>
                <c:ptCount val="6"/>
                <c:pt idx="0">
                  <c:v>81</c:v>
                </c:pt>
                <c:pt idx="1">
                  <c:v>0</c:v>
                </c:pt>
                <c:pt idx="2">
                  <c:v>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EC1-464C-B282-D517AE989E75}"/>
            </c:ext>
          </c:extLst>
        </c:ser>
        <c:ser>
          <c:idx val="3"/>
          <c:order val="3"/>
          <c:tx>
            <c:strRef>
              <c:f>'スプリントバックログ（グラフ表）'!$F$4</c:f>
              <c:strCache>
                <c:ptCount val="1"/>
                <c:pt idx="0">
                  <c:v>遅延時間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守屋</c:v>
                </c:pt>
                <c:pt idx="1">
                  <c:v>リンク</c:v>
                </c:pt>
                <c:pt idx="2">
                  <c:v>片岡</c:v>
                </c:pt>
                <c:pt idx="3">
                  <c:v>石田</c:v>
                </c:pt>
                <c:pt idx="4">
                  <c:v>池田</c:v>
                </c:pt>
                <c:pt idx="5">
                  <c:v>藤巻</c:v>
                </c:pt>
              </c:strCache>
            </c:strRef>
          </c:cat>
          <c:val>
            <c:numRef>
              <c:f>'スプリントバックログ（グラフ表）'!$F$5:$F$10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EC1-464C-B282-D517AE98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3466488"/>
        <c:axId val="383468448"/>
      </c:barChart>
      <c:catAx>
        <c:axId val="383466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46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3468448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466488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39</xdr:row>
      <xdr:rowOff>60960</xdr:rowOff>
    </xdr:from>
    <xdr:to>
      <xdr:col>15</xdr:col>
      <xdr:colOff>114300</xdr:colOff>
      <xdr:row>63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381000</xdr:colOff>
      <xdr:row>13</xdr:row>
      <xdr:rowOff>137160</xdr:rowOff>
    </xdr:from>
    <xdr:to>
      <xdr:col>15</xdr:col>
      <xdr:colOff>91440</xdr:colOff>
      <xdr:row>38</xdr:row>
      <xdr:rowOff>152400</xdr:rowOff>
    </xdr:to>
    <xdr:graphicFrame macro="">
      <xdr:nvGraphicFramePr>
        <xdr:cNvPr id="3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10</xdr:row>
      <xdr:rowOff>91440</xdr:rowOff>
    </xdr:from>
    <xdr:to>
      <xdr:col>15</xdr:col>
      <xdr:colOff>137160</xdr:colOff>
      <xdr:row>14</xdr:row>
      <xdr:rowOff>91440</xdr:rowOff>
    </xdr:to>
    <xdr:sp macro="" textlink="">
      <xdr:nvSpPr>
        <xdr:cNvPr id="4" name="角丸四角形吹き出し 3"/>
        <xdr:cNvSpPr/>
      </xdr:nvSpPr>
      <xdr:spPr>
        <a:xfrm>
          <a:off x="7536180" y="1767840"/>
          <a:ext cx="3177540" cy="670560"/>
        </a:xfrm>
        <a:prstGeom prst="wedgeRoundRectCallout">
          <a:avLst>
            <a:gd name="adj1" fmla="val -62312"/>
            <a:gd name="adj2" fmla="val -5161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タスク数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と</a:t>
          </a:r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完了数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が０の場合は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エラーが発生するので注意してね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251460</xdr:colOff>
      <xdr:row>1</xdr:row>
      <xdr:rowOff>152400</xdr:rowOff>
    </xdr:from>
    <xdr:to>
      <xdr:col>20</xdr:col>
      <xdr:colOff>381000</xdr:colOff>
      <xdr:row>5</xdr:row>
      <xdr:rowOff>152400</xdr:rowOff>
    </xdr:to>
    <xdr:sp macro="" textlink="">
      <xdr:nvSpPr>
        <xdr:cNvPr id="5" name="角丸四角形吹き出し 4"/>
        <xdr:cNvSpPr/>
      </xdr:nvSpPr>
      <xdr:spPr>
        <a:xfrm>
          <a:off x="10828020" y="320040"/>
          <a:ext cx="3177540" cy="670560"/>
        </a:xfrm>
        <a:prstGeom prst="wedgeRoundRectCallout">
          <a:avLst>
            <a:gd name="adj1" fmla="val -56316"/>
            <a:gd name="adj2" fmla="val -10708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rgbClr val="FF0000"/>
              </a:solidFill>
            </a:rPr>
            <a:t>各期間の時間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（</a:t>
          </a:r>
          <a:r>
            <a:rPr kumimoji="1" lang="en-US" altLang="ja-JP" sz="1400">
              <a:solidFill>
                <a:srgbClr val="FF0000"/>
              </a:solidFill>
            </a:rPr>
            <a:t>P</a:t>
          </a:r>
          <a:r>
            <a:rPr kumimoji="1" lang="ja-JP" altLang="en-US" sz="1400">
              <a:solidFill>
                <a:srgbClr val="FF0000"/>
              </a:solidFill>
            </a:rPr>
            <a:t>版＝プロト版、</a:t>
          </a:r>
          <a:r>
            <a:rPr kumimoji="1" lang="en-US" altLang="ja-JP" sz="1400">
              <a:solidFill>
                <a:srgbClr val="FF0000"/>
              </a:solidFill>
            </a:rPr>
            <a:t>M</a:t>
          </a:r>
          <a:r>
            <a:rPr kumimoji="1" lang="ja-JP" altLang="en-US" sz="1400">
              <a:solidFill>
                <a:srgbClr val="FF0000"/>
              </a:solidFill>
            </a:rPr>
            <a:t>版＝マスター版）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83820</xdr:rowOff>
    </xdr:from>
    <xdr:to>
      <xdr:col>7</xdr:col>
      <xdr:colOff>975360</xdr:colOff>
      <xdr:row>12</xdr:row>
      <xdr:rowOff>76200</xdr:rowOff>
    </xdr:to>
    <xdr:sp macro="" textlink="">
      <xdr:nvSpPr>
        <xdr:cNvPr id="2" name="角丸四角形吹き出し 1"/>
        <xdr:cNvSpPr/>
      </xdr:nvSpPr>
      <xdr:spPr>
        <a:xfrm>
          <a:off x="8892540" y="1051560"/>
          <a:ext cx="2537460" cy="1165860"/>
        </a:xfrm>
        <a:prstGeom prst="wedgeRoundRectCallout">
          <a:avLst>
            <a:gd name="adj1" fmla="val -63475"/>
            <a:gd name="adj2" fmla="val -43382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金曜日（</a:t>
          </a:r>
          <a:r>
            <a:rPr kumimoji="1" lang="en-US" altLang="ja-JP" sz="1600">
              <a:solidFill>
                <a:sysClr val="windowText" lastClr="000000"/>
              </a:solidFill>
            </a:rPr>
            <a:t>14</a:t>
          </a:r>
          <a:r>
            <a:rPr kumimoji="1" lang="ja-JP" altLang="en-US" sz="1600">
              <a:solidFill>
                <a:sysClr val="windowText" lastClr="000000"/>
              </a:solidFill>
            </a:rPr>
            <a:t>日）の巡回は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希望　</a:t>
          </a:r>
          <a:r>
            <a:rPr kumimoji="1" lang="en-US" altLang="ja-JP" sz="1600">
              <a:solidFill>
                <a:sysClr val="windowText" lastClr="000000"/>
              </a:solidFill>
            </a:rPr>
            <a:t>or</a:t>
          </a:r>
          <a:r>
            <a:rPr kumimoji="1" lang="ja-JP" altLang="en-US" sz="1600">
              <a:solidFill>
                <a:srgbClr val="FF0000"/>
              </a:solidFill>
            </a:rPr>
            <a:t>　通っていない班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のみ巡回を行う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76200</xdr:colOff>
      <xdr:row>28</xdr:row>
      <xdr:rowOff>137160</xdr:rowOff>
    </xdr:from>
    <xdr:to>
      <xdr:col>8</xdr:col>
      <xdr:colOff>914400</xdr:colOff>
      <xdr:row>37</xdr:row>
      <xdr:rowOff>106680</xdr:rowOff>
    </xdr:to>
    <xdr:sp macro="" textlink="">
      <xdr:nvSpPr>
        <xdr:cNvPr id="3" name="角丸四角形吹き出し 2"/>
        <xdr:cNvSpPr/>
      </xdr:nvSpPr>
      <xdr:spPr>
        <a:xfrm>
          <a:off x="10530840" y="4968240"/>
          <a:ext cx="2537460" cy="1478280"/>
        </a:xfrm>
        <a:prstGeom prst="wedgeRoundRectCallout">
          <a:avLst>
            <a:gd name="adj1" fmla="val -68580"/>
            <a:gd name="adj2" fmla="val -40215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発表形式のプレゼン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＆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現在までの状況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（プロト版）を見せる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594360</xdr:colOff>
      <xdr:row>19</xdr:row>
      <xdr:rowOff>121920</xdr:rowOff>
    </xdr:from>
    <xdr:to>
      <xdr:col>7</xdr:col>
      <xdr:colOff>876300</xdr:colOff>
      <xdr:row>24</xdr:row>
      <xdr:rowOff>144780</xdr:rowOff>
    </xdr:to>
    <xdr:sp macro="" textlink="">
      <xdr:nvSpPr>
        <xdr:cNvPr id="4" name="角丸四角形吹き出し 3"/>
        <xdr:cNvSpPr/>
      </xdr:nvSpPr>
      <xdr:spPr>
        <a:xfrm>
          <a:off x="7650480" y="3436620"/>
          <a:ext cx="3680460" cy="861060"/>
        </a:xfrm>
        <a:prstGeom prst="wedgeRoundRectCallout">
          <a:avLst>
            <a:gd name="adj1" fmla="val -63076"/>
            <a:gd name="adj2" fmla="val -3029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実際に前でプレゼンを行い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気に入られた場合</a:t>
          </a:r>
          <a:r>
            <a:rPr kumimoji="1" lang="ja-JP" altLang="en-US" sz="1600">
              <a:solidFill>
                <a:sysClr val="windowText" lastClr="000000"/>
              </a:solidFill>
            </a:rPr>
            <a:t>に配属される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91440</xdr:rowOff>
    </xdr:from>
    <xdr:to>
      <xdr:col>9</xdr:col>
      <xdr:colOff>251460</xdr:colOff>
      <xdr:row>2</xdr:row>
      <xdr:rowOff>121920</xdr:rowOff>
    </xdr:to>
    <xdr:sp macro="" textlink="">
      <xdr:nvSpPr>
        <xdr:cNvPr id="2" name="角丸四角形吹き出し 1"/>
        <xdr:cNvSpPr/>
      </xdr:nvSpPr>
      <xdr:spPr>
        <a:xfrm>
          <a:off x="8953500" y="91440"/>
          <a:ext cx="4716780" cy="495300"/>
        </a:xfrm>
        <a:prstGeom prst="wedgeRoundRectCallout">
          <a:avLst>
            <a:gd name="adj1" fmla="val 36224"/>
            <a:gd name="adj2" fmla="val -13926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チーム制作は</a:t>
          </a:r>
          <a:r>
            <a:rPr kumimoji="1" lang="en-US" altLang="ja-JP" sz="1600">
              <a:solidFill>
                <a:srgbClr val="FF0000"/>
              </a:solidFill>
            </a:rPr>
            <a:t>【</a:t>
          </a:r>
          <a:r>
            <a:rPr kumimoji="1" lang="ja-JP" altLang="en-US" sz="1600">
              <a:solidFill>
                <a:srgbClr val="FF0000"/>
              </a:solidFill>
            </a:rPr>
            <a:t>火、金曜日</a:t>
          </a:r>
          <a:r>
            <a:rPr kumimoji="1" lang="en-US" altLang="ja-JP" sz="1600">
              <a:solidFill>
                <a:srgbClr val="FF0000"/>
              </a:solidFill>
            </a:rPr>
            <a:t>】</a:t>
          </a:r>
          <a:r>
            <a:rPr kumimoji="1" lang="ja-JP" altLang="en-US" sz="1600">
              <a:solidFill>
                <a:sysClr val="windowText" lastClr="000000"/>
              </a:solidFill>
            </a:rPr>
            <a:t>の週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日となります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922020</xdr:colOff>
      <xdr:row>41</xdr:row>
      <xdr:rowOff>45720</xdr:rowOff>
    </xdr:from>
    <xdr:to>
      <xdr:col>4</xdr:col>
      <xdr:colOff>60960</xdr:colOff>
      <xdr:row>46</xdr:row>
      <xdr:rowOff>60960</xdr:rowOff>
    </xdr:to>
    <xdr:sp macro="" textlink="">
      <xdr:nvSpPr>
        <xdr:cNvPr id="3" name="角丸四角形吹き出し 2"/>
        <xdr:cNvSpPr/>
      </xdr:nvSpPr>
      <xdr:spPr>
        <a:xfrm>
          <a:off x="2880360" y="7056120"/>
          <a:ext cx="2537460" cy="853440"/>
        </a:xfrm>
        <a:prstGeom prst="wedgeRoundRectCallout">
          <a:avLst>
            <a:gd name="adj1" fmla="val -55967"/>
            <a:gd name="adj2" fmla="val -84720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ゲームの基本的部分が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全て実装済み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1531620</xdr:colOff>
      <xdr:row>17</xdr:row>
      <xdr:rowOff>30480</xdr:rowOff>
    </xdr:from>
    <xdr:to>
      <xdr:col>4</xdr:col>
      <xdr:colOff>944880</xdr:colOff>
      <xdr:row>20</xdr:row>
      <xdr:rowOff>121920</xdr:rowOff>
    </xdr:to>
    <xdr:sp macro="" textlink="">
      <xdr:nvSpPr>
        <xdr:cNvPr id="4" name="角丸四角形吹き出し 3"/>
        <xdr:cNvSpPr/>
      </xdr:nvSpPr>
      <xdr:spPr>
        <a:xfrm>
          <a:off x="3489960" y="3009900"/>
          <a:ext cx="2811780" cy="5943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４月２９日に</a:t>
          </a:r>
          <a:r>
            <a:rPr kumimoji="1" lang="en-US" altLang="ja-JP" sz="1600">
              <a:solidFill>
                <a:srgbClr val="FF0000"/>
              </a:solidFill>
            </a:rPr>
            <a:t>×</a:t>
          </a:r>
          <a:r>
            <a:rPr kumimoji="1" lang="ja-JP" altLang="en-US" sz="1600">
              <a:solidFill>
                <a:sysClr val="windowText" lastClr="000000"/>
              </a:solidFill>
            </a:rPr>
            <a:t>だった班のみ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28</xdr:row>
      <xdr:rowOff>91440</xdr:rowOff>
    </xdr:from>
    <xdr:to>
      <xdr:col>4</xdr:col>
      <xdr:colOff>358140</xdr:colOff>
      <xdr:row>35</xdr:row>
      <xdr:rowOff>121920</xdr:rowOff>
    </xdr:to>
    <xdr:sp macro="" textlink="">
      <xdr:nvSpPr>
        <xdr:cNvPr id="2" name="角丸四角形吹き出し 1"/>
        <xdr:cNvSpPr/>
      </xdr:nvSpPr>
      <xdr:spPr>
        <a:xfrm>
          <a:off x="3177540" y="4922520"/>
          <a:ext cx="2537460" cy="12039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</a:t>
          </a:r>
          <a:r>
            <a:rPr kumimoji="1" lang="ja-JP" altLang="en-US" sz="1600">
              <a:solidFill>
                <a:srgbClr val="FF0000"/>
              </a:solidFill>
            </a:rPr>
            <a:t>約８～９割完成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リソース等も</a:t>
          </a:r>
          <a:r>
            <a:rPr kumimoji="1" lang="ja-JP" altLang="en-US" sz="1600">
              <a:solidFill>
                <a:srgbClr val="FF0000"/>
              </a:solidFill>
            </a:rPr>
            <a:t>ほぼ完璧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PV</a:t>
          </a:r>
          <a:r>
            <a:rPr kumimoji="1" lang="ja-JP" altLang="en-US" sz="1600">
              <a:solidFill>
                <a:sysClr val="windowText" lastClr="000000"/>
              </a:solidFill>
            </a:rPr>
            <a:t>の</a:t>
          </a:r>
          <a:r>
            <a:rPr kumimoji="1" lang="ja-JP" altLang="en-US" sz="1600">
              <a:solidFill>
                <a:srgbClr val="FF0000"/>
              </a:solidFill>
            </a:rPr>
            <a:t>絵コンテチェック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1287780</xdr:colOff>
      <xdr:row>39</xdr:row>
      <xdr:rowOff>160020</xdr:rowOff>
    </xdr:from>
    <xdr:to>
      <xdr:col>4</xdr:col>
      <xdr:colOff>426720</xdr:colOff>
      <xdr:row>45</xdr:row>
      <xdr:rowOff>7620</xdr:rowOff>
    </xdr:to>
    <xdr:sp macro="" textlink="">
      <xdr:nvSpPr>
        <xdr:cNvPr id="3" name="角丸四角形吹き出し 2"/>
        <xdr:cNvSpPr/>
      </xdr:nvSpPr>
      <xdr:spPr>
        <a:xfrm>
          <a:off x="3246120" y="6835140"/>
          <a:ext cx="2537460" cy="85344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絵コンテを基に</a:t>
          </a:r>
          <a:r>
            <a:rPr kumimoji="1" lang="en-US" altLang="ja-JP" sz="1600">
              <a:solidFill>
                <a:srgbClr val="FF0000"/>
              </a:solidFill>
            </a:rPr>
            <a:t>PV</a:t>
          </a:r>
          <a:r>
            <a:rPr kumimoji="1" lang="ja-JP" altLang="en-US" sz="1600">
              <a:solidFill>
                <a:srgbClr val="FF0000"/>
              </a:solidFill>
            </a:rPr>
            <a:t>を提出</a:t>
          </a:r>
          <a:r>
            <a:rPr kumimoji="1" lang="ja-JP" altLang="en-US" sz="1600">
              <a:solidFill>
                <a:sysClr val="windowText" lastClr="000000"/>
              </a:solidFill>
            </a:rPr>
            <a:t>し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先生に見てもらう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220980</xdr:colOff>
      <xdr:row>6</xdr:row>
      <xdr:rowOff>152400</xdr:rowOff>
    </xdr:from>
    <xdr:to>
      <xdr:col>7</xdr:col>
      <xdr:colOff>1394460</xdr:colOff>
      <xdr:row>10</xdr:row>
      <xdr:rowOff>106680</xdr:rowOff>
    </xdr:to>
    <xdr:sp macro="" textlink="">
      <xdr:nvSpPr>
        <xdr:cNvPr id="4" name="角丸四角形吹き出し 3"/>
        <xdr:cNvSpPr/>
      </xdr:nvSpPr>
      <xdr:spPr>
        <a:xfrm>
          <a:off x="8976360" y="1287780"/>
          <a:ext cx="2872740" cy="624840"/>
        </a:xfrm>
        <a:prstGeom prst="wedgeRoundRectCallout">
          <a:avLst>
            <a:gd name="adj1" fmla="val -59761"/>
            <a:gd name="adj2" fmla="val -4788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あらかじめ作成しておくと◎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1524000</xdr:colOff>
      <xdr:row>51</xdr:row>
      <xdr:rowOff>45720</xdr:rowOff>
    </xdr:from>
    <xdr:to>
      <xdr:col>4</xdr:col>
      <xdr:colOff>662940</xdr:colOff>
      <xdr:row>54</xdr:row>
      <xdr:rowOff>121920</xdr:rowOff>
    </xdr:to>
    <xdr:sp macro="" textlink="">
      <xdr:nvSpPr>
        <xdr:cNvPr id="5" name="角丸四角形吹き出し 4"/>
        <xdr:cNvSpPr/>
      </xdr:nvSpPr>
      <xdr:spPr>
        <a:xfrm>
          <a:off x="3482340" y="8732520"/>
          <a:ext cx="2537460" cy="57912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ここで書類以外全て提出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739140</xdr:colOff>
      <xdr:row>51</xdr:row>
      <xdr:rowOff>30480</xdr:rowOff>
    </xdr:from>
    <xdr:to>
      <xdr:col>5</xdr:col>
      <xdr:colOff>236220</xdr:colOff>
      <xdr:row>54</xdr:row>
      <xdr:rowOff>106680</xdr:rowOff>
    </xdr:to>
    <xdr:sp macro="" textlink="">
      <xdr:nvSpPr>
        <xdr:cNvPr id="6" name="角丸四角形吹き出し 5"/>
        <xdr:cNvSpPr/>
      </xdr:nvSpPr>
      <xdr:spPr>
        <a:xfrm>
          <a:off x="6096000" y="8717280"/>
          <a:ext cx="1196340" cy="579120"/>
        </a:xfrm>
        <a:prstGeom prst="wedgeRoundRectCallout">
          <a:avLst>
            <a:gd name="adj1" fmla="val -51445"/>
            <a:gd name="adj2" fmla="val -7405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最終ライン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75"/>
  <sheetViews>
    <sheetView tabSelected="1" zoomScale="80" zoomScaleNormal="80" workbookViewId="0">
      <pane xSplit="11" ySplit="4" topLeftCell="R149" activePane="bottomRight" state="frozen"/>
      <selection pane="topRight" activeCell="L1" sqref="L1"/>
      <selection pane="bottomLeft" activeCell="A5" sqref="A5"/>
      <selection pane="bottomRight" activeCell="V61" sqref="V61"/>
    </sheetView>
  </sheetViews>
  <sheetFormatPr defaultRowHeight="14.25" x14ac:dyDescent="0.15"/>
  <cols>
    <col min="1" max="1" width="3.875" customWidth="1"/>
    <col min="2" max="2" width="58.875" style="18" customWidth="1"/>
    <col min="3" max="3" width="12.25" style="3" customWidth="1"/>
    <col min="4" max="4" width="4.5" style="3" customWidth="1"/>
    <col min="5" max="5" width="12" style="3" customWidth="1"/>
    <col min="6" max="6" width="9.125" style="1" customWidth="1"/>
    <col min="7" max="8" width="9.125" style="5" customWidth="1"/>
    <col min="9" max="10" width="9.125" style="7" customWidth="1"/>
    <col min="11" max="11" width="9" style="2" customWidth="1"/>
    <col min="12" max="38" width="8.75" style="15" customWidth="1"/>
    <col min="39" max="39" width="2.875" customWidth="1"/>
    <col min="40" max="40" width="10.75" customWidth="1"/>
    <col min="50" max="50" width="14.25" customWidth="1"/>
    <col min="51" max="51" width="4.75" customWidth="1"/>
    <col min="52" max="52" width="3.75" customWidth="1"/>
  </cols>
  <sheetData>
    <row r="1" spans="1:38" s="6" customFormat="1" ht="15" customHeight="1" x14ac:dyDescent="0.15">
      <c r="A1" s="92" t="s">
        <v>0</v>
      </c>
      <c r="B1" s="95" t="s">
        <v>1</v>
      </c>
      <c r="C1" s="97" t="s">
        <v>25</v>
      </c>
      <c r="D1" s="97" t="s">
        <v>13</v>
      </c>
      <c r="E1" s="92" t="s">
        <v>2</v>
      </c>
      <c r="F1" s="92" t="s">
        <v>3</v>
      </c>
      <c r="G1" s="89" t="s">
        <v>4</v>
      </c>
      <c r="H1" s="89" t="s">
        <v>5</v>
      </c>
      <c r="I1" s="90" t="s">
        <v>6</v>
      </c>
      <c r="J1" s="90" t="s">
        <v>7</v>
      </c>
      <c r="K1" s="92" t="s">
        <v>8</v>
      </c>
      <c r="L1" s="93" t="s">
        <v>9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</row>
    <row r="2" spans="1:38" s="6" customFormat="1" ht="14.45" customHeight="1" x14ac:dyDescent="0.15">
      <c r="A2" s="92"/>
      <c r="B2" s="96"/>
      <c r="C2" s="98"/>
      <c r="D2" s="98"/>
      <c r="E2" s="100"/>
      <c r="F2" s="92"/>
      <c r="G2" s="89"/>
      <c r="H2" s="89"/>
      <c r="I2" s="91"/>
      <c r="J2" s="91"/>
      <c r="K2" s="92"/>
      <c r="L2" s="50" t="s">
        <v>15</v>
      </c>
      <c r="M2" s="50" t="s">
        <v>16</v>
      </c>
      <c r="N2" s="50" t="s">
        <v>17</v>
      </c>
      <c r="O2" s="50" t="s">
        <v>18</v>
      </c>
      <c r="P2" s="50" t="s">
        <v>14</v>
      </c>
      <c r="Q2" s="50" t="s">
        <v>19</v>
      </c>
      <c r="R2" s="50" t="s">
        <v>20</v>
      </c>
      <c r="S2" s="50" t="s">
        <v>21</v>
      </c>
      <c r="T2" s="50" t="s">
        <v>22</v>
      </c>
      <c r="U2" s="50" t="s">
        <v>23</v>
      </c>
      <c r="V2" s="51" t="s">
        <v>24</v>
      </c>
      <c r="W2" s="47" t="s">
        <v>32</v>
      </c>
      <c r="X2" s="48" t="s">
        <v>33</v>
      </c>
      <c r="Y2" s="48" t="s">
        <v>34</v>
      </c>
      <c r="Z2" s="48" t="s">
        <v>35</v>
      </c>
      <c r="AA2" s="49" t="s">
        <v>36</v>
      </c>
      <c r="AB2" s="52" t="s">
        <v>37</v>
      </c>
      <c r="AC2" s="45" t="s">
        <v>38</v>
      </c>
      <c r="AD2" s="45" t="s">
        <v>39</v>
      </c>
      <c r="AE2" s="45" t="s">
        <v>40</v>
      </c>
      <c r="AF2" s="45" t="s">
        <v>41</v>
      </c>
      <c r="AG2" s="46" t="s">
        <v>42</v>
      </c>
      <c r="AH2" s="31" t="s">
        <v>43</v>
      </c>
      <c r="AI2" s="17" t="s">
        <v>44</v>
      </c>
      <c r="AJ2" s="16" t="s">
        <v>45</v>
      </c>
      <c r="AK2" s="17" t="s">
        <v>46</v>
      </c>
      <c r="AL2" s="17" t="s">
        <v>48</v>
      </c>
    </row>
    <row r="3" spans="1:38" s="6" customFormat="1" ht="14.45" customHeight="1" x14ac:dyDescent="0.15">
      <c r="A3" s="92"/>
      <c r="B3" s="96"/>
      <c r="C3" s="98"/>
      <c r="D3" s="98"/>
      <c r="E3" s="100"/>
      <c r="F3" s="92"/>
      <c r="G3" s="89"/>
      <c r="H3" s="89"/>
      <c r="I3" s="91"/>
      <c r="J3" s="91"/>
      <c r="K3" s="92"/>
      <c r="L3" s="12">
        <f>INT(($L$4-(COLUMN()-COLUMN($L4))*($L$4/COUNTA($L$2:$AL$2))))</f>
        <v>54</v>
      </c>
      <c r="M3" s="12">
        <f t="shared" ref="M3:AL3" si="0">INT(($L$4-(COLUMN()-COLUMN($L4))*($L$4/COUNTA($L$2:$AL$2))))</f>
        <v>52</v>
      </c>
      <c r="N3" s="12">
        <f t="shared" si="0"/>
        <v>50</v>
      </c>
      <c r="O3" s="12">
        <f t="shared" si="0"/>
        <v>48</v>
      </c>
      <c r="P3" s="12">
        <f t="shared" si="0"/>
        <v>46</v>
      </c>
      <c r="Q3" s="12">
        <f t="shared" si="0"/>
        <v>44</v>
      </c>
      <c r="R3" s="12">
        <f t="shared" si="0"/>
        <v>42</v>
      </c>
      <c r="S3" s="12">
        <f t="shared" si="0"/>
        <v>40</v>
      </c>
      <c r="T3" s="12">
        <f t="shared" si="0"/>
        <v>38</v>
      </c>
      <c r="U3" s="12">
        <f t="shared" si="0"/>
        <v>36</v>
      </c>
      <c r="V3" s="35">
        <f t="shared" si="0"/>
        <v>34</v>
      </c>
      <c r="W3" s="38">
        <f t="shared" si="0"/>
        <v>32</v>
      </c>
      <c r="X3" s="12">
        <f t="shared" si="0"/>
        <v>30</v>
      </c>
      <c r="Y3" s="12">
        <f t="shared" si="0"/>
        <v>28</v>
      </c>
      <c r="Z3" s="12">
        <f t="shared" si="0"/>
        <v>26</v>
      </c>
      <c r="AA3" s="35">
        <f t="shared" si="0"/>
        <v>24</v>
      </c>
      <c r="AB3" s="32">
        <f t="shared" si="0"/>
        <v>22</v>
      </c>
      <c r="AC3" s="12">
        <f t="shared" si="0"/>
        <v>20</v>
      </c>
      <c r="AD3" s="12">
        <f t="shared" si="0"/>
        <v>18</v>
      </c>
      <c r="AE3" s="12">
        <f t="shared" si="0"/>
        <v>16</v>
      </c>
      <c r="AF3" s="12">
        <f t="shared" si="0"/>
        <v>14</v>
      </c>
      <c r="AG3" s="35">
        <f t="shared" si="0"/>
        <v>12</v>
      </c>
      <c r="AH3" s="32">
        <f t="shared" si="0"/>
        <v>10</v>
      </c>
      <c r="AI3" s="12">
        <f t="shared" si="0"/>
        <v>8</v>
      </c>
      <c r="AJ3" s="12">
        <f>INT(($L$4-(COLUMN()-COLUMN($L4))*($L$4/COUNTA($L$2:$AL$2))))</f>
        <v>6</v>
      </c>
      <c r="AK3" s="12">
        <f>INT(($L$4-(COLUMN()-COLUMN($L4))*($L$4/COUNTA($L$2:$AL$2))))</f>
        <v>4</v>
      </c>
      <c r="AL3" s="12">
        <f t="shared" si="0"/>
        <v>2</v>
      </c>
    </row>
    <row r="4" spans="1:38" s="6" customFormat="1" ht="14.45" customHeight="1" x14ac:dyDescent="0.15">
      <c r="A4" s="92"/>
      <c r="B4" s="96"/>
      <c r="C4" s="99"/>
      <c r="D4" s="99"/>
      <c r="E4" s="101"/>
      <c r="F4" s="92"/>
      <c r="G4" s="89"/>
      <c r="H4" s="89"/>
      <c r="I4" s="91"/>
      <c r="J4" s="91"/>
      <c r="K4" s="92"/>
      <c r="L4" s="13">
        <f t="shared" ref="L4:AL4" si="1">SUM(L5:L356)</f>
        <v>54</v>
      </c>
      <c r="M4" s="13">
        <f t="shared" si="1"/>
        <v>48</v>
      </c>
      <c r="N4" s="13">
        <f t="shared" si="1"/>
        <v>42</v>
      </c>
      <c r="O4" s="13">
        <f t="shared" si="1"/>
        <v>36</v>
      </c>
      <c r="P4" s="13">
        <f t="shared" si="1"/>
        <v>30</v>
      </c>
      <c r="Q4" s="13">
        <f t="shared" si="1"/>
        <v>24</v>
      </c>
      <c r="R4" s="13">
        <f t="shared" si="1"/>
        <v>18</v>
      </c>
      <c r="S4" s="13">
        <f t="shared" si="1"/>
        <v>12</v>
      </c>
      <c r="T4" s="13">
        <f t="shared" si="1"/>
        <v>6</v>
      </c>
      <c r="U4" s="13">
        <f t="shared" si="1"/>
        <v>6</v>
      </c>
      <c r="V4" s="36">
        <f t="shared" si="1"/>
        <v>6</v>
      </c>
      <c r="W4" s="39">
        <f t="shared" si="1"/>
        <v>6</v>
      </c>
      <c r="X4" s="13">
        <f t="shared" si="1"/>
        <v>0</v>
      </c>
      <c r="Y4" s="13">
        <f t="shared" si="1"/>
        <v>0</v>
      </c>
      <c r="Z4" s="13">
        <f t="shared" si="1"/>
        <v>0</v>
      </c>
      <c r="AA4" s="36">
        <f t="shared" si="1"/>
        <v>0</v>
      </c>
      <c r="AB4" s="33">
        <f t="shared" si="1"/>
        <v>0</v>
      </c>
      <c r="AC4" s="13">
        <f t="shared" si="1"/>
        <v>0</v>
      </c>
      <c r="AD4" s="13">
        <f t="shared" si="1"/>
        <v>0</v>
      </c>
      <c r="AE4" s="13">
        <f t="shared" si="1"/>
        <v>0</v>
      </c>
      <c r="AF4" s="13">
        <f t="shared" si="1"/>
        <v>0</v>
      </c>
      <c r="AG4" s="36">
        <f t="shared" si="1"/>
        <v>0</v>
      </c>
      <c r="AH4" s="33">
        <f t="shared" si="1"/>
        <v>0</v>
      </c>
      <c r="AI4" s="13">
        <f t="shared" si="1"/>
        <v>0</v>
      </c>
      <c r="AJ4" s="13">
        <f t="shared" si="1"/>
        <v>0</v>
      </c>
      <c r="AK4" s="13">
        <f t="shared" si="1"/>
        <v>0</v>
      </c>
      <c r="AL4" s="13">
        <f t="shared" si="1"/>
        <v>0</v>
      </c>
    </row>
    <row r="5" spans="1:38" x14ac:dyDescent="0.15">
      <c r="A5" s="23">
        <v>1</v>
      </c>
      <c r="B5" s="19" t="s">
        <v>31</v>
      </c>
      <c r="C5" s="24">
        <v>1</v>
      </c>
      <c r="D5" s="20"/>
      <c r="E5" s="8"/>
      <c r="F5" s="9" t="str">
        <f t="shared" ref="F5:F42" si="2">IF(ISBLANK($B5),"",IF(ISBLANK($H5),"未着手",IF($K5=0,"完了","作業中")))</f>
        <v>未着手</v>
      </c>
      <c r="G5" s="4"/>
      <c r="H5" s="4"/>
      <c r="I5" s="11"/>
      <c r="J5" s="11"/>
      <c r="K5" s="9" t="str">
        <f t="shared" ref="K5:K41" ca="1" si="3">IF(ISBLANK(L5)=FALSE,OFFSET(K5,0,COUNTA(L5:AL5)),"")</f>
        <v/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37"/>
      <c r="W5" s="40"/>
      <c r="X5" s="11"/>
      <c r="Y5" s="11"/>
      <c r="Z5" s="11"/>
      <c r="AA5" s="37"/>
      <c r="AB5" s="34"/>
      <c r="AC5" s="11"/>
      <c r="AD5" s="11"/>
      <c r="AE5" s="11"/>
      <c r="AF5" s="11"/>
      <c r="AG5" s="37"/>
      <c r="AH5" s="34"/>
      <c r="AI5" s="11"/>
      <c r="AJ5" s="11"/>
      <c r="AK5" s="11"/>
      <c r="AL5" s="14"/>
    </row>
    <row r="6" spans="1:38" x14ac:dyDescent="0.15">
      <c r="A6" s="23">
        <v>2</v>
      </c>
      <c r="B6" s="19" t="s">
        <v>110</v>
      </c>
      <c r="C6" s="24"/>
      <c r="D6" s="20"/>
      <c r="E6" s="21"/>
      <c r="F6" s="9" t="str">
        <f t="shared" si="2"/>
        <v>未着手</v>
      </c>
      <c r="G6" s="4"/>
      <c r="H6" s="4"/>
      <c r="I6" s="11"/>
      <c r="J6" s="11"/>
      <c r="K6" s="9" t="str">
        <f t="shared" ca="1" si="3"/>
        <v/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37"/>
      <c r="W6" s="40"/>
      <c r="X6" s="11"/>
      <c r="Y6" s="11"/>
      <c r="Z6" s="11"/>
      <c r="AA6" s="37"/>
      <c r="AB6" s="34"/>
      <c r="AC6" s="11"/>
      <c r="AD6" s="11"/>
      <c r="AE6" s="11"/>
      <c r="AF6" s="11"/>
      <c r="AG6" s="37"/>
      <c r="AH6" s="34"/>
      <c r="AI6" s="11"/>
      <c r="AJ6" s="11"/>
      <c r="AK6" s="11"/>
      <c r="AL6" s="11"/>
    </row>
    <row r="7" spans="1:38" x14ac:dyDescent="0.15">
      <c r="A7" s="23">
        <v>3</v>
      </c>
      <c r="B7" s="19" t="s">
        <v>111</v>
      </c>
      <c r="C7" s="24"/>
      <c r="D7" s="20"/>
      <c r="E7" s="21"/>
      <c r="F7" s="9" t="str">
        <f t="shared" si="2"/>
        <v>未着手</v>
      </c>
      <c r="G7" s="4"/>
      <c r="H7" s="4"/>
      <c r="I7" s="11"/>
      <c r="J7" s="11"/>
      <c r="K7" s="9" t="str">
        <f t="shared" ca="1" si="3"/>
        <v/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37"/>
      <c r="W7" s="40"/>
      <c r="X7" s="11"/>
      <c r="Y7" s="11"/>
      <c r="Z7" s="11"/>
      <c r="AA7" s="37"/>
      <c r="AB7" s="34"/>
      <c r="AC7" s="11"/>
      <c r="AD7" s="11"/>
      <c r="AE7" s="11"/>
      <c r="AF7" s="11"/>
      <c r="AG7" s="37"/>
      <c r="AH7" s="34"/>
      <c r="AI7" s="11"/>
      <c r="AJ7" s="11"/>
      <c r="AK7" s="11"/>
      <c r="AL7" s="11"/>
    </row>
    <row r="8" spans="1:38" x14ac:dyDescent="0.15">
      <c r="A8" s="23">
        <v>4</v>
      </c>
      <c r="B8" s="19" t="s">
        <v>119</v>
      </c>
      <c r="C8" s="24"/>
      <c r="D8" s="20" t="s">
        <v>122</v>
      </c>
      <c r="E8" s="21" t="s">
        <v>104</v>
      </c>
      <c r="F8" s="9" t="str">
        <f t="shared" si="2"/>
        <v>未着手</v>
      </c>
      <c r="G8" s="4"/>
      <c r="H8" s="4"/>
      <c r="I8" s="11"/>
      <c r="J8" s="11"/>
      <c r="K8" s="9" t="str">
        <f t="shared" ca="1" si="3"/>
        <v/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37"/>
      <c r="W8" s="40"/>
      <c r="X8" s="11"/>
      <c r="Y8" s="11"/>
      <c r="Z8" s="11"/>
      <c r="AA8" s="37"/>
      <c r="AB8" s="34"/>
      <c r="AC8" s="11"/>
      <c r="AD8" s="11"/>
      <c r="AE8" s="11"/>
      <c r="AF8" s="11"/>
      <c r="AG8" s="37"/>
      <c r="AH8" s="34"/>
      <c r="AI8" s="11"/>
      <c r="AJ8" s="11"/>
      <c r="AK8" s="11"/>
      <c r="AL8" s="11"/>
    </row>
    <row r="9" spans="1:38" x14ac:dyDescent="0.15">
      <c r="A9" s="23">
        <v>5</v>
      </c>
      <c r="B9" s="19" t="s">
        <v>112</v>
      </c>
      <c r="C9" s="24"/>
      <c r="D9" s="20" t="s">
        <v>122</v>
      </c>
      <c r="E9" s="21" t="s">
        <v>104</v>
      </c>
      <c r="F9" s="9" t="str">
        <f t="shared" si="2"/>
        <v>未着手</v>
      </c>
      <c r="G9" s="4"/>
      <c r="H9" s="4"/>
      <c r="I9" s="11"/>
      <c r="J9" s="11"/>
      <c r="K9" s="9" t="str">
        <f t="shared" ca="1" si="3"/>
        <v/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37"/>
      <c r="W9" s="40"/>
      <c r="X9" s="11"/>
      <c r="Y9" s="11"/>
      <c r="Z9" s="11"/>
      <c r="AA9" s="37"/>
      <c r="AB9" s="34"/>
      <c r="AC9" s="11"/>
      <c r="AD9" s="11"/>
      <c r="AE9" s="11"/>
      <c r="AF9" s="11"/>
      <c r="AG9" s="37"/>
      <c r="AH9" s="34"/>
      <c r="AI9" s="11"/>
      <c r="AJ9" s="11"/>
      <c r="AK9" s="11"/>
      <c r="AL9" s="11"/>
    </row>
    <row r="10" spans="1:38" x14ac:dyDescent="0.15">
      <c r="A10" s="23">
        <v>6</v>
      </c>
      <c r="B10" s="19" t="s">
        <v>113</v>
      </c>
      <c r="C10" s="24"/>
      <c r="D10" s="20" t="s">
        <v>122</v>
      </c>
      <c r="E10" s="21" t="s">
        <v>104</v>
      </c>
      <c r="F10" s="9" t="str">
        <f t="shared" si="2"/>
        <v>未着手</v>
      </c>
      <c r="G10" s="4"/>
      <c r="H10" s="4"/>
      <c r="I10" s="11"/>
      <c r="J10" s="11"/>
      <c r="K10" s="9" t="str">
        <f t="shared" ca="1" si="3"/>
        <v/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37"/>
      <c r="W10" s="40"/>
      <c r="X10" s="11"/>
      <c r="Y10" s="11"/>
      <c r="Z10" s="11"/>
      <c r="AA10" s="37"/>
      <c r="AB10" s="34"/>
      <c r="AC10" s="11"/>
      <c r="AD10" s="11"/>
      <c r="AE10" s="11"/>
      <c r="AF10" s="11"/>
      <c r="AG10" s="37"/>
      <c r="AH10" s="34"/>
      <c r="AI10" s="11"/>
      <c r="AJ10" s="11"/>
      <c r="AK10" s="11"/>
      <c r="AL10" s="11"/>
    </row>
    <row r="11" spans="1:38" x14ac:dyDescent="0.15">
      <c r="A11" s="23">
        <v>7</v>
      </c>
      <c r="B11" s="19" t="s">
        <v>114</v>
      </c>
      <c r="C11" s="24"/>
      <c r="D11" s="20" t="s">
        <v>122</v>
      </c>
      <c r="E11" s="21" t="s">
        <v>104</v>
      </c>
      <c r="F11" s="9" t="str">
        <f t="shared" si="2"/>
        <v>未着手</v>
      </c>
      <c r="G11" s="4"/>
      <c r="H11" s="4"/>
      <c r="I11" s="11"/>
      <c r="J11" s="11"/>
      <c r="K11" s="9" t="str">
        <f t="shared" ref="K11:K13" ca="1" si="4">IF(ISBLANK(L11)=FALSE,OFFSET(K11,0,COUNTA(L11:AL11)),"")</f>
        <v/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37"/>
      <c r="W11" s="40"/>
      <c r="X11" s="11"/>
      <c r="Y11" s="11"/>
      <c r="Z11" s="11"/>
      <c r="AA11" s="37"/>
      <c r="AB11" s="34"/>
      <c r="AC11" s="11"/>
      <c r="AD11" s="11"/>
      <c r="AE11" s="11"/>
      <c r="AF11" s="11"/>
      <c r="AG11" s="37"/>
      <c r="AH11" s="34"/>
      <c r="AI11" s="11"/>
      <c r="AJ11" s="11"/>
      <c r="AK11" s="11"/>
      <c r="AL11" s="11"/>
    </row>
    <row r="12" spans="1:38" x14ac:dyDescent="0.15">
      <c r="A12" s="23">
        <v>8</v>
      </c>
      <c r="B12" s="19" t="s">
        <v>115</v>
      </c>
      <c r="C12" s="24"/>
      <c r="D12" s="20" t="s">
        <v>122</v>
      </c>
      <c r="E12" s="21" t="s">
        <v>104</v>
      </c>
      <c r="F12" s="9" t="str">
        <f t="shared" si="2"/>
        <v>未着手</v>
      </c>
      <c r="G12" s="4"/>
      <c r="H12" s="4"/>
      <c r="I12" s="11"/>
      <c r="J12" s="11"/>
      <c r="K12" s="9" t="str">
        <f t="shared" ca="1" si="4"/>
        <v/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37"/>
      <c r="W12" s="40"/>
      <c r="X12" s="11"/>
      <c r="Y12" s="11"/>
      <c r="Z12" s="11"/>
      <c r="AA12" s="37"/>
      <c r="AB12" s="34"/>
      <c r="AC12" s="11"/>
      <c r="AD12" s="11"/>
      <c r="AE12" s="11"/>
      <c r="AF12" s="11"/>
      <c r="AG12" s="37"/>
      <c r="AH12" s="34"/>
      <c r="AI12" s="11"/>
      <c r="AJ12" s="11"/>
      <c r="AK12" s="11"/>
      <c r="AL12" s="11"/>
    </row>
    <row r="13" spans="1:38" x14ac:dyDescent="0.15">
      <c r="A13" s="23">
        <v>9</v>
      </c>
      <c r="B13" s="19" t="s">
        <v>116</v>
      </c>
      <c r="C13" s="24"/>
      <c r="D13" s="20" t="s">
        <v>122</v>
      </c>
      <c r="E13" s="21" t="s">
        <v>104</v>
      </c>
      <c r="F13" s="9" t="str">
        <f t="shared" si="2"/>
        <v>未着手</v>
      </c>
      <c r="G13" s="4"/>
      <c r="H13" s="4"/>
      <c r="I13" s="11"/>
      <c r="J13" s="11"/>
      <c r="K13" s="9" t="str">
        <f t="shared" ca="1" si="4"/>
        <v/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37"/>
      <c r="W13" s="40"/>
      <c r="X13" s="11"/>
      <c r="Y13" s="11"/>
      <c r="Z13" s="11"/>
      <c r="AA13" s="37"/>
      <c r="AB13" s="34"/>
      <c r="AC13" s="11"/>
      <c r="AD13" s="11"/>
      <c r="AE13" s="11"/>
      <c r="AF13" s="11"/>
      <c r="AG13" s="37"/>
      <c r="AH13" s="34"/>
      <c r="AI13" s="11"/>
      <c r="AJ13" s="11"/>
      <c r="AK13" s="11"/>
      <c r="AL13" s="11"/>
    </row>
    <row r="14" spans="1:38" x14ac:dyDescent="0.15">
      <c r="A14" s="23">
        <v>10</v>
      </c>
      <c r="B14" s="19" t="s">
        <v>118</v>
      </c>
      <c r="C14" s="24"/>
      <c r="D14" s="20" t="s">
        <v>122</v>
      </c>
      <c r="E14" s="21" t="s">
        <v>104</v>
      </c>
      <c r="F14" s="9" t="str">
        <f t="shared" si="2"/>
        <v>未着手</v>
      </c>
      <c r="G14" s="4"/>
      <c r="H14" s="4"/>
      <c r="I14" s="11"/>
      <c r="J14" s="11"/>
      <c r="K14" s="9" t="str">
        <f ca="1">IF(ISBLANK(L14)=FALSE,OFFSET(K14,0,COUNTA(L14:AL14)),"")</f>
        <v/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37"/>
      <c r="W14" s="40"/>
      <c r="X14" s="11"/>
      <c r="Y14" s="11"/>
      <c r="Z14" s="11"/>
      <c r="AA14" s="37"/>
      <c r="AB14" s="34"/>
      <c r="AC14" s="11"/>
      <c r="AD14" s="11"/>
      <c r="AE14" s="11"/>
      <c r="AF14" s="11"/>
      <c r="AG14" s="37"/>
      <c r="AH14" s="34"/>
      <c r="AI14" s="11"/>
      <c r="AJ14" s="11"/>
      <c r="AK14" s="11"/>
      <c r="AL14" s="11"/>
    </row>
    <row r="15" spans="1:38" x14ac:dyDescent="0.15">
      <c r="A15" s="23">
        <v>11</v>
      </c>
      <c r="B15" s="19" t="s">
        <v>117</v>
      </c>
      <c r="C15" s="24"/>
      <c r="D15" s="20" t="s">
        <v>122</v>
      </c>
      <c r="E15" s="21" t="s">
        <v>104</v>
      </c>
      <c r="F15" s="9" t="str">
        <f t="shared" si="2"/>
        <v>未着手</v>
      </c>
      <c r="G15" s="4"/>
      <c r="H15" s="4"/>
      <c r="I15" s="11"/>
      <c r="J15" s="11"/>
      <c r="K15" s="9" t="str">
        <f t="shared" ref="K15:K16" ca="1" si="5">IF(ISBLANK(L15)=FALSE,OFFSET(K15,0,COUNTA(L15:AL15)),"")</f>
        <v/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37"/>
      <c r="W15" s="40"/>
      <c r="X15" s="11"/>
      <c r="Y15" s="11"/>
      <c r="Z15" s="11"/>
      <c r="AA15" s="37"/>
      <c r="AB15" s="34"/>
      <c r="AC15" s="11"/>
      <c r="AD15" s="11"/>
      <c r="AE15" s="11"/>
      <c r="AF15" s="11"/>
      <c r="AG15" s="37"/>
      <c r="AH15" s="34"/>
      <c r="AI15" s="11"/>
      <c r="AJ15" s="11"/>
      <c r="AK15" s="11"/>
      <c r="AL15" s="11"/>
    </row>
    <row r="16" spans="1:38" x14ac:dyDescent="0.15">
      <c r="A16" s="23">
        <v>12</v>
      </c>
      <c r="B16" s="19" t="s">
        <v>120</v>
      </c>
      <c r="C16" s="24"/>
      <c r="D16" s="20" t="s">
        <v>122</v>
      </c>
      <c r="E16" s="21" t="s">
        <v>104</v>
      </c>
      <c r="F16" s="9" t="str">
        <f t="shared" si="2"/>
        <v>未着手</v>
      </c>
      <c r="G16" s="4"/>
      <c r="H16" s="4"/>
      <c r="I16" s="11"/>
      <c r="J16" s="11"/>
      <c r="K16" s="9" t="str">
        <f t="shared" ca="1" si="5"/>
        <v/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37"/>
      <c r="W16" s="40"/>
      <c r="X16" s="11"/>
      <c r="Y16" s="11"/>
      <c r="Z16" s="11"/>
      <c r="AA16" s="37"/>
      <c r="AB16" s="34"/>
      <c r="AC16" s="11"/>
      <c r="AD16" s="11"/>
      <c r="AE16" s="11"/>
      <c r="AF16" s="11"/>
      <c r="AG16" s="37"/>
      <c r="AH16" s="34"/>
      <c r="AI16" s="11"/>
      <c r="AJ16" s="11"/>
      <c r="AK16" s="11"/>
      <c r="AL16" s="11"/>
    </row>
    <row r="17" spans="1:38" x14ac:dyDescent="0.15">
      <c r="A17" s="23">
        <v>13</v>
      </c>
      <c r="B17" s="19" t="s">
        <v>134</v>
      </c>
      <c r="C17" s="24"/>
      <c r="D17" s="20" t="s">
        <v>122</v>
      </c>
      <c r="E17" s="21" t="s">
        <v>104</v>
      </c>
      <c r="F17" s="9" t="str">
        <f t="shared" si="2"/>
        <v>未着手</v>
      </c>
      <c r="G17" s="4"/>
      <c r="H17" s="4"/>
      <c r="I17" s="11"/>
      <c r="J17" s="11"/>
      <c r="K17" s="9" t="str">
        <f ca="1">IF(ISBLANK(L17)=FALSE,OFFSET(K17,0,COUNTA(L17:AL17)),"")</f>
        <v/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37"/>
      <c r="W17" s="40"/>
      <c r="X17" s="11"/>
      <c r="Y17" s="11"/>
      <c r="Z17" s="11"/>
      <c r="AA17" s="37"/>
      <c r="AB17" s="34"/>
      <c r="AC17" s="11"/>
      <c r="AD17" s="11"/>
      <c r="AE17" s="11"/>
      <c r="AF17" s="11"/>
      <c r="AG17" s="37"/>
      <c r="AH17" s="34"/>
      <c r="AI17" s="11"/>
      <c r="AJ17" s="11"/>
      <c r="AK17" s="11"/>
      <c r="AL17" s="11"/>
    </row>
    <row r="18" spans="1:38" x14ac:dyDescent="0.15">
      <c r="A18" s="23">
        <v>14</v>
      </c>
      <c r="B18" s="19" t="s">
        <v>135</v>
      </c>
      <c r="C18" s="24"/>
      <c r="D18" s="20" t="s">
        <v>122</v>
      </c>
      <c r="E18" s="21" t="s">
        <v>104</v>
      </c>
      <c r="F18" s="9" t="str">
        <f t="shared" si="2"/>
        <v>未着手</v>
      </c>
      <c r="G18" s="4"/>
      <c r="H18" s="4"/>
      <c r="I18" s="11"/>
      <c r="J18" s="11"/>
      <c r="K18" s="9" t="str">
        <f t="shared" ca="1" si="3"/>
        <v/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37"/>
      <c r="W18" s="40"/>
      <c r="X18" s="11"/>
      <c r="Y18" s="11"/>
      <c r="Z18" s="11"/>
      <c r="AA18" s="37"/>
      <c r="AB18" s="34"/>
      <c r="AC18" s="11"/>
      <c r="AD18" s="11"/>
      <c r="AE18" s="11"/>
      <c r="AF18" s="11"/>
      <c r="AG18" s="37"/>
      <c r="AH18" s="34"/>
      <c r="AI18" s="11"/>
      <c r="AJ18" s="11"/>
      <c r="AK18" s="11"/>
      <c r="AL18" s="11"/>
    </row>
    <row r="19" spans="1:38" x14ac:dyDescent="0.15">
      <c r="A19" s="23">
        <v>15</v>
      </c>
      <c r="B19" s="19" t="s">
        <v>136</v>
      </c>
      <c r="C19" s="24"/>
      <c r="D19" s="20" t="s">
        <v>122</v>
      </c>
      <c r="E19" s="21" t="s">
        <v>104</v>
      </c>
      <c r="F19" s="9" t="str">
        <f t="shared" si="2"/>
        <v>未着手</v>
      </c>
      <c r="G19" s="4"/>
      <c r="H19" s="4"/>
      <c r="I19" s="11"/>
      <c r="J19" s="11"/>
      <c r="K19" s="9" t="str">
        <f t="shared" ca="1" si="3"/>
        <v/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37"/>
      <c r="W19" s="40"/>
      <c r="X19" s="11"/>
      <c r="Y19" s="11"/>
      <c r="Z19" s="11"/>
      <c r="AA19" s="37"/>
      <c r="AB19" s="34"/>
      <c r="AC19" s="11"/>
      <c r="AD19" s="11"/>
      <c r="AE19" s="11"/>
      <c r="AF19" s="11"/>
      <c r="AG19" s="37"/>
      <c r="AH19" s="34"/>
      <c r="AI19" s="11"/>
      <c r="AJ19" s="11"/>
      <c r="AK19" s="11"/>
      <c r="AL19" s="11"/>
    </row>
    <row r="20" spans="1:38" x14ac:dyDescent="0.15">
      <c r="A20" s="23">
        <v>16</v>
      </c>
      <c r="B20" s="19" t="s">
        <v>139</v>
      </c>
      <c r="C20" s="24"/>
      <c r="D20" s="20" t="s">
        <v>122</v>
      </c>
      <c r="E20" s="21" t="s">
        <v>104</v>
      </c>
      <c r="F20" s="9" t="str">
        <f t="shared" si="2"/>
        <v>未着手</v>
      </c>
      <c r="G20" s="4"/>
      <c r="H20" s="4"/>
      <c r="I20" s="11"/>
      <c r="J20" s="11"/>
      <c r="K20" s="9" t="str">
        <f t="shared" ca="1" si="3"/>
        <v/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37"/>
      <c r="W20" s="40"/>
      <c r="X20" s="11"/>
      <c r="Y20" s="11"/>
      <c r="Z20" s="11"/>
      <c r="AA20" s="37"/>
      <c r="AB20" s="34"/>
      <c r="AC20" s="11"/>
      <c r="AD20" s="11"/>
      <c r="AE20" s="11"/>
      <c r="AF20" s="11"/>
      <c r="AG20" s="37"/>
      <c r="AH20" s="34"/>
      <c r="AI20" s="11"/>
      <c r="AJ20" s="11"/>
      <c r="AK20" s="11"/>
      <c r="AL20" s="11"/>
    </row>
    <row r="21" spans="1:38" x14ac:dyDescent="0.15">
      <c r="A21" s="23">
        <v>17</v>
      </c>
      <c r="B21" s="19"/>
      <c r="C21" s="24"/>
      <c r="D21" s="20"/>
      <c r="E21" s="21"/>
      <c r="F21" s="9" t="str">
        <f t="shared" si="2"/>
        <v/>
      </c>
      <c r="G21" s="4"/>
      <c r="H21" s="4"/>
      <c r="I21" s="11"/>
      <c r="J21" s="11"/>
      <c r="K21" s="9" t="str">
        <f ca="1">IF(ISBLANK(L21)=FALSE,OFFSET(K21,0,COUNTA(L21:AL21)),"")</f>
        <v/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37"/>
      <c r="W21" s="40"/>
      <c r="X21" s="11"/>
      <c r="Y21" s="11"/>
      <c r="Z21" s="11"/>
      <c r="AA21" s="37"/>
      <c r="AB21" s="34"/>
      <c r="AC21" s="11"/>
      <c r="AD21" s="11"/>
      <c r="AE21" s="11"/>
      <c r="AF21" s="11"/>
      <c r="AG21" s="37"/>
      <c r="AH21" s="34"/>
      <c r="AI21" s="11"/>
      <c r="AJ21" s="11"/>
      <c r="AK21" s="11"/>
      <c r="AL21" s="11"/>
    </row>
    <row r="22" spans="1:38" x14ac:dyDescent="0.15">
      <c r="A22" s="23">
        <v>18</v>
      </c>
      <c r="B22" s="19"/>
      <c r="C22" s="24"/>
      <c r="D22" s="20"/>
      <c r="E22" s="21"/>
      <c r="F22" s="9" t="str">
        <f t="shared" si="2"/>
        <v/>
      </c>
      <c r="G22" s="4"/>
      <c r="H22" s="4"/>
      <c r="I22" s="11"/>
      <c r="J22" s="11"/>
      <c r="K22" s="9" t="str">
        <f t="shared" ca="1" si="3"/>
        <v/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37"/>
      <c r="W22" s="40"/>
      <c r="X22" s="11"/>
      <c r="Y22" s="11"/>
      <c r="Z22" s="11"/>
      <c r="AA22" s="37"/>
      <c r="AB22" s="34"/>
      <c r="AC22" s="11"/>
      <c r="AD22" s="11"/>
      <c r="AE22" s="11"/>
      <c r="AF22" s="11"/>
      <c r="AG22" s="37"/>
      <c r="AH22" s="34"/>
      <c r="AI22" s="11"/>
      <c r="AJ22" s="11"/>
      <c r="AK22" s="11"/>
      <c r="AL22" s="11"/>
    </row>
    <row r="23" spans="1:38" x14ac:dyDescent="0.15">
      <c r="A23" s="23">
        <v>19</v>
      </c>
      <c r="B23" s="19"/>
      <c r="C23" s="24"/>
      <c r="D23" s="20"/>
      <c r="E23" s="21"/>
      <c r="F23" s="9" t="str">
        <f t="shared" si="2"/>
        <v/>
      </c>
      <c r="G23" s="4"/>
      <c r="H23" s="4"/>
      <c r="I23" s="11"/>
      <c r="J23" s="11"/>
      <c r="K23" s="9" t="str">
        <f t="shared" ca="1" si="3"/>
        <v/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37"/>
      <c r="W23" s="40"/>
      <c r="X23" s="11"/>
      <c r="Y23" s="11"/>
      <c r="Z23" s="11"/>
      <c r="AA23" s="37"/>
      <c r="AB23" s="34"/>
      <c r="AC23" s="11"/>
      <c r="AD23" s="11"/>
      <c r="AE23" s="11"/>
      <c r="AF23" s="11"/>
      <c r="AG23" s="37"/>
      <c r="AH23" s="34"/>
      <c r="AI23" s="11"/>
      <c r="AJ23" s="11"/>
      <c r="AK23" s="11"/>
      <c r="AL23" s="11"/>
    </row>
    <row r="24" spans="1:38" x14ac:dyDescent="0.15">
      <c r="A24" s="23">
        <v>20</v>
      </c>
      <c r="B24" s="19"/>
      <c r="C24" s="24"/>
      <c r="D24" s="20"/>
      <c r="E24" s="21"/>
      <c r="F24" s="9" t="str">
        <f t="shared" si="2"/>
        <v/>
      </c>
      <c r="G24" s="4"/>
      <c r="H24" s="4"/>
      <c r="I24" s="11"/>
      <c r="J24" s="11"/>
      <c r="K24" s="9" t="str">
        <f ca="1">IF(ISBLANK(L24)=FALSE,OFFSET(K24,0,COUNTA(L24:AL24)),"")</f>
        <v/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37"/>
      <c r="W24" s="40"/>
      <c r="X24" s="11"/>
      <c r="Y24" s="11"/>
      <c r="Z24" s="11"/>
      <c r="AA24" s="37"/>
      <c r="AB24" s="34"/>
      <c r="AC24" s="11"/>
      <c r="AD24" s="11"/>
      <c r="AE24" s="11"/>
      <c r="AF24" s="11"/>
      <c r="AG24" s="37"/>
      <c r="AH24" s="34"/>
      <c r="AI24" s="11"/>
      <c r="AJ24" s="11"/>
      <c r="AK24" s="11"/>
      <c r="AL24" s="11"/>
    </row>
    <row r="25" spans="1:38" x14ac:dyDescent="0.15">
      <c r="A25" s="23">
        <v>21</v>
      </c>
      <c r="B25" s="19" t="s">
        <v>124</v>
      </c>
      <c r="C25" s="24"/>
      <c r="D25" s="20"/>
      <c r="E25" s="21"/>
      <c r="F25" s="9" t="str">
        <f t="shared" si="2"/>
        <v>未着手</v>
      </c>
      <c r="G25" s="4"/>
      <c r="H25" s="4"/>
      <c r="I25" s="11"/>
      <c r="J25" s="11"/>
      <c r="K25" s="9" t="str">
        <f t="shared" ca="1" si="3"/>
        <v/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37"/>
      <c r="W25" s="40"/>
      <c r="X25" s="11"/>
      <c r="Y25" s="11"/>
      <c r="Z25" s="11"/>
      <c r="AA25" s="37"/>
      <c r="AB25" s="34"/>
      <c r="AC25" s="11"/>
      <c r="AD25" s="11"/>
      <c r="AE25" s="11"/>
      <c r="AF25" s="11"/>
      <c r="AG25" s="37"/>
      <c r="AH25" s="34"/>
      <c r="AI25" s="11"/>
      <c r="AJ25" s="11"/>
      <c r="AK25" s="11"/>
      <c r="AL25" s="11"/>
    </row>
    <row r="26" spans="1:38" x14ac:dyDescent="0.15">
      <c r="A26" s="23">
        <v>22</v>
      </c>
      <c r="B26" s="19" t="s">
        <v>125</v>
      </c>
      <c r="C26" s="24"/>
      <c r="D26" s="20" t="s">
        <v>122</v>
      </c>
      <c r="E26" s="21" t="s">
        <v>105</v>
      </c>
      <c r="F26" s="9" t="str">
        <f t="shared" si="2"/>
        <v>未着手</v>
      </c>
      <c r="G26" s="4"/>
      <c r="H26" s="4"/>
      <c r="I26" s="11"/>
      <c r="J26" s="11"/>
      <c r="K26" s="9" t="str">
        <f t="shared" ref="K26:K31" ca="1" si="6">IF(ISBLANK(L26)=FALSE,OFFSET(K26,0,COUNTA(L26:AL26)),"")</f>
        <v/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37"/>
      <c r="W26" s="40"/>
      <c r="X26" s="11"/>
      <c r="Y26" s="11"/>
      <c r="Z26" s="11"/>
      <c r="AA26" s="37"/>
      <c r="AB26" s="34"/>
      <c r="AC26" s="11"/>
      <c r="AD26" s="11"/>
      <c r="AE26" s="11"/>
      <c r="AF26" s="11"/>
      <c r="AG26" s="37"/>
      <c r="AH26" s="34"/>
      <c r="AI26" s="11"/>
      <c r="AJ26" s="11"/>
      <c r="AK26" s="11"/>
      <c r="AL26" s="11"/>
    </row>
    <row r="27" spans="1:38" x14ac:dyDescent="0.15">
      <c r="A27" s="23">
        <v>23</v>
      </c>
      <c r="B27" s="19" t="s">
        <v>126</v>
      </c>
      <c r="C27" s="24"/>
      <c r="D27" s="20" t="s">
        <v>122</v>
      </c>
      <c r="E27" s="21" t="s">
        <v>105</v>
      </c>
      <c r="F27" s="9" t="str">
        <f t="shared" si="2"/>
        <v>未着手</v>
      </c>
      <c r="G27" s="4"/>
      <c r="H27" s="4"/>
      <c r="I27" s="11"/>
      <c r="J27" s="11"/>
      <c r="K27" s="9" t="str">
        <f t="shared" ca="1" si="6"/>
        <v/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37"/>
      <c r="W27" s="40"/>
      <c r="X27" s="11"/>
      <c r="Y27" s="11"/>
      <c r="Z27" s="11"/>
      <c r="AA27" s="37"/>
      <c r="AB27" s="34"/>
      <c r="AC27" s="11"/>
      <c r="AD27" s="11"/>
      <c r="AE27" s="11"/>
      <c r="AF27" s="11"/>
      <c r="AG27" s="37"/>
      <c r="AH27" s="34"/>
      <c r="AI27" s="11"/>
      <c r="AJ27" s="11"/>
      <c r="AK27" s="11"/>
      <c r="AL27" s="11"/>
    </row>
    <row r="28" spans="1:38" x14ac:dyDescent="0.15">
      <c r="A28" s="23">
        <v>24</v>
      </c>
      <c r="B28" s="19" t="s">
        <v>127</v>
      </c>
      <c r="C28" s="24"/>
      <c r="D28" s="20" t="s">
        <v>122</v>
      </c>
      <c r="E28" s="21" t="s">
        <v>105</v>
      </c>
      <c r="F28" s="9" t="str">
        <f t="shared" si="2"/>
        <v>未着手</v>
      </c>
      <c r="G28" s="4"/>
      <c r="H28" s="4"/>
      <c r="I28" s="11"/>
      <c r="J28" s="11"/>
      <c r="K28" s="9" t="str">
        <f t="shared" ca="1" si="6"/>
        <v/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37"/>
      <c r="W28" s="40"/>
      <c r="X28" s="11"/>
      <c r="Y28" s="11"/>
      <c r="Z28" s="11"/>
      <c r="AA28" s="37"/>
      <c r="AB28" s="34"/>
      <c r="AC28" s="11"/>
      <c r="AD28" s="11"/>
      <c r="AE28" s="11"/>
      <c r="AF28" s="11"/>
      <c r="AG28" s="37"/>
      <c r="AH28" s="34"/>
      <c r="AI28" s="11"/>
      <c r="AJ28" s="11"/>
      <c r="AK28" s="11"/>
      <c r="AL28" s="11"/>
    </row>
    <row r="29" spans="1:38" x14ac:dyDescent="0.15">
      <c r="A29" s="23">
        <v>25</v>
      </c>
      <c r="B29" s="19" t="s">
        <v>128</v>
      </c>
      <c r="C29" s="24"/>
      <c r="D29" s="20" t="s">
        <v>122</v>
      </c>
      <c r="E29" s="21" t="s">
        <v>105</v>
      </c>
      <c r="F29" s="9" t="str">
        <f t="shared" si="2"/>
        <v>未着手</v>
      </c>
      <c r="G29" s="4"/>
      <c r="H29" s="4"/>
      <c r="I29" s="11"/>
      <c r="J29" s="11"/>
      <c r="K29" s="9" t="str">
        <f t="shared" ca="1" si="6"/>
        <v/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37"/>
      <c r="W29" s="40"/>
      <c r="X29" s="11"/>
      <c r="Y29" s="11"/>
      <c r="Z29" s="11"/>
      <c r="AA29" s="37"/>
      <c r="AB29" s="34"/>
      <c r="AC29" s="11"/>
      <c r="AD29" s="11"/>
      <c r="AE29" s="11"/>
      <c r="AF29" s="11"/>
      <c r="AG29" s="37"/>
      <c r="AH29" s="34"/>
      <c r="AI29" s="11"/>
      <c r="AJ29" s="11"/>
      <c r="AK29" s="11"/>
      <c r="AL29" s="11"/>
    </row>
    <row r="30" spans="1:38" x14ac:dyDescent="0.15">
      <c r="A30" s="23">
        <v>26</v>
      </c>
      <c r="B30" s="19" t="s">
        <v>129</v>
      </c>
      <c r="C30" s="24"/>
      <c r="D30" s="20" t="s">
        <v>122</v>
      </c>
      <c r="E30" s="21" t="s">
        <v>105</v>
      </c>
      <c r="F30" s="9" t="str">
        <f t="shared" si="2"/>
        <v>未着手</v>
      </c>
      <c r="G30" s="4"/>
      <c r="H30" s="4"/>
      <c r="I30" s="11"/>
      <c r="J30" s="11"/>
      <c r="K30" s="9" t="str">
        <f t="shared" ca="1" si="6"/>
        <v/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37"/>
      <c r="W30" s="40"/>
      <c r="X30" s="11"/>
      <c r="Y30" s="11"/>
      <c r="Z30" s="11"/>
      <c r="AA30" s="37"/>
      <c r="AB30" s="34"/>
      <c r="AC30" s="11"/>
      <c r="AD30" s="11"/>
      <c r="AE30" s="11"/>
      <c r="AF30" s="11"/>
      <c r="AG30" s="37"/>
      <c r="AH30" s="34"/>
      <c r="AI30" s="11"/>
      <c r="AJ30" s="11"/>
      <c r="AK30" s="11"/>
      <c r="AL30" s="11"/>
    </row>
    <row r="31" spans="1:38" x14ac:dyDescent="0.15">
      <c r="A31" s="23">
        <v>27</v>
      </c>
      <c r="B31" s="19" t="s">
        <v>130</v>
      </c>
      <c r="C31" s="24"/>
      <c r="D31" s="20" t="s">
        <v>122</v>
      </c>
      <c r="E31" s="21" t="s">
        <v>105</v>
      </c>
      <c r="F31" s="9" t="str">
        <f t="shared" si="2"/>
        <v>未着手</v>
      </c>
      <c r="G31" s="4"/>
      <c r="H31" s="4"/>
      <c r="I31" s="11"/>
      <c r="J31" s="11"/>
      <c r="K31" s="9" t="str">
        <f t="shared" ca="1" si="6"/>
        <v/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37"/>
      <c r="W31" s="40"/>
      <c r="X31" s="11"/>
      <c r="Y31" s="11"/>
      <c r="Z31" s="11"/>
      <c r="AA31" s="37"/>
      <c r="AB31" s="34"/>
      <c r="AC31" s="11"/>
      <c r="AD31" s="11"/>
      <c r="AE31" s="11"/>
      <c r="AF31" s="11"/>
      <c r="AG31" s="37"/>
      <c r="AH31" s="34"/>
      <c r="AI31" s="11"/>
      <c r="AJ31" s="11"/>
      <c r="AK31" s="11"/>
      <c r="AL31" s="11"/>
    </row>
    <row r="32" spans="1:38" x14ac:dyDescent="0.15">
      <c r="A32" s="23">
        <v>28</v>
      </c>
      <c r="B32" s="19" t="s">
        <v>131</v>
      </c>
      <c r="C32" s="24"/>
      <c r="D32" s="20" t="s">
        <v>122</v>
      </c>
      <c r="E32" s="21" t="s">
        <v>105</v>
      </c>
      <c r="F32" s="9" t="str">
        <f t="shared" si="2"/>
        <v>未着手</v>
      </c>
      <c r="G32" s="4"/>
      <c r="H32" s="4"/>
      <c r="I32" s="11"/>
      <c r="J32" s="11"/>
      <c r="K32" s="9" t="str">
        <f ca="1">IF(ISBLANK(L32)=FALSE,OFFSET(K32,0,COUNTA(L32:AL32)),"")</f>
        <v/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37"/>
      <c r="W32" s="40"/>
      <c r="X32" s="11"/>
      <c r="Y32" s="11"/>
      <c r="Z32" s="11"/>
      <c r="AA32" s="37"/>
      <c r="AB32" s="34"/>
      <c r="AC32" s="11"/>
      <c r="AD32" s="11"/>
      <c r="AE32" s="11"/>
      <c r="AF32" s="11"/>
      <c r="AG32" s="37"/>
      <c r="AH32" s="34"/>
      <c r="AI32" s="11"/>
      <c r="AJ32" s="11"/>
      <c r="AK32" s="11"/>
      <c r="AL32" s="11"/>
    </row>
    <row r="33" spans="1:38" x14ac:dyDescent="0.15">
      <c r="A33" s="23">
        <v>29</v>
      </c>
      <c r="B33" s="19" t="s">
        <v>132</v>
      </c>
      <c r="C33" s="24"/>
      <c r="D33" s="20" t="s">
        <v>122</v>
      </c>
      <c r="E33" s="21" t="s">
        <v>105</v>
      </c>
      <c r="F33" s="9" t="str">
        <f t="shared" si="2"/>
        <v>未着手</v>
      </c>
      <c r="G33" s="4"/>
      <c r="H33" s="4"/>
      <c r="I33" s="11"/>
      <c r="J33" s="11"/>
      <c r="K33" s="9" t="str">
        <f t="shared" ref="K33:K39" ca="1" si="7">IF(ISBLANK(L33)=FALSE,OFFSET(K33,0,COUNTA(L33:AL33)),"")</f>
        <v/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37"/>
      <c r="W33" s="40"/>
      <c r="X33" s="11"/>
      <c r="Y33" s="11"/>
      <c r="Z33" s="11"/>
      <c r="AA33" s="37"/>
      <c r="AB33" s="34"/>
      <c r="AC33" s="11"/>
      <c r="AD33" s="11"/>
      <c r="AE33" s="11"/>
      <c r="AF33" s="11"/>
      <c r="AG33" s="37"/>
      <c r="AH33" s="34"/>
      <c r="AI33" s="11"/>
      <c r="AJ33" s="11"/>
      <c r="AK33" s="11"/>
      <c r="AL33" s="11"/>
    </row>
    <row r="34" spans="1:38" x14ac:dyDescent="0.15">
      <c r="A34" s="23">
        <v>30</v>
      </c>
      <c r="B34" s="19" t="s">
        <v>137</v>
      </c>
      <c r="C34" s="24"/>
      <c r="D34" s="20" t="s">
        <v>122</v>
      </c>
      <c r="E34" s="21" t="s">
        <v>105</v>
      </c>
      <c r="F34" s="9" t="str">
        <f t="shared" si="2"/>
        <v>未着手</v>
      </c>
      <c r="G34" s="4"/>
      <c r="H34" s="4"/>
      <c r="I34" s="11"/>
      <c r="J34" s="11"/>
      <c r="K34" s="9" t="str">
        <f t="shared" ca="1" si="7"/>
        <v/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37"/>
      <c r="W34" s="40"/>
      <c r="X34" s="11"/>
      <c r="Y34" s="11"/>
      <c r="Z34" s="11"/>
      <c r="AA34" s="37"/>
      <c r="AB34" s="34"/>
      <c r="AC34" s="11"/>
      <c r="AD34" s="11"/>
      <c r="AE34" s="11"/>
      <c r="AF34" s="11"/>
      <c r="AG34" s="37"/>
      <c r="AH34" s="34"/>
      <c r="AI34" s="11"/>
      <c r="AJ34" s="11"/>
      <c r="AK34" s="11"/>
      <c r="AL34" s="11"/>
    </row>
    <row r="35" spans="1:38" x14ac:dyDescent="0.15">
      <c r="A35" s="23">
        <v>31</v>
      </c>
      <c r="B35" s="19" t="s">
        <v>133</v>
      </c>
      <c r="C35" s="24"/>
      <c r="D35" s="20" t="s">
        <v>122</v>
      </c>
      <c r="E35" s="21" t="s">
        <v>105</v>
      </c>
      <c r="F35" s="9" t="str">
        <f t="shared" si="2"/>
        <v>未着手</v>
      </c>
      <c r="G35" s="4"/>
      <c r="H35" s="4"/>
      <c r="I35" s="11"/>
      <c r="J35" s="11"/>
      <c r="K35" s="9" t="str">
        <f t="shared" ca="1" si="7"/>
        <v/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37"/>
      <c r="W35" s="40"/>
      <c r="X35" s="11"/>
      <c r="Y35" s="11"/>
      <c r="Z35" s="11"/>
      <c r="AA35" s="37"/>
      <c r="AB35" s="34"/>
      <c r="AC35" s="11"/>
      <c r="AD35" s="11"/>
      <c r="AE35" s="11"/>
      <c r="AF35" s="11"/>
      <c r="AG35" s="37"/>
      <c r="AH35" s="34"/>
      <c r="AI35" s="11"/>
      <c r="AJ35" s="11"/>
      <c r="AK35" s="11"/>
      <c r="AL35" s="11"/>
    </row>
    <row r="36" spans="1:38" x14ac:dyDescent="0.15">
      <c r="A36" s="23">
        <v>32</v>
      </c>
      <c r="B36" s="19" t="s">
        <v>138</v>
      </c>
      <c r="C36" s="24"/>
      <c r="D36" s="20" t="s">
        <v>122</v>
      </c>
      <c r="E36" s="21" t="s">
        <v>105</v>
      </c>
      <c r="F36" s="9" t="str">
        <f t="shared" si="2"/>
        <v>未着手</v>
      </c>
      <c r="G36" s="4"/>
      <c r="H36" s="4"/>
      <c r="I36" s="11"/>
      <c r="J36" s="11"/>
      <c r="K36" s="9" t="str">
        <f ca="1">IF(ISBLANK(L36)=FALSE,OFFSET(K36,0,COUNTA(L36:AL36)),"")</f>
        <v/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37"/>
      <c r="W36" s="40"/>
      <c r="X36" s="11"/>
      <c r="Y36" s="11"/>
      <c r="Z36" s="11"/>
      <c r="AA36" s="37"/>
      <c r="AB36" s="34"/>
      <c r="AC36" s="11"/>
      <c r="AD36" s="11"/>
      <c r="AE36" s="11"/>
      <c r="AF36" s="11"/>
      <c r="AG36" s="37"/>
      <c r="AH36" s="34"/>
      <c r="AI36" s="11"/>
      <c r="AJ36" s="11"/>
      <c r="AK36" s="11"/>
      <c r="AL36" s="11"/>
    </row>
    <row r="37" spans="1:38" x14ac:dyDescent="0.15">
      <c r="A37" s="23">
        <v>33</v>
      </c>
      <c r="B37" s="19"/>
      <c r="C37" s="24"/>
      <c r="D37" s="20"/>
      <c r="E37" s="21"/>
      <c r="F37" s="9" t="str">
        <f t="shared" si="2"/>
        <v/>
      </c>
      <c r="G37" s="4"/>
      <c r="H37" s="4"/>
      <c r="I37" s="11"/>
      <c r="J37" s="11"/>
      <c r="K37" s="9" t="str">
        <f t="shared" ref="K37:K38" ca="1" si="8">IF(ISBLANK(L37)=FALSE,OFFSET(K37,0,COUNTA(L37:AL37)),"")</f>
        <v/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37"/>
      <c r="W37" s="40"/>
      <c r="X37" s="11"/>
      <c r="Y37" s="11"/>
      <c r="Z37" s="11"/>
      <c r="AA37" s="37"/>
      <c r="AB37" s="34"/>
      <c r="AC37" s="11"/>
      <c r="AD37" s="11"/>
      <c r="AE37" s="11"/>
      <c r="AF37" s="11"/>
      <c r="AG37" s="37"/>
      <c r="AH37" s="34"/>
      <c r="AI37" s="11"/>
      <c r="AJ37" s="11"/>
      <c r="AK37" s="11"/>
      <c r="AL37" s="11"/>
    </row>
    <row r="38" spans="1:38" x14ac:dyDescent="0.15">
      <c r="A38" s="23">
        <v>34</v>
      </c>
      <c r="B38" s="19" t="s">
        <v>143</v>
      </c>
      <c r="C38" s="24"/>
      <c r="D38" s="20"/>
      <c r="E38" s="21"/>
      <c r="F38" s="9" t="str">
        <f t="shared" si="2"/>
        <v>未着手</v>
      </c>
      <c r="G38" s="4"/>
      <c r="H38" s="4"/>
      <c r="I38" s="11"/>
      <c r="J38" s="11"/>
      <c r="K38" s="9" t="str">
        <f t="shared" ca="1" si="8"/>
        <v/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37"/>
      <c r="W38" s="40"/>
      <c r="X38" s="11"/>
      <c r="Y38" s="11"/>
      <c r="Z38" s="11"/>
      <c r="AA38" s="37"/>
      <c r="AB38" s="34"/>
      <c r="AC38" s="11"/>
      <c r="AD38" s="11"/>
      <c r="AE38" s="11"/>
      <c r="AF38" s="11"/>
      <c r="AG38" s="37"/>
      <c r="AH38" s="34"/>
      <c r="AI38" s="11"/>
      <c r="AJ38" s="11"/>
      <c r="AK38" s="11"/>
      <c r="AL38" s="11"/>
    </row>
    <row r="39" spans="1:38" x14ac:dyDescent="0.15">
      <c r="A39" s="23">
        <v>35</v>
      </c>
      <c r="B39" s="19" t="s">
        <v>229</v>
      </c>
      <c r="C39" s="24"/>
      <c r="D39" s="20" t="s">
        <v>122</v>
      </c>
      <c r="E39" s="21" t="s">
        <v>104</v>
      </c>
      <c r="F39" s="9" t="str">
        <f t="shared" si="2"/>
        <v>未着手</v>
      </c>
      <c r="G39" s="4"/>
      <c r="H39" s="4"/>
      <c r="I39" s="11"/>
      <c r="J39" s="11"/>
      <c r="K39" s="9" t="str">
        <f t="shared" ca="1" si="7"/>
        <v/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37"/>
      <c r="W39" s="40"/>
      <c r="X39" s="11"/>
      <c r="Y39" s="11"/>
      <c r="Z39" s="11"/>
      <c r="AA39" s="37"/>
      <c r="AB39" s="34"/>
      <c r="AC39" s="11"/>
      <c r="AD39" s="11"/>
      <c r="AE39" s="11"/>
      <c r="AF39" s="11"/>
      <c r="AG39" s="37"/>
      <c r="AH39" s="34"/>
      <c r="AI39" s="11"/>
      <c r="AJ39" s="11"/>
      <c r="AK39" s="11"/>
      <c r="AL39" s="11"/>
    </row>
    <row r="40" spans="1:38" x14ac:dyDescent="0.15">
      <c r="A40" s="23">
        <v>36</v>
      </c>
      <c r="B40" s="19" t="s">
        <v>230</v>
      </c>
      <c r="C40" s="24"/>
      <c r="D40" s="20" t="s">
        <v>122</v>
      </c>
      <c r="E40" s="21" t="s">
        <v>104</v>
      </c>
      <c r="F40" s="9" t="str">
        <f t="shared" si="2"/>
        <v>未着手</v>
      </c>
      <c r="G40" s="4"/>
      <c r="H40" s="4"/>
      <c r="I40" s="11"/>
      <c r="J40" s="11"/>
      <c r="K40" s="9" t="str">
        <f t="shared" ca="1" si="3"/>
        <v/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37"/>
      <c r="W40" s="40"/>
      <c r="X40" s="11"/>
      <c r="Y40" s="11"/>
      <c r="Z40" s="11"/>
      <c r="AA40" s="37"/>
      <c r="AB40" s="34"/>
      <c r="AC40" s="11"/>
      <c r="AD40" s="11"/>
      <c r="AE40" s="11"/>
      <c r="AF40" s="11"/>
      <c r="AG40" s="37"/>
      <c r="AH40" s="34"/>
      <c r="AI40" s="11"/>
      <c r="AJ40" s="11"/>
      <c r="AK40" s="11"/>
      <c r="AL40" s="11"/>
    </row>
    <row r="41" spans="1:38" x14ac:dyDescent="0.15">
      <c r="A41" s="23">
        <v>37</v>
      </c>
      <c r="B41" s="19" t="s">
        <v>231</v>
      </c>
      <c r="C41" s="24"/>
      <c r="D41" s="20" t="s">
        <v>122</v>
      </c>
      <c r="E41" s="21" t="s">
        <v>104</v>
      </c>
      <c r="F41" s="9" t="str">
        <f t="shared" si="2"/>
        <v>未着手</v>
      </c>
      <c r="G41" s="4"/>
      <c r="H41" s="4"/>
      <c r="I41" s="11"/>
      <c r="J41" s="11"/>
      <c r="K41" s="9" t="str">
        <f t="shared" ca="1" si="3"/>
        <v/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37"/>
      <c r="W41" s="40"/>
      <c r="X41" s="11"/>
      <c r="Y41" s="11"/>
      <c r="Z41" s="11"/>
      <c r="AA41" s="37"/>
      <c r="AB41" s="34"/>
      <c r="AC41" s="11"/>
      <c r="AD41" s="11"/>
      <c r="AE41" s="11"/>
      <c r="AF41" s="11"/>
      <c r="AG41" s="37"/>
      <c r="AH41" s="34"/>
      <c r="AI41" s="11"/>
      <c r="AJ41" s="11"/>
      <c r="AK41" s="11"/>
      <c r="AL41" s="11"/>
    </row>
    <row r="42" spans="1:38" x14ac:dyDescent="0.15">
      <c r="A42" s="23">
        <v>38</v>
      </c>
      <c r="B42" s="19" t="s">
        <v>232</v>
      </c>
      <c r="C42" s="24"/>
      <c r="D42" s="20" t="s">
        <v>122</v>
      </c>
      <c r="E42" s="21" t="s">
        <v>104</v>
      </c>
      <c r="F42" s="9" t="str">
        <f t="shared" si="2"/>
        <v>未着手</v>
      </c>
      <c r="G42" s="4"/>
      <c r="H42" s="4"/>
      <c r="I42" s="11"/>
      <c r="J42" s="11"/>
      <c r="K42" s="9" t="str">
        <f ca="1">IF(ISBLANK(L42)=FALSE,OFFSET(K42,0,COUNTA(L42:AL42)),"")</f>
        <v/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37"/>
      <c r="W42" s="40"/>
      <c r="X42" s="11"/>
      <c r="Y42" s="11"/>
      <c r="Z42" s="11"/>
      <c r="AA42" s="37"/>
      <c r="AB42" s="34"/>
      <c r="AC42" s="11"/>
      <c r="AD42" s="11"/>
      <c r="AE42" s="11"/>
      <c r="AF42" s="11"/>
      <c r="AG42" s="37"/>
      <c r="AH42" s="34"/>
      <c r="AI42" s="11"/>
      <c r="AJ42" s="11"/>
      <c r="AK42" s="11"/>
      <c r="AL42" s="11"/>
    </row>
    <row r="43" spans="1:38" x14ac:dyDescent="0.15">
      <c r="A43" s="23">
        <v>39</v>
      </c>
      <c r="B43" s="22" t="s">
        <v>233</v>
      </c>
      <c r="C43" s="24"/>
      <c r="D43" s="20" t="s">
        <v>123</v>
      </c>
      <c r="E43" s="21" t="s">
        <v>104</v>
      </c>
      <c r="F43" s="9" t="str">
        <f t="shared" ref="F43:F76" si="9">IF(ISBLANK($B43),"",IF(ISBLANK($H43),"未着手",IF($K43=0,"完了","作業中")))</f>
        <v>未着手</v>
      </c>
      <c r="G43" s="4"/>
      <c r="H43" s="4"/>
      <c r="I43" s="11"/>
      <c r="J43" s="11"/>
      <c r="K43" s="9" t="str">
        <f t="shared" ref="K43:K51" ca="1" si="10">IF(ISBLANK(L43)=FALSE,OFFSET(K43,0,COUNTA(L43:AL43)),"")</f>
        <v/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37"/>
      <c r="W43" s="40"/>
      <c r="X43" s="11"/>
      <c r="Y43" s="11"/>
      <c r="Z43" s="11"/>
      <c r="AA43" s="37"/>
      <c r="AB43" s="34"/>
      <c r="AC43" s="11"/>
      <c r="AD43" s="11"/>
      <c r="AE43" s="11"/>
      <c r="AF43" s="11"/>
      <c r="AG43" s="37"/>
      <c r="AH43" s="34"/>
      <c r="AI43" s="11"/>
      <c r="AJ43" s="11"/>
      <c r="AK43" s="11"/>
      <c r="AL43" s="11"/>
    </row>
    <row r="44" spans="1:38" x14ac:dyDescent="0.15">
      <c r="A44" s="23">
        <v>40</v>
      </c>
      <c r="B44" s="22" t="s">
        <v>234</v>
      </c>
      <c r="C44" s="24"/>
      <c r="D44" s="20" t="s">
        <v>123</v>
      </c>
      <c r="E44" s="21" t="s">
        <v>104</v>
      </c>
      <c r="F44" s="9" t="str">
        <f t="shared" si="9"/>
        <v>未着手</v>
      </c>
      <c r="G44" s="4"/>
      <c r="H44" s="4"/>
      <c r="I44" s="11"/>
      <c r="J44" s="11"/>
      <c r="K44" s="9" t="str">
        <f t="shared" ca="1" si="10"/>
        <v/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37"/>
      <c r="W44" s="40"/>
      <c r="X44" s="11"/>
      <c r="Y44" s="11"/>
      <c r="Z44" s="11"/>
      <c r="AA44" s="37"/>
      <c r="AB44" s="34"/>
      <c r="AC44" s="11"/>
      <c r="AD44" s="11"/>
      <c r="AE44" s="11"/>
      <c r="AF44" s="11"/>
      <c r="AG44" s="37"/>
      <c r="AH44" s="34"/>
      <c r="AI44" s="11"/>
      <c r="AJ44" s="11"/>
      <c r="AK44" s="11"/>
      <c r="AL44" s="11"/>
    </row>
    <row r="45" spans="1:38" x14ac:dyDescent="0.15">
      <c r="A45" s="23">
        <v>41</v>
      </c>
      <c r="B45" s="22" t="s">
        <v>235</v>
      </c>
      <c r="C45" s="24"/>
      <c r="D45" s="20" t="s">
        <v>123</v>
      </c>
      <c r="E45" s="21" t="s">
        <v>104</v>
      </c>
      <c r="F45" s="9" t="str">
        <f t="shared" si="9"/>
        <v>未着手</v>
      </c>
      <c r="G45" s="4"/>
      <c r="H45" s="4"/>
      <c r="I45" s="11"/>
      <c r="J45" s="11"/>
      <c r="K45" s="9" t="str">
        <f t="shared" ca="1" si="10"/>
        <v/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37"/>
      <c r="W45" s="40"/>
      <c r="X45" s="11"/>
      <c r="Y45" s="11"/>
      <c r="Z45" s="11"/>
      <c r="AA45" s="37"/>
      <c r="AB45" s="34"/>
      <c r="AC45" s="11"/>
      <c r="AD45" s="11"/>
      <c r="AE45" s="11"/>
      <c r="AF45" s="11"/>
      <c r="AG45" s="37"/>
      <c r="AH45" s="34"/>
      <c r="AI45" s="11"/>
      <c r="AJ45" s="11"/>
      <c r="AK45" s="11"/>
      <c r="AL45" s="11"/>
    </row>
    <row r="46" spans="1:38" x14ac:dyDescent="0.15">
      <c r="A46" s="23">
        <v>42</v>
      </c>
      <c r="B46" s="22"/>
      <c r="C46" s="24"/>
      <c r="D46" s="20"/>
      <c r="E46" s="21"/>
      <c r="F46" s="9" t="str">
        <f t="shared" si="9"/>
        <v/>
      </c>
      <c r="G46" s="4"/>
      <c r="H46" s="4"/>
      <c r="I46" s="11"/>
      <c r="J46" s="11"/>
      <c r="K46" s="9" t="str">
        <f t="shared" ca="1" si="10"/>
        <v/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37"/>
      <c r="W46" s="40"/>
      <c r="X46" s="11"/>
      <c r="Y46" s="11"/>
      <c r="Z46" s="11"/>
      <c r="AA46" s="37"/>
      <c r="AB46" s="34"/>
      <c r="AC46" s="11"/>
      <c r="AD46" s="11"/>
      <c r="AE46" s="11"/>
      <c r="AF46" s="11"/>
      <c r="AG46" s="37"/>
      <c r="AH46" s="34"/>
      <c r="AI46" s="11"/>
      <c r="AJ46" s="11"/>
      <c r="AK46" s="11"/>
      <c r="AL46" s="11"/>
    </row>
    <row r="47" spans="1:38" x14ac:dyDescent="0.15">
      <c r="A47" s="23">
        <v>43</v>
      </c>
      <c r="B47" s="22" t="s">
        <v>142</v>
      </c>
      <c r="C47" s="24"/>
      <c r="D47" s="20"/>
      <c r="E47" s="21"/>
      <c r="F47" s="9" t="str">
        <f t="shared" si="9"/>
        <v>未着手</v>
      </c>
      <c r="G47" s="4"/>
      <c r="H47" s="4"/>
      <c r="I47" s="11"/>
      <c r="J47" s="11"/>
      <c r="K47" s="9" t="str">
        <f t="shared" ca="1" si="10"/>
        <v/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37"/>
      <c r="W47" s="40"/>
      <c r="X47" s="11"/>
      <c r="Y47" s="11"/>
      <c r="Z47" s="11"/>
      <c r="AA47" s="37"/>
      <c r="AB47" s="34"/>
      <c r="AC47" s="11"/>
      <c r="AD47" s="11"/>
      <c r="AE47" s="11"/>
      <c r="AF47" s="11"/>
      <c r="AG47" s="37"/>
      <c r="AH47" s="34"/>
      <c r="AI47" s="11"/>
      <c r="AJ47" s="11"/>
      <c r="AK47" s="11"/>
      <c r="AL47" s="11"/>
    </row>
    <row r="48" spans="1:38" x14ac:dyDescent="0.15">
      <c r="A48" s="23">
        <v>44</v>
      </c>
      <c r="B48" s="22" t="s">
        <v>144</v>
      </c>
      <c r="C48" s="24"/>
      <c r="D48" s="20"/>
      <c r="E48" s="21"/>
      <c r="F48" s="9" t="str">
        <f t="shared" si="9"/>
        <v>未着手</v>
      </c>
      <c r="G48" s="4"/>
      <c r="H48" s="4"/>
      <c r="I48" s="11"/>
      <c r="J48" s="11"/>
      <c r="K48" s="9" t="str">
        <f t="shared" ca="1" si="10"/>
        <v/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37"/>
      <c r="W48" s="40"/>
      <c r="X48" s="11"/>
      <c r="Y48" s="11"/>
      <c r="Z48" s="11"/>
      <c r="AA48" s="37"/>
      <c r="AB48" s="34"/>
      <c r="AC48" s="11"/>
      <c r="AD48" s="11"/>
      <c r="AE48" s="11"/>
      <c r="AF48" s="11"/>
      <c r="AG48" s="37"/>
      <c r="AH48" s="34"/>
      <c r="AI48" s="11"/>
      <c r="AJ48" s="11"/>
      <c r="AK48" s="11"/>
      <c r="AL48" s="11"/>
    </row>
    <row r="49" spans="1:38" x14ac:dyDescent="0.15">
      <c r="A49" s="23">
        <v>45</v>
      </c>
      <c r="B49" s="22" t="s">
        <v>145</v>
      </c>
      <c r="C49" s="24">
        <v>1</v>
      </c>
      <c r="D49" s="20" t="s">
        <v>122</v>
      </c>
      <c r="E49" s="21" t="s">
        <v>103</v>
      </c>
      <c r="F49" s="9" t="str">
        <f t="shared" ca="1" si="9"/>
        <v>完了</v>
      </c>
      <c r="G49" s="4">
        <v>42842</v>
      </c>
      <c r="H49" s="4">
        <v>42842</v>
      </c>
      <c r="I49" s="11">
        <v>6</v>
      </c>
      <c r="J49" s="11">
        <v>6</v>
      </c>
      <c r="K49" s="9">
        <f t="shared" ca="1" si="10"/>
        <v>0</v>
      </c>
      <c r="L49" s="11"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40"/>
      <c r="X49" s="11"/>
      <c r="Y49" s="11"/>
      <c r="Z49" s="11"/>
      <c r="AA49" s="37"/>
      <c r="AB49" s="34"/>
      <c r="AC49" s="11"/>
      <c r="AD49" s="11"/>
      <c r="AE49" s="11"/>
      <c r="AF49" s="11"/>
      <c r="AG49" s="37"/>
      <c r="AH49" s="34"/>
      <c r="AI49" s="11"/>
      <c r="AJ49" s="11"/>
      <c r="AK49" s="11"/>
      <c r="AL49" s="11"/>
    </row>
    <row r="50" spans="1:38" x14ac:dyDescent="0.15">
      <c r="A50" s="23">
        <v>46</v>
      </c>
      <c r="B50" s="19" t="s">
        <v>146</v>
      </c>
      <c r="C50" s="24">
        <v>1</v>
      </c>
      <c r="D50" s="20" t="s">
        <v>122</v>
      </c>
      <c r="E50" s="21" t="s">
        <v>103</v>
      </c>
      <c r="F50" s="9" t="str">
        <f t="shared" ca="1" si="9"/>
        <v>完了</v>
      </c>
      <c r="G50" s="4">
        <v>42842</v>
      </c>
      <c r="H50" s="4">
        <v>42842</v>
      </c>
      <c r="I50" s="11">
        <v>6</v>
      </c>
      <c r="J50" s="11">
        <v>6</v>
      </c>
      <c r="K50" s="9">
        <f t="shared" ca="1" si="10"/>
        <v>0</v>
      </c>
      <c r="L50" s="11"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40"/>
      <c r="X50" s="11"/>
      <c r="Y50" s="11"/>
      <c r="Z50" s="11"/>
      <c r="AA50" s="37"/>
      <c r="AB50" s="34"/>
      <c r="AC50" s="11"/>
      <c r="AD50" s="11"/>
      <c r="AE50" s="11"/>
      <c r="AF50" s="11"/>
      <c r="AG50" s="37"/>
      <c r="AH50" s="34"/>
      <c r="AI50" s="11"/>
      <c r="AJ50" s="11"/>
      <c r="AK50" s="11"/>
      <c r="AL50" s="11"/>
    </row>
    <row r="51" spans="1:38" x14ac:dyDescent="0.15">
      <c r="A51" s="23">
        <v>47</v>
      </c>
      <c r="B51" s="19" t="s">
        <v>147</v>
      </c>
      <c r="C51" s="24">
        <v>1</v>
      </c>
      <c r="D51" s="20" t="s">
        <v>122</v>
      </c>
      <c r="E51" s="21" t="s">
        <v>103</v>
      </c>
      <c r="F51" s="9" t="str">
        <f t="shared" ca="1" si="9"/>
        <v>完了</v>
      </c>
      <c r="G51" s="4">
        <v>42843</v>
      </c>
      <c r="H51" s="4">
        <v>42843</v>
      </c>
      <c r="I51" s="11">
        <v>6</v>
      </c>
      <c r="J51" s="11">
        <v>6</v>
      </c>
      <c r="K51" s="9">
        <f t="shared" ca="1" si="10"/>
        <v>0</v>
      </c>
      <c r="L51" s="11">
        <v>6</v>
      </c>
      <c r="M51" s="11">
        <v>0</v>
      </c>
      <c r="N51" s="11"/>
      <c r="O51" s="11"/>
      <c r="P51" s="11"/>
      <c r="Q51" s="11"/>
      <c r="R51" s="11"/>
      <c r="S51" s="11"/>
      <c r="T51" s="11"/>
      <c r="U51" s="11"/>
      <c r="V51" s="11"/>
      <c r="W51" s="40"/>
      <c r="X51" s="11"/>
      <c r="Y51" s="11"/>
      <c r="Z51" s="11"/>
      <c r="AA51" s="37"/>
      <c r="AB51" s="34"/>
      <c r="AC51" s="11"/>
      <c r="AD51" s="11"/>
      <c r="AE51" s="11"/>
      <c r="AF51" s="11"/>
      <c r="AG51" s="37"/>
      <c r="AH51" s="34"/>
      <c r="AI51" s="11"/>
      <c r="AJ51" s="11"/>
      <c r="AK51" s="11"/>
      <c r="AL51" s="11"/>
    </row>
    <row r="52" spans="1:38" x14ac:dyDescent="0.15">
      <c r="A52" s="23">
        <v>48</v>
      </c>
      <c r="B52" s="19" t="s">
        <v>148</v>
      </c>
      <c r="C52" s="24">
        <v>1</v>
      </c>
      <c r="D52" s="20" t="s">
        <v>122</v>
      </c>
      <c r="E52" s="21" t="s">
        <v>103</v>
      </c>
      <c r="F52" s="9" t="str">
        <f t="shared" ca="1" si="9"/>
        <v>完了</v>
      </c>
      <c r="G52" s="4">
        <v>42844</v>
      </c>
      <c r="H52" s="4">
        <v>42844</v>
      </c>
      <c r="I52" s="11">
        <v>6</v>
      </c>
      <c r="J52" s="11">
        <v>6</v>
      </c>
      <c r="K52" s="9">
        <f ca="1">IF(ISBLANK(L52)=FALSE,OFFSET(K52,0,COUNTA(L52:AL52)),"")</f>
        <v>0</v>
      </c>
      <c r="L52" s="11">
        <v>6</v>
      </c>
      <c r="M52" s="11">
        <v>6</v>
      </c>
      <c r="N52" s="11">
        <v>0</v>
      </c>
      <c r="O52" s="11"/>
      <c r="P52" s="11"/>
      <c r="Q52" s="11"/>
      <c r="R52" s="11"/>
      <c r="S52" s="11"/>
      <c r="T52" s="11"/>
      <c r="U52" s="11"/>
      <c r="V52" s="11"/>
      <c r="W52" s="40"/>
      <c r="X52" s="11"/>
      <c r="Y52" s="11"/>
      <c r="Z52" s="11"/>
      <c r="AA52" s="37"/>
      <c r="AB52" s="34"/>
      <c r="AC52" s="11"/>
      <c r="AD52" s="11"/>
      <c r="AE52" s="11"/>
      <c r="AF52" s="11"/>
      <c r="AG52" s="37"/>
      <c r="AH52" s="34"/>
      <c r="AI52" s="11"/>
      <c r="AJ52" s="11"/>
      <c r="AK52" s="11"/>
      <c r="AL52" s="11"/>
    </row>
    <row r="53" spans="1:38" x14ac:dyDescent="0.15">
      <c r="A53" s="23">
        <v>49</v>
      </c>
      <c r="B53" s="19" t="s">
        <v>149</v>
      </c>
      <c r="C53" s="24">
        <v>1</v>
      </c>
      <c r="D53" s="20" t="s">
        <v>122</v>
      </c>
      <c r="E53" s="21" t="s">
        <v>103</v>
      </c>
      <c r="F53" s="9" t="str">
        <f t="shared" ca="1" si="9"/>
        <v>完了</v>
      </c>
      <c r="G53" s="4">
        <v>42845</v>
      </c>
      <c r="H53" s="4">
        <v>42845</v>
      </c>
      <c r="I53" s="11">
        <v>6</v>
      </c>
      <c r="J53" s="11">
        <v>6</v>
      </c>
      <c r="K53" s="9">
        <f ca="1">IF(ISBLANK(L53)=FALSE,OFFSET(K53,0,COUNTA(L53:AL53)),"")</f>
        <v>0</v>
      </c>
      <c r="L53" s="11">
        <v>6</v>
      </c>
      <c r="M53" s="11">
        <v>6</v>
      </c>
      <c r="N53" s="11">
        <v>6</v>
      </c>
      <c r="O53" s="11">
        <v>0</v>
      </c>
      <c r="P53" s="11"/>
      <c r="Q53" s="11"/>
      <c r="R53" s="11"/>
      <c r="S53" s="11"/>
      <c r="T53" s="11"/>
      <c r="U53" s="11"/>
      <c r="V53" s="11"/>
      <c r="W53" s="40"/>
      <c r="X53" s="11"/>
      <c r="Y53" s="11"/>
      <c r="Z53" s="11"/>
      <c r="AA53" s="37"/>
      <c r="AB53" s="34"/>
      <c r="AC53" s="11"/>
      <c r="AD53" s="11"/>
      <c r="AE53" s="11"/>
      <c r="AF53" s="11"/>
      <c r="AG53" s="37"/>
      <c r="AH53" s="34"/>
      <c r="AI53" s="11"/>
      <c r="AJ53" s="11"/>
      <c r="AK53" s="11"/>
      <c r="AL53" s="11"/>
    </row>
    <row r="54" spans="1:38" x14ac:dyDescent="0.15">
      <c r="A54" s="23">
        <v>50</v>
      </c>
      <c r="B54" s="19" t="s">
        <v>150</v>
      </c>
      <c r="C54" s="24">
        <v>1</v>
      </c>
      <c r="D54" s="20" t="s">
        <v>122</v>
      </c>
      <c r="E54" s="21" t="s">
        <v>103</v>
      </c>
      <c r="F54" s="9" t="str">
        <f t="shared" ca="1" si="9"/>
        <v>完了</v>
      </c>
      <c r="G54" s="4">
        <v>42846</v>
      </c>
      <c r="H54" s="4">
        <v>42846</v>
      </c>
      <c r="I54" s="11">
        <v>6</v>
      </c>
      <c r="J54" s="11">
        <v>6</v>
      </c>
      <c r="K54" s="9">
        <f ca="1">IF(ISBLANK(L54)=FALSE,OFFSET(K54,0,COUNTA(L54:AL54)),"")</f>
        <v>0</v>
      </c>
      <c r="L54" s="11">
        <v>6</v>
      </c>
      <c r="M54" s="11">
        <v>6</v>
      </c>
      <c r="N54" s="11">
        <v>6</v>
      </c>
      <c r="O54" s="11">
        <v>6</v>
      </c>
      <c r="P54" s="11">
        <v>0</v>
      </c>
      <c r="Q54" s="11"/>
      <c r="R54" s="11"/>
      <c r="S54" s="11"/>
      <c r="T54" s="11"/>
      <c r="U54" s="11"/>
      <c r="V54" s="11"/>
      <c r="W54" s="40"/>
      <c r="X54" s="11"/>
      <c r="Y54" s="11"/>
      <c r="Z54" s="11"/>
      <c r="AA54" s="37"/>
      <c r="AB54" s="34"/>
      <c r="AC54" s="11"/>
      <c r="AD54" s="11"/>
      <c r="AE54" s="11"/>
      <c r="AF54" s="11"/>
      <c r="AG54" s="37"/>
      <c r="AH54" s="34"/>
      <c r="AI54" s="11"/>
      <c r="AJ54" s="11"/>
      <c r="AK54" s="11"/>
      <c r="AL54" s="11"/>
    </row>
    <row r="55" spans="1:38" ht="15" thickBot="1" x14ac:dyDescent="0.2">
      <c r="A55" s="23">
        <v>51</v>
      </c>
      <c r="B55" s="19" t="s">
        <v>151</v>
      </c>
      <c r="C55" s="24">
        <v>1</v>
      </c>
      <c r="D55" s="20" t="s">
        <v>122</v>
      </c>
      <c r="E55" s="21" t="s">
        <v>103</v>
      </c>
      <c r="F55" s="9" t="str">
        <f t="shared" ca="1" si="9"/>
        <v>完了</v>
      </c>
      <c r="G55" s="4">
        <v>42849</v>
      </c>
      <c r="H55" s="4">
        <v>42849</v>
      </c>
      <c r="I55" s="11">
        <v>6</v>
      </c>
      <c r="J55" s="11">
        <v>6</v>
      </c>
      <c r="K55" s="9">
        <f ca="1">IF(ISBLANK(L55)=FALSE,OFFSET(K55,0,COUNTA(L55:AL55)),"")</f>
        <v>0</v>
      </c>
      <c r="L55" s="11">
        <v>6</v>
      </c>
      <c r="M55" s="11">
        <v>6</v>
      </c>
      <c r="N55" s="11">
        <v>6</v>
      </c>
      <c r="O55" s="11">
        <v>6</v>
      </c>
      <c r="P55" s="11">
        <v>6</v>
      </c>
      <c r="Q55" s="11">
        <v>0</v>
      </c>
      <c r="R55" s="11"/>
      <c r="S55" s="11"/>
      <c r="T55" s="11"/>
      <c r="U55" s="11"/>
      <c r="V55" s="11"/>
      <c r="W55" s="41"/>
      <c r="X55" s="42"/>
      <c r="Y55" s="42"/>
      <c r="Z55" s="42"/>
      <c r="AA55" s="43"/>
      <c r="AB55" s="44"/>
      <c r="AC55" s="42"/>
      <c r="AD55" s="11"/>
      <c r="AE55" s="11"/>
      <c r="AF55" s="11"/>
      <c r="AG55" s="37"/>
      <c r="AH55" s="34"/>
      <c r="AI55" s="11"/>
      <c r="AJ55" s="11"/>
      <c r="AK55" s="11"/>
      <c r="AL55" s="11"/>
    </row>
    <row r="56" spans="1:38" ht="15.75" thickTop="1" thickBot="1" x14ac:dyDescent="0.2">
      <c r="A56" s="23">
        <v>52</v>
      </c>
      <c r="B56" s="19" t="s">
        <v>152</v>
      </c>
      <c r="C56" s="24">
        <v>1</v>
      </c>
      <c r="D56" s="20" t="s">
        <v>122</v>
      </c>
      <c r="E56" s="21" t="s">
        <v>103</v>
      </c>
      <c r="F56" s="9" t="str">
        <f t="shared" ca="1" si="9"/>
        <v>完了</v>
      </c>
      <c r="G56" s="4">
        <v>42850</v>
      </c>
      <c r="H56" s="4">
        <v>42850</v>
      </c>
      <c r="I56" s="11">
        <v>6</v>
      </c>
      <c r="J56" s="11">
        <v>6</v>
      </c>
      <c r="K56" s="9">
        <f t="shared" ref="K56:K112" ca="1" si="11">IF(ISBLANK(L56)=FALSE,OFFSET(K56,0,COUNTA(L56:AL56)),"")</f>
        <v>0</v>
      </c>
      <c r="L56" s="11">
        <v>6</v>
      </c>
      <c r="M56" s="11">
        <v>6</v>
      </c>
      <c r="N56" s="11">
        <v>6</v>
      </c>
      <c r="O56" s="11">
        <v>6</v>
      </c>
      <c r="P56" s="11">
        <v>6</v>
      </c>
      <c r="Q56" s="11">
        <v>6</v>
      </c>
      <c r="R56" s="11">
        <v>0</v>
      </c>
      <c r="S56" s="11"/>
      <c r="T56" s="11"/>
      <c r="U56" s="11"/>
      <c r="V56" s="11"/>
      <c r="W56" s="41"/>
      <c r="X56" s="42"/>
      <c r="Y56" s="42"/>
      <c r="Z56" s="42"/>
      <c r="AA56" s="43"/>
      <c r="AB56" s="44"/>
      <c r="AC56" s="42"/>
      <c r="AD56" s="11"/>
      <c r="AE56" s="11"/>
      <c r="AF56" s="11"/>
      <c r="AG56" s="37"/>
      <c r="AH56" s="34"/>
      <c r="AI56" s="11"/>
      <c r="AJ56" s="11"/>
      <c r="AK56" s="11"/>
      <c r="AL56" s="11"/>
    </row>
    <row r="57" spans="1:38" ht="15.75" thickTop="1" thickBot="1" x14ac:dyDescent="0.2">
      <c r="A57" s="23">
        <v>53</v>
      </c>
      <c r="B57" s="19" t="s">
        <v>153</v>
      </c>
      <c r="C57" s="24">
        <v>1</v>
      </c>
      <c r="D57" s="20" t="s">
        <v>122</v>
      </c>
      <c r="E57" s="21" t="s">
        <v>103</v>
      </c>
      <c r="F57" s="9" t="str">
        <f t="shared" ca="1" si="9"/>
        <v>完了</v>
      </c>
      <c r="G57" s="4">
        <v>42851</v>
      </c>
      <c r="H57" s="4">
        <v>42851</v>
      </c>
      <c r="I57" s="11">
        <v>6</v>
      </c>
      <c r="J57" s="11">
        <v>6</v>
      </c>
      <c r="K57" s="9">
        <f t="shared" ca="1" si="11"/>
        <v>0</v>
      </c>
      <c r="L57" s="11">
        <v>6</v>
      </c>
      <c r="M57" s="11">
        <v>6</v>
      </c>
      <c r="N57" s="11">
        <v>6</v>
      </c>
      <c r="O57" s="11">
        <v>6</v>
      </c>
      <c r="P57" s="11">
        <v>6</v>
      </c>
      <c r="Q57" s="11">
        <v>6</v>
      </c>
      <c r="R57" s="11">
        <v>6</v>
      </c>
      <c r="S57" s="11">
        <v>0</v>
      </c>
      <c r="T57" s="11"/>
      <c r="U57" s="11"/>
      <c r="V57" s="11"/>
      <c r="W57" s="41"/>
      <c r="X57" s="42"/>
      <c r="Y57" s="42"/>
      <c r="Z57" s="42"/>
      <c r="AA57" s="43"/>
      <c r="AB57" s="44"/>
      <c r="AC57" s="42"/>
      <c r="AD57" s="11"/>
      <c r="AE57" s="11"/>
      <c r="AF57" s="11"/>
      <c r="AG57" s="37"/>
      <c r="AH57" s="34"/>
      <c r="AI57" s="11"/>
      <c r="AJ57" s="11"/>
      <c r="AK57" s="11"/>
      <c r="AL57" s="11"/>
    </row>
    <row r="58" spans="1:38" ht="15.75" thickTop="1" thickBot="1" x14ac:dyDescent="0.2">
      <c r="A58" s="23">
        <v>54</v>
      </c>
      <c r="B58" s="19" t="s">
        <v>154</v>
      </c>
      <c r="C58" s="24">
        <v>1</v>
      </c>
      <c r="D58" s="20" t="s">
        <v>122</v>
      </c>
      <c r="E58" s="21" t="s">
        <v>103</v>
      </c>
      <c r="F58" s="9" t="str">
        <f t="shared" ca="1" si="9"/>
        <v>完了</v>
      </c>
      <c r="G58" s="4">
        <v>42852</v>
      </c>
      <c r="H58" s="4">
        <v>42852</v>
      </c>
      <c r="I58" s="11">
        <v>6</v>
      </c>
      <c r="J58" s="11">
        <v>6</v>
      </c>
      <c r="K58" s="9">
        <f t="shared" ca="1" si="11"/>
        <v>0</v>
      </c>
      <c r="L58" s="11">
        <v>6</v>
      </c>
      <c r="M58" s="11">
        <v>6</v>
      </c>
      <c r="N58" s="11">
        <v>6</v>
      </c>
      <c r="O58" s="11">
        <v>6</v>
      </c>
      <c r="P58" s="11">
        <v>6</v>
      </c>
      <c r="Q58" s="11">
        <v>6</v>
      </c>
      <c r="R58" s="11">
        <v>6</v>
      </c>
      <c r="S58" s="11">
        <v>6</v>
      </c>
      <c r="T58" s="11">
        <v>0</v>
      </c>
      <c r="U58" s="11">
        <v>0</v>
      </c>
      <c r="V58" s="11">
        <v>0</v>
      </c>
      <c r="W58" s="41"/>
      <c r="X58" s="42"/>
      <c r="Y58" s="42"/>
      <c r="Z58" s="42"/>
      <c r="AA58" s="43"/>
      <c r="AB58" s="44"/>
      <c r="AC58" s="42"/>
      <c r="AD58" s="11"/>
      <c r="AE58" s="11"/>
      <c r="AF58" s="11"/>
      <c r="AG58" s="37"/>
      <c r="AH58" s="34"/>
      <c r="AI58" s="11"/>
      <c r="AJ58" s="11"/>
      <c r="AK58" s="11"/>
      <c r="AL58" s="11"/>
    </row>
    <row r="59" spans="1:38" ht="15.75" thickTop="1" thickBot="1" x14ac:dyDescent="0.2">
      <c r="A59" s="23">
        <v>55</v>
      </c>
      <c r="B59" s="19" t="s">
        <v>155</v>
      </c>
      <c r="C59" s="24"/>
      <c r="D59" s="20" t="s">
        <v>121</v>
      </c>
      <c r="E59" s="21" t="s">
        <v>103</v>
      </c>
      <c r="F59" s="9" t="str">
        <f t="shared" si="9"/>
        <v>未着手</v>
      </c>
      <c r="G59" s="4"/>
      <c r="H59" s="4"/>
      <c r="I59" s="11"/>
      <c r="J59" s="11"/>
      <c r="K59" s="9" t="str">
        <f t="shared" ca="1" si="11"/>
        <v/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37"/>
      <c r="W59" s="41"/>
      <c r="X59" s="42"/>
      <c r="Y59" s="42"/>
      <c r="Z59" s="42"/>
      <c r="AA59" s="43"/>
      <c r="AB59" s="44"/>
      <c r="AC59" s="42"/>
      <c r="AD59" s="11"/>
      <c r="AE59" s="11"/>
      <c r="AF59" s="11"/>
      <c r="AG59" s="37"/>
      <c r="AH59" s="34"/>
      <c r="AI59" s="11"/>
      <c r="AJ59" s="11"/>
      <c r="AK59" s="11"/>
      <c r="AL59" s="11"/>
    </row>
    <row r="60" spans="1:38" ht="15.75" thickTop="1" thickBot="1" x14ac:dyDescent="0.2">
      <c r="A60" s="23">
        <v>56</v>
      </c>
      <c r="B60" s="19" t="s">
        <v>156</v>
      </c>
      <c r="C60" s="24">
        <v>1</v>
      </c>
      <c r="D60" s="20" t="s">
        <v>121</v>
      </c>
      <c r="E60" s="21" t="s">
        <v>103</v>
      </c>
      <c r="F60" s="9" t="str">
        <f t="shared" ca="1" si="9"/>
        <v>完了</v>
      </c>
      <c r="G60" s="4">
        <v>42867</v>
      </c>
      <c r="H60" s="4">
        <v>42867</v>
      </c>
      <c r="I60" s="11">
        <v>3</v>
      </c>
      <c r="J60" s="11">
        <v>3</v>
      </c>
      <c r="K60" s="9">
        <f t="shared" ca="1" si="11"/>
        <v>0</v>
      </c>
      <c r="L60" s="11">
        <v>3</v>
      </c>
      <c r="M60" s="11">
        <v>3</v>
      </c>
      <c r="N60" s="11">
        <v>3</v>
      </c>
      <c r="O60" s="11">
        <v>3</v>
      </c>
      <c r="P60" s="11">
        <v>3</v>
      </c>
      <c r="Q60" s="11">
        <v>3</v>
      </c>
      <c r="R60" s="11">
        <v>3</v>
      </c>
      <c r="S60" s="11">
        <v>3</v>
      </c>
      <c r="T60" s="11">
        <v>3</v>
      </c>
      <c r="U60" s="11">
        <v>3</v>
      </c>
      <c r="V60" s="37">
        <v>3</v>
      </c>
      <c r="W60" s="41">
        <v>3</v>
      </c>
      <c r="X60" s="42">
        <v>0</v>
      </c>
      <c r="Y60" s="42"/>
      <c r="Z60" s="42"/>
      <c r="AA60" s="43"/>
      <c r="AB60" s="44"/>
      <c r="AC60" s="42"/>
      <c r="AD60" s="11"/>
      <c r="AE60" s="11"/>
      <c r="AF60" s="11"/>
      <c r="AG60" s="37"/>
      <c r="AH60" s="34"/>
      <c r="AI60" s="11"/>
      <c r="AJ60" s="11"/>
      <c r="AK60" s="11"/>
      <c r="AL60" s="11"/>
    </row>
    <row r="61" spans="1:38" ht="15.75" thickTop="1" thickBot="1" x14ac:dyDescent="0.2">
      <c r="A61" s="23">
        <v>57</v>
      </c>
      <c r="B61" s="19"/>
      <c r="C61" s="24"/>
      <c r="D61" s="20"/>
      <c r="E61" s="21"/>
      <c r="F61" s="9" t="str">
        <f t="shared" si="9"/>
        <v/>
      </c>
      <c r="G61" s="4"/>
      <c r="H61" s="4"/>
      <c r="I61" s="11"/>
      <c r="J61" s="11"/>
      <c r="K61" s="9" t="str">
        <f t="shared" ca="1" si="11"/>
        <v/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37"/>
      <c r="W61" s="41"/>
      <c r="X61" s="42"/>
      <c r="Y61" s="42"/>
      <c r="Z61" s="42"/>
      <c r="AA61" s="43"/>
      <c r="AB61" s="44"/>
      <c r="AC61" s="42"/>
      <c r="AD61" s="11"/>
      <c r="AE61" s="11"/>
      <c r="AF61" s="11"/>
      <c r="AG61" s="37"/>
      <c r="AH61" s="34"/>
      <c r="AI61" s="11"/>
      <c r="AJ61" s="11"/>
      <c r="AK61" s="11"/>
      <c r="AL61" s="11"/>
    </row>
    <row r="62" spans="1:38" ht="15.75" thickTop="1" thickBot="1" x14ac:dyDescent="0.2">
      <c r="A62" s="23">
        <v>58</v>
      </c>
      <c r="B62" s="19" t="s">
        <v>157</v>
      </c>
      <c r="C62" s="24">
        <v>0</v>
      </c>
      <c r="D62" s="20" t="s">
        <v>122</v>
      </c>
      <c r="E62" s="21" t="s">
        <v>103</v>
      </c>
      <c r="F62" s="9" t="str">
        <f t="shared" si="9"/>
        <v>未着手</v>
      </c>
      <c r="G62" s="4"/>
      <c r="H62" s="4"/>
      <c r="I62" s="11"/>
      <c r="J62" s="11"/>
      <c r="K62" s="9" t="str">
        <f t="shared" ca="1" si="11"/>
        <v/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37"/>
      <c r="W62" s="41"/>
      <c r="X62" s="42"/>
      <c r="Y62" s="42"/>
      <c r="Z62" s="42"/>
      <c r="AA62" s="43"/>
      <c r="AB62" s="44"/>
      <c r="AC62" s="42"/>
      <c r="AD62" s="11"/>
      <c r="AE62" s="11"/>
      <c r="AF62" s="11"/>
      <c r="AG62" s="37"/>
      <c r="AH62" s="34"/>
      <c r="AI62" s="11"/>
      <c r="AJ62" s="11"/>
      <c r="AK62" s="11"/>
      <c r="AL62" s="11"/>
    </row>
    <row r="63" spans="1:38" ht="15.75" thickTop="1" thickBot="1" x14ac:dyDescent="0.2">
      <c r="A63" s="23">
        <v>59</v>
      </c>
      <c r="B63" s="19" t="s">
        <v>158</v>
      </c>
      <c r="C63" s="24">
        <v>0</v>
      </c>
      <c r="D63" s="20" t="s">
        <v>122</v>
      </c>
      <c r="E63" s="21" t="s">
        <v>103</v>
      </c>
      <c r="F63" s="9" t="str">
        <f t="shared" si="9"/>
        <v>未着手</v>
      </c>
      <c r="G63" s="4"/>
      <c r="H63" s="4"/>
      <c r="I63" s="11"/>
      <c r="J63" s="11"/>
      <c r="K63" s="9" t="str">
        <f t="shared" ca="1" si="11"/>
        <v/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37"/>
      <c r="W63" s="41"/>
      <c r="X63" s="42"/>
      <c r="Y63" s="42"/>
      <c r="Z63" s="42"/>
      <c r="AA63" s="43"/>
      <c r="AB63" s="44"/>
      <c r="AC63" s="42"/>
      <c r="AD63" s="11"/>
      <c r="AE63" s="11"/>
      <c r="AF63" s="11"/>
      <c r="AG63" s="37"/>
      <c r="AH63" s="34"/>
      <c r="AI63" s="11"/>
      <c r="AJ63" s="11"/>
      <c r="AK63" s="11"/>
      <c r="AL63" s="11"/>
    </row>
    <row r="64" spans="1:38" ht="15.75" thickTop="1" thickBot="1" x14ac:dyDescent="0.2">
      <c r="A64" s="23">
        <v>60</v>
      </c>
      <c r="B64" s="19" t="s">
        <v>159</v>
      </c>
      <c r="C64" s="24">
        <v>0</v>
      </c>
      <c r="D64" s="20" t="s">
        <v>122</v>
      </c>
      <c r="E64" s="21" t="s">
        <v>103</v>
      </c>
      <c r="F64" s="9" t="str">
        <f t="shared" si="9"/>
        <v>未着手</v>
      </c>
      <c r="G64" s="4"/>
      <c r="H64" s="4"/>
      <c r="I64" s="11"/>
      <c r="J64" s="11"/>
      <c r="K64" s="9" t="str">
        <f t="shared" ca="1" si="11"/>
        <v/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37"/>
      <c r="W64" s="41"/>
      <c r="X64" s="42"/>
      <c r="Y64" s="42"/>
      <c r="Z64" s="42"/>
      <c r="AA64" s="43"/>
      <c r="AB64" s="44"/>
      <c r="AC64" s="42"/>
      <c r="AD64" s="11"/>
      <c r="AE64" s="11"/>
      <c r="AF64" s="11"/>
      <c r="AG64" s="37"/>
      <c r="AH64" s="34"/>
      <c r="AI64" s="11"/>
      <c r="AJ64" s="11"/>
      <c r="AK64" s="11"/>
      <c r="AL64" s="11"/>
    </row>
    <row r="65" spans="1:38" ht="15.75" thickTop="1" thickBot="1" x14ac:dyDescent="0.2">
      <c r="A65" s="23">
        <v>61</v>
      </c>
      <c r="B65" s="19" t="s">
        <v>160</v>
      </c>
      <c r="C65" s="24">
        <v>0</v>
      </c>
      <c r="D65" s="20" t="s">
        <v>122</v>
      </c>
      <c r="E65" s="21" t="s">
        <v>103</v>
      </c>
      <c r="F65" s="9" t="str">
        <f t="shared" si="9"/>
        <v>未着手</v>
      </c>
      <c r="G65" s="4"/>
      <c r="H65" s="4"/>
      <c r="I65" s="11"/>
      <c r="J65" s="11"/>
      <c r="K65" s="9" t="str">
        <f t="shared" ca="1" si="11"/>
        <v/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37"/>
      <c r="W65" s="41"/>
      <c r="X65" s="42"/>
      <c r="Y65" s="42"/>
      <c r="Z65" s="42"/>
      <c r="AA65" s="43"/>
      <c r="AB65" s="44"/>
      <c r="AC65" s="42"/>
      <c r="AD65" s="11"/>
      <c r="AE65" s="11"/>
      <c r="AF65" s="11"/>
      <c r="AG65" s="37"/>
      <c r="AH65" s="34"/>
      <c r="AI65" s="11"/>
      <c r="AJ65" s="11"/>
      <c r="AK65" s="11"/>
      <c r="AL65" s="11"/>
    </row>
    <row r="66" spans="1:38" ht="15.75" thickTop="1" thickBot="1" x14ac:dyDescent="0.2">
      <c r="A66" s="23">
        <v>62</v>
      </c>
      <c r="B66" s="19" t="s">
        <v>161</v>
      </c>
      <c r="C66" s="24">
        <v>0</v>
      </c>
      <c r="D66" s="20" t="s">
        <v>123</v>
      </c>
      <c r="E66" s="21" t="s">
        <v>103</v>
      </c>
      <c r="F66" s="9" t="str">
        <f t="shared" si="9"/>
        <v>未着手</v>
      </c>
      <c r="G66" s="4"/>
      <c r="H66" s="4"/>
      <c r="I66" s="11"/>
      <c r="J66" s="11"/>
      <c r="K66" s="9" t="str">
        <f t="shared" ca="1" si="11"/>
        <v/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37"/>
      <c r="W66" s="41"/>
      <c r="X66" s="42"/>
      <c r="Y66" s="42"/>
      <c r="Z66" s="42"/>
      <c r="AA66" s="43"/>
      <c r="AB66" s="44"/>
      <c r="AC66" s="42"/>
      <c r="AD66" s="11"/>
      <c r="AE66" s="11"/>
      <c r="AF66" s="11"/>
      <c r="AG66" s="37"/>
      <c r="AH66" s="34"/>
      <c r="AI66" s="11"/>
      <c r="AJ66" s="11"/>
      <c r="AK66" s="11"/>
      <c r="AL66" s="11"/>
    </row>
    <row r="67" spans="1:38" ht="15.75" thickTop="1" thickBot="1" x14ac:dyDescent="0.2">
      <c r="A67" s="23">
        <v>63</v>
      </c>
      <c r="B67" s="19"/>
      <c r="C67" s="24"/>
      <c r="D67" s="20"/>
      <c r="E67" s="21"/>
      <c r="F67" s="9" t="str">
        <f t="shared" si="9"/>
        <v/>
      </c>
      <c r="G67" s="4"/>
      <c r="H67" s="4"/>
      <c r="I67" s="11"/>
      <c r="J67" s="11"/>
      <c r="K67" s="9" t="str">
        <f t="shared" ca="1" si="11"/>
        <v/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37"/>
      <c r="W67" s="41"/>
      <c r="X67" s="42"/>
      <c r="Y67" s="42"/>
      <c r="Z67" s="42"/>
      <c r="AA67" s="43"/>
      <c r="AB67" s="44"/>
      <c r="AC67" s="42"/>
      <c r="AD67" s="11"/>
      <c r="AE67" s="11"/>
      <c r="AF67" s="11"/>
      <c r="AG67" s="37"/>
      <c r="AH67" s="34"/>
      <c r="AI67" s="11"/>
      <c r="AJ67" s="11"/>
      <c r="AK67" s="11"/>
      <c r="AL67" s="11"/>
    </row>
    <row r="68" spans="1:38" ht="15.75" thickTop="1" thickBot="1" x14ac:dyDescent="0.2">
      <c r="A68" s="23">
        <v>64</v>
      </c>
      <c r="B68" s="19" t="s">
        <v>162</v>
      </c>
      <c r="C68" s="24"/>
      <c r="D68" s="20" t="s">
        <v>122</v>
      </c>
      <c r="E68" s="21" t="s">
        <v>106</v>
      </c>
      <c r="F68" s="9" t="str">
        <f t="shared" si="9"/>
        <v>未着手</v>
      </c>
      <c r="G68" s="4"/>
      <c r="H68" s="4"/>
      <c r="I68" s="11"/>
      <c r="J68" s="11"/>
      <c r="K68" s="9" t="str">
        <f t="shared" ca="1" si="11"/>
        <v/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37"/>
      <c r="W68" s="41"/>
      <c r="X68" s="42"/>
      <c r="Y68" s="42"/>
      <c r="Z68" s="42"/>
      <c r="AA68" s="43"/>
      <c r="AB68" s="44"/>
      <c r="AC68" s="42"/>
      <c r="AD68" s="11"/>
      <c r="AE68" s="11"/>
      <c r="AF68" s="11"/>
      <c r="AG68" s="37"/>
      <c r="AH68" s="34"/>
      <c r="AI68" s="11"/>
      <c r="AJ68" s="11"/>
      <c r="AK68" s="11"/>
      <c r="AL68" s="11"/>
    </row>
    <row r="69" spans="1:38" ht="15.75" thickTop="1" thickBot="1" x14ac:dyDescent="0.2">
      <c r="A69" s="23">
        <v>65</v>
      </c>
      <c r="B69" s="19" t="s">
        <v>163</v>
      </c>
      <c r="C69" s="24"/>
      <c r="D69" s="20" t="s">
        <v>122</v>
      </c>
      <c r="E69" s="21" t="s">
        <v>106</v>
      </c>
      <c r="F69" s="9" t="str">
        <f t="shared" si="9"/>
        <v>未着手</v>
      </c>
      <c r="G69" s="4"/>
      <c r="H69" s="4"/>
      <c r="I69" s="11"/>
      <c r="J69" s="11"/>
      <c r="K69" s="9" t="str">
        <f t="shared" ca="1" si="11"/>
        <v/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37"/>
      <c r="W69" s="41"/>
      <c r="X69" s="42"/>
      <c r="Y69" s="42"/>
      <c r="Z69" s="42"/>
      <c r="AA69" s="43"/>
      <c r="AB69" s="44"/>
      <c r="AC69" s="42"/>
      <c r="AD69" s="11"/>
      <c r="AE69" s="11"/>
      <c r="AF69" s="11"/>
      <c r="AG69" s="37"/>
      <c r="AH69" s="34"/>
      <c r="AI69" s="11"/>
      <c r="AJ69" s="11"/>
      <c r="AK69" s="11"/>
      <c r="AL69" s="11"/>
    </row>
    <row r="70" spans="1:38" ht="15.75" thickTop="1" thickBot="1" x14ac:dyDescent="0.2">
      <c r="A70" s="23">
        <v>66</v>
      </c>
      <c r="B70" s="19" t="s">
        <v>164</v>
      </c>
      <c r="C70" s="24"/>
      <c r="D70" s="20" t="s">
        <v>121</v>
      </c>
      <c r="E70" s="21" t="s">
        <v>106</v>
      </c>
      <c r="F70" s="9" t="str">
        <f t="shared" si="9"/>
        <v>未着手</v>
      </c>
      <c r="G70" s="4"/>
      <c r="H70" s="4"/>
      <c r="I70" s="11"/>
      <c r="J70" s="11"/>
      <c r="K70" s="9" t="str">
        <f t="shared" ca="1" si="11"/>
        <v/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37"/>
      <c r="W70" s="41"/>
      <c r="X70" s="42"/>
      <c r="Y70" s="42"/>
      <c r="Z70" s="42"/>
      <c r="AA70" s="43"/>
      <c r="AB70" s="44"/>
      <c r="AC70" s="42"/>
      <c r="AD70" s="11"/>
      <c r="AE70" s="11"/>
      <c r="AF70" s="11"/>
      <c r="AG70" s="37"/>
      <c r="AH70" s="34"/>
      <c r="AI70" s="11"/>
      <c r="AJ70" s="11"/>
      <c r="AK70" s="11"/>
      <c r="AL70" s="11"/>
    </row>
    <row r="71" spans="1:38" ht="15.75" thickTop="1" thickBot="1" x14ac:dyDescent="0.2">
      <c r="A71" s="23">
        <v>67</v>
      </c>
      <c r="B71" s="19" t="s">
        <v>165</v>
      </c>
      <c r="C71" s="24"/>
      <c r="D71" s="20" t="s">
        <v>121</v>
      </c>
      <c r="E71" s="21" t="s">
        <v>106</v>
      </c>
      <c r="F71" s="9" t="str">
        <f t="shared" si="9"/>
        <v>未着手</v>
      </c>
      <c r="G71" s="4"/>
      <c r="H71" s="4"/>
      <c r="I71" s="11"/>
      <c r="J71" s="11"/>
      <c r="K71" s="9" t="str">
        <f t="shared" ca="1" si="11"/>
        <v/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37"/>
      <c r="W71" s="41"/>
      <c r="X71" s="42"/>
      <c r="Y71" s="42"/>
      <c r="Z71" s="42"/>
      <c r="AA71" s="43"/>
      <c r="AB71" s="44"/>
      <c r="AC71" s="42"/>
      <c r="AD71" s="11"/>
      <c r="AE71" s="11"/>
      <c r="AF71" s="11"/>
      <c r="AG71" s="37"/>
      <c r="AH71" s="34"/>
      <c r="AI71" s="11"/>
      <c r="AJ71" s="11"/>
      <c r="AK71" s="11"/>
      <c r="AL71" s="11"/>
    </row>
    <row r="72" spans="1:38" ht="15.75" thickTop="1" thickBot="1" x14ac:dyDescent="0.2">
      <c r="A72" s="23">
        <v>68</v>
      </c>
      <c r="B72" s="19"/>
      <c r="C72" s="24"/>
      <c r="D72" s="20"/>
      <c r="E72" s="21"/>
      <c r="F72" s="9" t="str">
        <f t="shared" si="9"/>
        <v/>
      </c>
      <c r="G72" s="4"/>
      <c r="H72" s="4"/>
      <c r="I72" s="11"/>
      <c r="J72" s="11"/>
      <c r="K72" s="9" t="str">
        <f t="shared" ca="1" si="11"/>
        <v/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37"/>
      <c r="W72" s="41"/>
      <c r="X72" s="42"/>
      <c r="Y72" s="42"/>
      <c r="Z72" s="42"/>
      <c r="AA72" s="43"/>
      <c r="AB72" s="44"/>
      <c r="AC72" s="42"/>
      <c r="AD72" s="11"/>
      <c r="AE72" s="11"/>
      <c r="AF72" s="11"/>
      <c r="AG72" s="37"/>
      <c r="AH72" s="34"/>
      <c r="AI72" s="11"/>
      <c r="AJ72" s="11"/>
      <c r="AK72" s="11"/>
      <c r="AL72" s="11"/>
    </row>
    <row r="73" spans="1:38" ht="15.75" thickTop="1" thickBot="1" x14ac:dyDescent="0.2">
      <c r="A73" s="23">
        <v>69</v>
      </c>
      <c r="B73" s="19" t="s">
        <v>166</v>
      </c>
      <c r="C73" s="24"/>
      <c r="D73" s="20" t="s">
        <v>122</v>
      </c>
      <c r="E73" s="21" t="s">
        <v>106</v>
      </c>
      <c r="F73" s="9" t="str">
        <f t="shared" si="9"/>
        <v>未着手</v>
      </c>
      <c r="G73" s="4"/>
      <c r="H73" s="4"/>
      <c r="I73" s="11"/>
      <c r="J73" s="11"/>
      <c r="K73" s="9" t="str">
        <f t="shared" ca="1" si="11"/>
        <v/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37"/>
      <c r="W73" s="41"/>
      <c r="X73" s="42"/>
      <c r="Y73" s="42"/>
      <c r="Z73" s="42"/>
      <c r="AA73" s="43"/>
      <c r="AB73" s="44"/>
      <c r="AC73" s="42"/>
      <c r="AD73" s="11"/>
      <c r="AE73" s="11"/>
      <c r="AF73" s="11"/>
      <c r="AG73" s="37"/>
      <c r="AH73" s="34"/>
      <c r="AI73" s="11"/>
      <c r="AJ73" s="11"/>
      <c r="AK73" s="11"/>
      <c r="AL73" s="11"/>
    </row>
    <row r="74" spans="1:38" ht="15.75" thickTop="1" thickBot="1" x14ac:dyDescent="0.2">
      <c r="A74" s="23">
        <v>70</v>
      </c>
      <c r="B74" s="19" t="s">
        <v>167</v>
      </c>
      <c r="C74" s="24"/>
      <c r="D74" s="20" t="s">
        <v>122</v>
      </c>
      <c r="E74" s="21" t="s">
        <v>106</v>
      </c>
      <c r="F74" s="9" t="str">
        <f t="shared" si="9"/>
        <v>未着手</v>
      </c>
      <c r="G74" s="4"/>
      <c r="H74" s="4"/>
      <c r="I74" s="11"/>
      <c r="J74" s="11"/>
      <c r="K74" s="9" t="str">
        <f t="shared" ca="1" si="11"/>
        <v/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37"/>
      <c r="W74" s="41"/>
      <c r="X74" s="42"/>
      <c r="Y74" s="42"/>
      <c r="Z74" s="42"/>
      <c r="AA74" s="43"/>
      <c r="AB74" s="44"/>
      <c r="AC74" s="42"/>
      <c r="AD74" s="11"/>
      <c r="AE74" s="11"/>
      <c r="AF74" s="11"/>
      <c r="AG74" s="37"/>
      <c r="AH74" s="34"/>
      <c r="AI74" s="11"/>
      <c r="AJ74" s="11"/>
      <c r="AK74" s="11"/>
      <c r="AL74" s="11"/>
    </row>
    <row r="75" spans="1:38" ht="15.75" thickTop="1" thickBot="1" x14ac:dyDescent="0.2">
      <c r="A75" s="23">
        <v>71</v>
      </c>
      <c r="B75" s="19" t="s">
        <v>168</v>
      </c>
      <c r="C75" s="24"/>
      <c r="D75" s="20" t="s">
        <v>122</v>
      </c>
      <c r="E75" s="21" t="s">
        <v>106</v>
      </c>
      <c r="F75" s="9" t="str">
        <f t="shared" si="9"/>
        <v>未着手</v>
      </c>
      <c r="G75" s="4"/>
      <c r="H75" s="4"/>
      <c r="I75" s="11"/>
      <c r="J75" s="11"/>
      <c r="K75" s="9" t="str">
        <f t="shared" ca="1" si="11"/>
        <v/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37"/>
      <c r="W75" s="41"/>
      <c r="X75" s="42"/>
      <c r="Y75" s="42"/>
      <c r="Z75" s="42"/>
      <c r="AA75" s="43"/>
      <c r="AB75" s="44"/>
      <c r="AC75" s="42"/>
      <c r="AD75" s="11"/>
      <c r="AE75" s="11"/>
      <c r="AF75" s="11"/>
      <c r="AG75" s="37"/>
      <c r="AH75" s="34"/>
      <c r="AI75" s="11"/>
      <c r="AJ75" s="11"/>
      <c r="AK75" s="11"/>
      <c r="AL75" s="11"/>
    </row>
    <row r="76" spans="1:38" ht="15.75" thickTop="1" thickBot="1" x14ac:dyDescent="0.2">
      <c r="A76" s="23">
        <v>72</v>
      </c>
      <c r="B76" s="19" t="s">
        <v>169</v>
      </c>
      <c r="C76" s="24"/>
      <c r="D76" s="20" t="s">
        <v>121</v>
      </c>
      <c r="E76" s="21" t="s">
        <v>106</v>
      </c>
      <c r="F76" s="9" t="str">
        <f t="shared" si="9"/>
        <v>未着手</v>
      </c>
      <c r="G76" s="4"/>
      <c r="H76" s="4"/>
      <c r="I76" s="11"/>
      <c r="J76" s="11"/>
      <c r="K76" s="9" t="str">
        <f t="shared" ca="1" si="11"/>
        <v/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37"/>
      <c r="W76" s="41"/>
      <c r="X76" s="42"/>
      <c r="Y76" s="42"/>
      <c r="Z76" s="42"/>
      <c r="AA76" s="43"/>
      <c r="AB76" s="44"/>
      <c r="AC76" s="42"/>
      <c r="AD76" s="11"/>
      <c r="AE76" s="11"/>
      <c r="AF76" s="11"/>
      <c r="AG76" s="37"/>
      <c r="AH76" s="34"/>
      <c r="AI76" s="11"/>
      <c r="AJ76" s="11"/>
      <c r="AK76" s="11"/>
      <c r="AL76" s="11"/>
    </row>
    <row r="77" spans="1:38" ht="15.75" thickTop="1" thickBot="1" x14ac:dyDescent="0.2">
      <c r="A77" s="23">
        <v>73</v>
      </c>
      <c r="B77" s="19"/>
      <c r="C77" s="24"/>
      <c r="D77" s="20"/>
      <c r="E77" s="21"/>
      <c r="F77" s="9" t="str">
        <f t="shared" ref="F77:F148" si="12">IF(ISBLANK($B77),"",IF(ISBLANK($H77),"未着手",IF($K77=0,"完了","作業中")))</f>
        <v/>
      </c>
      <c r="G77" s="4"/>
      <c r="H77" s="4"/>
      <c r="I77" s="11"/>
      <c r="J77" s="11"/>
      <c r="K77" s="9" t="str">
        <f t="shared" ca="1" si="11"/>
        <v/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37"/>
      <c r="W77" s="41"/>
      <c r="X77" s="42"/>
      <c r="Y77" s="42"/>
      <c r="Z77" s="42"/>
      <c r="AA77" s="43"/>
      <c r="AB77" s="44"/>
      <c r="AC77" s="42"/>
      <c r="AD77" s="11"/>
      <c r="AE77" s="11"/>
      <c r="AF77" s="11"/>
      <c r="AG77" s="37"/>
      <c r="AH77" s="34"/>
      <c r="AI77" s="11"/>
      <c r="AJ77" s="11"/>
      <c r="AK77" s="11"/>
      <c r="AL77" s="11"/>
    </row>
    <row r="78" spans="1:38" ht="15.75" thickTop="1" thickBot="1" x14ac:dyDescent="0.2">
      <c r="A78" s="23">
        <v>74</v>
      </c>
      <c r="B78" s="19" t="s">
        <v>170</v>
      </c>
      <c r="C78" s="24"/>
      <c r="D78" s="20"/>
      <c r="E78" s="21"/>
      <c r="F78" s="9" t="str">
        <f t="shared" si="12"/>
        <v>未着手</v>
      </c>
      <c r="G78" s="4"/>
      <c r="H78" s="4"/>
      <c r="I78" s="11"/>
      <c r="J78" s="11"/>
      <c r="K78" s="9" t="str">
        <f t="shared" ca="1" si="11"/>
        <v/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37"/>
      <c r="W78" s="41"/>
      <c r="X78" s="42"/>
      <c r="Y78" s="42"/>
      <c r="Z78" s="42"/>
      <c r="AA78" s="43"/>
      <c r="AB78" s="44"/>
      <c r="AC78" s="42"/>
      <c r="AD78" s="11"/>
      <c r="AE78" s="11"/>
      <c r="AF78" s="11"/>
      <c r="AG78" s="37"/>
      <c r="AH78" s="34"/>
      <c r="AI78" s="11"/>
      <c r="AJ78" s="11"/>
      <c r="AK78" s="11"/>
      <c r="AL78" s="11"/>
    </row>
    <row r="79" spans="1:38" ht="15.75" thickTop="1" thickBot="1" x14ac:dyDescent="0.2">
      <c r="A79" s="23">
        <v>75</v>
      </c>
      <c r="B79" s="19" t="s">
        <v>171</v>
      </c>
      <c r="C79" s="24">
        <v>1</v>
      </c>
      <c r="D79" s="20" t="s">
        <v>122</v>
      </c>
      <c r="E79" s="21" t="s">
        <v>103</v>
      </c>
      <c r="F79" s="9" t="str">
        <f t="shared" ca="1" si="12"/>
        <v>完了</v>
      </c>
      <c r="G79" s="4">
        <v>42842</v>
      </c>
      <c r="H79" s="4">
        <v>42842</v>
      </c>
      <c r="I79" s="11"/>
      <c r="J79" s="11">
        <v>6</v>
      </c>
      <c r="K79" s="9">
        <f t="shared" ca="1" si="11"/>
        <v>0</v>
      </c>
      <c r="L79" s="11">
        <v>0</v>
      </c>
      <c r="M79" s="11"/>
      <c r="N79" s="11"/>
      <c r="O79" s="11"/>
      <c r="P79" s="11"/>
      <c r="Q79" s="11"/>
      <c r="R79" s="11"/>
      <c r="S79" s="11"/>
      <c r="T79" s="11"/>
      <c r="U79" s="11"/>
      <c r="V79" s="37"/>
      <c r="W79" s="41"/>
      <c r="X79" s="42"/>
      <c r="Y79" s="42"/>
      <c r="Z79" s="42"/>
      <c r="AA79" s="43"/>
      <c r="AB79" s="44"/>
      <c r="AC79" s="42"/>
      <c r="AD79" s="11"/>
      <c r="AE79" s="11"/>
      <c r="AF79" s="11"/>
      <c r="AG79" s="37"/>
      <c r="AH79" s="34"/>
      <c r="AI79" s="11"/>
      <c r="AJ79" s="11"/>
      <c r="AK79" s="11"/>
      <c r="AL79" s="11"/>
    </row>
    <row r="80" spans="1:38" ht="15.75" thickTop="1" thickBot="1" x14ac:dyDescent="0.2">
      <c r="A80" s="23">
        <v>76</v>
      </c>
      <c r="B80" s="19" t="s">
        <v>172</v>
      </c>
      <c r="C80" s="24">
        <v>1</v>
      </c>
      <c r="D80" s="20" t="s">
        <v>122</v>
      </c>
      <c r="E80" s="21" t="s">
        <v>103</v>
      </c>
      <c r="F80" s="9" t="str">
        <f t="shared" ca="1" si="12"/>
        <v>完了</v>
      </c>
      <c r="G80" s="4">
        <v>42842</v>
      </c>
      <c r="H80" s="4">
        <v>42842</v>
      </c>
      <c r="I80" s="11"/>
      <c r="J80" s="11">
        <v>6</v>
      </c>
      <c r="K80" s="9">
        <f t="shared" ca="1" si="11"/>
        <v>0</v>
      </c>
      <c r="L80" s="11">
        <v>0</v>
      </c>
      <c r="M80" s="11"/>
      <c r="N80" s="11"/>
      <c r="O80" s="11"/>
      <c r="P80" s="11"/>
      <c r="Q80" s="11"/>
      <c r="R80" s="11"/>
      <c r="S80" s="11"/>
      <c r="T80" s="11"/>
      <c r="U80" s="11"/>
      <c r="V80" s="37"/>
      <c r="W80" s="41"/>
      <c r="X80" s="42"/>
      <c r="Y80" s="42"/>
      <c r="Z80" s="42"/>
      <c r="AA80" s="43"/>
      <c r="AB80" s="44"/>
      <c r="AC80" s="42"/>
      <c r="AD80" s="11"/>
      <c r="AE80" s="11"/>
      <c r="AF80" s="11"/>
      <c r="AG80" s="37"/>
      <c r="AH80" s="34"/>
      <c r="AI80" s="11"/>
      <c r="AJ80" s="11"/>
      <c r="AK80" s="11"/>
      <c r="AL80" s="11"/>
    </row>
    <row r="81" spans="1:38" ht="15.75" thickTop="1" thickBot="1" x14ac:dyDescent="0.2">
      <c r="A81" s="23">
        <v>77</v>
      </c>
      <c r="B81" s="19" t="s">
        <v>173</v>
      </c>
      <c r="C81" s="24">
        <v>1</v>
      </c>
      <c r="D81" s="20" t="s">
        <v>122</v>
      </c>
      <c r="E81" s="21" t="s">
        <v>103</v>
      </c>
      <c r="F81" s="9" t="str">
        <f t="shared" ca="1" si="12"/>
        <v>完了</v>
      </c>
      <c r="G81" s="4">
        <v>42842</v>
      </c>
      <c r="H81" s="4">
        <v>42842</v>
      </c>
      <c r="I81" s="11"/>
      <c r="J81" s="11">
        <v>6</v>
      </c>
      <c r="K81" s="9">
        <f t="shared" ca="1" si="11"/>
        <v>0</v>
      </c>
      <c r="L81" s="11">
        <v>0</v>
      </c>
      <c r="M81" s="11"/>
      <c r="N81" s="11"/>
      <c r="O81" s="11"/>
      <c r="P81" s="11"/>
      <c r="Q81" s="11"/>
      <c r="R81" s="11"/>
      <c r="S81" s="11"/>
      <c r="T81" s="11"/>
      <c r="U81" s="11"/>
      <c r="V81" s="37"/>
      <c r="W81" s="41"/>
      <c r="X81" s="42"/>
      <c r="Y81" s="42"/>
      <c r="Z81" s="42"/>
      <c r="AA81" s="43"/>
      <c r="AB81" s="44"/>
      <c r="AC81" s="42"/>
      <c r="AD81" s="11"/>
      <c r="AE81" s="11"/>
      <c r="AF81" s="11"/>
      <c r="AG81" s="37"/>
      <c r="AH81" s="34"/>
      <c r="AI81" s="11"/>
      <c r="AJ81" s="11"/>
      <c r="AK81" s="11"/>
      <c r="AL81" s="11"/>
    </row>
    <row r="82" spans="1:38" ht="15.75" thickTop="1" thickBot="1" x14ac:dyDescent="0.2">
      <c r="A82" s="23">
        <v>78</v>
      </c>
      <c r="B82" s="19" t="s">
        <v>174</v>
      </c>
      <c r="C82" s="24">
        <v>1</v>
      </c>
      <c r="D82" s="20" t="s">
        <v>122</v>
      </c>
      <c r="E82" s="21" t="s">
        <v>103</v>
      </c>
      <c r="F82" s="9" t="str">
        <f t="shared" ca="1" si="12"/>
        <v>完了</v>
      </c>
      <c r="G82" s="4">
        <v>42867</v>
      </c>
      <c r="H82" s="4">
        <v>42867</v>
      </c>
      <c r="I82" s="11"/>
      <c r="J82" s="11">
        <v>2</v>
      </c>
      <c r="K82" s="9">
        <f t="shared" ca="1" si="11"/>
        <v>0</v>
      </c>
      <c r="L82" s="11">
        <v>2</v>
      </c>
      <c r="M82" s="11">
        <v>2</v>
      </c>
      <c r="N82" s="11">
        <v>2</v>
      </c>
      <c r="O82" s="11">
        <v>2</v>
      </c>
      <c r="P82" s="11">
        <v>2</v>
      </c>
      <c r="Q82" s="11">
        <v>2</v>
      </c>
      <c r="R82" s="11">
        <v>2</v>
      </c>
      <c r="S82" s="11">
        <v>2</v>
      </c>
      <c r="T82" s="11">
        <v>2</v>
      </c>
      <c r="U82" s="11">
        <v>2</v>
      </c>
      <c r="V82" s="37">
        <v>2</v>
      </c>
      <c r="W82" s="41">
        <v>2</v>
      </c>
      <c r="X82" s="42">
        <v>0</v>
      </c>
      <c r="Y82" s="42"/>
      <c r="Z82" s="42"/>
      <c r="AA82" s="43"/>
      <c r="AB82" s="44"/>
      <c r="AC82" s="42"/>
      <c r="AD82" s="11"/>
      <c r="AE82" s="11"/>
      <c r="AF82" s="11"/>
      <c r="AG82" s="37"/>
      <c r="AH82" s="34"/>
      <c r="AI82" s="11"/>
      <c r="AJ82" s="11"/>
      <c r="AK82" s="11"/>
      <c r="AL82" s="11"/>
    </row>
    <row r="83" spans="1:38" ht="15.75" thickTop="1" thickBot="1" x14ac:dyDescent="0.2">
      <c r="A83" s="23">
        <v>79</v>
      </c>
      <c r="B83" s="19" t="s">
        <v>175</v>
      </c>
      <c r="C83" s="24">
        <v>1</v>
      </c>
      <c r="D83" s="20" t="s">
        <v>122</v>
      </c>
      <c r="E83" s="21" t="s">
        <v>103</v>
      </c>
      <c r="F83" s="9" t="str">
        <f t="shared" ca="1" si="12"/>
        <v>完了</v>
      </c>
      <c r="G83" s="4">
        <v>42842</v>
      </c>
      <c r="H83" s="4">
        <v>42842</v>
      </c>
      <c r="I83" s="11"/>
      <c r="J83" s="11">
        <v>6</v>
      </c>
      <c r="K83" s="9">
        <f t="shared" ca="1" si="11"/>
        <v>0</v>
      </c>
      <c r="L83" s="11">
        <v>0</v>
      </c>
      <c r="M83" s="11"/>
      <c r="N83" s="11"/>
      <c r="O83" s="11"/>
      <c r="P83" s="11"/>
      <c r="Q83" s="11"/>
      <c r="R83" s="11"/>
      <c r="S83" s="11"/>
      <c r="T83" s="11"/>
      <c r="U83" s="11"/>
      <c r="V83" s="37"/>
      <c r="W83" s="41"/>
      <c r="X83" s="42"/>
      <c r="Y83" s="42"/>
      <c r="Z83" s="42"/>
      <c r="AA83" s="43"/>
      <c r="AB83" s="44"/>
      <c r="AC83" s="42"/>
      <c r="AD83" s="11"/>
      <c r="AE83" s="11"/>
      <c r="AF83" s="11"/>
      <c r="AG83" s="37"/>
      <c r="AH83" s="34"/>
      <c r="AI83" s="11"/>
      <c r="AJ83" s="11"/>
      <c r="AK83" s="11"/>
      <c r="AL83" s="11"/>
    </row>
    <row r="84" spans="1:38" ht="15.75" thickTop="1" thickBot="1" x14ac:dyDescent="0.2">
      <c r="A84" s="23">
        <v>80</v>
      </c>
      <c r="B84" s="19" t="s">
        <v>176</v>
      </c>
      <c r="C84" s="24"/>
      <c r="D84" s="20" t="s">
        <v>122</v>
      </c>
      <c r="E84" s="21" t="s">
        <v>103</v>
      </c>
      <c r="F84" s="9" t="str">
        <f t="shared" ca="1" si="12"/>
        <v>作業中</v>
      </c>
      <c r="G84" s="4">
        <v>42867</v>
      </c>
      <c r="H84" s="4">
        <v>42867</v>
      </c>
      <c r="I84" s="11"/>
      <c r="J84" s="11">
        <v>3</v>
      </c>
      <c r="K84" s="9" t="str">
        <f t="shared" ca="1" si="11"/>
        <v/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37"/>
      <c r="W84" s="41"/>
      <c r="X84" s="42"/>
      <c r="Y84" s="42"/>
      <c r="Z84" s="42"/>
      <c r="AA84" s="43"/>
      <c r="AB84" s="44"/>
      <c r="AC84" s="42"/>
      <c r="AD84" s="11"/>
      <c r="AE84" s="11"/>
      <c r="AF84" s="11"/>
      <c r="AG84" s="37"/>
      <c r="AH84" s="34"/>
      <c r="AI84" s="11"/>
      <c r="AJ84" s="11"/>
      <c r="AK84" s="11"/>
      <c r="AL84" s="11"/>
    </row>
    <row r="85" spans="1:38" ht="15.75" thickTop="1" thickBot="1" x14ac:dyDescent="0.2">
      <c r="A85" s="23">
        <v>81</v>
      </c>
      <c r="B85" s="19" t="s">
        <v>177</v>
      </c>
      <c r="C85" s="24">
        <v>1</v>
      </c>
      <c r="D85" s="20" t="s">
        <v>122</v>
      </c>
      <c r="E85" s="21" t="s">
        <v>103</v>
      </c>
      <c r="F85" s="9" t="str">
        <f t="shared" ca="1" si="12"/>
        <v>完了</v>
      </c>
      <c r="G85" s="4">
        <v>42867</v>
      </c>
      <c r="H85" s="4">
        <v>42867</v>
      </c>
      <c r="I85" s="11"/>
      <c r="J85" s="11">
        <v>1</v>
      </c>
      <c r="K85" s="9">
        <f t="shared" ca="1" si="11"/>
        <v>0</v>
      </c>
      <c r="L85" s="11">
        <v>1</v>
      </c>
      <c r="M85" s="11">
        <v>1</v>
      </c>
      <c r="N85" s="11">
        <v>1</v>
      </c>
      <c r="O85" s="11">
        <v>1</v>
      </c>
      <c r="P85" s="11">
        <v>1</v>
      </c>
      <c r="Q85" s="11">
        <v>1</v>
      </c>
      <c r="R85" s="11">
        <v>1</v>
      </c>
      <c r="S85" s="11">
        <v>1</v>
      </c>
      <c r="T85" s="11">
        <v>1</v>
      </c>
      <c r="U85" s="11">
        <v>1</v>
      </c>
      <c r="V85" s="11">
        <v>1</v>
      </c>
      <c r="W85" s="11">
        <v>1</v>
      </c>
      <c r="X85" s="11">
        <v>0</v>
      </c>
      <c r="Y85" s="42"/>
      <c r="Z85" s="42"/>
      <c r="AA85" s="43"/>
      <c r="AB85" s="44"/>
      <c r="AC85" s="42"/>
      <c r="AD85" s="11"/>
      <c r="AE85" s="11"/>
      <c r="AF85" s="11"/>
      <c r="AG85" s="37"/>
      <c r="AH85" s="34"/>
      <c r="AI85" s="11"/>
      <c r="AJ85" s="11"/>
      <c r="AK85" s="11"/>
      <c r="AL85" s="11"/>
    </row>
    <row r="86" spans="1:38" ht="15.75" thickTop="1" thickBot="1" x14ac:dyDescent="0.2">
      <c r="A86" s="23">
        <v>82</v>
      </c>
      <c r="B86" s="19"/>
      <c r="C86" s="24"/>
      <c r="D86" s="20"/>
      <c r="E86" s="21"/>
      <c r="F86" s="9" t="str">
        <f t="shared" si="12"/>
        <v/>
      </c>
      <c r="G86" s="4"/>
      <c r="H86" s="4"/>
      <c r="I86" s="11"/>
      <c r="J86" s="11"/>
      <c r="K86" s="9" t="str">
        <f t="shared" ca="1" si="11"/>
        <v/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42"/>
      <c r="Z86" s="42"/>
      <c r="AA86" s="43"/>
      <c r="AB86" s="44"/>
      <c r="AC86" s="42"/>
      <c r="AD86" s="11"/>
      <c r="AE86" s="11"/>
      <c r="AF86" s="11"/>
      <c r="AG86" s="37"/>
      <c r="AH86" s="34"/>
      <c r="AI86" s="11"/>
      <c r="AJ86" s="11"/>
      <c r="AK86" s="11"/>
      <c r="AL86" s="11"/>
    </row>
    <row r="87" spans="1:38" ht="15.75" thickTop="1" thickBot="1" x14ac:dyDescent="0.2">
      <c r="A87" s="23">
        <v>83</v>
      </c>
      <c r="B87" s="19" t="s">
        <v>178</v>
      </c>
      <c r="C87" s="24"/>
      <c r="D87" s="20"/>
      <c r="E87" s="21"/>
      <c r="F87" s="9" t="str">
        <f t="shared" si="12"/>
        <v>未着手</v>
      </c>
      <c r="G87" s="4"/>
      <c r="H87" s="4"/>
      <c r="I87" s="11"/>
      <c r="J87" s="11"/>
      <c r="K87" s="9" t="str">
        <f t="shared" ca="1" si="11"/>
        <v/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42"/>
      <c r="Z87" s="42"/>
      <c r="AA87" s="43"/>
      <c r="AB87" s="44"/>
      <c r="AC87" s="42"/>
      <c r="AD87" s="11"/>
      <c r="AE87" s="11"/>
      <c r="AF87" s="11"/>
      <c r="AG87" s="37"/>
      <c r="AH87" s="34"/>
      <c r="AI87" s="11"/>
      <c r="AJ87" s="11"/>
      <c r="AK87" s="11"/>
      <c r="AL87" s="11"/>
    </row>
    <row r="88" spans="1:38" ht="15.75" thickTop="1" thickBot="1" x14ac:dyDescent="0.2">
      <c r="A88" s="23">
        <v>84</v>
      </c>
      <c r="B88" s="19" t="s">
        <v>179</v>
      </c>
      <c r="C88" s="24"/>
      <c r="D88" s="20" t="s">
        <v>122</v>
      </c>
      <c r="E88" s="21" t="s">
        <v>140</v>
      </c>
      <c r="F88" s="9" t="str">
        <f t="shared" ca="1" si="12"/>
        <v>完了</v>
      </c>
      <c r="G88" s="4">
        <v>42842</v>
      </c>
      <c r="H88" s="4">
        <v>42842</v>
      </c>
      <c r="I88" s="11">
        <v>6</v>
      </c>
      <c r="J88" s="11">
        <v>6</v>
      </c>
      <c r="K88" s="9">
        <f t="shared" ca="1" si="11"/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42"/>
      <c r="Z88" s="42"/>
      <c r="AA88" s="43"/>
      <c r="AB88" s="44"/>
      <c r="AC88" s="42"/>
      <c r="AD88" s="11"/>
      <c r="AE88" s="11"/>
      <c r="AF88" s="11"/>
      <c r="AG88" s="37"/>
      <c r="AH88" s="34"/>
      <c r="AI88" s="11"/>
      <c r="AJ88" s="11"/>
      <c r="AK88" s="11"/>
      <c r="AL88" s="11"/>
    </row>
    <row r="89" spans="1:38" ht="15.75" thickTop="1" thickBot="1" x14ac:dyDescent="0.2">
      <c r="A89" s="23">
        <v>85</v>
      </c>
      <c r="B89" s="19" t="s">
        <v>180</v>
      </c>
      <c r="C89" s="24"/>
      <c r="D89" s="20" t="s">
        <v>122</v>
      </c>
      <c r="E89" s="21" t="s">
        <v>140</v>
      </c>
      <c r="F89" s="9" t="str">
        <f t="shared" ca="1" si="12"/>
        <v>完了</v>
      </c>
      <c r="G89" s="4">
        <v>42842</v>
      </c>
      <c r="H89" s="4">
        <v>42842</v>
      </c>
      <c r="I89" s="11">
        <v>4</v>
      </c>
      <c r="J89" s="11">
        <v>4</v>
      </c>
      <c r="K89" s="9">
        <f t="shared" ca="1" si="11"/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42"/>
      <c r="Z89" s="42"/>
      <c r="AA89" s="43"/>
      <c r="AB89" s="44"/>
      <c r="AC89" s="42"/>
      <c r="AD89" s="11"/>
      <c r="AE89" s="11"/>
      <c r="AF89" s="11"/>
      <c r="AG89" s="37"/>
      <c r="AH89" s="34"/>
      <c r="AI89" s="11"/>
      <c r="AJ89" s="11"/>
      <c r="AK89" s="11"/>
      <c r="AL89" s="11"/>
    </row>
    <row r="90" spans="1:38" ht="15.75" thickTop="1" thickBot="1" x14ac:dyDescent="0.2">
      <c r="A90" s="23">
        <v>86</v>
      </c>
      <c r="B90" s="19" t="s">
        <v>181</v>
      </c>
      <c r="C90" s="24"/>
      <c r="D90" s="20" t="s">
        <v>122</v>
      </c>
      <c r="E90" s="21" t="s">
        <v>140</v>
      </c>
      <c r="F90" s="9" t="str">
        <f t="shared" ca="1" si="12"/>
        <v>完了</v>
      </c>
      <c r="G90" s="4">
        <v>42842</v>
      </c>
      <c r="H90" s="4">
        <v>42842</v>
      </c>
      <c r="I90" s="11">
        <v>6</v>
      </c>
      <c r="J90" s="11">
        <v>6</v>
      </c>
      <c r="K90" s="9">
        <f t="shared" ca="1" si="11"/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42"/>
      <c r="Z90" s="42"/>
      <c r="AA90" s="43"/>
      <c r="AB90" s="44"/>
      <c r="AC90" s="42"/>
      <c r="AD90" s="11"/>
      <c r="AE90" s="11"/>
      <c r="AF90" s="11"/>
      <c r="AG90" s="37"/>
      <c r="AH90" s="34"/>
      <c r="AI90" s="11"/>
      <c r="AJ90" s="11"/>
      <c r="AK90" s="11"/>
      <c r="AL90" s="11"/>
    </row>
    <row r="91" spans="1:38" ht="15.75" thickTop="1" thickBot="1" x14ac:dyDescent="0.2">
      <c r="A91" s="23">
        <v>87</v>
      </c>
      <c r="B91" s="19" t="s">
        <v>182</v>
      </c>
      <c r="C91" s="24"/>
      <c r="D91" s="20" t="s">
        <v>122</v>
      </c>
      <c r="E91" s="21" t="s">
        <v>140</v>
      </c>
      <c r="F91" s="9" t="str">
        <f t="shared" ca="1" si="12"/>
        <v>作業中</v>
      </c>
      <c r="G91" s="4">
        <v>42864</v>
      </c>
      <c r="H91" s="4">
        <v>42864</v>
      </c>
      <c r="I91" s="11">
        <v>6</v>
      </c>
      <c r="J91" s="11">
        <v>6</v>
      </c>
      <c r="K91" s="9" t="str">
        <f t="shared" ca="1" si="11"/>
        <v/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42"/>
      <c r="Z91" s="42"/>
      <c r="AA91" s="43"/>
      <c r="AB91" s="44"/>
      <c r="AC91" s="42"/>
      <c r="AD91" s="11"/>
      <c r="AE91" s="11"/>
      <c r="AF91" s="11"/>
      <c r="AG91" s="37"/>
      <c r="AH91" s="34"/>
      <c r="AI91" s="11"/>
      <c r="AJ91" s="11"/>
      <c r="AK91" s="11"/>
      <c r="AL91" s="11"/>
    </row>
    <row r="92" spans="1:38" ht="15.75" thickTop="1" thickBot="1" x14ac:dyDescent="0.2">
      <c r="A92" s="23">
        <v>88</v>
      </c>
      <c r="B92" s="19" t="s">
        <v>183</v>
      </c>
      <c r="C92" s="24"/>
      <c r="D92" s="20" t="s">
        <v>122</v>
      </c>
      <c r="E92" s="21" t="s">
        <v>140</v>
      </c>
      <c r="F92" s="9" t="str">
        <f t="shared" si="12"/>
        <v>未着手</v>
      </c>
      <c r="G92" s="4">
        <v>42871</v>
      </c>
      <c r="H92" s="4"/>
      <c r="I92" s="11">
        <v>6</v>
      </c>
      <c r="J92" s="11"/>
      <c r="K92" s="9" t="str">
        <f t="shared" ca="1" si="11"/>
        <v/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37"/>
      <c r="W92" s="41"/>
      <c r="X92" s="42"/>
      <c r="Y92" s="42"/>
      <c r="Z92" s="42"/>
      <c r="AA92" s="43"/>
      <c r="AB92" s="44"/>
      <c r="AC92" s="42"/>
      <c r="AD92" s="11"/>
      <c r="AE92" s="11"/>
      <c r="AF92" s="11"/>
      <c r="AG92" s="37"/>
      <c r="AH92" s="34"/>
      <c r="AI92" s="11"/>
      <c r="AJ92" s="11"/>
      <c r="AK92" s="11"/>
      <c r="AL92" s="11"/>
    </row>
    <row r="93" spans="1:38" ht="15.75" thickTop="1" thickBot="1" x14ac:dyDescent="0.2">
      <c r="A93" s="23">
        <v>89</v>
      </c>
      <c r="B93" s="19" t="s">
        <v>184</v>
      </c>
      <c r="C93" s="24"/>
      <c r="D93" s="20" t="s">
        <v>122</v>
      </c>
      <c r="E93" s="21" t="s">
        <v>140</v>
      </c>
      <c r="F93" s="9" t="str">
        <f t="shared" si="12"/>
        <v>未着手</v>
      </c>
      <c r="G93" s="4">
        <v>42877</v>
      </c>
      <c r="H93" s="4"/>
      <c r="I93" s="11">
        <v>6</v>
      </c>
      <c r="J93" s="11"/>
      <c r="K93" s="9" t="str">
        <f t="shared" ca="1" si="11"/>
        <v/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37"/>
      <c r="W93" s="41"/>
      <c r="X93" s="42"/>
      <c r="Y93" s="42"/>
      <c r="Z93" s="42"/>
      <c r="AA93" s="43"/>
      <c r="AB93" s="44"/>
      <c r="AC93" s="42"/>
      <c r="AD93" s="11"/>
      <c r="AE93" s="11"/>
      <c r="AF93" s="11"/>
      <c r="AG93" s="37"/>
      <c r="AH93" s="34"/>
      <c r="AI93" s="11"/>
      <c r="AJ93" s="11"/>
      <c r="AK93" s="11"/>
      <c r="AL93" s="11"/>
    </row>
    <row r="94" spans="1:38" ht="15.75" thickTop="1" thickBot="1" x14ac:dyDescent="0.2">
      <c r="A94" s="23">
        <v>90</v>
      </c>
      <c r="B94" s="19" t="s">
        <v>185</v>
      </c>
      <c r="C94" s="24"/>
      <c r="D94" s="20" t="s">
        <v>122</v>
      </c>
      <c r="E94" s="21" t="s">
        <v>140</v>
      </c>
      <c r="F94" s="9" t="str">
        <f t="shared" si="12"/>
        <v>未着手</v>
      </c>
      <c r="G94" s="4">
        <v>42881</v>
      </c>
      <c r="H94" s="4"/>
      <c r="I94" s="11">
        <v>6</v>
      </c>
      <c r="J94" s="11"/>
      <c r="K94" s="9" t="str">
        <f t="shared" ca="1" si="11"/>
        <v/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37"/>
      <c r="W94" s="41"/>
      <c r="X94" s="42"/>
      <c r="Y94" s="42"/>
      <c r="Z94" s="42"/>
      <c r="AA94" s="43"/>
      <c r="AB94" s="44"/>
      <c r="AC94" s="42"/>
      <c r="AD94" s="11"/>
      <c r="AE94" s="11"/>
      <c r="AF94" s="11"/>
      <c r="AG94" s="37"/>
      <c r="AH94" s="34"/>
      <c r="AI94" s="11"/>
      <c r="AJ94" s="11"/>
      <c r="AK94" s="11"/>
      <c r="AL94" s="11"/>
    </row>
    <row r="95" spans="1:38" ht="15.75" thickTop="1" thickBot="1" x14ac:dyDescent="0.2">
      <c r="A95" s="23">
        <v>91</v>
      </c>
      <c r="B95" s="19" t="s">
        <v>186</v>
      </c>
      <c r="C95" s="24"/>
      <c r="D95" s="20" t="s">
        <v>122</v>
      </c>
      <c r="E95" s="21" t="s">
        <v>140</v>
      </c>
      <c r="F95" s="9" t="str">
        <f t="shared" si="12"/>
        <v>未着手</v>
      </c>
      <c r="G95" s="4">
        <v>42884</v>
      </c>
      <c r="H95" s="4"/>
      <c r="I95" s="11">
        <v>6</v>
      </c>
      <c r="J95" s="11"/>
      <c r="K95" s="9" t="str">
        <f t="shared" ca="1" si="11"/>
        <v/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37"/>
      <c r="W95" s="41"/>
      <c r="X95" s="42"/>
      <c r="Y95" s="42"/>
      <c r="Z95" s="42"/>
      <c r="AA95" s="43"/>
      <c r="AB95" s="44"/>
      <c r="AC95" s="42"/>
      <c r="AD95" s="11"/>
      <c r="AE95" s="11"/>
      <c r="AF95" s="11"/>
      <c r="AG95" s="37"/>
      <c r="AH95" s="34"/>
      <c r="AI95" s="11"/>
      <c r="AJ95" s="11"/>
      <c r="AK95" s="11"/>
      <c r="AL95" s="11"/>
    </row>
    <row r="96" spans="1:38" ht="15.75" thickTop="1" thickBot="1" x14ac:dyDescent="0.2">
      <c r="A96" s="23">
        <v>92</v>
      </c>
      <c r="B96" s="19"/>
      <c r="C96" s="24"/>
      <c r="D96" s="20"/>
      <c r="E96" s="21"/>
      <c r="F96" s="9" t="str">
        <f t="shared" si="12"/>
        <v/>
      </c>
      <c r="G96" s="4"/>
      <c r="H96" s="4"/>
      <c r="I96" s="11"/>
      <c r="J96" s="11"/>
      <c r="K96" s="9" t="str">
        <f t="shared" ca="1" si="11"/>
        <v/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37"/>
      <c r="W96" s="41"/>
      <c r="X96" s="42"/>
      <c r="Y96" s="42"/>
      <c r="Z96" s="42"/>
      <c r="AA96" s="43"/>
      <c r="AB96" s="44"/>
      <c r="AC96" s="42"/>
      <c r="AD96" s="11"/>
      <c r="AE96" s="11"/>
      <c r="AF96" s="11"/>
      <c r="AG96" s="37"/>
      <c r="AH96" s="34"/>
      <c r="AI96" s="11"/>
      <c r="AJ96" s="11"/>
      <c r="AK96" s="11"/>
      <c r="AL96" s="11"/>
    </row>
    <row r="97" spans="1:38" ht="15.75" thickTop="1" thickBot="1" x14ac:dyDescent="0.2">
      <c r="A97" s="23">
        <v>93</v>
      </c>
      <c r="B97" s="19" t="s">
        <v>187</v>
      </c>
      <c r="C97" s="24"/>
      <c r="D97" s="20" t="s">
        <v>122</v>
      </c>
      <c r="E97" s="21" t="s">
        <v>140</v>
      </c>
      <c r="F97" s="9" t="str">
        <f t="shared" si="12"/>
        <v>未着手</v>
      </c>
      <c r="G97" s="4">
        <v>42888</v>
      </c>
      <c r="H97" s="4"/>
      <c r="I97" s="11">
        <v>6</v>
      </c>
      <c r="J97" s="11"/>
      <c r="K97" s="9" t="str">
        <f t="shared" ca="1" si="11"/>
        <v/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37"/>
      <c r="W97" s="41"/>
      <c r="X97" s="42"/>
      <c r="Y97" s="42"/>
      <c r="Z97" s="42"/>
      <c r="AA97" s="43"/>
      <c r="AB97" s="44"/>
      <c r="AC97" s="42"/>
      <c r="AD97" s="11"/>
      <c r="AE97" s="11"/>
      <c r="AF97" s="11"/>
      <c r="AG97" s="37"/>
      <c r="AH97" s="34"/>
      <c r="AI97" s="11"/>
      <c r="AJ97" s="11"/>
      <c r="AK97" s="11"/>
      <c r="AL97" s="11"/>
    </row>
    <row r="98" spans="1:38" ht="15.75" thickTop="1" thickBot="1" x14ac:dyDescent="0.2">
      <c r="A98" s="23">
        <v>94</v>
      </c>
      <c r="B98" s="19" t="s">
        <v>188</v>
      </c>
      <c r="C98" s="24"/>
      <c r="D98" s="20" t="s">
        <v>122</v>
      </c>
      <c r="E98" s="21" t="s">
        <v>140</v>
      </c>
      <c r="F98" s="9" t="str">
        <f t="shared" si="12"/>
        <v>未着手</v>
      </c>
      <c r="G98" s="4">
        <v>42892</v>
      </c>
      <c r="H98" s="4"/>
      <c r="I98" s="11">
        <v>6</v>
      </c>
      <c r="J98" s="11"/>
      <c r="K98" s="9" t="str">
        <f t="shared" ca="1" si="11"/>
        <v/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37"/>
      <c r="W98" s="41"/>
      <c r="X98" s="42"/>
      <c r="Y98" s="42"/>
      <c r="Z98" s="42"/>
      <c r="AA98" s="43"/>
      <c r="AB98" s="44"/>
      <c r="AC98" s="42"/>
      <c r="AD98" s="11"/>
      <c r="AE98" s="11"/>
      <c r="AF98" s="11"/>
      <c r="AG98" s="37"/>
      <c r="AH98" s="34"/>
      <c r="AI98" s="11"/>
      <c r="AJ98" s="11"/>
      <c r="AK98" s="11"/>
      <c r="AL98" s="11"/>
    </row>
    <row r="99" spans="1:38" ht="15.75" thickTop="1" thickBot="1" x14ac:dyDescent="0.2">
      <c r="A99" s="23">
        <v>95</v>
      </c>
      <c r="B99" s="19"/>
      <c r="C99" s="24"/>
      <c r="D99" s="20"/>
      <c r="E99" s="21"/>
      <c r="F99" s="9" t="str">
        <f t="shared" si="12"/>
        <v/>
      </c>
      <c r="G99" s="4"/>
      <c r="H99" s="4"/>
      <c r="I99" s="11"/>
      <c r="J99" s="11"/>
      <c r="K99" s="9" t="str">
        <f t="shared" ca="1" si="11"/>
        <v/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37"/>
      <c r="W99" s="41"/>
      <c r="X99" s="42"/>
      <c r="Y99" s="42"/>
      <c r="Z99" s="42"/>
      <c r="AA99" s="43"/>
      <c r="AB99" s="44"/>
      <c r="AC99" s="42"/>
      <c r="AD99" s="11"/>
      <c r="AE99" s="11"/>
      <c r="AF99" s="11"/>
      <c r="AG99" s="37"/>
      <c r="AH99" s="34"/>
      <c r="AI99" s="11"/>
      <c r="AJ99" s="11"/>
      <c r="AK99" s="11"/>
      <c r="AL99" s="11"/>
    </row>
    <row r="100" spans="1:38" ht="15.75" thickTop="1" thickBot="1" x14ac:dyDescent="0.2">
      <c r="A100" s="23">
        <v>96</v>
      </c>
      <c r="B100" s="19" t="s">
        <v>189</v>
      </c>
      <c r="C100" s="24"/>
      <c r="D100" s="20" t="s">
        <v>121</v>
      </c>
      <c r="E100" s="21" t="s">
        <v>140</v>
      </c>
      <c r="F100" s="9" t="str">
        <f t="shared" si="12"/>
        <v>未着手</v>
      </c>
      <c r="G100" s="4">
        <v>42898</v>
      </c>
      <c r="H100" s="4"/>
      <c r="I100" s="11">
        <v>1</v>
      </c>
      <c r="J100" s="11"/>
      <c r="K100" s="9" t="str">
        <f t="shared" ca="1" si="11"/>
        <v/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37"/>
      <c r="W100" s="41"/>
      <c r="X100" s="42"/>
      <c r="Y100" s="42"/>
      <c r="Z100" s="42"/>
      <c r="AA100" s="43"/>
      <c r="AB100" s="44"/>
      <c r="AC100" s="42"/>
      <c r="AD100" s="11"/>
      <c r="AE100" s="11"/>
      <c r="AF100" s="11"/>
      <c r="AG100" s="37"/>
      <c r="AH100" s="34"/>
      <c r="AI100" s="11"/>
      <c r="AJ100" s="11"/>
      <c r="AK100" s="11"/>
      <c r="AL100" s="11"/>
    </row>
    <row r="101" spans="1:38" ht="15.75" thickTop="1" thickBot="1" x14ac:dyDescent="0.2">
      <c r="A101" s="23">
        <v>97</v>
      </c>
      <c r="B101" s="19"/>
      <c r="C101" s="24"/>
      <c r="D101" s="20"/>
      <c r="E101" s="21"/>
      <c r="F101" s="9" t="str">
        <f t="shared" si="12"/>
        <v/>
      </c>
      <c r="G101" s="4"/>
      <c r="H101" s="4"/>
      <c r="I101" s="11"/>
      <c r="J101" s="11"/>
      <c r="K101" s="9" t="str">
        <f t="shared" ca="1" si="11"/>
        <v/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37"/>
      <c r="W101" s="41"/>
      <c r="X101" s="42"/>
      <c r="Y101" s="42"/>
      <c r="Z101" s="42"/>
      <c r="AA101" s="43"/>
      <c r="AB101" s="44"/>
      <c r="AC101" s="42"/>
      <c r="AD101" s="11"/>
      <c r="AE101" s="11"/>
      <c r="AF101" s="11"/>
      <c r="AG101" s="37"/>
      <c r="AH101" s="34"/>
      <c r="AI101" s="11"/>
      <c r="AJ101" s="11"/>
      <c r="AK101" s="11"/>
      <c r="AL101" s="11"/>
    </row>
    <row r="102" spans="1:38" ht="15.75" thickTop="1" thickBot="1" x14ac:dyDescent="0.2">
      <c r="A102" s="23">
        <v>98</v>
      </c>
      <c r="B102" s="19" t="s">
        <v>190</v>
      </c>
      <c r="C102" s="24"/>
      <c r="D102" s="20" t="s">
        <v>122</v>
      </c>
      <c r="E102" s="21" t="s">
        <v>140</v>
      </c>
      <c r="F102" s="9" t="str">
        <f t="shared" si="12"/>
        <v>未着手</v>
      </c>
      <c r="G102" s="4">
        <v>42895</v>
      </c>
      <c r="H102" s="4"/>
      <c r="I102" s="11">
        <v>4</v>
      </c>
      <c r="J102" s="11"/>
      <c r="K102" s="9" t="str">
        <f t="shared" ca="1" si="11"/>
        <v/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37"/>
      <c r="W102" s="41"/>
      <c r="X102" s="42"/>
      <c r="Y102" s="42"/>
      <c r="Z102" s="42"/>
      <c r="AA102" s="43"/>
      <c r="AB102" s="44"/>
      <c r="AC102" s="42"/>
      <c r="AD102" s="11"/>
      <c r="AE102" s="11"/>
      <c r="AF102" s="11"/>
      <c r="AG102" s="37"/>
      <c r="AH102" s="34"/>
      <c r="AI102" s="11"/>
      <c r="AJ102" s="11"/>
      <c r="AK102" s="11"/>
      <c r="AL102" s="11"/>
    </row>
    <row r="103" spans="1:38" ht="15.75" thickTop="1" thickBot="1" x14ac:dyDescent="0.2">
      <c r="A103" s="23">
        <v>99</v>
      </c>
      <c r="B103" s="19"/>
      <c r="C103" s="24"/>
      <c r="D103" s="20"/>
      <c r="E103" s="21"/>
      <c r="F103" s="9" t="str">
        <f t="shared" si="12"/>
        <v/>
      </c>
      <c r="G103" s="4"/>
      <c r="H103" s="4"/>
      <c r="I103" s="11"/>
      <c r="J103" s="11"/>
      <c r="K103" s="9" t="str">
        <f t="shared" ca="1" si="11"/>
        <v/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37"/>
      <c r="W103" s="41"/>
      <c r="X103" s="42"/>
      <c r="Y103" s="42"/>
      <c r="Z103" s="42"/>
      <c r="AA103" s="43"/>
      <c r="AB103" s="44"/>
      <c r="AC103" s="42"/>
      <c r="AD103" s="11"/>
      <c r="AE103" s="11"/>
      <c r="AF103" s="11"/>
      <c r="AG103" s="37"/>
      <c r="AH103" s="34"/>
      <c r="AI103" s="11"/>
      <c r="AJ103" s="11"/>
      <c r="AK103" s="11"/>
      <c r="AL103" s="11"/>
    </row>
    <row r="104" spans="1:38" ht="15.75" thickTop="1" thickBot="1" x14ac:dyDescent="0.2">
      <c r="A104" s="23">
        <v>100</v>
      </c>
      <c r="B104" s="19"/>
      <c r="C104" s="24"/>
      <c r="D104" s="20"/>
      <c r="E104" s="21"/>
      <c r="F104" s="9" t="str">
        <f t="shared" si="12"/>
        <v/>
      </c>
      <c r="G104" s="4"/>
      <c r="H104" s="4"/>
      <c r="I104" s="11"/>
      <c r="J104" s="11"/>
      <c r="K104" s="9" t="str">
        <f t="shared" ca="1" si="11"/>
        <v/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37"/>
      <c r="W104" s="41"/>
      <c r="X104" s="42"/>
      <c r="Y104" s="42"/>
      <c r="Z104" s="42"/>
      <c r="AA104" s="43"/>
      <c r="AB104" s="44"/>
      <c r="AC104" s="42"/>
      <c r="AD104" s="11"/>
      <c r="AE104" s="11"/>
      <c r="AF104" s="11"/>
      <c r="AG104" s="37"/>
      <c r="AH104" s="34"/>
      <c r="AI104" s="11"/>
      <c r="AJ104" s="11"/>
      <c r="AK104" s="11"/>
      <c r="AL104" s="11"/>
    </row>
    <row r="105" spans="1:38" ht="15.75" thickTop="1" thickBot="1" x14ac:dyDescent="0.2">
      <c r="A105" s="23">
        <v>101</v>
      </c>
      <c r="B105" s="19"/>
      <c r="C105" s="24"/>
      <c r="D105" s="20"/>
      <c r="E105" s="21"/>
      <c r="F105" s="9" t="str">
        <f t="shared" si="12"/>
        <v/>
      </c>
      <c r="G105" s="4"/>
      <c r="H105" s="4"/>
      <c r="I105" s="11"/>
      <c r="J105" s="11"/>
      <c r="K105" s="9" t="str">
        <f t="shared" ca="1" si="11"/>
        <v/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37"/>
      <c r="W105" s="41"/>
      <c r="X105" s="42"/>
      <c r="Y105" s="42"/>
      <c r="Z105" s="42"/>
      <c r="AA105" s="43"/>
      <c r="AB105" s="44"/>
      <c r="AC105" s="42"/>
      <c r="AD105" s="11"/>
      <c r="AE105" s="11"/>
      <c r="AF105" s="11"/>
      <c r="AG105" s="37"/>
      <c r="AH105" s="34"/>
      <c r="AI105" s="11"/>
      <c r="AJ105" s="11"/>
      <c r="AK105" s="11"/>
      <c r="AL105" s="11"/>
    </row>
    <row r="106" spans="1:38" ht="15.75" thickTop="1" thickBot="1" x14ac:dyDescent="0.2">
      <c r="A106" s="23">
        <v>102</v>
      </c>
      <c r="B106" s="19" t="s">
        <v>191</v>
      </c>
      <c r="C106" s="24"/>
      <c r="D106" s="20" t="s">
        <v>121</v>
      </c>
      <c r="E106" s="21" t="s">
        <v>107</v>
      </c>
      <c r="F106" s="9" t="str">
        <f t="shared" si="12"/>
        <v>未着手</v>
      </c>
      <c r="G106" s="4"/>
      <c r="H106" s="4"/>
      <c r="I106" s="11"/>
      <c r="J106" s="11"/>
      <c r="K106" s="9" t="str">
        <f t="shared" ca="1" si="11"/>
        <v/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37"/>
      <c r="W106" s="41"/>
      <c r="X106" s="42"/>
      <c r="Y106" s="42"/>
      <c r="Z106" s="42"/>
      <c r="AA106" s="43"/>
      <c r="AB106" s="44"/>
      <c r="AC106" s="42"/>
      <c r="AD106" s="11"/>
      <c r="AE106" s="11"/>
      <c r="AF106" s="11"/>
      <c r="AG106" s="37"/>
      <c r="AH106" s="34"/>
      <c r="AI106" s="11"/>
      <c r="AJ106" s="11"/>
      <c r="AK106" s="11"/>
      <c r="AL106" s="11"/>
    </row>
    <row r="107" spans="1:38" ht="15.75" thickTop="1" thickBot="1" x14ac:dyDescent="0.2">
      <c r="A107" s="23">
        <v>103</v>
      </c>
      <c r="B107" s="19" t="s">
        <v>192</v>
      </c>
      <c r="C107" s="24"/>
      <c r="D107" s="20" t="s">
        <v>121</v>
      </c>
      <c r="E107" s="21" t="s">
        <v>107</v>
      </c>
      <c r="F107" s="9" t="str">
        <f t="shared" si="12"/>
        <v>未着手</v>
      </c>
      <c r="G107" s="4"/>
      <c r="H107" s="4"/>
      <c r="I107" s="11"/>
      <c r="J107" s="11"/>
      <c r="K107" s="9" t="str">
        <f t="shared" ca="1" si="11"/>
        <v/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37"/>
      <c r="W107" s="41"/>
      <c r="X107" s="42"/>
      <c r="Y107" s="42"/>
      <c r="Z107" s="42"/>
      <c r="AA107" s="43"/>
      <c r="AB107" s="44"/>
      <c r="AC107" s="42"/>
      <c r="AD107" s="11"/>
      <c r="AE107" s="11"/>
      <c r="AF107" s="11"/>
      <c r="AG107" s="37"/>
      <c r="AH107" s="34"/>
      <c r="AI107" s="11"/>
      <c r="AJ107" s="11"/>
      <c r="AK107" s="11"/>
      <c r="AL107" s="11"/>
    </row>
    <row r="108" spans="1:38" ht="15.75" thickTop="1" thickBot="1" x14ac:dyDescent="0.2">
      <c r="A108" s="23">
        <v>104</v>
      </c>
      <c r="B108" s="19" t="s">
        <v>193</v>
      </c>
      <c r="C108" s="24"/>
      <c r="D108" s="20" t="s">
        <v>121</v>
      </c>
      <c r="E108" s="21" t="s">
        <v>107</v>
      </c>
      <c r="F108" s="9" t="str">
        <f t="shared" si="12"/>
        <v>未着手</v>
      </c>
      <c r="G108" s="4"/>
      <c r="H108" s="4"/>
      <c r="I108" s="11"/>
      <c r="J108" s="11"/>
      <c r="K108" s="9" t="str">
        <f t="shared" ca="1" si="11"/>
        <v/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37"/>
      <c r="W108" s="41"/>
      <c r="X108" s="42"/>
      <c r="Y108" s="42"/>
      <c r="Z108" s="42"/>
      <c r="AA108" s="43"/>
      <c r="AB108" s="44"/>
      <c r="AC108" s="42"/>
      <c r="AD108" s="11"/>
      <c r="AE108" s="11"/>
      <c r="AF108" s="11"/>
      <c r="AG108" s="37"/>
      <c r="AH108" s="34"/>
      <c r="AI108" s="11"/>
      <c r="AJ108" s="11"/>
      <c r="AK108" s="11"/>
      <c r="AL108" s="11"/>
    </row>
    <row r="109" spans="1:38" ht="15.75" thickTop="1" thickBot="1" x14ac:dyDescent="0.2">
      <c r="A109" s="23">
        <v>105</v>
      </c>
      <c r="B109" s="19" t="s">
        <v>194</v>
      </c>
      <c r="C109" s="24"/>
      <c r="D109" s="20" t="s">
        <v>121</v>
      </c>
      <c r="E109" s="21" t="s">
        <v>107</v>
      </c>
      <c r="F109" s="9" t="str">
        <f t="shared" si="12"/>
        <v>未着手</v>
      </c>
      <c r="G109" s="4"/>
      <c r="H109" s="4"/>
      <c r="I109" s="11"/>
      <c r="J109" s="11"/>
      <c r="K109" s="9" t="str">
        <f t="shared" ca="1" si="11"/>
        <v/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37"/>
      <c r="W109" s="41"/>
      <c r="X109" s="42"/>
      <c r="Y109" s="42"/>
      <c r="Z109" s="42"/>
      <c r="AA109" s="43"/>
      <c r="AB109" s="44"/>
      <c r="AC109" s="42"/>
      <c r="AD109" s="11"/>
      <c r="AE109" s="11"/>
      <c r="AF109" s="11"/>
      <c r="AG109" s="37"/>
      <c r="AH109" s="34"/>
      <c r="AI109" s="11"/>
      <c r="AJ109" s="11"/>
      <c r="AK109" s="11"/>
      <c r="AL109" s="11"/>
    </row>
    <row r="110" spans="1:38" ht="15.75" thickTop="1" thickBot="1" x14ac:dyDescent="0.2">
      <c r="A110" s="23">
        <v>106</v>
      </c>
      <c r="B110" s="19" t="s">
        <v>195</v>
      </c>
      <c r="C110" s="24"/>
      <c r="D110" s="20" t="s">
        <v>121</v>
      </c>
      <c r="E110" s="21" t="s">
        <v>107</v>
      </c>
      <c r="F110" s="9" t="str">
        <f t="shared" si="12"/>
        <v>未着手</v>
      </c>
      <c r="G110" s="4"/>
      <c r="H110" s="4"/>
      <c r="I110" s="11"/>
      <c r="J110" s="11"/>
      <c r="K110" s="9" t="str">
        <f t="shared" ca="1" si="11"/>
        <v/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37"/>
      <c r="W110" s="41"/>
      <c r="X110" s="42"/>
      <c r="Y110" s="42"/>
      <c r="Z110" s="42"/>
      <c r="AA110" s="43"/>
      <c r="AB110" s="44"/>
      <c r="AC110" s="42"/>
      <c r="AD110" s="11"/>
      <c r="AE110" s="11"/>
      <c r="AF110" s="11"/>
      <c r="AG110" s="37"/>
      <c r="AH110" s="34"/>
      <c r="AI110" s="11"/>
      <c r="AJ110" s="11"/>
      <c r="AK110" s="11"/>
      <c r="AL110" s="11"/>
    </row>
    <row r="111" spans="1:38" ht="15.75" thickTop="1" thickBot="1" x14ac:dyDescent="0.2">
      <c r="A111" s="23">
        <v>107</v>
      </c>
      <c r="B111" s="19"/>
      <c r="C111" s="24"/>
      <c r="D111" s="20"/>
      <c r="E111" s="21"/>
      <c r="F111" s="9" t="str">
        <f t="shared" si="12"/>
        <v/>
      </c>
      <c r="G111" s="4"/>
      <c r="H111" s="4"/>
      <c r="I111" s="11"/>
      <c r="J111" s="11"/>
      <c r="K111" s="9" t="str">
        <f t="shared" ca="1" si="11"/>
        <v/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37"/>
      <c r="W111" s="41"/>
      <c r="X111" s="42"/>
      <c r="Y111" s="42"/>
      <c r="Z111" s="42"/>
      <c r="AA111" s="43"/>
      <c r="AB111" s="44"/>
      <c r="AC111" s="42"/>
      <c r="AD111" s="11"/>
      <c r="AE111" s="11"/>
      <c r="AF111" s="11"/>
      <c r="AG111" s="37"/>
      <c r="AH111" s="34"/>
      <c r="AI111" s="11"/>
      <c r="AJ111" s="11"/>
      <c r="AK111" s="11"/>
      <c r="AL111" s="11"/>
    </row>
    <row r="112" spans="1:38" ht="15.75" thickTop="1" thickBot="1" x14ac:dyDescent="0.2">
      <c r="A112" s="23">
        <v>108</v>
      </c>
      <c r="B112" s="19" t="s">
        <v>196</v>
      </c>
      <c r="C112" s="24"/>
      <c r="D112" s="20" t="s">
        <v>121</v>
      </c>
      <c r="E112" s="21" t="s">
        <v>107</v>
      </c>
      <c r="F112" s="9" t="str">
        <f t="shared" si="12"/>
        <v>未着手</v>
      </c>
      <c r="G112" s="4"/>
      <c r="H112" s="4"/>
      <c r="I112" s="11"/>
      <c r="J112" s="11"/>
      <c r="K112" s="9" t="str">
        <f t="shared" ca="1" si="11"/>
        <v/>
      </c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37"/>
      <c r="W112" s="41"/>
      <c r="X112" s="42"/>
      <c r="Y112" s="42"/>
      <c r="Z112" s="42"/>
      <c r="AA112" s="43"/>
      <c r="AB112" s="44"/>
      <c r="AC112" s="42"/>
      <c r="AD112" s="11"/>
      <c r="AE112" s="11"/>
      <c r="AF112" s="11"/>
      <c r="AG112" s="37"/>
      <c r="AH112" s="34"/>
      <c r="AI112" s="11"/>
      <c r="AJ112" s="11"/>
      <c r="AK112" s="11"/>
      <c r="AL112" s="11"/>
    </row>
    <row r="113" spans="1:38" ht="15.75" thickTop="1" thickBot="1" x14ac:dyDescent="0.2">
      <c r="A113" s="23">
        <v>109</v>
      </c>
      <c r="B113" s="19" t="s">
        <v>197</v>
      </c>
      <c r="C113" s="24"/>
      <c r="D113" s="20" t="s">
        <v>121</v>
      </c>
      <c r="E113" s="21" t="s">
        <v>107</v>
      </c>
      <c r="F113" s="9" t="str">
        <f t="shared" si="12"/>
        <v>未着手</v>
      </c>
      <c r="G113" s="4"/>
      <c r="H113" s="4"/>
      <c r="I113" s="11"/>
      <c r="J113" s="11"/>
      <c r="K113" s="9" t="str">
        <f t="shared" ref="K113:K120" ca="1" si="13">IF(ISBLANK(L113)=FALSE,OFFSET(K113,0,COUNTA(L113:AL113)),"")</f>
        <v/>
      </c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37"/>
      <c r="W113" s="41"/>
      <c r="X113" s="42"/>
      <c r="Y113" s="42"/>
      <c r="Z113" s="42"/>
      <c r="AA113" s="43"/>
      <c r="AB113" s="44"/>
      <c r="AC113" s="42"/>
      <c r="AD113" s="11"/>
      <c r="AE113" s="11"/>
      <c r="AF113" s="11"/>
      <c r="AG113" s="37"/>
      <c r="AH113" s="34"/>
      <c r="AI113" s="11"/>
      <c r="AJ113" s="11"/>
      <c r="AK113" s="11"/>
      <c r="AL113" s="11"/>
    </row>
    <row r="114" spans="1:38" ht="15.75" thickTop="1" thickBot="1" x14ac:dyDescent="0.2">
      <c r="A114" s="23">
        <v>110</v>
      </c>
      <c r="B114" s="19" t="s">
        <v>198</v>
      </c>
      <c r="C114" s="24"/>
      <c r="D114" s="20" t="s">
        <v>121</v>
      </c>
      <c r="E114" s="21" t="s">
        <v>107</v>
      </c>
      <c r="F114" s="9" t="str">
        <f t="shared" si="12"/>
        <v>未着手</v>
      </c>
      <c r="G114" s="4"/>
      <c r="H114" s="4"/>
      <c r="I114" s="11"/>
      <c r="J114" s="11"/>
      <c r="K114" s="9" t="str">
        <f t="shared" ca="1" si="13"/>
        <v/>
      </c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37"/>
      <c r="W114" s="41"/>
      <c r="X114" s="42"/>
      <c r="Y114" s="42"/>
      <c r="Z114" s="42"/>
      <c r="AA114" s="43"/>
      <c r="AB114" s="44"/>
      <c r="AC114" s="42"/>
      <c r="AD114" s="11"/>
      <c r="AE114" s="11"/>
      <c r="AF114" s="11"/>
      <c r="AG114" s="37"/>
      <c r="AH114" s="34"/>
      <c r="AI114" s="11"/>
      <c r="AJ114" s="11"/>
      <c r="AK114" s="11"/>
      <c r="AL114" s="11"/>
    </row>
    <row r="115" spans="1:38" ht="15.75" thickTop="1" thickBot="1" x14ac:dyDescent="0.2">
      <c r="A115" s="23">
        <v>111</v>
      </c>
      <c r="B115" s="19" t="s">
        <v>199</v>
      </c>
      <c r="C115" s="24"/>
      <c r="D115" s="20" t="s">
        <v>121</v>
      </c>
      <c r="E115" s="21" t="s">
        <v>140</v>
      </c>
      <c r="F115" s="9" t="str">
        <f t="shared" ca="1" si="12"/>
        <v>完了</v>
      </c>
      <c r="G115" s="4">
        <v>42842</v>
      </c>
      <c r="H115" s="4">
        <v>42842</v>
      </c>
      <c r="I115" s="11">
        <v>1</v>
      </c>
      <c r="J115" s="11">
        <v>1</v>
      </c>
      <c r="K115" s="9">
        <f t="shared" ca="1" si="13"/>
        <v>0</v>
      </c>
      <c r="L115" s="11">
        <v>0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37"/>
      <c r="W115" s="41"/>
      <c r="X115" s="42"/>
      <c r="Y115" s="42"/>
      <c r="Z115" s="42"/>
      <c r="AA115" s="43"/>
      <c r="AB115" s="44"/>
      <c r="AC115" s="42"/>
      <c r="AD115" s="11"/>
      <c r="AE115" s="11"/>
      <c r="AF115" s="11"/>
      <c r="AG115" s="37"/>
      <c r="AH115" s="34"/>
      <c r="AI115" s="11"/>
      <c r="AJ115" s="11"/>
      <c r="AK115" s="11"/>
      <c r="AL115" s="11"/>
    </row>
    <row r="116" spans="1:38" ht="15.75" thickTop="1" thickBot="1" x14ac:dyDescent="0.2">
      <c r="A116" s="23">
        <v>112</v>
      </c>
      <c r="B116" s="19" t="s">
        <v>200</v>
      </c>
      <c r="C116" s="24"/>
      <c r="D116" s="20" t="s">
        <v>121</v>
      </c>
      <c r="E116" s="21" t="s">
        <v>140</v>
      </c>
      <c r="F116" s="9" t="str">
        <f t="shared" ca="1" si="12"/>
        <v>完了</v>
      </c>
      <c r="G116" s="4">
        <v>42842</v>
      </c>
      <c r="H116" s="4">
        <v>42842</v>
      </c>
      <c r="I116" s="11">
        <v>1</v>
      </c>
      <c r="J116" s="11">
        <v>1</v>
      </c>
      <c r="K116" s="9">
        <f t="shared" ca="1" si="13"/>
        <v>0</v>
      </c>
      <c r="L116" s="11">
        <v>0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37"/>
      <c r="W116" s="41"/>
      <c r="X116" s="42"/>
      <c r="Y116" s="42"/>
      <c r="Z116" s="42"/>
      <c r="AA116" s="43"/>
      <c r="AB116" s="44"/>
      <c r="AC116" s="42"/>
      <c r="AD116" s="11"/>
      <c r="AE116" s="11"/>
      <c r="AF116" s="11"/>
      <c r="AG116" s="37"/>
      <c r="AH116" s="34"/>
      <c r="AI116" s="11"/>
      <c r="AJ116" s="11"/>
      <c r="AK116" s="11"/>
      <c r="AL116" s="11"/>
    </row>
    <row r="117" spans="1:38" ht="15.75" thickTop="1" thickBot="1" x14ac:dyDescent="0.2">
      <c r="A117" s="23">
        <v>113</v>
      </c>
      <c r="B117" s="19" t="s">
        <v>201</v>
      </c>
      <c r="C117" s="24"/>
      <c r="D117" s="20" t="s">
        <v>121</v>
      </c>
      <c r="E117" s="21" t="s">
        <v>140</v>
      </c>
      <c r="F117" s="9" t="str">
        <f t="shared" ca="1" si="12"/>
        <v>完了</v>
      </c>
      <c r="G117" s="4">
        <v>42842</v>
      </c>
      <c r="H117" s="4">
        <v>42842</v>
      </c>
      <c r="I117" s="11">
        <v>2</v>
      </c>
      <c r="J117" s="11">
        <v>2</v>
      </c>
      <c r="K117" s="9">
        <f t="shared" ca="1" si="13"/>
        <v>0</v>
      </c>
      <c r="L117" s="11">
        <v>0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37"/>
      <c r="W117" s="41"/>
      <c r="X117" s="42"/>
      <c r="Y117" s="42"/>
      <c r="Z117" s="42"/>
      <c r="AA117" s="43"/>
      <c r="AB117" s="44"/>
      <c r="AC117" s="42"/>
      <c r="AD117" s="11"/>
      <c r="AE117" s="11"/>
      <c r="AF117" s="11"/>
      <c r="AG117" s="37"/>
      <c r="AH117" s="34"/>
      <c r="AI117" s="11"/>
      <c r="AJ117" s="11"/>
      <c r="AK117" s="11"/>
      <c r="AL117" s="11"/>
    </row>
    <row r="118" spans="1:38" ht="15.75" thickTop="1" thickBot="1" x14ac:dyDescent="0.2">
      <c r="A118" s="23">
        <v>114</v>
      </c>
      <c r="B118" s="19" t="s">
        <v>236</v>
      </c>
      <c r="C118" s="24"/>
      <c r="D118" s="20" t="s">
        <v>121</v>
      </c>
      <c r="E118" s="21" t="s">
        <v>103</v>
      </c>
      <c r="F118" s="9" t="str">
        <f t="shared" si="12"/>
        <v>未着手</v>
      </c>
      <c r="G118" s="4"/>
      <c r="H118" s="4"/>
      <c r="I118" s="11"/>
      <c r="J118" s="11"/>
      <c r="K118" s="9" t="str">
        <f t="shared" ca="1" si="13"/>
        <v/>
      </c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37"/>
      <c r="W118" s="41"/>
      <c r="X118" s="42"/>
      <c r="Y118" s="42"/>
      <c r="Z118" s="42"/>
      <c r="AA118" s="43"/>
      <c r="AB118" s="44"/>
      <c r="AC118" s="42"/>
      <c r="AD118" s="11"/>
      <c r="AE118" s="11"/>
      <c r="AF118" s="11"/>
      <c r="AG118" s="37"/>
      <c r="AH118" s="34"/>
      <c r="AI118" s="11"/>
      <c r="AJ118" s="11"/>
      <c r="AK118" s="11"/>
      <c r="AL118" s="11"/>
    </row>
    <row r="119" spans="1:38" ht="15.75" thickTop="1" thickBot="1" x14ac:dyDescent="0.2">
      <c r="A119" s="23">
        <v>114</v>
      </c>
      <c r="B119" s="19" t="s">
        <v>239</v>
      </c>
      <c r="C119" s="24"/>
      <c r="D119" s="20" t="s">
        <v>121</v>
      </c>
      <c r="E119" s="21" t="s">
        <v>106</v>
      </c>
      <c r="F119" s="9" t="str">
        <f t="shared" si="12"/>
        <v>未着手</v>
      </c>
      <c r="G119" s="4"/>
      <c r="H119" s="4"/>
      <c r="I119" s="11"/>
      <c r="J119" s="11"/>
      <c r="K119" s="9" t="str">
        <f t="shared" ref="K119" ca="1" si="14">IF(ISBLANK(L119)=FALSE,OFFSET(K119,0,COUNTA(L119:AL119)),"")</f>
        <v/>
      </c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37"/>
      <c r="W119" s="41"/>
      <c r="X119" s="42"/>
      <c r="Y119" s="42"/>
      <c r="Z119" s="42"/>
      <c r="AA119" s="43"/>
      <c r="AB119" s="44"/>
      <c r="AC119" s="42"/>
      <c r="AD119" s="11"/>
      <c r="AE119" s="11"/>
      <c r="AF119" s="11"/>
      <c r="AG119" s="37"/>
      <c r="AH119" s="34"/>
      <c r="AI119" s="11"/>
      <c r="AJ119" s="11"/>
      <c r="AK119" s="11"/>
      <c r="AL119" s="11"/>
    </row>
    <row r="120" spans="1:38" ht="15.75" thickTop="1" thickBot="1" x14ac:dyDescent="0.2">
      <c r="A120" s="23">
        <v>114</v>
      </c>
      <c r="B120" s="19"/>
      <c r="C120" s="24"/>
      <c r="D120" s="20"/>
      <c r="E120" s="21"/>
      <c r="F120" s="9" t="str">
        <f t="shared" si="12"/>
        <v/>
      </c>
      <c r="G120" s="4"/>
      <c r="H120" s="4"/>
      <c r="I120" s="11"/>
      <c r="J120" s="11"/>
      <c r="K120" s="9" t="str">
        <f t="shared" ca="1" si="13"/>
        <v/>
      </c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37"/>
      <c r="W120" s="41"/>
      <c r="X120" s="42"/>
      <c r="Y120" s="42"/>
      <c r="Z120" s="42"/>
      <c r="AA120" s="43"/>
      <c r="AB120" s="44"/>
      <c r="AC120" s="42"/>
      <c r="AD120" s="11"/>
      <c r="AE120" s="11"/>
      <c r="AF120" s="11"/>
      <c r="AG120" s="37"/>
      <c r="AH120" s="34"/>
      <c r="AI120" s="11"/>
      <c r="AJ120" s="11"/>
      <c r="AK120" s="11"/>
      <c r="AL120" s="11"/>
    </row>
    <row r="121" spans="1:38" ht="15.75" thickTop="1" thickBot="1" x14ac:dyDescent="0.2">
      <c r="A121" s="23">
        <v>115</v>
      </c>
      <c r="B121" s="19" t="s">
        <v>202</v>
      </c>
      <c r="C121" s="24"/>
      <c r="D121" s="20"/>
      <c r="E121" s="21"/>
      <c r="F121" s="9" t="str">
        <f t="shared" si="12"/>
        <v>未着手</v>
      </c>
      <c r="G121" s="4"/>
      <c r="H121" s="4"/>
      <c r="I121" s="11"/>
      <c r="J121" s="11"/>
      <c r="K121" s="9" t="str">
        <f t="shared" ref="K121:K190" ca="1" si="15">IF(ISBLANK(L121)=FALSE,OFFSET(K121,0,COUNTA(L121:AL121)),"")</f>
        <v/>
      </c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37"/>
      <c r="W121" s="41"/>
      <c r="X121" s="42"/>
      <c r="Y121" s="42"/>
      <c r="Z121" s="42"/>
      <c r="AA121" s="43"/>
      <c r="AB121" s="44"/>
      <c r="AC121" s="42"/>
      <c r="AD121" s="11"/>
      <c r="AE121" s="11"/>
      <c r="AF121" s="11"/>
      <c r="AG121" s="37"/>
      <c r="AH121" s="34"/>
      <c r="AI121" s="11"/>
      <c r="AJ121" s="11"/>
      <c r="AK121" s="11"/>
      <c r="AL121" s="11"/>
    </row>
    <row r="122" spans="1:38" ht="15.75" thickTop="1" thickBot="1" x14ac:dyDescent="0.2">
      <c r="A122" s="23">
        <v>116</v>
      </c>
      <c r="B122" s="19" t="s">
        <v>203</v>
      </c>
      <c r="C122" s="24"/>
      <c r="D122" s="20" t="s">
        <v>121</v>
      </c>
      <c r="E122" s="21" t="s">
        <v>140</v>
      </c>
      <c r="F122" s="9" t="str">
        <f t="shared" ca="1" si="12"/>
        <v>完了</v>
      </c>
      <c r="G122" s="4">
        <v>42842</v>
      </c>
      <c r="H122" s="4">
        <v>42842</v>
      </c>
      <c r="I122" s="11">
        <v>2</v>
      </c>
      <c r="J122" s="11">
        <v>2</v>
      </c>
      <c r="K122" s="9">
        <f ca="1">IF(ISBLANK(L122)=FALSE,OFFSET(K122,0,COUNTA(L122:AL122)),"")</f>
        <v>0</v>
      </c>
      <c r="L122" s="11">
        <v>0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37"/>
      <c r="W122" s="41"/>
      <c r="X122" s="42"/>
      <c r="Y122" s="42"/>
      <c r="Z122" s="42"/>
      <c r="AA122" s="43"/>
      <c r="AB122" s="44"/>
      <c r="AC122" s="42"/>
      <c r="AD122" s="11"/>
      <c r="AE122" s="11"/>
      <c r="AF122" s="11"/>
      <c r="AG122" s="37"/>
      <c r="AH122" s="34"/>
      <c r="AI122" s="11"/>
      <c r="AJ122" s="11"/>
      <c r="AK122" s="11"/>
      <c r="AL122" s="11"/>
    </row>
    <row r="123" spans="1:38" ht="15.75" thickTop="1" thickBot="1" x14ac:dyDescent="0.2">
      <c r="A123" s="23">
        <v>117</v>
      </c>
      <c r="B123" s="19" t="s">
        <v>204</v>
      </c>
      <c r="C123" s="24"/>
      <c r="D123" s="20" t="s">
        <v>121</v>
      </c>
      <c r="E123" s="21" t="s">
        <v>140</v>
      </c>
      <c r="F123" s="9" t="str">
        <f t="shared" ca="1" si="12"/>
        <v>完了</v>
      </c>
      <c r="G123" s="4">
        <v>42842</v>
      </c>
      <c r="H123" s="4">
        <v>42842</v>
      </c>
      <c r="I123" s="11">
        <v>2</v>
      </c>
      <c r="J123" s="11">
        <v>2</v>
      </c>
      <c r="K123" s="9">
        <f t="shared" ca="1" si="15"/>
        <v>0</v>
      </c>
      <c r="L123" s="11">
        <v>0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37"/>
      <c r="W123" s="41"/>
      <c r="X123" s="42"/>
      <c r="Y123" s="42"/>
      <c r="Z123" s="42"/>
      <c r="AA123" s="43"/>
      <c r="AB123" s="44"/>
      <c r="AC123" s="42"/>
      <c r="AD123" s="11"/>
      <c r="AE123" s="11"/>
      <c r="AF123" s="11"/>
      <c r="AG123" s="37"/>
      <c r="AH123" s="34"/>
      <c r="AI123" s="11"/>
      <c r="AJ123" s="11"/>
      <c r="AK123" s="11"/>
      <c r="AL123" s="11"/>
    </row>
    <row r="124" spans="1:38" ht="15.75" thickTop="1" thickBot="1" x14ac:dyDescent="0.2">
      <c r="A124" s="23">
        <v>118</v>
      </c>
      <c r="B124" s="19" t="s">
        <v>205</v>
      </c>
      <c r="C124" s="24"/>
      <c r="D124" s="20" t="s">
        <v>121</v>
      </c>
      <c r="E124" s="21" t="s">
        <v>140</v>
      </c>
      <c r="F124" s="9" t="str">
        <f t="shared" ca="1" si="12"/>
        <v>完了</v>
      </c>
      <c r="G124" s="4">
        <v>42842</v>
      </c>
      <c r="H124" s="4">
        <v>42842</v>
      </c>
      <c r="I124" s="11">
        <v>3</v>
      </c>
      <c r="J124" s="11">
        <v>2</v>
      </c>
      <c r="K124" s="9">
        <f t="shared" ca="1" si="15"/>
        <v>0</v>
      </c>
      <c r="L124" s="11">
        <v>0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37"/>
      <c r="W124" s="41"/>
      <c r="X124" s="42"/>
      <c r="Y124" s="42"/>
      <c r="Z124" s="42"/>
      <c r="AA124" s="43"/>
      <c r="AB124" s="44"/>
      <c r="AC124" s="42"/>
      <c r="AD124" s="11"/>
      <c r="AE124" s="11"/>
      <c r="AF124" s="11"/>
      <c r="AG124" s="37"/>
      <c r="AH124" s="34"/>
      <c r="AI124" s="11"/>
      <c r="AJ124" s="11"/>
      <c r="AK124" s="11"/>
      <c r="AL124" s="11"/>
    </row>
    <row r="125" spans="1:38" ht="15.75" thickTop="1" thickBot="1" x14ac:dyDescent="0.2">
      <c r="A125" s="23">
        <v>119</v>
      </c>
      <c r="B125" s="19" t="s">
        <v>206</v>
      </c>
      <c r="C125" s="24"/>
      <c r="D125" s="20" t="s">
        <v>122</v>
      </c>
      <c r="E125" s="21" t="s">
        <v>107</v>
      </c>
      <c r="F125" s="9" t="str">
        <f t="shared" si="12"/>
        <v>未着手</v>
      </c>
      <c r="G125" s="4"/>
      <c r="H125" s="4"/>
      <c r="I125" s="11"/>
      <c r="J125" s="11"/>
      <c r="K125" s="9" t="str">
        <f t="shared" ca="1" si="15"/>
        <v/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37"/>
      <c r="W125" s="41"/>
      <c r="X125" s="42"/>
      <c r="Y125" s="42"/>
      <c r="Z125" s="42"/>
      <c r="AA125" s="43"/>
      <c r="AB125" s="44"/>
      <c r="AC125" s="42"/>
      <c r="AD125" s="11"/>
      <c r="AE125" s="11"/>
      <c r="AF125" s="11"/>
      <c r="AG125" s="37"/>
      <c r="AH125" s="34"/>
      <c r="AI125" s="11"/>
      <c r="AJ125" s="11"/>
      <c r="AK125" s="11"/>
      <c r="AL125" s="11"/>
    </row>
    <row r="126" spans="1:38" ht="15.75" thickTop="1" thickBot="1" x14ac:dyDescent="0.2">
      <c r="A126" s="23">
        <v>120</v>
      </c>
      <c r="B126" s="19" t="s">
        <v>237</v>
      </c>
      <c r="C126" s="24"/>
      <c r="D126" s="20" t="s">
        <v>122</v>
      </c>
      <c r="E126" s="21" t="s">
        <v>107</v>
      </c>
      <c r="F126" s="9" t="str">
        <f t="shared" si="12"/>
        <v>未着手</v>
      </c>
      <c r="G126" s="4"/>
      <c r="H126" s="4"/>
      <c r="I126" s="11"/>
      <c r="J126" s="11"/>
      <c r="K126" s="9" t="str">
        <f t="shared" ca="1" si="15"/>
        <v/>
      </c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37"/>
      <c r="W126" s="41"/>
      <c r="X126" s="42"/>
      <c r="Y126" s="42"/>
      <c r="Z126" s="42"/>
      <c r="AA126" s="43"/>
      <c r="AB126" s="44"/>
      <c r="AC126" s="42"/>
      <c r="AD126" s="11"/>
      <c r="AE126" s="11"/>
      <c r="AF126" s="11"/>
      <c r="AG126" s="37"/>
      <c r="AH126" s="34"/>
      <c r="AI126" s="11"/>
      <c r="AJ126" s="11"/>
      <c r="AK126" s="11"/>
      <c r="AL126" s="11"/>
    </row>
    <row r="127" spans="1:38" ht="15.75" thickTop="1" thickBot="1" x14ac:dyDescent="0.2">
      <c r="A127" s="23">
        <v>121</v>
      </c>
      <c r="B127" s="19" t="s">
        <v>207</v>
      </c>
      <c r="C127" s="24"/>
      <c r="D127" s="20" t="s">
        <v>122</v>
      </c>
      <c r="E127" s="21" t="s">
        <v>107</v>
      </c>
      <c r="F127" s="9" t="str">
        <f t="shared" si="12"/>
        <v>未着手</v>
      </c>
      <c r="G127" s="4"/>
      <c r="H127" s="4"/>
      <c r="I127" s="11"/>
      <c r="J127" s="11"/>
      <c r="K127" s="9" t="str">
        <f t="shared" ca="1" si="15"/>
        <v/>
      </c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37"/>
      <c r="W127" s="41"/>
      <c r="X127" s="42"/>
      <c r="Y127" s="42"/>
      <c r="Z127" s="42"/>
      <c r="AA127" s="43"/>
      <c r="AB127" s="44"/>
      <c r="AC127" s="42"/>
      <c r="AD127" s="11"/>
      <c r="AE127" s="11"/>
      <c r="AF127" s="11"/>
      <c r="AG127" s="37"/>
      <c r="AH127" s="34"/>
      <c r="AI127" s="11"/>
      <c r="AJ127" s="11"/>
      <c r="AK127" s="11"/>
      <c r="AL127" s="11"/>
    </row>
    <row r="128" spans="1:38" ht="15.75" thickTop="1" thickBot="1" x14ac:dyDescent="0.2">
      <c r="A128" s="23">
        <v>121</v>
      </c>
      <c r="B128" s="19" t="s">
        <v>238</v>
      </c>
      <c r="C128" s="24"/>
      <c r="D128" s="20" t="s">
        <v>122</v>
      </c>
      <c r="E128" s="21" t="s">
        <v>140</v>
      </c>
      <c r="F128" s="9" t="str">
        <f t="shared" ca="1" si="12"/>
        <v>完了</v>
      </c>
      <c r="G128" s="4">
        <v>42842</v>
      </c>
      <c r="H128" s="4">
        <v>42842</v>
      </c>
      <c r="I128" s="11">
        <v>5</v>
      </c>
      <c r="J128" s="11">
        <v>5</v>
      </c>
      <c r="K128" s="9">
        <f t="shared" ca="1" si="15"/>
        <v>0</v>
      </c>
      <c r="L128" s="11">
        <v>0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37"/>
      <c r="W128" s="41"/>
      <c r="X128" s="42"/>
      <c r="Y128" s="42"/>
      <c r="Z128" s="42"/>
      <c r="AA128" s="43"/>
      <c r="AB128" s="44"/>
      <c r="AC128" s="42"/>
      <c r="AD128" s="11"/>
      <c r="AE128" s="11"/>
      <c r="AF128" s="11"/>
      <c r="AG128" s="37"/>
      <c r="AH128" s="34"/>
      <c r="AI128" s="11"/>
      <c r="AJ128" s="11"/>
      <c r="AK128" s="11"/>
      <c r="AL128" s="11"/>
    </row>
    <row r="129" spans="1:38" ht="15.75" thickTop="1" thickBot="1" x14ac:dyDescent="0.2">
      <c r="A129" s="23">
        <v>121</v>
      </c>
      <c r="B129" s="19"/>
      <c r="C129" s="24"/>
      <c r="D129" s="20"/>
      <c r="E129" s="21"/>
      <c r="F129" s="9" t="str">
        <f t="shared" si="12"/>
        <v/>
      </c>
      <c r="G129" s="4"/>
      <c r="H129" s="4"/>
      <c r="I129" s="11"/>
      <c r="J129" s="11"/>
      <c r="K129" s="9" t="str">
        <f t="shared" ref="K129" ca="1" si="16">IF(ISBLANK(L129)=FALSE,OFFSET(K129,0,COUNTA(L129:AL129)),"")</f>
        <v/>
      </c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37"/>
      <c r="W129" s="41"/>
      <c r="X129" s="42"/>
      <c r="Y129" s="42"/>
      <c r="Z129" s="42"/>
      <c r="AA129" s="43"/>
      <c r="AB129" s="44"/>
      <c r="AC129" s="42"/>
      <c r="AD129" s="11"/>
      <c r="AE129" s="11"/>
      <c r="AF129" s="11"/>
      <c r="AG129" s="37"/>
      <c r="AH129" s="34"/>
      <c r="AI129" s="11"/>
      <c r="AJ129" s="11"/>
      <c r="AK129" s="11"/>
      <c r="AL129" s="11"/>
    </row>
    <row r="130" spans="1:38" ht="15.75" thickTop="1" thickBot="1" x14ac:dyDescent="0.2">
      <c r="A130" s="23">
        <v>122</v>
      </c>
      <c r="B130" s="19"/>
      <c r="C130" s="24"/>
      <c r="D130" s="20"/>
      <c r="E130" s="21"/>
      <c r="F130" s="9" t="str">
        <f t="shared" si="12"/>
        <v/>
      </c>
      <c r="G130" s="4"/>
      <c r="H130" s="4"/>
      <c r="I130" s="11"/>
      <c r="J130" s="11"/>
      <c r="K130" s="9" t="str">
        <f t="shared" ca="1" si="15"/>
        <v/>
      </c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37"/>
      <c r="W130" s="41"/>
      <c r="X130" s="42"/>
      <c r="Y130" s="42"/>
      <c r="Z130" s="42"/>
      <c r="AA130" s="43"/>
      <c r="AB130" s="44"/>
      <c r="AC130" s="42"/>
      <c r="AD130" s="11"/>
      <c r="AE130" s="11"/>
      <c r="AF130" s="11"/>
      <c r="AG130" s="37"/>
      <c r="AH130" s="34"/>
      <c r="AI130" s="11"/>
      <c r="AJ130" s="11"/>
      <c r="AK130" s="11"/>
      <c r="AL130" s="11"/>
    </row>
    <row r="131" spans="1:38" ht="15.75" thickTop="1" thickBot="1" x14ac:dyDescent="0.2">
      <c r="A131" s="23">
        <v>123</v>
      </c>
      <c r="B131" s="19" t="s">
        <v>240</v>
      </c>
      <c r="C131" s="24"/>
      <c r="D131" s="20"/>
      <c r="E131" s="21"/>
      <c r="F131" s="9" t="str">
        <f>IF(ISBLANK($B131),"",IF(ISBLANK($H131),"未着手",IF($K131=0,"完了","作業中")))</f>
        <v>未着手</v>
      </c>
      <c r="G131" s="4"/>
      <c r="H131" s="4"/>
      <c r="I131" s="11"/>
      <c r="J131" s="11"/>
      <c r="K131" s="9" t="str">
        <f t="shared" ca="1" si="15"/>
        <v/>
      </c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37"/>
      <c r="W131" s="41"/>
      <c r="X131" s="42"/>
      <c r="Y131" s="42"/>
      <c r="Z131" s="42"/>
      <c r="AA131" s="43"/>
      <c r="AB131" s="44"/>
      <c r="AC131" s="42"/>
      <c r="AD131" s="11"/>
      <c r="AE131" s="11"/>
      <c r="AF131" s="11"/>
      <c r="AG131" s="37"/>
      <c r="AH131" s="34"/>
      <c r="AI131" s="11"/>
      <c r="AJ131" s="11"/>
      <c r="AK131" s="11"/>
      <c r="AL131" s="11"/>
    </row>
    <row r="132" spans="1:38" ht="15.75" thickTop="1" thickBot="1" x14ac:dyDescent="0.2">
      <c r="A132" s="23">
        <v>124</v>
      </c>
      <c r="B132" s="19" t="s">
        <v>242</v>
      </c>
      <c r="C132" s="24">
        <v>1</v>
      </c>
      <c r="D132" s="20" t="s">
        <v>121</v>
      </c>
      <c r="E132" s="21" t="s">
        <v>103</v>
      </c>
      <c r="F132" s="9" t="str">
        <f>IF(ISBLANK($B132),"",IF(ISBLANK($H132),"未着手",IF($K132=0,"完了","作業中")))</f>
        <v>完了</v>
      </c>
      <c r="G132" s="4">
        <v>42842</v>
      </c>
      <c r="H132" s="4">
        <v>42842</v>
      </c>
      <c r="I132" s="11">
        <v>6</v>
      </c>
      <c r="J132" s="11">
        <v>6</v>
      </c>
      <c r="K132" s="9">
        <v>0</v>
      </c>
      <c r="L132" s="11">
        <v>0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37"/>
      <c r="W132" s="41"/>
      <c r="X132" s="42"/>
      <c r="Y132" s="42"/>
      <c r="Z132" s="42"/>
      <c r="AA132" s="43"/>
      <c r="AB132" s="44"/>
      <c r="AC132" s="42"/>
      <c r="AD132" s="11"/>
      <c r="AE132" s="11"/>
      <c r="AF132" s="11"/>
      <c r="AG132" s="37"/>
      <c r="AH132" s="34"/>
      <c r="AI132" s="11"/>
      <c r="AJ132" s="11"/>
      <c r="AK132" s="11"/>
      <c r="AL132" s="11"/>
    </row>
    <row r="133" spans="1:38" ht="15.75" thickTop="1" thickBot="1" x14ac:dyDescent="0.2">
      <c r="A133" s="23">
        <v>125</v>
      </c>
      <c r="B133" s="19" t="s">
        <v>241</v>
      </c>
      <c r="C133" s="24"/>
      <c r="D133" s="20" t="s">
        <v>123</v>
      </c>
      <c r="E133" s="21" t="s">
        <v>107</v>
      </c>
      <c r="F133" s="9" t="str">
        <f t="shared" si="12"/>
        <v>未着手</v>
      </c>
      <c r="G133" s="4"/>
      <c r="H133" s="4"/>
      <c r="I133" s="11"/>
      <c r="J133" s="11"/>
      <c r="K133" s="9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37"/>
      <c r="W133" s="41"/>
      <c r="X133" s="42"/>
      <c r="Y133" s="42"/>
      <c r="Z133" s="42"/>
      <c r="AA133" s="43"/>
      <c r="AB133" s="44"/>
      <c r="AC133" s="42"/>
      <c r="AD133" s="11"/>
      <c r="AE133" s="11"/>
      <c r="AF133" s="11"/>
      <c r="AG133" s="37"/>
      <c r="AH133" s="34"/>
      <c r="AI133" s="11"/>
      <c r="AJ133" s="11"/>
      <c r="AK133" s="11"/>
      <c r="AL133" s="11"/>
    </row>
    <row r="134" spans="1:38" ht="15.75" thickTop="1" thickBot="1" x14ac:dyDescent="0.2">
      <c r="A134" s="23">
        <v>126</v>
      </c>
      <c r="B134" s="19"/>
      <c r="C134" s="24"/>
      <c r="D134" s="20"/>
      <c r="E134" s="21"/>
      <c r="F134" s="9" t="str">
        <f t="shared" si="12"/>
        <v/>
      </c>
      <c r="G134" s="4"/>
      <c r="H134" s="4"/>
      <c r="I134" s="11"/>
      <c r="J134" s="11"/>
      <c r="K134" s="9" t="str">
        <f t="shared" ref="K133:K136" ca="1" si="17">IF(ISBLANK(L134)=FALSE,OFFSET(K134,0,COUNTA(L134:AL134)),"")</f>
        <v/>
      </c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37"/>
      <c r="W134" s="41"/>
      <c r="X134" s="42"/>
      <c r="Y134" s="42"/>
      <c r="Z134" s="42"/>
      <c r="AA134" s="43"/>
      <c r="AB134" s="44"/>
      <c r="AC134" s="42"/>
      <c r="AD134" s="11"/>
      <c r="AE134" s="11"/>
      <c r="AF134" s="11"/>
      <c r="AG134" s="37"/>
      <c r="AH134" s="34"/>
      <c r="AI134" s="11"/>
      <c r="AJ134" s="11"/>
      <c r="AK134" s="11"/>
      <c r="AL134" s="11"/>
    </row>
    <row r="135" spans="1:38" ht="15.75" thickTop="1" thickBot="1" x14ac:dyDescent="0.2">
      <c r="A135" s="23">
        <v>125</v>
      </c>
      <c r="B135" s="19"/>
      <c r="C135" s="24"/>
      <c r="D135" s="20"/>
      <c r="E135" s="21"/>
      <c r="F135" s="9" t="str">
        <f t="shared" si="12"/>
        <v/>
      </c>
      <c r="G135" s="4"/>
      <c r="H135" s="4"/>
      <c r="I135" s="11"/>
      <c r="J135" s="11"/>
      <c r="K135" s="9" t="str">
        <f t="shared" ca="1" si="17"/>
        <v/>
      </c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37"/>
      <c r="W135" s="41"/>
      <c r="X135" s="42"/>
      <c r="Y135" s="42"/>
      <c r="Z135" s="42"/>
      <c r="AA135" s="43"/>
      <c r="AB135" s="44"/>
      <c r="AC135" s="42"/>
      <c r="AD135" s="11"/>
      <c r="AE135" s="11"/>
      <c r="AF135" s="11"/>
      <c r="AG135" s="37"/>
      <c r="AH135" s="34"/>
      <c r="AI135" s="11"/>
      <c r="AJ135" s="11"/>
      <c r="AK135" s="11"/>
      <c r="AL135" s="11"/>
    </row>
    <row r="136" spans="1:38" ht="15.75" thickTop="1" thickBot="1" x14ac:dyDescent="0.2">
      <c r="A136" s="23">
        <v>126</v>
      </c>
      <c r="B136" s="19" t="s">
        <v>243</v>
      </c>
      <c r="C136" s="24"/>
      <c r="D136" s="20"/>
      <c r="E136" s="21"/>
      <c r="F136" s="9" t="str">
        <f>IF(ISBLANK($B136),"",IF(ISBLANK($H136),"未着手",IF($K136=0,"完了","作業中")))</f>
        <v>未着手</v>
      </c>
      <c r="G136" s="4"/>
      <c r="H136" s="4"/>
      <c r="I136" s="11"/>
      <c r="J136" s="11"/>
      <c r="K136" s="9" t="str">
        <f t="shared" ca="1" si="17"/>
        <v/>
      </c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37"/>
      <c r="W136" s="41"/>
      <c r="X136" s="42"/>
      <c r="Y136" s="42"/>
      <c r="Z136" s="42"/>
      <c r="AA136" s="43"/>
      <c r="AB136" s="44"/>
      <c r="AC136" s="42"/>
      <c r="AD136" s="11"/>
      <c r="AE136" s="11"/>
      <c r="AF136" s="11"/>
      <c r="AG136" s="37"/>
      <c r="AH136" s="34"/>
      <c r="AI136" s="11"/>
      <c r="AJ136" s="11"/>
      <c r="AK136" s="11"/>
      <c r="AL136" s="11"/>
    </row>
    <row r="137" spans="1:38" ht="15.75" thickTop="1" thickBot="1" x14ac:dyDescent="0.2">
      <c r="A137" s="23">
        <v>125</v>
      </c>
      <c r="B137" s="19" t="s">
        <v>208</v>
      </c>
      <c r="C137" s="24"/>
      <c r="D137" s="20" t="s">
        <v>121</v>
      </c>
      <c r="E137" s="21" t="s">
        <v>106</v>
      </c>
      <c r="F137" s="9" t="str">
        <f>IF(ISBLANK($B137),"",IF(ISBLANK($H137),"未着手",IF($K137=0,"完了","作業中")))</f>
        <v>未着手</v>
      </c>
      <c r="G137" s="4"/>
      <c r="H137" s="4"/>
      <c r="I137" s="11"/>
      <c r="J137" s="11"/>
      <c r="K137" s="9" t="str">
        <f t="shared" ca="1" si="15"/>
        <v/>
      </c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37"/>
      <c r="W137" s="41"/>
      <c r="X137" s="42"/>
      <c r="Y137" s="42"/>
      <c r="Z137" s="42"/>
      <c r="AA137" s="43"/>
      <c r="AB137" s="44"/>
      <c r="AC137" s="42"/>
      <c r="AD137" s="11"/>
      <c r="AE137" s="11"/>
      <c r="AF137" s="11"/>
      <c r="AG137" s="37"/>
      <c r="AH137" s="34"/>
      <c r="AI137" s="11"/>
      <c r="AJ137" s="11"/>
      <c r="AK137" s="11"/>
      <c r="AL137" s="11"/>
    </row>
    <row r="138" spans="1:38" ht="15.75" thickTop="1" thickBot="1" x14ac:dyDescent="0.2">
      <c r="A138" s="23">
        <v>126</v>
      </c>
      <c r="B138" s="19"/>
      <c r="C138" s="24"/>
      <c r="D138" s="20"/>
      <c r="E138" s="21"/>
      <c r="F138" s="9" t="str">
        <f t="shared" si="12"/>
        <v/>
      </c>
      <c r="G138" s="4"/>
      <c r="H138" s="4"/>
      <c r="I138" s="11"/>
      <c r="J138" s="11"/>
      <c r="K138" s="9" t="str">
        <f t="shared" ca="1" si="15"/>
        <v/>
      </c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37"/>
      <c r="W138" s="41"/>
      <c r="X138" s="42"/>
      <c r="Y138" s="42"/>
      <c r="Z138" s="42"/>
      <c r="AA138" s="43"/>
      <c r="AB138" s="44"/>
      <c r="AC138" s="42"/>
      <c r="AD138" s="11"/>
      <c r="AE138" s="11"/>
      <c r="AF138" s="11"/>
      <c r="AG138" s="37"/>
      <c r="AH138" s="34"/>
      <c r="AI138" s="11"/>
      <c r="AJ138" s="11"/>
      <c r="AK138" s="11"/>
      <c r="AL138" s="11"/>
    </row>
    <row r="139" spans="1:38" ht="15.75" thickTop="1" thickBot="1" x14ac:dyDescent="0.2">
      <c r="A139" s="23">
        <v>127</v>
      </c>
      <c r="B139" s="19" t="s">
        <v>209</v>
      </c>
      <c r="C139" s="24"/>
      <c r="D139" s="20"/>
      <c r="E139" s="21"/>
      <c r="F139" s="9" t="str">
        <f t="shared" si="12"/>
        <v>未着手</v>
      </c>
      <c r="G139" s="4"/>
      <c r="H139" s="4"/>
      <c r="I139" s="11"/>
      <c r="J139" s="11"/>
      <c r="K139" s="9" t="str">
        <f t="shared" ca="1" si="15"/>
        <v/>
      </c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37"/>
      <c r="W139" s="41"/>
      <c r="X139" s="42"/>
      <c r="Y139" s="42"/>
      <c r="Z139" s="42"/>
      <c r="AA139" s="43"/>
      <c r="AB139" s="44"/>
      <c r="AC139" s="42"/>
      <c r="AD139" s="11"/>
      <c r="AE139" s="11"/>
      <c r="AF139" s="11"/>
      <c r="AG139" s="37"/>
      <c r="AH139" s="34"/>
      <c r="AI139" s="11"/>
      <c r="AJ139" s="11"/>
      <c r="AK139" s="11"/>
      <c r="AL139" s="11"/>
    </row>
    <row r="140" spans="1:38" ht="15.75" thickTop="1" thickBot="1" x14ac:dyDescent="0.2">
      <c r="A140" s="23">
        <v>128</v>
      </c>
      <c r="B140" s="19" t="s">
        <v>210</v>
      </c>
      <c r="C140" s="24"/>
      <c r="D140" s="20" t="s">
        <v>121</v>
      </c>
      <c r="E140" s="21" t="s">
        <v>106</v>
      </c>
      <c r="F140" s="9" t="str">
        <f t="shared" si="12"/>
        <v>未着手</v>
      </c>
      <c r="G140" s="4"/>
      <c r="H140" s="4"/>
      <c r="I140" s="11"/>
      <c r="J140" s="11"/>
      <c r="K140" s="9" t="str">
        <f t="shared" ca="1" si="15"/>
        <v/>
      </c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37"/>
      <c r="W140" s="41"/>
      <c r="X140" s="42"/>
      <c r="Y140" s="42"/>
      <c r="Z140" s="42"/>
      <c r="AA140" s="43"/>
      <c r="AB140" s="44"/>
      <c r="AC140" s="42"/>
      <c r="AD140" s="11"/>
      <c r="AE140" s="11"/>
      <c r="AF140" s="11"/>
      <c r="AG140" s="37"/>
      <c r="AH140" s="34"/>
      <c r="AI140" s="11"/>
      <c r="AJ140" s="11"/>
      <c r="AK140" s="11"/>
      <c r="AL140" s="11"/>
    </row>
    <row r="141" spans="1:38" ht="15.75" thickTop="1" thickBot="1" x14ac:dyDescent="0.2">
      <c r="A141" s="23">
        <v>129</v>
      </c>
      <c r="B141" s="19" t="s">
        <v>211</v>
      </c>
      <c r="C141" s="24"/>
      <c r="D141" s="20" t="s">
        <v>121</v>
      </c>
      <c r="E141" s="21" t="s">
        <v>106</v>
      </c>
      <c r="F141" s="9" t="str">
        <f t="shared" si="12"/>
        <v>未着手</v>
      </c>
      <c r="G141" s="4"/>
      <c r="H141" s="4"/>
      <c r="I141" s="11"/>
      <c r="J141" s="11"/>
      <c r="K141" s="9" t="str">
        <f t="shared" ca="1" si="15"/>
        <v/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37"/>
      <c r="W141" s="41"/>
      <c r="X141" s="42"/>
      <c r="Y141" s="42"/>
      <c r="Z141" s="42"/>
      <c r="AA141" s="43"/>
      <c r="AB141" s="44"/>
      <c r="AC141" s="42"/>
      <c r="AD141" s="11"/>
      <c r="AE141" s="11"/>
      <c r="AF141" s="11"/>
      <c r="AG141" s="37"/>
      <c r="AH141" s="34"/>
      <c r="AI141" s="11"/>
      <c r="AJ141" s="11"/>
      <c r="AK141" s="11"/>
      <c r="AL141" s="11"/>
    </row>
    <row r="142" spans="1:38" ht="15.75" thickTop="1" thickBot="1" x14ac:dyDescent="0.2">
      <c r="A142" s="23">
        <v>130</v>
      </c>
      <c r="B142" s="19" t="s">
        <v>212</v>
      </c>
      <c r="C142" s="24"/>
      <c r="D142" s="20" t="s">
        <v>121</v>
      </c>
      <c r="E142" s="21" t="s">
        <v>106</v>
      </c>
      <c r="F142" s="9" t="str">
        <f t="shared" si="12"/>
        <v>未着手</v>
      </c>
      <c r="G142" s="4"/>
      <c r="H142" s="4"/>
      <c r="I142" s="11"/>
      <c r="J142" s="11"/>
      <c r="K142" s="9" t="str">
        <f t="shared" ca="1" si="15"/>
        <v/>
      </c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37"/>
      <c r="W142" s="41"/>
      <c r="X142" s="42"/>
      <c r="Y142" s="42"/>
      <c r="Z142" s="42"/>
      <c r="AA142" s="43"/>
      <c r="AB142" s="44"/>
      <c r="AC142" s="42"/>
      <c r="AD142" s="11"/>
      <c r="AE142" s="11"/>
      <c r="AF142" s="11"/>
      <c r="AG142" s="37"/>
      <c r="AH142" s="34"/>
      <c r="AI142" s="11"/>
      <c r="AJ142" s="11"/>
      <c r="AK142" s="11"/>
      <c r="AL142" s="11"/>
    </row>
    <row r="143" spans="1:38" ht="15.75" thickTop="1" thickBot="1" x14ac:dyDescent="0.2">
      <c r="A143" s="23">
        <v>131</v>
      </c>
      <c r="B143" s="19" t="s">
        <v>213</v>
      </c>
      <c r="C143" s="24"/>
      <c r="D143" s="20" t="s">
        <v>121</v>
      </c>
      <c r="E143" s="21" t="s">
        <v>106</v>
      </c>
      <c r="F143" s="9" t="str">
        <f t="shared" si="12"/>
        <v>未着手</v>
      </c>
      <c r="G143" s="4"/>
      <c r="H143" s="4"/>
      <c r="I143" s="11"/>
      <c r="J143" s="11"/>
      <c r="K143" s="9" t="str">
        <f t="shared" ca="1" si="15"/>
        <v/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37"/>
      <c r="W143" s="41"/>
      <c r="X143" s="42"/>
      <c r="Y143" s="42"/>
      <c r="Z143" s="42"/>
      <c r="AA143" s="43"/>
      <c r="AB143" s="44"/>
      <c r="AC143" s="42"/>
      <c r="AD143" s="11"/>
      <c r="AE143" s="11"/>
      <c r="AF143" s="11"/>
      <c r="AG143" s="37"/>
      <c r="AH143" s="34"/>
      <c r="AI143" s="11"/>
      <c r="AJ143" s="11"/>
      <c r="AK143" s="11"/>
      <c r="AL143" s="11"/>
    </row>
    <row r="144" spans="1:38" ht="15.75" thickTop="1" thickBot="1" x14ac:dyDescent="0.2">
      <c r="A144" s="23">
        <v>132</v>
      </c>
      <c r="B144" s="19" t="s">
        <v>214</v>
      </c>
      <c r="C144" s="24"/>
      <c r="D144" s="20" t="s">
        <v>121</v>
      </c>
      <c r="E144" s="21" t="s">
        <v>106</v>
      </c>
      <c r="F144" s="9" t="str">
        <f t="shared" si="12"/>
        <v>未着手</v>
      </c>
      <c r="G144" s="4"/>
      <c r="H144" s="4"/>
      <c r="I144" s="11"/>
      <c r="J144" s="11"/>
      <c r="K144" s="9" t="str">
        <f t="shared" ca="1" si="15"/>
        <v/>
      </c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37"/>
      <c r="W144" s="41"/>
      <c r="X144" s="42"/>
      <c r="Y144" s="42"/>
      <c r="Z144" s="42"/>
      <c r="AA144" s="43"/>
      <c r="AB144" s="44"/>
      <c r="AC144" s="42"/>
      <c r="AD144" s="11"/>
      <c r="AE144" s="11"/>
      <c r="AF144" s="11"/>
      <c r="AG144" s="37"/>
      <c r="AH144" s="34"/>
      <c r="AI144" s="11"/>
      <c r="AJ144" s="11"/>
      <c r="AK144" s="11"/>
      <c r="AL144" s="11"/>
    </row>
    <row r="145" spans="1:38" ht="15.75" thickTop="1" thickBot="1" x14ac:dyDescent="0.2">
      <c r="A145" s="23">
        <v>133</v>
      </c>
      <c r="B145" s="19" t="s">
        <v>215</v>
      </c>
      <c r="C145" s="24"/>
      <c r="D145" s="20" t="s">
        <v>121</v>
      </c>
      <c r="E145" s="21" t="s">
        <v>106</v>
      </c>
      <c r="F145" s="9" t="str">
        <f t="shared" si="12"/>
        <v>未着手</v>
      </c>
      <c r="G145" s="4"/>
      <c r="H145" s="4"/>
      <c r="I145" s="11"/>
      <c r="J145" s="11"/>
      <c r="K145" s="9" t="str">
        <f t="shared" ca="1" si="15"/>
        <v/>
      </c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37"/>
      <c r="W145" s="41"/>
      <c r="X145" s="42"/>
      <c r="Y145" s="42"/>
      <c r="Z145" s="42"/>
      <c r="AA145" s="43"/>
      <c r="AB145" s="44"/>
      <c r="AC145" s="42"/>
      <c r="AD145" s="11"/>
      <c r="AE145" s="11"/>
      <c r="AF145" s="11"/>
      <c r="AG145" s="37"/>
      <c r="AH145" s="34"/>
      <c r="AI145" s="11"/>
      <c r="AJ145" s="11"/>
      <c r="AK145" s="11"/>
      <c r="AL145" s="11"/>
    </row>
    <row r="146" spans="1:38" ht="15.75" thickTop="1" thickBot="1" x14ac:dyDescent="0.2">
      <c r="A146" s="23">
        <v>134</v>
      </c>
      <c r="B146" s="19" t="s">
        <v>216</v>
      </c>
      <c r="C146" s="24"/>
      <c r="D146" s="20" t="s">
        <v>121</v>
      </c>
      <c r="E146" s="21" t="s">
        <v>106</v>
      </c>
      <c r="F146" s="9" t="str">
        <f t="shared" si="12"/>
        <v>未着手</v>
      </c>
      <c r="G146" s="4"/>
      <c r="H146" s="4"/>
      <c r="I146" s="11"/>
      <c r="J146" s="11"/>
      <c r="K146" s="9" t="str">
        <f t="shared" ca="1" si="15"/>
        <v/>
      </c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37"/>
      <c r="W146" s="41"/>
      <c r="X146" s="42"/>
      <c r="Y146" s="42"/>
      <c r="Z146" s="42"/>
      <c r="AA146" s="43"/>
      <c r="AB146" s="44"/>
      <c r="AC146" s="42"/>
      <c r="AD146" s="11"/>
      <c r="AE146" s="11"/>
      <c r="AF146" s="11"/>
      <c r="AG146" s="37"/>
      <c r="AH146" s="34"/>
      <c r="AI146" s="11"/>
      <c r="AJ146" s="11"/>
      <c r="AK146" s="11"/>
      <c r="AL146" s="11"/>
    </row>
    <row r="147" spans="1:38" ht="15.75" thickTop="1" thickBot="1" x14ac:dyDescent="0.2">
      <c r="A147" s="23">
        <v>135</v>
      </c>
      <c r="B147" s="19" t="s">
        <v>217</v>
      </c>
      <c r="C147" s="24"/>
      <c r="D147" s="20" t="s">
        <v>121</v>
      </c>
      <c r="E147" s="21" t="s">
        <v>106</v>
      </c>
      <c r="F147" s="9" t="str">
        <f t="shared" si="12"/>
        <v>未着手</v>
      </c>
      <c r="G147" s="4"/>
      <c r="H147" s="4"/>
      <c r="I147" s="11"/>
      <c r="J147" s="11"/>
      <c r="K147" s="9" t="str">
        <f t="shared" ca="1" si="15"/>
        <v/>
      </c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37"/>
      <c r="W147" s="41"/>
      <c r="X147" s="42"/>
      <c r="Y147" s="42"/>
      <c r="Z147" s="42"/>
      <c r="AA147" s="43"/>
      <c r="AB147" s="44"/>
      <c r="AC147" s="42"/>
      <c r="AD147" s="11"/>
      <c r="AE147" s="11"/>
      <c r="AF147" s="11"/>
      <c r="AG147" s="37"/>
      <c r="AH147" s="34"/>
      <c r="AI147" s="11"/>
      <c r="AJ147" s="11"/>
      <c r="AK147" s="11"/>
      <c r="AL147" s="11"/>
    </row>
    <row r="148" spans="1:38" ht="15.75" thickTop="1" thickBot="1" x14ac:dyDescent="0.2">
      <c r="A148" s="23">
        <v>136</v>
      </c>
      <c r="B148" s="19" t="s">
        <v>218</v>
      </c>
      <c r="C148" s="24"/>
      <c r="D148" s="20" t="s">
        <v>121</v>
      </c>
      <c r="E148" s="21" t="s">
        <v>106</v>
      </c>
      <c r="F148" s="9" t="str">
        <f t="shared" si="12"/>
        <v>未着手</v>
      </c>
      <c r="G148" s="4"/>
      <c r="H148" s="4"/>
      <c r="I148" s="11"/>
      <c r="J148" s="11"/>
      <c r="K148" s="9" t="str">
        <f t="shared" ca="1" si="15"/>
        <v/>
      </c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37"/>
      <c r="W148" s="41"/>
      <c r="X148" s="42"/>
      <c r="Y148" s="42"/>
      <c r="Z148" s="42"/>
      <c r="AA148" s="43"/>
      <c r="AB148" s="44"/>
      <c r="AC148" s="42"/>
      <c r="AD148" s="11"/>
      <c r="AE148" s="11"/>
      <c r="AF148" s="11"/>
      <c r="AG148" s="37"/>
      <c r="AH148" s="34"/>
      <c r="AI148" s="11"/>
      <c r="AJ148" s="11"/>
      <c r="AK148" s="11"/>
      <c r="AL148" s="11"/>
    </row>
    <row r="149" spans="1:38" ht="15.75" thickTop="1" thickBot="1" x14ac:dyDescent="0.2">
      <c r="A149" s="23">
        <v>137</v>
      </c>
      <c r="B149" s="19" t="s">
        <v>219</v>
      </c>
      <c r="C149" s="24"/>
      <c r="D149" s="20" t="s">
        <v>121</v>
      </c>
      <c r="E149" s="21" t="s">
        <v>106</v>
      </c>
      <c r="F149" s="9" t="str">
        <f t="shared" ref="F149:F212" si="18">IF(ISBLANK($B149),"",IF(ISBLANK($H149),"未着手",IF($K149=0,"完了","作業中")))</f>
        <v>未着手</v>
      </c>
      <c r="G149" s="4"/>
      <c r="H149" s="4"/>
      <c r="I149" s="11"/>
      <c r="J149" s="11"/>
      <c r="K149" s="9" t="str">
        <f t="shared" ca="1" si="15"/>
        <v/>
      </c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37"/>
      <c r="W149" s="41"/>
      <c r="X149" s="42"/>
      <c r="Y149" s="42"/>
      <c r="Z149" s="42"/>
      <c r="AA149" s="43"/>
      <c r="AB149" s="44"/>
      <c r="AC149" s="42"/>
      <c r="AD149" s="11"/>
      <c r="AE149" s="11"/>
      <c r="AF149" s="11"/>
      <c r="AG149" s="37"/>
      <c r="AH149" s="34"/>
      <c r="AI149" s="11"/>
      <c r="AJ149" s="11"/>
      <c r="AK149" s="11"/>
      <c r="AL149" s="11"/>
    </row>
    <row r="150" spans="1:38" ht="15.75" thickTop="1" thickBot="1" x14ac:dyDescent="0.2">
      <c r="A150" s="23">
        <v>138</v>
      </c>
      <c r="B150" s="19"/>
      <c r="C150" s="24"/>
      <c r="D150" s="20"/>
      <c r="E150" s="21"/>
      <c r="F150" s="9" t="str">
        <f t="shared" si="18"/>
        <v/>
      </c>
      <c r="G150" s="4"/>
      <c r="H150" s="4"/>
      <c r="I150" s="11"/>
      <c r="J150" s="11"/>
      <c r="K150" s="9" t="str">
        <f t="shared" ca="1" si="15"/>
        <v/>
      </c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37"/>
      <c r="W150" s="41"/>
      <c r="X150" s="42"/>
      <c r="Y150" s="42"/>
      <c r="Z150" s="42"/>
      <c r="AA150" s="43"/>
      <c r="AB150" s="44"/>
      <c r="AC150" s="42"/>
      <c r="AD150" s="11"/>
      <c r="AE150" s="11"/>
      <c r="AF150" s="11"/>
      <c r="AG150" s="37"/>
      <c r="AH150" s="34"/>
      <c r="AI150" s="11"/>
      <c r="AJ150" s="11"/>
      <c r="AK150" s="11"/>
      <c r="AL150" s="11"/>
    </row>
    <row r="151" spans="1:38" ht="15.75" thickTop="1" thickBot="1" x14ac:dyDescent="0.2">
      <c r="A151" s="23">
        <v>139</v>
      </c>
      <c r="B151" s="19" t="s">
        <v>220</v>
      </c>
      <c r="C151" s="24"/>
      <c r="D151" s="20"/>
      <c r="E151" s="21"/>
      <c r="F151" s="9" t="str">
        <f t="shared" si="18"/>
        <v>未着手</v>
      </c>
      <c r="G151" s="4"/>
      <c r="H151" s="4"/>
      <c r="I151" s="11"/>
      <c r="J151" s="11"/>
      <c r="K151" s="9" t="str">
        <f t="shared" ca="1" si="15"/>
        <v/>
      </c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37"/>
      <c r="W151" s="41"/>
      <c r="X151" s="42"/>
      <c r="Y151" s="42"/>
      <c r="Z151" s="42"/>
      <c r="AA151" s="43"/>
      <c r="AB151" s="44"/>
      <c r="AC151" s="42"/>
      <c r="AD151" s="11"/>
      <c r="AE151" s="11"/>
      <c r="AF151" s="11"/>
      <c r="AG151" s="37"/>
      <c r="AH151" s="34"/>
      <c r="AI151" s="11"/>
      <c r="AJ151" s="11"/>
      <c r="AK151" s="11"/>
      <c r="AL151" s="11"/>
    </row>
    <row r="152" spans="1:38" ht="15.75" thickTop="1" thickBot="1" x14ac:dyDescent="0.2">
      <c r="A152" s="23">
        <v>140</v>
      </c>
      <c r="B152" s="19" t="s">
        <v>221</v>
      </c>
      <c r="C152" s="24"/>
      <c r="D152" s="20" t="s">
        <v>121</v>
      </c>
      <c r="E152" s="21" t="s">
        <v>141</v>
      </c>
      <c r="F152" s="9" t="str">
        <f t="shared" si="18"/>
        <v>未着手</v>
      </c>
      <c r="G152" s="4"/>
      <c r="H152" s="4"/>
      <c r="I152" s="11"/>
      <c r="J152" s="11"/>
      <c r="K152" s="9" t="str">
        <f t="shared" ca="1" si="15"/>
        <v/>
      </c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37"/>
      <c r="W152" s="41"/>
      <c r="X152" s="42"/>
      <c r="Y152" s="42"/>
      <c r="Z152" s="42"/>
      <c r="AA152" s="43"/>
      <c r="AB152" s="44"/>
      <c r="AC152" s="42"/>
      <c r="AD152" s="11"/>
      <c r="AE152" s="11"/>
      <c r="AF152" s="11"/>
      <c r="AG152" s="37"/>
      <c r="AH152" s="34"/>
      <c r="AI152" s="11"/>
      <c r="AJ152" s="11"/>
      <c r="AK152" s="11"/>
      <c r="AL152" s="11"/>
    </row>
    <row r="153" spans="1:38" ht="15.75" thickTop="1" thickBot="1" x14ac:dyDescent="0.2">
      <c r="A153" s="23">
        <v>141</v>
      </c>
      <c r="B153" s="19" t="s">
        <v>222</v>
      </c>
      <c r="C153" s="24"/>
      <c r="D153" s="20" t="s">
        <v>121</v>
      </c>
      <c r="E153" s="21" t="s">
        <v>141</v>
      </c>
      <c r="F153" s="9" t="str">
        <f t="shared" si="18"/>
        <v>未着手</v>
      </c>
      <c r="G153" s="4"/>
      <c r="H153" s="4"/>
      <c r="I153" s="11"/>
      <c r="J153" s="11"/>
      <c r="K153" s="9" t="str">
        <f t="shared" ca="1" si="15"/>
        <v/>
      </c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37"/>
      <c r="W153" s="41"/>
      <c r="X153" s="42"/>
      <c r="Y153" s="42"/>
      <c r="Z153" s="42"/>
      <c r="AA153" s="43"/>
      <c r="AB153" s="44"/>
      <c r="AC153" s="42"/>
      <c r="AD153" s="11"/>
      <c r="AE153" s="11"/>
      <c r="AF153" s="11"/>
      <c r="AG153" s="37"/>
      <c r="AH153" s="34"/>
      <c r="AI153" s="11"/>
      <c r="AJ153" s="11"/>
      <c r="AK153" s="11"/>
      <c r="AL153" s="11"/>
    </row>
    <row r="154" spans="1:38" ht="15.75" thickTop="1" thickBot="1" x14ac:dyDescent="0.2">
      <c r="A154" s="23">
        <v>142</v>
      </c>
      <c r="B154" s="19" t="s">
        <v>223</v>
      </c>
      <c r="C154" s="24"/>
      <c r="D154" s="20" t="s">
        <v>121</v>
      </c>
      <c r="E154" s="21" t="s">
        <v>141</v>
      </c>
      <c r="F154" s="9" t="str">
        <f t="shared" si="18"/>
        <v>未着手</v>
      </c>
      <c r="G154" s="4"/>
      <c r="H154" s="4"/>
      <c r="I154" s="11"/>
      <c r="J154" s="11"/>
      <c r="K154" s="9" t="str">
        <f t="shared" ca="1" si="15"/>
        <v/>
      </c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37"/>
      <c r="W154" s="41"/>
      <c r="X154" s="42"/>
      <c r="Y154" s="42"/>
      <c r="Z154" s="42"/>
      <c r="AA154" s="43"/>
      <c r="AB154" s="44"/>
      <c r="AC154" s="42"/>
      <c r="AD154" s="11"/>
      <c r="AE154" s="11"/>
      <c r="AF154" s="11"/>
      <c r="AG154" s="37"/>
      <c r="AH154" s="34"/>
      <c r="AI154" s="11"/>
      <c r="AJ154" s="11"/>
      <c r="AK154" s="11"/>
      <c r="AL154" s="11"/>
    </row>
    <row r="155" spans="1:38" ht="15.75" thickTop="1" thickBot="1" x14ac:dyDescent="0.2">
      <c r="A155" s="23">
        <v>143</v>
      </c>
      <c r="B155" s="19" t="s">
        <v>224</v>
      </c>
      <c r="C155" s="24"/>
      <c r="D155" s="20" t="s">
        <v>121</v>
      </c>
      <c r="E155" s="21" t="s">
        <v>141</v>
      </c>
      <c r="F155" s="9" t="str">
        <f t="shared" si="18"/>
        <v>未着手</v>
      </c>
      <c r="G155" s="4"/>
      <c r="H155" s="4"/>
      <c r="I155" s="11"/>
      <c r="J155" s="11"/>
      <c r="K155" s="9" t="str">
        <f t="shared" ca="1" si="15"/>
        <v/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37"/>
      <c r="W155" s="41"/>
      <c r="X155" s="42"/>
      <c r="Y155" s="42"/>
      <c r="Z155" s="42"/>
      <c r="AA155" s="43"/>
      <c r="AB155" s="44"/>
      <c r="AC155" s="42"/>
      <c r="AD155" s="11"/>
      <c r="AE155" s="11"/>
      <c r="AF155" s="11"/>
      <c r="AG155" s="37"/>
      <c r="AH155" s="34"/>
      <c r="AI155" s="11"/>
      <c r="AJ155" s="11"/>
      <c r="AK155" s="11"/>
      <c r="AL155" s="11"/>
    </row>
    <row r="156" spans="1:38" ht="15.75" thickTop="1" thickBot="1" x14ac:dyDescent="0.2">
      <c r="A156" s="23">
        <v>144</v>
      </c>
      <c r="B156" s="19" t="s">
        <v>225</v>
      </c>
      <c r="C156" s="24"/>
      <c r="D156" s="20" t="s">
        <v>121</v>
      </c>
      <c r="E156" s="21" t="s">
        <v>141</v>
      </c>
      <c r="F156" s="9" t="str">
        <f t="shared" si="18"/>
        <v>未着手</v>
      </c>
      <c r="G156" s="4"/>
      <c r="H156" s="4"/>
      <c r="I156" s="11"/>
      <c r="J156" s="11"/>
      <c r="K156" s="9" t="str">
        <f t="shared" ca="1" si="15"/>
        <v/>
      </c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37"/>
      <c r="W156" s="41"/>
      <c r="X156" s="42"/>
      <c r="Y156" s="42"/>
      <c r="Z156" s="42"/>
      <c r="AA156" s="43"/>
      <c r="AB156" s="44"/>
      <c r="AC156" s="42"/>
      <c r="AD156" s="11"/>
      <c r="AE156" s="11"/>
      <c r="AF156" s="11"/>
      <c r="AG156" s="37"/>
      <c r="AH156" s="34"/>
      <c r="AI156" s="11"/>
      <c r="AJ156" s="11"/>
      <c r="AK156" s="11"/>
      <c r="AL156" s="11"/>
    </row>
    <row r="157" spans="1:38" ht="15.75" thickTop="1" thickBot="1" x14ac:dyDescent="0.2">
      <c r="A157" s="23">
        <v>145</v>
      </c>
      <c r="B157" s="19" t="s">
        <v>226</v>
      </c>
      <c r="C157" s="24"/>
      <c r="D157" s="20" t="s">
        <v>121</v>
      </c>
      <c r="E157" s="21" t="s">
        <v>141</v>
      </c>
      <c r="F157" s="9" t="str">
        <f t="shared" si="18"/>
        <v>未着手</v>
      </c>
      <c r="G157" s="4"/>
      <c r="H157" s="4"/>
      <c r="I157" s="11"/>
      <c r="J157" s="11"/>
      <c r="K157" s="9" t="str">
        <f t="shared" ca="1" si="15"/>
        <v/>
      </c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37"/>
      <c r="W157" s="41"/>
      <c r="X157" s="42"/>
      <c r="Y157" s="42"/>
      <c r="Z157" s="42"/>
      <c r="AA157" s="43"/>
      <c r="AB157" s="44"/>
      <c r="AC157" s="42"/>
      <c r="AD157" s="11"/>
      <c r="AE157" s="11"/>
      <c r="AF157" s="11"/>
      <c r="AG157" s="37"/>
      <c r="AH157" s="34"/>
      <c r="AI157" s="11"/>
      <c r="AJ157" s="11"/>
      <c r="AK157" s="11"/>
      <c r="AL157" s="11"/>
    </row>
    <row r="158" spans="1:38" ht="15.75" thickTop="1" thickBot="1" x14ac:dyDescent="0.2">
      <c r="A158" s="23">
        <v>146</v>
      </c>
      <c r="B158" s="19" t="s">
        <v>227</v>
      </c>
      <c r="C158" s="24"/>
      <c r="D158" s="20" t="s">
        <v>121</v>
      </c>
      <c r="E158" s="21" t="s">
        <v>141</v>
      </c>
      <c r="F158" s="9" t="str">
        <f t="shared" si="18"/>
        <v>未着手</v>
      </c>
      <c r="G158" s="4"/>
      <c r="H158" s="4"/>
      <c r="I158" s="11"/>
      <c r="J158" s="11"/>
      <c r="K158" s="9" t="str">
        <f t="shared" ca="1" si="15"/>
        <v/>
      </c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37"/>
      <c r="W158" s="41"/>
      <c r="X158" s="42"/>
      <c r="Y158" s="42"/>
      <c r="Z158" s="42"/>
      <c r="AA158" s="43"/>
      <c r="AB158" s="44"/>
      <c r="AC158" s="42"/>
      <c r="AD158" s="11"/>
      <c r="AE158" s="11"/>
      <c r="AF158" s="11"/>
      <c r="AG158" s="37"/>
      <c r="AH158" s="34"/>
      <c r="AI158" s="11"/>
      <c r="AJ158" s="11"/>
      <c r="AK158" s="11"/>
      <c r="AL158" s="11"/>
    </row>
    <row r="159" spans="1:38" ht="15.75" thickTop="1" thickBot="1" x14ac:dyDescent="0.2">
      <c r="A159" s="23">
        <v>147</v>
      </c>
      <c r="B159" s="19" t="s">
        <v>228</v>
      </c>
      <c r="C159" s="24"/>
      <c r="D159" s="20" t="s">
        <v>121</v>
      </c>
      <c r="E159" s="21" t="s">
        <v>141</v>
      </c>
      <c r="F159" s="9" t="str">
        <f t="shared" si="18"/>
        <v>未着手</v>
      </c>
      <c r="G159" s="4"/>
      <c r="H159" s="4"/>
      <c r="I159" s="11"/>
      <c r="J159" s="11"/>
      <c r="K159" s="9" t="str">
        <f t="shared" ca="1" si="15"/>
        <v/>
      </c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37"/>
      <c r="W159" s="41"/>
      <c r="X159" s="42"/>
      <c r="Y159" s="42"/>
      <c r="Z159" s="42"/>
      <c r="AA159" s="43"/>
      <c r="AB159" s="44"/>
      <c r="AC159" s="42"/>
      <c r="AD159" s="11"/>
      <c r="AE159" s="11"/>
      <c r="AF159" s="11"/>
      <c r="AG159" s="37"/>
      <c r="AH159" s="34"/>
      <c r="AI159" s="11"/>
      <c r="AJ159" s="11"/>
      <c r="AK159" s="11"/>
      <c r="AL159" s="11"/>
    </row>
    <row r="160" spans="1:38" ht="15.75" thickTop="1" thickBot="1" x14ac:dyDescent="0.2">
      <c r="A160" s="23">
        <v>148</v>
      </c>
      <c r="B160" s="19"/>
      <c r="C160" s="24"/>
      <c r="D160" s="20"/>
      <c r="E160" s="21"/>
      <c r="F160" s="9" t="str">
        <f t="shared" si="18"/>
        <v/>
      </c>
      <c r="G160" s="4"/>
      <c r="H160" s="4"/>
      <c r="I160" s="11"/>
      <c r="J160" s="11"/>
      <c r="K160" s="9" t="str">
        <f t="shared" ca="1" si="15"/>
        <v/>
      </c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37"/>
      <c r="W160" s="41"/>
      <c r="X160" s="42"/>
      <c r="Y160" s="42"/>
      <c r="Z160" s="42"/>
      <c r="AA160" s="43"/>
      <c r="AB160" s="44"/>
      <c r="AC160" s="42"/>
      <c r="AD160" s="11"/>
      <c r="AE160" s="11"/>
      <c r="AF160" s="11"/>
      <c r="AG160" s="37"/>
      <c r="AH160" s="34"/>
      <c r="AI160" s="11"/>
      <c r="AJ160" s="11"/>
      <c r="AK160" s="11"/>
      <c r="AL160" s="11"/>
    </row>
    <row r="161" spans="1:38" ht="15.75" thickTop="1" thickBot="1" x14ac:dyDescent="0.2">
      <c r="A161" s="23">
        <v>149</v>
      </c>
      <c r="B161" s="19"/>
      <c r="C161" s="24"/>
      <c r="D161" s="20"/>
      <c r="E161" s="21"/>
      <c r="F161" s="9" t="str">
        <f t="shared" si="18"/>
        <v/>
      </c>
      <c r="G161" s="4"/>
      <c r="H161" s="4"/>
      <c r="I161" s="11"/>
      <c r="J161" s="11"/>
      <c r="K161" s="9" t="str">
        <f t="shared" ca="1" si="15"/>
        <v/>
      </c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37"/>
      <c r="W161" s="41"/>
      <c r="X161" s="42"/>
      <c r="Y161" s="42"/>
      <c r="Z161" s="42"/>
      <c r="AA161" s="43"/>
      <c r="AB161" s="44"/>
      <c r="AC161" s="42"/>
      <c r="AD161" s="11"/>
      <c r="AE161" s="11"/>
      <c r="AF161" s="11"/>
      <c r="AG161" s="37"/>
      <c r="AH161" s="34"/>
      <c r="AI161" s="11"/>
      <c r="AJ161" s="11"/>
      <c r="AK161" s="11"/>
      <c r="AL161" s="11"/>
    </row>
    <row r="162" spans="1:38" ht="15.75" thickTop="1" thickBot="1" x14ac:dyDescent="0.2">
      <c r="A162" s="23">
        <v>150</v>
      </c>
      <c r="B162" s="19" t="s">
        <v>245</v>
      </c>
      <c r="C162" s="24"/>
      <c r="D162" s="20" t="s">
        <v>122</v>
      </c>
      <c r="E162" s="21" t="s">
        <v>244</v>
      </c>
      <c r="F162" s="9" t="str">
        <f t="shared" si="18"/>
        <v>未着手</v>
      </c>
      <c r="G162" s="4">
        <v>42871</v>
      </c>
      <c r="H162" s="4"/>
      <c r="I162" s="11">
        <v>6</v>
      </c>
      <c r="J162" s="11"/>
      <c r="K162" s="9" t="str">
        <f t="shared" ca="1" si="15"/>
        <v/>
      </c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37"/>
      <c r="W162" s="41"/>
      <c r="X162" s="42"/>
      <c r="Y162" s="42"/>
      <c r="Z162" s="42"/>
      <c r="AA162" s="43"/>
      <c r="AB162" s="44"/>
      <c r="AC162" s="42"/>
      <c r="AD162" s="11"/>
      <c r="AE162" s="11"/>
      <c r="AF162" s="11"/>
      <c r="AG162" s="37"/>
      <c r="AH162" s="34"/>
      <c r="AI162" s="11"/>
      <c r="AJ162" s="11"/>
      <c r="AK162" s="11"/>
      <c r="AL162" s="11"/>
    </row>
    <row r="163" spans="1:38" ht="15.75" thickTop="1" thickBot="1" x14ac:dyDescent="0.2">
      <c r="A163" s="23">
        <v>151</v>
      </c>
      <c r="B163" s="19" t="s">
        <v>246</v>
      </c>
      <c r="C163" s="24"/>
      <c r="D163" s="20" t="s">
        <v>122</v>
      </c>
      <c r="E163" s="21" t="s">
        <v>244</v>
      </c>
      <c r="F163" s="9" t="str">
        <f t="shared" si="18"/>
        <v>未着手</v>
      </c>
      <c r="G163" s="4">
        <v>42874</v>
      </c>
      <c r="H163" s="4"/>
      <c r="I163" s="11">
        <v>6</v>
      </c>
      <c r="J163" s="11"/>
      <c r="K163" s="9" t="str">
        <f t="shared" ca="1" si="15"/>
        <v/>
      </c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37"/>
      <c r="W163" s="41"/>
      <c r="X163" s="42"/>
      <c r="Y163" s="42"/>
      <c r="Z163" s="42"/>
      <c r="AA163" s="43"/>
      <c r="AB163" s="44"/>
      <c r="AC163" s="42"/>
      <c r="AD163" s="11"/>
      <c r="AE163" s="11"/>
      <c r="AF163" s="11"/>
      <c r="AG163" s="37"/>
      <c r="AH163" s="34"/>
      <c r="AI163" s="11"/>
      <c r="AJ163" s="11"/>
      <c r="AK163" s="11"/>
      <c r="AL163" s="11"/>
    </row>
    <row r="164" spans="1:38" ht="15.75" thickTop="1" thickBot="1" x14ac:dyDescent="0.2">
      <c r="A164" s="23">
        <v>152</v>
      </c>
      <c r="B164" s="19"/>
      <c r="C164" s="24"/>
      <c r="D164" s="20"/>
      <c r="E164" s="21"/>
      <c r="F164" s="9" t="str">
        <f t="shared" si="18"/>
        <v/>
      </c>
      <c r="G164" s="4"/>
      <c r="H164" s="4"/>
      <c r="I164" s="11"/>
      <c r="J164" s="11"/>
      <c r="K164" s="9" t="str">
        <f t="shared" ca="1" si="15"/>
        <v/>
      </c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37"/>
      <c r="W164" s="41"/>
      <c r="X164" s="42"/>
      <c r="Y164" s="42"/>
      <c r="Z164" s="42"/>
      <c r="AA164" s="43"/>
      <c r="AB164" s="44"/>
      <c r="AC164" s="42"/>
      <c r="AD164" s="11"/>
      <c r="AE164" s="11"/>
      <c r="AF164" s="11"/>
      <c r="AG164" s="37"/>
      <c r="AH164" s="34"/>
      <c r="AI164" s="11"/>
      <c r="AJ164" s="11"/>
      <c r="AK164" s="11"/>
      <c r="AL164" s="11"/>
    </row>
    <row r="165" spans="1:38" ht="15.75" thickTop="1" thickBot="1" x14ac:dyDescent="0.2">
      <c r="A165" s="23">
        <v>153</v>
      </c>
      <c r="B165" s="19"/>
      <c r="C165" s="24"/>
      <c r="D165" s="20"/>
      <c r="E165" s="21"/>
      <c r="F165" s="9" t="str">
        <f t="shared" si="18"/>
        <v/>
      </c>
      <c r="G165" s="4"/>
      <c r="H165" s="4"/>
      <c r="I165" s="11"/>
      <c r="J165" s="11"/>
      <c r="K165" s="9" t="str">
        <f t="shared" ca="1" si="15"/>
        <v/>
      </c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37"/>
      <c r="W165" s="41"/>
      <c r="X165" s="42"/>
      <c r="Y165" s="42"/>
      <c r="Z165" s="42"/>
      <c r="AA165" s="43"/>
      <c r="AB165" s="44"/>
      <c r="AC165" s="42"/>
      <c r="AD165" s="11"/>
      <c r="AE165" s="11"/>
      <c r="AF165" s="11"/>
      <c r="AG165" s="37"/>
      <c r="AH165" s="34"/>
      <c r="AI165" s="11"/>
      <c r="AJ165" s="11"/>
      <c r="AK165" s="11"/>
      <c r="AL165" s="11"/>
    </row>
    <row r="166" spans="1:38" ht="15.75" thickTop="1" thickBot="1" x14ac:dyDescent="0.2">
      <c r="A166" s="23">
        <v>154</v>
      </c>
      <c r="B166" s="19"/>
      <c r="C166" s="24"/>
      <c r="D166" s="20"/>
      <c r="E166" s="21"/>
      <c r="F166" s="9" t="str">
        <f t="shared" si="18"/>
        <v/>
      </c>
      <c r="G166" s="4"/>
      <c r="H166" s="4"/>
      <c r="I166" s="11"/>
      <c r="J166" s="11"/>
      <c r="K166" s="9" t="str">
        <f t="shared" ca="1" si="15"/>
        <v/>
      </c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37"/>
      <c r="W166" s="41"/>
      <c r="X166" s="42"/>
      <c r="Y166" s="42"/>
      <c r="Z166" s="42"/>
      <c r="AA166" s="43"/>
      <c r="AB166" s="44"/>
      <c r="AC166" s="42"/>
      <c r="AD166" s="11"/>
      <c r="AE166" s="11"/>
      <c r="AF166" s="11"/>
      <c r="AG166" s="37"/>
      <c r="AH166" s="34"/>
      <c r="AI166" s="11"/>
      <c r="AJ166" s="11"/>
      <c r="AK166" s="11"/>
      <c r="AL166" s="11"/>
    </row>
    <row r="167" spans="1:38" ht="15.75" thickTop="1" thickBot="1" x14ac:dyDescent="0.2">
      <c r="A167" s="23">
        <v>155</v>
      </c>
      <c r="B167" s="19"/>
      <c r="C167" s="24"/>
      <c r="D167" s="20"/>
      <c r="E167" s="21"/>
      <c r="F167" s="9" t="str">
        <f t="shared" si="18"/>
        <v/>
      </c>
      <c r="G167" s="4"/>
      <c r="H167" s="4"/>
      <c r="I167" s="11"/>
      <c r="J167" s="11"/>
      <c r="K167" s="9" t="str">
        <f t="shared" ca="1" si="15"/>
        <v/>
      </c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37"/>
      <c r="W167" s="41"/>
      <c r="X167" s="42"/>
      <c r="Y167" s="42"/>
      <c r="Z167" s="42"/>
      <c r="AA167" s="43"/>
      <c r="AB167" s="44"/>
      <c r="AC167" s="42"/>
      <c r="AD167" s="11"/>
      <c r="AE167" s="11"/>
      <c r="AF167" s="11"/>
      <c r="AG167" s="37"/>
      <c r="AH167" s="34"/>
      <c r="AI167" s="11"/>
      <c r="AJ167" s="11"/>
      <c r="AK167" s="11"/>
      <c r="AL167" s="11"/>
    </row>
    <row r="168" spans="1:38" ht="15.75" thickTop="1" thickBot="1" x14ac:dyDescent="0.2">
      <c r="A168" s="23">
        <v>156</v>
      </c>
      <c r="B168" s="19"/>
      <c r="C168" s="24"/>
      <c r="D168" s="20"/>
      <c r="E168" s="21"/>
      <c r="F168" s="9" t="str">
        <f t="shared" si="18"/>
        <v/>
      </c>
      <c r="G168" s="4"/>
      <c r="H168" s="4"/>
      <c r="I168" s="11"/>
      <c r="J168" s="11"/>
      <c r="K168" s="9" t="str">
        <f t="shared" ca="1" si="15"/>
        <v/>
      </c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37"/>
      <c r="W168" s="41"/>
      <c r="X168" s="42"/>
      <c r="Y168" s="42"/>
      <c r="Z168" s="42"/>
      <c r="AA168" s="43"/>
      <c r="AB168" s="44"/>
      <c r="AC168" s="42"/>
      <c r="AD168" s="11"/>
      <c r="AE168" s="11"/>
      <c r="AF168" s="11"/>
      <c r="AG168" s="37"/>
      <c r="AH168" s="34"/>
      <c r="AI168" s="11"/>
      <c r="AJ168" s="11"/>
      <c r="AK168" s="11"/>
      <c r="AL168" s="11"/>
    </row>
    <row r="169" spans="1:38" ht="15.75" thickTop="1" thickBot="1" x14ac:dyDescent="0.2">
      <c r="A169" s="23">
        <v>157</v>
      </c>
      <c r="B169" s="19"/>
      <c r="C169" s="24"/>
      <c r="D169" s="20"/>
      <c r="E169" s="21"/>
      <c r="F169" s="9" t="str">
        <f t="shared" si="18"/>
        <v/>
      </c>
      <c r="G169" s="4"/>
      <c r="H169" s="4"/>
      <c r="I169" s="11"/>
      <c r="J169" s="11"/>
      <c r="K169" s="9" t="str">
        <f t="shared" ca="1" si="15"/>
        <v/>
      </c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37"/>
      <c r="W169" s="41"/>
      <c r="X169" s="42"/>
      <c r="Y169" s="42"/>
      <c r="Z169" s="42"/>
      <c r="AA169" s="43"/>
      <c r="AB169" s="44"/>
      <c r="AC169" s="42"/>
      <c r="AD169" s="11"/>
      <c r="AE169" s="11"/>
      <c r="AF169" s="11"/>
      <c r="AG169" s="37"/>
      <c r="AH169" s="34"/>
      <c r="AI169" s="11"/>
      <c r="AJ169" s="11"/>
      <c r="AK169" s="11"/>
      <c r="AL169" s="11"/>
    </row>
    <row r="170" spans="1:38" ht="15.75" thickTop="1" thickBot="1" x14ac:dyDescent="0.2">
      <c r="A170" s="23">
        <v>158</v>
      </c>
      <c r="B170" s="19"/>
      <c r="C170" s="24"/>
      <c r="D170" s="20"/>
      <c r="E170" s="21"/>
      <c r="F170" s="9" t="str">
        <f t="shared" si="18"/>
        <v/>
      </c>
      <c r="G170" s="4"/>
      <c r="H170" s="4"/>
      <c r="I170" s="11"/>
      <c r="J170" s="11"/>
      <c r="K170" s="9" t="str">
        <f t="shared" ca="1" si="15"/>
        <v/>
      </c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37"/>
      <c r="W170" s="41"/>
      <c r="X170" s="42"/>
      <c r="Y170" s="42"/>
      <c r="Z170" s="42"/>
      <c r="AA170" s="43"/>
      <c r="AB170" s="44"/>
      <c r="AC170" s="42"/>
      <c r="AD170" s="11"/>
      <c r="AE170" s="11"/>
      <c r="AF170" s="11"/>
      <c r="AG170" s="37"/>
      <c r="AH170" s="34"/>
      <c r="AI170" s="11"/>
      <c r="AJ170" s="11"/>
      <c r="AK170" s="11"/>
      <c r="AL170" s="11"/>
    </row>
    <row r="171" spans="1:38" ht="15.75" thickTop="1" thickBot="1" x14ac:dyDescent="0.2">
      <c r="A171" s="23">
        <v>159</v>
      </c>
      <c r="B171" s="19"/>
      <c r="C171" s="24"/>
      <c r="D171" s="20"/>
      <c r="E171" s="21"/>
      <c r="F171" s="9" t="str">
        <f t="shared" si="18"/>
        <v/>
      </c>
      <c r="G171" s="4"/>
      <c r="H171" s="4"/>
      <c r="I171" s="11"/>
      <c r="J171" s="11"/>
      <c r="K171" s="9" t="str">
        <f t="shared" ca="1" si="15"/>
        <v/>
      </c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37"/>
      <c r="W171" s="41"/>
      <c r="X171" s="42"/>
      <c r="Y171" s="42"/>
      <c r="Z171" s="42"/>
      <c r="AA171" s="43"/>
      <c r="AB171" s="44"/>
      <c r="AC171" s="42"/>
      <c r="AD171" s="11"/>
      <c r="AE171" s="11"/>
      <c r="AF171" s="11"/>
      <c r="AG171" s="37"/>
      <c r="AH171" s="34"/>
      <c r="AI171" s="11"/>
      <c r="AJ171" s="11"/>
      <c r="AK171" s="11"/>
      <c r="AL171" s="11"/>
    </row>
    <row r="172" spans="1:38" ht="15.75" thickTop="1" thickBot="1" x14ac:dyDescent="0.2">
      <c r="A172" s="23">
        <v>160</v>
      </c>
      <c r="B172" s="19"/>
      <c r="C172" s="24"/>
      <c r="D172" s="20"/>
      <c r="E172" s="21"/>
      <c r="F172" s="9" t="str">
        <f t="shared" si="18"/>
        <v/>
      </c>
      <c r="G172" s="4"/>
      <c r="H172" s="4"/>
      <c r="I172" s="11"/>
      <c r="J172" s="11"/>
      <c r="K172" s="9" t="str">
        <f t="shared" ca="1" si="15"/>
        <v/>
      </c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37"/>
      <c r="W172" s="41"/>
      <c r="X172" s="42"/>
      <c r="Y172" s="42"/>
      <c r="Z172" s="42"/>
      <c r="AA172" s="43"/>
      <c r="AB172" s="44"/>
      <c r="AC172" s="42"/>
      <c r="AD172" s="11"/>
      <c r="AE172" s="11"/>
      <c r="AF172" s="11"/>
      <c r="AG172" s="37"/>
      <c r="AH172" s="34"/>
      <c r="AI172" s="11"/>
      <c r="AJ172" s="11"/>
      <c r="AK172" s="11"/>
      <c r="AL172" s="11"/>
    </row>
    <row r="173" spans="1:38" ht="15.75" thickTop="1" thickBot="1" x14ac:dyDescent="0.2">
      <c r="A173" s="23">
        <v>161</v>
      </c>
      <c r="B173" s="19"/>
      <c r="C173" s="24"/>
      <c r="D173" s="20"/>
      <c r="E173" s="21"/>
      <c r="F173" s="9" t="str">
        <f t="shared" si="18"/>
        <v/>
      </c>
      <c r="G173" s="4"/>
      <c r="H173" s="4"/>
      <c r="I173" s="11"/>
      <c r="J173" s="11"/>
      <c r="K173" s="9" t="str">
        <f t="shared" ca="1" si="15"/>
        <v/>
      </c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37"/>
      <c r="W173" s="41"/>
      <c r="X173" s="42"/>
      <c r="Y173" s="42"/>
      <c r="Z173" s="42"/>
      <c r="AA173" s="43"/>
      <c r="AB173" s="44"/>
      <c r="AC173" s="42"/>
      <c r="AD173" s="11"/>
      <c r="AE173" s="11"/>
      <c r="AF173" s="11"/>
      <c r="AG173" s="37"/>
      <c r="AH173" s="34"/>
      <c r="AI173" s="11"/>
      <c r="AJ173" s="11"/>
      <c r="AK173" s="11"/>
      <c r="AL173" s="11"/>
    </row>
    <row r="174" spans="1:38" ht="15.75" thickTop="1" thickBot="1" x14ac:dyDescent="0.2">
      <c r="A174" s="23">
        <v>162</v>
      </c>
      <c r="B174" s="19"/>
      <c r="C174" s="24"/>
      <c r="D174" s="20"/>
      <c r="E174" s="21"/>
      <c r="F174" s="9" t="str">
        <f t="shared" si="18"/>
        <v/>
      </c>
      <c r="G174" s="4"/>
      <c r="H174" s="4"/>
      <c r="I174" s="11"/>
      <c r="J174" s="11"/>
      <c r="K174" s="9" t="str">
        <f t="shared" ca="1" si="15"/>
        <v/>
      </c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37"/>
      <c r="W174" s="41"/>
      <c r="X174" s="42"/>
      <c r="Y174" s="42"/>
      <c r="Z174" s="42"/>
      <c r="AA174" s="43"/>
      <c r="AB174" s="44"/>
      <c r="AC174" s="42"/>
      <c r="AD174" s="11"/>
      <c r="AE174" s="11"/>
      <c r="AF174" s="11"/>
      <c r="AG174" s="37"/>
      <c r="AH174" s="34"/>
      <c r="AI174" s="11"/>
      <c r="AJ174" s="11"/>
      <c r="AK174" s="11"/>
      <c r="AL174" s="11"/>
    </row>
    <row r="175" spans="1:38" ht="15.75" thickTop="1" thickBot="1" x14ac:dyDescent="0.2">
      <c r="A175" s="23">
        <v>163</v>
      </c>
      <c r="B175" s="19"/>
      <c r="C175" s="24"/>
      <c r="D175" s="20"/>
      <c r="E175" s="21"/>
      <c r="F175" s="9" t="str">
        <f t="shared" si="18"/>
        <v/>
      </c>
      <c r="G175" s="4"/>
      <c r="H175" s="4"/>
      <c r="I175" s="11"/>
      <c r="J175" s="11"/>
      <c r="K175" s="9" t="str">
        <f t="shared" ca="1" si="15"/>
        <v/>
      </c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37"/>
      <c r="W175" s="41"/>
      <c r="X175" s="42"/>
      <c r="Y175" s="42"/>
      <c r="Z175" s="42"/>
      <c r="AA175" s="43"/>
      <c r="AB175" s="44"/>
      <c r="AC175" s="42"/>
      <c r="AD175" s="11"/>
      <c r="AE175" s="11"/>
      <c r="AF175" s="11"/>
      <c r="AG175" s="37"/>
      <c r="AH175" s="34"/>
      <c r="AI175" s="11"/>
      <c r="AJ175" s="11"/>
      <c r="AK175" s="11"/>
      <c r="AL175" s="11"/>
    </row>
    <row r="176" spans="1:38" ht="15.75" thickTop="1" thickBot="1" x14ac:dyDescent="0.2">
      <c r="A176" s="23">
        <v>164</v>
      </c>
      <c r="B176" s="19"/>
      <c r="C176" s="24"/>
      <c r="D176" s="20"/>
      <c r="E176" s="21"/>
      <c r="F176" s="9" t="str">
        <f t="shared" si="18"/>
        <v/>
      </c>
      <c r="G176" s="4"/>
      <c r="H176" s="4"/>
      <c r="I176" s="11"/>
      <c r="J176" s="11"/>
      <c r="K176" s="9" t="str">
        <f t="shared" ca="1" si="15"/>
        <v/>
      </c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37"/>
      <c r="W176" s="41"/>
      <c r="X176" s="42"/>
      <c r="Y176" s="42"/>
      <c r="Z176" s="42"/>
      <c r="AA176" s="43"/>
      <c r="AB176" s="44"/>
      <c r="AC176" s="42"/>
      <c r="AD176" s="11"/>
      <c r="AE176" s="11"/>
      <c r="AF176" s="11"/>
      <c r="AG176" s="37"/>
      <c r="AH176" s="34"/>
      <c r="AI176" s="11"/>
      <c r="AJ176" s="11"/>
      <c r="AK176" s="11"/>
      <c r="AL176" s="11"/>
    </row>
    <row r="177" spans="1:38" ht="15.75" thickTop="1" thickBot="1" x14ac:dyDescent="0.2">
      <c r="A177" s="23">
        <v>165</v>
      </c>
      <c r="B177" s="19"/>
      <c r="C177" s="24"/>
      <c r="D177" s="20"/>
      <c r="E177" s="21"/>
      <c r="F177" s="9" t="str">
        <f t="shared" si="18"/>
        <v/>
      </c>
      <c r="G177" s="4"/>
      <c r="H177" s="4"/>
      <c r="I177" s="11"/>
      <c r="J177" s="11"/>
      <c r="K177" s="9" t="str">
        <f t="shared" ca="1" si="15"/>
        <v/>
      </c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37"/>
      <c r="W177" s="41"/>
      <c r="X177" s="42"/>
      <c r="Y177" s="42"/>
      <c r="Z177" s="42"/>
      <c r="AA177" s="43"/>
      <c r="AB177" s="44"/>
      <c r="AC177" s="42"/>
      <c r="AD177" s="11"/>
      <c r="AE177" s="11"/>
      <c r="AF177" s="11"/>
      <c r="AG177" s="37"/>
      <c r="AH177" s="34"/>
      <c r="AI177" s="11"/>
      <c r="AJ177" s="11"/>
      <c r="AK177" s="11"/>
      <c r="AL177" s="11"/>
    </row>
    <row r="178" spans="1:38" ht="15.75" thickTop="1" thickBot="1" x14ac:dyDescent="0.2">
      <c r="A178" s="23">
        <v>166</v>
      </c>
      <c r="B178" s="19"/>
      <c r="C178" s="24"/>
      <c r="D178" s="20"/>
      <c r="E178" s="21"/>
      <c r="F178" s="9" t="str">
        <f t="shared" si="18"/>
        <v/>
      </c>
      <c r="G178" s="4"/>
      <c r="H178" s="4"/>
      <c r="I178" s="11"/>
      <c r="J178" s="11"/>
      <c r="K178" s="9" t="str">
        <f t="shared" ca="1" si="15"/>
        <v/>
      </c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37"/>
      <c r="W178" s="41"/>
      <c r="X178" s="42"/>
      <c r="Y178" s="42"/>
      <c r="Z178" s="42"/>
      <c r="AA178" s="43"/>
      <c r="AB178" s="44"/>
      <c r="AC178" s="42"/>
      <c r="AD178" s="11"/>
      <c r="AE178" s="11"/>
      <c r="AF178" s="11"/>
      <c r="AG178" s="37"/>
      <c r="AH178" s="34"/>
      <c r="AI178" s="11"/>
      <c r="AJ178" s="11"/>
      <c r="AK178" s="11"/>
      <c r="AL178" s="11"/>
    </row>
    <row r="179" spans="1:38" ht="15.75" thickTop="1" thickBot="1" x14ac:dyDescent="0.2">
      <c r="A179" s="23">
        <v>167</v>
      </c>
      <c r="B179" s="19"/>
      <c r="C179" s="24"/>
      <c r="D179" s="20"/>
      <c r="E179" s="21"/>
      <c r="F179" s="9" t="str">
        <f t="shared" si="18"/>
        <v/>
      </c>
      <c r="G179" s="4"/>
      <c r="H179" s="4"/>
      <c r="I179" s="11"/>
      <c r="J179" s="11"/>
      <c r="K179" s="9" t="str">
        <f t="shared" ca="1" si="15"/>
        <v/>
      </c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37"/>
      <c r="W179" s="41"/>
      <c r="X179" s="42"/>
      <c r="Y179" s="42"/>
      <c r="Z179" s="42"/>
      <c r="AA179" s="43"/>
      <c r="AB179" s="44"/>
      <c r="AC179" s="42"/>
      <c r="AD179" s="11"/>
      <c r="AE179" s="11"/>
      <c r="AF179" s="11"/>
      <c r="AG179" s="37"/>
      <c r="AH179" s="34"/>
      <c r="AI179" s="11"/>
      <c r="AJ179" s="11"/>
      <c r="AK179" s="11"/>
      <c r="AL179" s="11"/>
    </row>
    <row r="180" spans="1:38" ht="15.75" thickTop="1" thickBot="1" x14ac:dyDescent="0.2">
      <c r="A180" s="23">
        <v>168</v>
      </c>
      <c r="B180" s="19"/>
      <c r="C180" s="24"/>
      <c r="D180" s="20"/>
      <c r="E180" s="21"/>
      <c r="F180" s="9" t="str">
        <f t="shared" si="18"/>
        <v/>
      </c>
      <c r="G180" s="4"/>
      <c r="H180" s="4"/>
      <c r="I180" s="11"/>
      <c r="J180" s="11"/>
      <c r="K180" s="9" t="str">
        <f t="shared" ca="1" si="15"/>
        <v/>
      </c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37"/>
      <c r="W180" s="41"/>
      <c r="X180" s="42"/>
      <c r="Y180" s="42"/>
      <c r="Z180" s="42"/>
      <c r="AA180" s="43"/>
      <c r="AB180" s="44"/>
      <c r="AC180" s="42"/>
      <c r="AD180" s="11"/>
      <c r="AE180" s="11"/>
      <c r="AF180" s="11"/>
      <c r="AG180" s="37"/>
      <c r="AH180" s="34"/>
      <c r="AI180" s="11"/>
      <c r="AJ180" s="11"/>
      <c r="AK180" s="11"/>
      <c r="AL180" s="11"/>
    </row>
    <row r="181" spans="1:38" ht="15.75" thickTop="1" thickBot="1" x14ac:dyDescent="0.2">
      <c r="A181" s="23">
        <v>169</v>
      </c>
      <c r="B181" s="19"/>
      <c r="C181" s="24"/>
      <c r="D181" s="20"/>
      <c r="E181" s="21"/>
      <c r="F181" s="9" t="str">
        <f t="shared" si="18"/>
        <v/>
      </c>
      <c r="G181" s="4"/>
      <c r="H181" s="4"/>
      <c r="I181" s="11"/>
      <c r="J181" s="11"/>
      <c r="K181" s="9" t="str">
        <f t="shared" ca="1" si="15"/>
        <v/>
      </c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37"/>
      <c r="W181" s="41"/>
      <c r="X181" s="42"/>
      <c r="Y181" s="42"/>
      <c r="Z181" s="42"/>
      <c r="AA181" s="43"/>
      <c r="AB181" s="44"/>
      <c r="AC181" s="42"/>
      <c r="AD181" s="11"/>
      <c r="AE181" s="11"/>
      <c r="AF181" s="11"/>
      <c r="AG181" s="37"/>
      <c r="AH181" s="34"/>
      <c r="AI181" s="11"/>
      <c r="AJ181" s="11"/>
      <c r="AK181" s="11"/>
      <c r="AL181" s="11"/>
    </row>
    <row r="182" spans="1:38" ht="15.75" thickTop="1" thickBot="1" x14ac:dyDescent="0.2">
      <c r="A182" s="23">
        <v>170</v>
      </c>
      <c r="B182" s="19"/>
      <c r="C182" s="24"/>
      <c r="D182" s="20"/>
      <c r="E182" s="21"/>
      <c r="F182" s="9" t="str">
        <f t="shared" si="18"/>
        <v/>
      </c>
      <c r="G182" s="4"/>
      <c r="H182" s="4"/>
      <c r="I182" s="11"/>
      <c r="J182" s="11"/>
      <c r="K182" s="9" t="str">
        <f t="shared" ca="1" si="15"/>
        <v/>
      </c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37"/>
      <c r="W182" s="41"/>
      <c r="X182" s="42"/>
      <c r="Y182" s="42"/>
      <c r="Z182" s="42"/>
      <c r="AA182" s="43"/>
      <c r="AB182" s="44"/>
      <c r="AC182" s="42"/>
      <c r="AD182" s="11"/>
      <c r="AE182" s="11"/>
      <c r="AF182" s="11"/>
      <c r="AG182" s="37"/>
      <c r="AH182" s="34"/>
      <c r="AI182" s="11"/>
      <c r="AJ182" s="11"/>
      <c r="AK182" s="11"/>
      <c r="AL182" s="11"/>
    </row>
    <row r="183" spans="1:38" ht="15.75" thickTop="1" thickBot="1" x14ac:dyDescent="0.2">
      <c r="A183" s="23">
        <v>171</v>
      </c>
      <c r="B183" s="19"/>
      <c r="C183" s="24"/>
      <c r="D183" s="20"/>
      <c r="E183" s="21"/>
      <c r="F183" s="9" t="str">
        <f t="shared" si="18"/>
        <v/>
      </c>
      <c r="G183" s="4"/>
      <c r="H183" s="4"/>
      <c r="I183" s="11"/>
      <c r="J183" s="11"/>
      <c r="K183" s="9" t="str">
        <f t="shared" ca="1" si="15"/>
        <v/>
      </c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37"/>
      <c r="W183" s="41"/>
      <c r="X183" s="42"/>
      <c r="Y183" s="42"/>
      <c r="Z183" s="42"/>
      <c r="AA183" s="43"/>
      <c r="AB183" s="44"/>
      <c r="AC183" s="42"/>
      <c r="AD183" s="11"/>
      <c r="AE183" s="11"/>
      <c r="AF183" s="11"/>
      <c r="AG183" s="37"/>
      <c r="AH183" s="34"/>
      <c r="AI183" s="11"/>
      <c r="AJ183" s="11"/>
      <c r="AK183" s="11"/>
      <c r="AL183" s="11"/>
    </row>
    <row r="184" spans="1:38" ht="15.75" thickTop="1" thickBot="1" x14ac:dyDescent="0.2">
      <c r="A184" s="23">
        <v>172</v>
      </c>
      <c r="B184" s="19"/>
      <c r="C184" s="24"/>
      <c r="D184" s="20"/>
      <c r="E184" s="21"/>
      <c r="F184" s="9" t="str">
        <f t="shared" si="18"/>
        <v/>
      </c>
      <c r="G184" s="4"/>
      <c r="H184" s="4"/>
      <c r="I184" s="11"/>
      <c r="J184" s="11"/>
      <c r="K184" s="9" t="str">
        <f t="shared" ca="1" si="15"/>
        <v/>
      </c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37"/>
      <c r="W184" s="41"/>
      <c r="X184" s="42"/>
      <c r="Y184" s="42"/>
      <c r="Z184" s="42"/>
      <c r="AA184" s="43"/>
      <c r="AB184" s="44"/>
      <c r="AC184" s="42"/>
      <c r="AD184" s="11"/>
      <c r="AE184" s="11"/>
      <c r="AF184" s="11"/>
      <c r="AG184" s="37"/>
      <c r="AH184" s="34"/>
      <c r="AI184" s="11"/>
      <c r="AJ184" s="11"/>
      <c r="AK184" s="11"/>
      <c r="AL184" s="11"/>
    </row>
    <row r="185" spans="1:38" ht="15.75" thickTop="1" thickBot="1" x14ac:dyDescent="0.2">
      <c r="A185" s="23">
        <v>173</v>
      </c>
      <c r="B185" s="19"/>
      <c r="C185" s="24"/>
      <c r="D185" s="20"/>
      <c r="E185" s="21"/>
      <c r="F185" s="9" t="str">
        <f t="shared" si="18"/>
        <v/>
      </c>
      <c r="G185" s="4"/>
      <c r="H185" s="4"/>
      <c r="I185" s="11"/>
      <c r="J185" s="11"/>
      <c r="K185" s="9" t="str">
        <f t="shared" ca="1" si="15"/>
        <v/>
      </c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37"/>
      <c r="W185" s="41"/>
      <c r="X185" s="42"/>
      <c r="Y185" s="42"/>
      <c r="Z185" s="42"/>
      <c r="AA185" s="43"/>
      <c r="AB185" s="44"/>
      <c r="AC185" s="42"/>
      <c r="AD185" s="11"/>
      <c r="AE185" s="11"/>
      <c r="AF185" s="11"/>
      <c r="AG185" s="37"/>
      <c r="AH185" s="34"/>
      <c r="AI185" s="11"/>
      <c r="AJ185" s="11"/>
      <c r="AK185" s="11"/>
      <c r="AL185" s="11"/>
    </row>
    <row r="186" spans="1:38" ht="15.75" thickTop="1" thickBot="1" x14ac:dyDescent="0.2">
      <c r="A186" s="23">
        <v>174</v>
      </c>
      <c r="B186" s="19"/>
      <c r="C186" s="24"/>
      <c r="D186" s="20"/>
      <c r="E186" s="21"/>
      <c r="F186" s="9" t="str">
        <f t="shared" si="18"/>
        <v/>
      </c>
      <c r="G186" s="4"/>
      <c r="H186" s="4"/>
      <c r="I186" s="11"/>
      <c r="J186" s="11"/>
      <c r="K186" s="9" t="str">
        <f t="shared" ca="1" si="15"/>
        <v/>
      </c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37"/>
      <c r="W186" s="41"/>
      <c r="X186" s="42"/>
      <c r="Y186" s="42"/>
      <c r="Z186" s="42"/>
      <c r="AA186" s="43"/>
      <c r="AB186" s="44"/>
      <c r="AC186" s="42"/>
      <c r="AD186" s="11"/>
      <c r="AE186" s="11"/>
      <c r="AF186" s="11"/>
      <c r="AG186" s="37"/>
      <c r="AH186" s="34"/>
      <c r="AI186" s="11"/>
      <c r="AJ186" s="11"/>
      <c r="AK186" s="11"/>
      <c r="AL186" s="11"/>
    </row>
    <row r="187" spans="1:38" ht="15.75" thickTop="1" thickBot="1" x14ac:dyDescent="0.2">
      <c r="A187" s="23">
        <v>175</v>
      </c>
      <c r="B187" s="19"/>
      <c r="C187" s="24"/>
      <c r="D187" s="20"/>
      <c r="E187" s="21"/>
      <c r="F187" s="9" t="str">
        <f t="shared" si="18"/>
        <v/>
      </c>
      <c r="G187" s="4"/>
      <c r="H187" s="4"/>
      <c r="I187" s="11"/>
      <c r="J187" s="11"/>
      <c r="K187" s="9" t="str">
        <f t="shared" ca="1" si="15"/>
        <v/>
      </c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37"/>
      <c r="W187" s="41"/>
      <c r="X187" s="42"/>
      <c r="Y187" s="42"/>
      <c r="Z187" s="42"/>
      <c r="AA187" s="43"/>
      <c r="AB187" s="44"/>
      <c r="AC187" s="42"/>
      <c r="AD187" s="11"/>
      <c r="AE187" s="11"/>
      <c r="AF187" s="11"/>
      <c r="AG187" s="37"/>
      <c r="AH187" s="34"/>
      <c r="AI187" s="11"/>
      <c r="AJ187" s="11"/>
      <c r="AK187" s="11"/>
      <c r="AL187" s="11"/>
    </row>
    <row r="188" spans="1:38" ht="15.75" thickTop="1" thickBot="1" x14ac:dyDescent="0.2">
      <c r="A188" s="23">
        <v>176</v>
      </c>
      <c r="B188" s="19"/>
      <c r="C188" s="24"/>
      <c r="D188" s="20"/>
      <c r="E188" s="21"/>
      <c r="F188" s="9" t="str">
        <f t="shared" si="18"/>
        <v/>
      </c>
      <c r="G188" s="4"/>
      <c r="H188" s="4"/>
      <c r="I188" s="11"/>
      <c r="J188" s="11"/>
      <c r="K188" s="9" t="str">
        <f t="shared" ca="1" si="15"/>
        <v/>
      </c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37"/>
      <c r="W188" s="41"/>
      <c r="X188" s="42"/>
      <c r="Y188" s="42"/>
      <c r="Z188" s="42"/>
      <c r="AA188" s="43"/>
      <c r="AB188" s="44"/>
      <c r="AC188" s="42"/>
      <c r="AD188" s="11"/>
      <c r="AE188" s="11"/>
      <c r="AF188" s="11"/>
      <c r="AG188" s="37"/>
      <c r="AH188" s="34"/>
      <c r="AI188" s="11"/>
      <c r="AJ188" s="11"/>
      <c r="AK188" s="11"/>
      <c r="AL188" s="11"/>
    </row>
    <row r="189" spans="1:38" ht="15.75" thickTop="1" thickBot="1" x14ac:dyDescent="0.2">
      <c r="A189" s="23">
        <v>177</v>
      </c>
      <c r="B189" s="19"/>
      <c r="C189" s="24"/>
      <c r="D189" s="20"/>
      <c r="E189" s="21"/>
      <c r="F189" s="9" t="str">
        <f t="shared" si="18"/>
        <v/>
      </c>
      <c r="G189" s="4"/>
      <c r="H189" s="4"/>
      <c r="I189" s="11"/>
      <c r="J189" s="11"/>
      <c r="K189" s="9" t="str">
        <f t="shared" ca="1" si="15"/>
        <v/>
      </c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37"/>
      <c r="W189" s="41"/>
      <c r="X189" s="42"/>
      <c r="Y189" s="42"/>
      <c r="Z189" s="42"/>
      <c r="AA189" s="43"/>
      <c r="AB189" s="44"/>
      <c r="AC189" s="42"/>
      <c r="AD189" s="11"/>
      <c r="AE189" s="11"/>
      <c r="AF189" s="11"/>
      <c r="AG189" s="37"/>
      <c r="AH189" s="34"/>
      <c r="AI189" s="11"/>
      <c r="AJ189" s="11"/>
      <c r="AK189" s="11"/>
      <c r="AL189" s="11"/>
    </row>
    <row r="190" spans="1:38" ht="15.75" thickTop="1" thickBot="1" x14ac:dyDescent="0.2">
      <c r="A190" s="23">
        <v>178</v>
      </c>
      <c r="B190" s="19"/>
      <c r="C190" s="24"/>
      <c r="D190" s="20"/>
      <c r="E190" s="21"/>
      <c r="F190" s="9" t="str">
        <f t="shared" si="18"/>
        <v/>
      </c>
      <c r="G190" s="4"/>
      <c r="H190" s="4"/>
      <c r="I190" s="11"/>
      <c r="J190" s="11"/>
      <c r="K190" s="9" t="str">
        <f t="shared" ca="1" si="15"/>
        <v/>
      </c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37"/>
      <c r="W190" s="41"/>
      <c r="X190" s="42"/>
      <c r="Y190" s="42"/>
      <c r="Z190" s="42"/>
      <c r="AA190" s="43"/>
      <c r="AB190" s="44"/>
      <c r="AC190" s="42"/>
      <c r="AD190" s="11"/>
      <c r="AE190" s="11"/>
      <c r="AF190" s="11"/>
      <c r="AG190" s="37"/>
      <c r="AH190" s="34"/>
      <c r="AI190" s="11"/>
      <c r="AJ190" s="11"/>
      <c r="AK190" s="11"/>
      <c r="AL190" s="11"/>
    </row>
    <row r="191" spans="1:38" ht="15.75" thickTop="1" thickBot="1" x14ac:dyDescent="0.2">
      <c r="A191" s="23">
        <v>179</v>
      </c>
      <c r="B191" s="19"/>
      <c r="C191" s="24"/>
      <c r="D191" s="20"/>
      <c r="E191" s="21"/>
      <c r="F191" s="9" t="str">
        <f t="shared" si="18"/>
        <v/>
      </c>
      <c r="G191" s="4"/>
      <c r="H191" s="4"/>
      <c r="I191" s="11"/>
      <c r="J191" s="11"/>
      <c r="K191" s="9" t="str">
        <f t="shared" ref="K191:K254" ca="1" si="19">IF(ISBLANK(L191)=FALSE,OFFSET(K191,0,COUNTA(L191:AL191)),"")</f>
        <v/>
      </c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37"/>
      <c r="W191" s="41"/>
      <c r="X191" s="42"/>
      <c r="Y191" s="42"/>
      <c r="Z191" s="42"/>
      <c r="AA191" s="43"/>
      <c r="AB191" s="44"/>
      <c r="AC191" s="42"/>
      <c r="AD191" s="11"/>
      <c r="AE191" s="11"/>
      <c r="AF191" s="11"/>
      <c r="AG191" s="37"/>
      <c r="AH191" s="34"/>
      <c r="AI191" s="11"/>
      <c r="AJ191" s="11"/>
      <c r="AK191" s="11"/>
      <c r="AL191" s="11"/>
    </row>
    <row r="192" spans="1:38" ht="15.75" thickTop="1" thickBot="1" x14ac:dyDescent="0.2">
      <c r="A192" s="23">
        <v>180</v>
      </c>
      <c r="B192" s="19"/>
      <c r="C192" s="24"/>
      <c r="D192" s="20"/>
      <c r="E192" s="21"/>
      <c r="F192" s="9" t="str">
        <f t="shared" si="18"/>
        <v/>
      </c>
      <c r="G192" s="4"/>
      <c r="H192" s="4"/>
      <c r="I192" s="11"/>
      <c r="J192" s="11"/>
      <c r="K192" s="9" t="str">
        <f t="shared" ca="1" si="19"/>
        <v/>
      </c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37"/>
      <c r="W192" s="41"/>
      <c r="X192" s="42"/>
      <c r="Y192" s="42"/>
      <c r="Z192" s="42"/>
      <c r="AA192" s="43"/>
      <c r="AB192" s="44"/>
      <c r="AC192" s="42"/>
      <c r="AD192" s="11"/>
      <c r="AE192" s="11"/>
      <c r="AF192" s="11"/>
      <c r="AG192" s="37"/>
      <c r="AH192" s="34"/>
      <c r="AI192" s="11"/>
      <c r="AJ192" s="11"/>
      <c r="AK192" s="11"/>
      <c r="AL192" s="11"/>
    </row>
    <row r="193" spans="1:38" ht="15.75" thickTop="1" thickBot="1" x14ac:dyDescent="0.2">
      <c r="A193" s="23">
        <v>181</v>
      </c>
      <c r="B193" s="19"/>
      <c r="C193" s="24"/>
      <c r="D193" s="20"/>
      <c r="E193" s="21"/>
      <c r="F193" s="9" t="str">
        <f t="shared" si="18"/>
        <v/>
      </c>
      <c r="G193" s="4"/>
      <c r="H193" s="4"/>
      <c r="I193" s="11"/>
      <c r="J193" s="11"/>
      <c r="K193" s="9" t="str">
        <f t="shared" ca="1" si="19"/>
        <v/>
      </c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37"/>
      <c r="W193" s="41"/>
      <c r="X193" s="42"/>
      <c r="Y193" s="42"/>
      <c r="Z193" s="42"/>
      <c r="AA193" s="43"/>
      <c r="AB193" s="44"/>
      <c r="AC193" s="42"/>
      <c r="AD193" s="11"/>
      <c r="AE193" s="11"/>
      <c r="AF193" s="11"/>
      <c r="AG193" s="37"/>
      <c r="AH193" s="34"/>
      <c r="AI193" s="11"/>
      <c r="AJ193" s="11"/>
      <c r="AK193" s="11"/>
      <c r="AL193" s="11"/>
    </row>
    <row r="194" spans="1:38" ht="15.75" thickTop="1" thickBot="1" x14ac:dyDescent="0.2">
      <c r="A194" s="23">
        <v>182</v>
      </c>
      <c r="B194" s="19"/>
      <c r="C194" s="24"/>
      <c r="D194" s="20"/>
      <c r="E194" s="21"/>
      <c r="F194" s="9" t="str">
        <f t="shared" si="18"/>
        <v/>
      </c>
      <c r="G194" s="4"/>
      <c r="H194" s="4"/>
      <c r="I194" s="11"/>
      <c r="J194" s="11"/>
      <c r="K194" s="9" t="str">
        <f t="shared" ca="1" si="19"/>
        <v/>
      </c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37"/>
      <c r="W194" s="41"/>
      <c r="X194" s="42"/>
      <c r="Y194" s="42"/>
      <c r="Z194" s="42"/>
      <c r="AA194" s="43"/>
      <c r="AB194" s="44"/>
      <c r="AC194" s="42"/>
      <c r="AD194" s="11"/>
      <c r="AE194" s="11"/>
      <c r="AF194" s="11"/>
      <c r="AG194" s="37"/>
      <c r="AH194" s="34"/>
      <c r="AI194" s="11"/>
      <c r="AJ194" s="11"/>
      <c r="AK194" s="11"/>
      <c r="AL194" s="11"/>
    </row>
    <row r="195" spans="1:38" ht="15.75" thickTop="1" thickBot="1" x14ac:dyDescent="0.2">
      <c r="A195" s="23">
        <v>183</v>
      </c>
      <c r="B195" s="19"/>
      <c r="C195" s="24"/>
      <c r="D195" s="20"/>
      <c r="E195" s="21"/>
      <c r="F195" s="9" t="str">
        <f t="shared" si="18"/>
        <v/>
      </c>
      <c r="G195" s="4"/>
      <c r="H195" s="4"/>
      <c r="I195" s="11"/>
      <c r="J195" s="11"/>
      <c r="K195" s="9" t="str">
        <f t="shared" ca="1" si="19"/>
        <v/>
      </c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37"/>
      <c r="W195" s="41"/>
      <c r="X195" s="42"/>
      <c r="Y195" s="42"/>
      <c r="Z195" s="42"/>
      <c r="AA195" s="43"/>
      <c r="AB195" s="44"/>
      <c r="AC195" s="42"/>
      <c r="AD195" s="11"/>
      <c r="AE195" s="11"/>
      <c r="AF195" s="11"/>
      <c r="AG195" s="37"/>
      <c r="AH195" s="34"/>
      <c r="AI195" s="11"/>
      <c r="AJ195" s="11"/>
      <c r="AK195" s="11"/>
      <c r="AL195" s="11"/>
    </row>
    <row r="196" spans="1:38" ht="15.75" thickTop="1" thickBot="1" x14ac:dyDescent="0.2">
      <c r="A196" s="23">
        <v>184</v>
      </c>
      <c r="B196" s="19"/>
      <c r="C196" s="24"/>
      <c r="D196" s="20"/>
      <c r="E196" s="21"/>
      <c r="F196" s="9" t="str">
        <f t="shared" si="18"/>
        <v/>
      </c>
      <c r="G196" s="4"/>
      <c r="H196" s="4"/>
      <c r="I196" s="11"/>
      <c r="J196" s="11"/>
      <c r="K196" s="9" t="str">
        <f t="shared" ca="1" si="19"/>
        <v/>
      </c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37"/>
      <c r="W196" s="41"/>
      <c r="X196" s="42"/>
      <c r="Y196" s="42"/>
      <c r="Z196" s="42"/>
      <c r="AA196" s="43"/>
      <c r="AB196" s="44"/>
      <c r="AC196" s="42"/>
      <c r="AD196" s="11"/>
      <c r="AE196" s="11"/>
      <c r="AF196" s="11"/>
      <c r="AG196" s="37"/>
      <c r="AH196" s="34"/>
      <c r="AI196" s="11"/>
      <c r="AJ196" s="11"/>
      <c r="AK196" s="11"/>
      <c r="AL196" s="11"/>
    </row>
    <row r="197" spans="1:38" ht="15.75" thickTop="1" thickBot="1" x14ac:dyDescent="0.2">
      <c r="A197" s="23">
        <v>185</v>
      </c>
      <c r="B197" s="19"/>
      <c r="C197" s="24"/>
      <c r="D197" s="20"/>
      <c r="E197" s="21"/>
      <c r="F197" s="9" t="str">
        <f t="shared" si="18"/>
        <v/>
      </c>
      <c r="G197" s="4"/>
      <c r="H197" s="4"/>
      <c r="I197" s="11"/>
      <c r="J197" s="11"/>
      <c r="K197" s="9" t="str">
        <f t="shared" ca="1" si="19"/>
        <v/>
      </c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37"/>
      <c r="W197" s="41"/>
      <c r="X197" s="42"/>
      <c r="Y197" s="42"/>
      <c r="Z197" s="42"/>
      <c r="AA197" s="43"/>
      <c r="AB197" s="44"/>
      <c r="AC197" s="42"/>
      <c r="AD197" s="11"/>
      <c r="AE197" s="11"/>
      <c r="AF197" s="11"/>
      <c r="AG197" s="37"/>
      <c r="AH197" s="34"/>
      <c r="AI197" s="11"/>
      <c r="AJ197" s="11"/>
      <c r="AK197" s="11"/>
      <c r="AL197" s="11"/>
    </row>
    <row r="198" spans="1:38" ht="15.75" thickTop="1" thickBot="1" x14ac:dyDescent="0.2">
      <c r="A198" s="23">
        <v>186</v>
      </c>
      <c r="B198" s="19"/>
      <c r="C198" s="24"/>
      <c r="D198" s="20"/>
      <c r="E198" s="21"/>
      <c r="F198" s="9" t="str">
        <f t="shared" si="18"/>
        <v/>
      </c>
      <c r="G198" s="4"/>
      <c r="H198" s="4"/>
      <c r="I198" s="11"/>
      <c r="J198" s="11"/>
      <c r="K198" s="9" t="str">
        <f t="shared" ca="1" si="19"/>
        <v/>
      </c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37"/>
      <c r="W198" s="41"/>
      <c r="X198" s="42"/>
      <c r="Y198" s="42"/>
      <c r="Z198" s="42"/>
      <c r="AA198" s="43"/>
      <c r="AB198" s="44"/>
      <c r="AC198" s="42"/>
      <c r="AD198" s="11"/>
      <c r="AE198" s="11"/>
      <c r="AF198" s="11"/>
      <c r="AG198" s="37"/>
      <c r="AH198" s="34"/>
      <c r="AI198" s="11"/>
      <c r="AJ198" s="11"/>
      <c r="AK198" s="11"/>
      <c r="AL198" s="11"/>
    </row>
    <row r="199" spans="1:38" ht="15.75" thickTop="1" thickBot="1" x14ac:dyDescent="0.2">
      <c r="A199" s="23">
        <v>187</v>
      </c>
      <c r="B199" s="19"/>
      <c r="C199" s="24"/>
      <c r="D199" s="20"/>
      <c r="E199" s="21"/>
      <c r="F199" s="9" t="str">
        <f t="shared" si="18"/>
        <v/>
      </c>
      <c r="G199" s="4"/>
      <c r="H199" s="4"/>
      <c r="I199" s="11"/>
      <c r="J199" s="11"/>
      <c r="K199" s="9" t="str">
        <f t="shared" ca="1" si="19"/>
        <v/>
      </c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37"/>
      <c r="W199" s="41"/>
      <c r="X199" s="42"/>
      <c r="Y199" s="42"/>
      <c r="Z199" s="42"/>
      <c r="AA199" s="43"/>
      <c r="AB199" s="44"/>
      <c r="AC199" s="42"/>
      <c r="AD199" s="11"/>
      <c r="AE199" s="11"/>
      <c r="AF199" s="11"/>
      <c r="AG199" s="37"/>
      <c r="AH199" s="34"/>
      <c r="AI199" s="11"/>
      <c r="AJ199" s="11"/>
      <c r="AK199" s="11"/>
      <c r="AL199" s="11"/>
    </row>
    <row r="200" spans="1:38" ht="15.75" thickTop="1" thickBot="1" x14ac:dyDescent="0.2">
      <c r="A200" s="23">
        <v>188</v>
      </c>
      <c r="B200" s="19"/>
      <c r="C200" s="24"/>
      <c r="D200" s="20"/>
      <c r="E200" s="21"/>
      <c r="F200" s="9" t="str">
        <f t="shared" si="18"/>
        <v/>
      </c>
      <c r="G200" s="4"/>
      <c r="H200" s="4"/>
      <c r="I200" s="11"/>
      <c r="J200" s="11"/>
      <c r="K200" s="9" t="str">
        <f t="shared" ca="1" si="19"/>
        <v/>
      </c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37"/>
      <c r="W200" s="41"/>
      <c r="X200" s="42"/>
      <c r="Y200" s="42"/>
      <c r="Z200" s="42"/>
      <c r="AA200" s="43"/>
      <c r="AB200" s="44"/>
      <c r="AC200" s="42"/>
      <c r="AD200" s="11"/>
      <c r="AE200" s="11"/>
      <c r="AF200" s="11"/>
      <c r="AG200" s="37"/>
      <c r="AH200" s="34"/>
      <c r="AI200" s="11"/>
      <c r="AJ200" s="11"/>
      <c r="AK200" s="11"/>
      <c r="AL200" s="11"/>
    </row>
    <row r="201" spans="1:38" ht="15.75" thickTop="1" thickBot="1" x14ac:dyDescent="0.2">
      <c r="A201" s="23">
        <v>189</v>
      </c>
      <c r="B201" s="19"/>
      <c r="C201" s="24"/>
      <c r="D201" s="20"/>
      <c r="E201" s="21"/>
      <c r="F201" s="9" t="str">
        <f t="shared" si="18"/>
        <v/>
      </c>
      <c r="G201" s="4"/>
      <c r="H201" s="4"/>
      <c r="I201" s="11"/>
      <c r="J201" s="11"/>
      <c r="K201" s="9" t="str">
        <f t="shared" ca="1" si="19"/>
        <v/>
      </c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37"/>
      <c r="W201" s="41"/>
      <c r="X201" s="42"/>
      <c r="Y201" s="42"/>
      <c r="Z201" s="42"/>
      <c r="AA201" s="43"/>
      <c r="AB201" s="44"/>
      <c r="AC201" s="42"/>
      <c r="AD201" s="11"/>
      <c r="AE201" s="11"/>
      <c r="AF201" s="11"/>
      <c r="AG201" s="37"/>
      <c r="AH201" s="34"/>
      <c r="AI201" s="11"/>
      <c r="AJ201" s="11"/>
      <c r="AK201" s="11"/>
      <c r="AL201" s="11"/>
    </row>
    <row r="202" spans="1:38" ht="15.75" thickTop="1" thickBot="1" x14ac:dyDescent="0.2">
      <c r="A202" s="23">
        <v>190</v>
      </c>
      <c r="B202" s="19"/>
      <c r="C202" s="24"/>
      <c r="D202" s="20"/>
      <c r="E202" s="21"/>
      <c r="F202" s="9" t="str">
        <f t="shared" si="18"/>
        <v/>
      </c>
      <c r="G202" s="4"/>
      <c r="H202" s="4"/>
      <c r="I202" s="11"/>
      <c r="J202" s="11"/>
      <c r="K202" s="9" t="str">
        <f t="shared" ca="1" si="19"/>
        <v/>
      </c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37"/>
      <c r="W202" s="41"/>
      <c r="X202" s="42"/>
      <c r="Y202" s="42"/>
      <c r="Z202" s="42"/>
      <c r="AA202" s="43"/>
      <c r="AB202" s="44"/>
      <c r="AC202" s="42"/>
      <c r="AD202" s="11"/>
      <c r="AE202" s="11"/>
      <c r="AF202" s="11"/>
      <c r="AG202" s="37"/>
      <c r="AH202" s="34"/>
      <c r="AI202" s="11"/>
      <c r="AJ202" s="11"/>
      <c r="AK202" s="11"/>
      <c r="AL202" s="11"/>
    </row>
    <row r="203" spans="1:38" ht="15.75" thickTop="1" thickBot="1" x14ac:dyDescent="0.2">
      <c r="A203" s="23">
        <v>191</v>
      </c>
      <c r="B203" s="19"/>
      <c r="C203" s="24"/>
      <c r="D203" s="20"/>
      <c r="E203" s="21"/>
      <c r="F203" s="9" t="str">
        <f t="shared" si="18"/>
        <v/>
      </c>
      <c r="G203" s="4"/>
      <c r="H203" s="4"/>
      <c r="I203" s="11"/>
      <c r="J203" s="11"/>
      <c r="K203" s="9" t="str">
        <f t="shared" ca="1" si="19"/>
        <v/>
      </c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37"/>
      <c r="W203" s="41"/>
      <c r="X203" s="42"/>
      <c r="Y203" s="42"/>
      <c r="Z203" s="42"/>
      <c r="AA203" s="43"/>
      <c r="AB203" s="44"/>
      <c r="AC203" s="42"/>
      <c r="AD203" s="11"/>
      <c r="AE203" s="11"/>
      <c r="AF203" s="11"/>
      <c r="AG203" s="37"/>
      <c r="AH203" s="34"/>
      <c r="AI203" s="11"/>
      <c r="AJ203" s="11"/>
      <c r="AK203" s="11"/>
      <c r="AL203" s="11"/>
    </row>
    <row r="204" spans="1:38" ht="15.75" thickTop="1" thickBot="1" x14ac:dyDescent="0.2">
      <c r="A204" s="23">
        <v>192</v>
      </c>
      <c r="B204" s="19"/>
      <c r="C204" s="24"/>
      <c r="D204" s="20"/>
      <c r="E204" s="21"/>
      <c r="F204" s="9" t="str">
        <f t="shared" si="18"/>
        <v/>
      </c>
      <c r="G204" s="4"/>
      <c r="H204" s="4"/>
      <c r="I204" s="11"/>
      <c r="J204" s="11"/>
      <c r="K204" s="9" t="str">
        <f t="shared" ca="1" si="19"/>
        <v/>
      </c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37"/>
      <c r="W204" s="41"/>
      <c r="X204" s="42"/>
      <c r="Y204" s="42"/>
      <c r="Z204" s="42"/>
      <c r="AA204" s="43"/>
      <c r="AB204" s="44"/>
      <c r="AC204" s="42"/>
      <c r="AD204" s="11"/>
      <c r="AE204" s="11"/>
      <c r="AF204" s="11"/>
      <c r="AG204" s="37"/>
      <c r="AH204" s="34"/>
      <c r="AI204" s="11"/>
      <c r="AJ204" s="11"/>
      <c r="AK204" s="11"/>
      <c r="AL204" s="11"/>
    </row>
    <row r="205" spans="1:38" ht="15.75" thickTop="1" thickBot="1" x14ac:dyDescent="0.2">
      <c r="A205" s="23">
        <v>193</v>
      </c>
      <c r="B205" s="19"/>
      <c r="C205" s="24"/>
      <c r="D205" s="20"/>
      <c r="E205" s="21"/>
      <c r="F205" s="9" t="str">
        <f t="shared" si="18"/>
        <v/>
      </c>
      <c r="G205" s="4"/>
      <c r="H205" s="4"/>
      <c r="I205" s="11"/>
      <c r="J205" s="11"/>
      <c r="K205" s="9" t="str">
        <f t="shared" ca="1" si="19"/>
        <v/>
      </c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37"/>
      <c r="W205" s="41"/>
      <c r="X205" s="42"/>
      <c r="Y205" s="42"/>
      <c r="Z205" s="42"/>
      <c r="AA205" s="43"/>
      <c r="AB205" s="44"/>
      <c r="AC205" s="42"/>
      <c r="AD205" s="11"/>
      <c r="AE205" s="11"/>
      <c r="AF205" s="11"/>
      <c r="AG205" s="37"/>
      <c r="AH205" s="34"/>
      <c r="AI205" s="11"/>
      <c r="AJ205" s="11"/>
      <c r="AK205" s="11"/>
      <c r="AL205" s="11"/>
    </row>
    <row r="206" spans="1:38" ht="15.75" thickTop="1" thickBot="1" x14ac:dyDescent="0.2">
      <c r="A206" s="23">
        <v>194</v>
      </c>
      <c r="B206" s="19"/>
      <c r="C206" s="24"/>
      <c r="D206" s="20"/>
      <c r="E206" s="21"/>
      <c r="F206" s="9" t="str">
        <f t="shared" si="18"/>
        <v/>
      </c>
      <c r="G206" s="4"/>
      <c r="H206" s="4"/>
      <c r="I206" s="11"/>
      <c r="J206" s="11"/>
      <c r="K206" s="9" t="str">
        <f t="shared" ca="1" si="19"/>
        <v/>
      </c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37"/>
      <c r="W206" s="41"/>
      <c r="X206" s="42"/>
      <c r="Y206" s="42"/>
      <c r="Z206" s="42"/>
      <c r="AA206" s="43"/>
      <c r="AB206" s="44"/>
      <c r="AC206" s="42"/>
      <c r="AD206" s="11"/>
      <c r="AE206" s="11"/>
      <c r="AF206" s="11"/>
      <c r="AG206" s="37"/>
      <c r="AH206" s="34"/>
      <c r="AI206" s="11"/>
      <c r="AJ206" s="11"/>
      <c r="AK206" s="11"/>
      <c r="AL206" s="11"/>
    </row>
    <row r="207" spans="1:38" ht="15.75" thickTop="1" thickBot="1" x14ac:dyDescent="0.2">
      <c r="A207" s="23">
        <v>195</v>
      </c>
      <c r="B207" s="19"/>
      <c r="C207" s="24"/>
      <c r="D207" s="20"/>
      <c r="E207" s="21"/>
      <c r="F207" s="9" t="str">
        <f t="shared" si="18"/>
        <v/>
      </c>
      <c r="G207" s="4"/>
      <c r="H207" s="4"/>
      <c r="I207" s="11"/>
      <c r="J207" s="11"/>
      <c r="K207" s="9" t="str">
        <f t="shared" ca="1" si="19"/>
        <v/>
      </c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37"/>
      <c r="W207" s="41"/>
      <c r="X207" s="42"/>
      <c r="Y207" s="42"/>
      <c r="Z207" s="42"/>
      <c r="AA207" s="43"/>
      <c r="AB207" s="44"/>
      <c r="AC207" s="42"/>
      <c r="AD207" s="11"/>
      <c r="AE207" s="11"/>
      <c r="AF207" s="11"/>
      <c r="AG207" s="37"/>
      <c r="AH207" s="34"/>
      <c r="AI207" s="11"/>
      <c r="AJ207" s="11"/>
      <c r="AK207" s="11"/>
      <c r="AL207" s="11"/>
    </row>
    <row r="208" spans="1:38" ht="15.75" thickTop="1" thickBot="1" x14ac:dyDescent="0.2">
      <c r="A208" s="23">
        <v>196</v>
      </c>
      <c r="B208" s="19"/>
      <c r="C208" s="24"/>
      <c r="D208" s="20"/>
      <c r="E208" s="21"/>
      <c r="F208" s="9" t="str">
        <f t="shared" si="18"/>
        <v/>
      </c>
      <c r="G208" s="4"/>
      <c r="H208" s="4"/>
      <c r="I208" s="11"/>
      <c r="J208" s="11"/>
      <c r="K208" s="9" t="str">
        <f t="shared" ca="1" si="19"/>
        <v/>
      </c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37"/>
      <c r="W208" s="41"/>
      <c r="X208" s="42"/>
      <c r="Y208" s="42"/>
      <c r="Z208" s="42"/>
      <c r="AA208" s="43"/>
      <c r="AB208" s="44"/>
      <c r="AC208" s="42"/>
      <c r="AD208" s="11"/>
      <c r="AE208" s="11"/>
      <c r="AF208" s="11"/>
      <c r="AG208" s="37"/>
      <c r="AH208" s="34"/>
      <c r="AI208" s="11"/>
      <c r="AJ208" s="11"/>
      <c r="AK208" s="11"/>
      <c r="AL208" s="11"/>
    </row>
    <row r="209" spans="1:38" ht="15.75" thickTop="1" thickBot="1" x14ac:dyDescent="0.2">
      <c r="A209" s="23">
        <v>197</v>
      </c>
      <c r="B209" s="19"/>
      <c r="C209" s="24"/>
      <c r="D209" s="20"/>
      <c r="E209" s="21"/>
      <c r="F209" s="9" t="str">
        <f t="shared" si="18"/>
        <v/>
      </c>
      <c r="G209" s="4"/>
      <c r="H209" s="4"/>
      <c r="I209" s="11"/>
      <c r="J209" s="11"/>
      <c r="K209" s="9" t="str">
        <f t="shared" ca="1" si="19"/>
        <v/>
      </c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37"/>
      <c r="W209" s="41"/>
      <c r="X209" s="42"/>
      <c r="Y209" s="42"/>
      <c r="Z209" s="42"/>
      <c r="AA209" s="43"/>
      <c r="AB209" s="44"/>
      <c r="AC209" s="42"/>
      <c r="AD209" s="11"/>
      <c r="AE209" s="11"/>
      <c r="AF209" s="11"/>
      <c r="AG209" s="37"/>
      <c r="AH209" s="34"/>
      <c r="AI209" s="11"/>
      <c r="AJ209" s="11"/>
      <c r="AK209" s="11"/>
      <c r="AL209" s="11"/>
    </row>
    <row r="210" spans="1:38" ht="15.75" thickTop="1" thickBot="1" x14ac:dyDescent="0.2">
      <c r="A210" s="23">
        <v>198</v>
      </c>
      <c r="B210" s="19"/>
      <c r="C210" s="24"/>
      <c r="D210" s="20"/>
      <c r="E210" s="21"/>
      <c r="F210" s="9" t="str">
        <f t="shared" si="18"/>
        <v/>
      </c>
      <c r="G210" s="4"/>
      <c r="H210" s="4"/>
      <c r="I210" s="11"/>
      <c r="J210" s="11"/>
      <c r="K210" s="9" t="str">
        <f t="shared" ca="1" si="19"/>
        <v/>
      </c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37"/>
      <c r="W210" s="41"/>
      <c r="X210" s="42"/>
      <c r="Y210" s="42"/>
      <c r="Z210" s="42"/>
      <c r="AA210" s="43"/>
      <c r="AB210" s="44"/>
      <c r="AC210" s="42"/>
      <c r="AD210" s="11"/>
      <c r="AE210" s="11"/>
      <c r="AF210" s="11"/>
      <c r="AG210" s="37"/>
      <c r="AH210" s="34"/>
      <c r="AI210" s="11"/>
      <c r="AJ210" s="11"/>
      <c r="AK210" s="11"/>
      <c r="AL210" s="11"/>
    </row>
    <row r="211" spans="1:38" ht="15.75" thickTop="1" thickBot="1" x14ac:dyDescent="0.2">
      <c r="A211" s="23">
        <v>199</v>
      </c>
      <c r="B211" s="19"/>
      <c r="C211" s="24"/>
      <c r="D211" s="20"/>
      <c r="E211" s="21"/>
      <c r="F211" s="9" t="str">
        <f t="shared" si="18"/>
        <v/>
      </c>
      <c r="G211" s="4"/>
      <c r="H211" s="4"/>
      <c r="I211" s="11"/>
      <c r="J211" s="11"/>
      <c r="K211" s="9" t="str">
        <f t="shared" ca="1" si="19"/>
        <v/>
      </c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37"/>
      <c r="W211" s="41"/>
      <c r="X211" s="42"/>
      <c r="Y211" s="42"/>
      <c r="Z211" s="42"/>
      <c r="AA211" s="43"/>
      <c r="AB211" s="44"/>
      <c r="AC211" s="42"/>
      <c r="AD211" s="11"/>
      <c r="AE211" s="11"/>
      <c r="AF211" s="11"/>
      <c r="AG211" s="37"/>
      <c r="AH211" s="34"/>
      <c r="AI211" s="11"/>
      <c r="AJ211" s="11"/>
      <c r="AK211" s="11"/>
      <c r="AL211" s="11"/>
    </row>
    <row r="212" spans="1:38" ht="15.75" thickTop="1" thickBot="1" x14ac:dyDescent="0.2">
      <c r="A212" s="23">
        <v>200</v>
      </c>
      <c r="B212" s="19"/>
      <c r="C212" s="24"/>
      <c r="D212" s="20"/>
      <c r="E212" s="21"/>
      <c r="F212" s="9" t="str">
        <f t="shared" si="18"/>
        <v/>
      </c>
      <c r="G212" s="4"/>
      <c r="H212" s="4"/>
      <c r="I212" s="11"/>
      <c r="J212" s="11"/>
      <c r="K212" s="9" t="str">
        <f t="shared" ca="1" si="19"/>
        <v/>
      </c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37"/>
      <c r="W212" s="41"/>
      <c r="X212" s="42"/>
      <c r="Y212" s="42"/>
      <c r="Z212" s="42"/>
      <c r="AA212" s="43"/>
      <c r="AB212" s="44"/>
      <c r="AC212" s="42"/>
      <c r="AD212" s="11"/>
      <c r="AE212" s="11"/>
      <c r="AF212" s="11"/>
      <c r="AG212" s="37"/>
      <c r="AH212" s="34"/>
      <c r="AI212" s="11"/>
      <c r="AJ212" s="11"/>
      <c r="AK212" s="11"/>
      <c r="AL212" s="11"/>
    </row>
    <row r="213" spans="1:38" ht="15.75" thickTop="1" thickBot="1" x14ac:dyDescent="0.2">
      <c r="A213" s="23">
        <v>201</v>
      </c>
      <c r="B213" s="19"/>
      <c r="C213" s="24"/>
      <c r="D213" s="20"/>
      <c r="E213" s="21"/>
      <c r="F213" s="9" t="str">
        <f t="shared" ref="F213:F276" si="20">IF(ISBLANK($B213),"",IF(ISBLANK($H213),"未着手",IF($K213=0,"完了","作業中")))</f>
        <v/>
      </c>
      <c r="G213" s="4"/>
      <c r="H213" s="4"/>
      <c r="I213" s="11"/>
      <c r="J213" s="11"/>
      <c r="K213" s="9" t="str">
        <f t="shared" ca="1" si="19"/>
        <v/>
      </c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37"/>
      <c r="W213" s="41"/>
      <c r="X213" s="42"/>
      <c r="Y213" s="42"/>
      <c r="Z213" s="42"/>
      <c r="AA213" s="43"/>
      <c r="AB213" s="44"/>
      <c r="AC213" s="42"/>
      <c r="AD213" s="11"/>
      <c r="AE213" s="11"/>
      <c r="AF213" s="11"/>
      <c r="AG213" s="37"/>
      <c r="AH213" s="34"/>
      <c r="AI213" s="11"/>
      <c r="AJ213" s="11"/>
      <c r="AK213" s="11"/>
      <c r="AL213" s="11"/>
    </row>
    <row r="214" spans="1:38" ht="15.75" thickTop="1" thickBot="1" x14ac:dyDescent="0.2">
      <c r="A214" s="23">
        <v>202</v>
      </c>
      <c r="B214" s="19"/>
      <c r="C214" s="24"/>
      <c r="D214" s="20"/>
      <c r="E214" s="21"/>
      <c r="F214" s="9" t="str">
        <f t="shared" si="20"/>
        <v/>
      </c>
      <c r="G214" s="4"/>
      <c r="H214" s="4"/>
      <c r="I214" s="11"/>
      <c r="J214" s="11"/>
      <c r="K214" s="9" t="str">
        <f t="shared" ca="1" si="19"/>
        <v/>
      </c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37"/>
      <c r="W214" s="41"/>
      <c r="X214" s="42"/>
      <c r="Y214" s="42"/>
      <c r="Z214" s="42"/>
      <c r="AA214" s="43"/>
      <c r="AB214" s="44"/>
      <c r="AC214" s="42"/>
      <c r="AD214" s="11"/>
      <c r="AE214" s="11"/>
      <c r="AF214" s="11"/>
      <c r="AG214" s="37"/>
      <c r="AH214" s="34"/>
      <c r="AI214" s="11"/>
      <c r="AJ214" s="11"/>
      <c r="AK214" s="11"/>
      <c r="AL214" s="11"/>
    </row>
    <row r="215" spans="1:38" ht="15.75" thickTop="1" thickBot="1" x14ac:dyDescent="0.2">
      <c r="A215" s="23">
        <v>203</v>
      </c>
      <c r="B215" s="19"/>
      <c r="C215" s="24"/>
      <c r="D215" s="20"/>
      <c r="E215" s="21"/>
      <c r="F215" s="9" t="str">
        <f t="shared" si="20"/>
        <v/>
      </c>
      <c r="G215" s="4"/>
      <c r="H215" s="4"/>
      <c r="I215" s="11"/>
      <c r="J215" s="11"/>
      <c r="K215" s="9" t="str">
        <f t="shared" ca="1" si="19"/>
        <v/>
      </c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37"/>
      <c r="W215" s="41"/>
      <c r="X215" s="42"/>
      <c r="Y215" s="42"/>
      <c r="Z215" s="42"/>
      <c r="AA215" s="43"/>
      <c r="AB215" s="44"/>
      <c r="AC215" s="42"/>
      <c r="AD215" s="11"/>
      <c r="AE215" s="11"/>
      <c r="AF215" s="11"/>
      <c r="AG215" s="37"/>
      <c r="AH215" s="34"/>
      <c r="AI215" s="11"/>
      <c r="AJ215" s="11"/>
      <c r="AK215" s="11"/>
      <c r="AL215" s="11"/>
    </row>
    <row r="216" spans="1:38" ht="15.75" thickTop="1" thickBot="1" x14ac:dyDescent="0.2">
      <c r="A216" s="23">
        <v>204</v>
      </c>
      <c r="B216" s="19"/>
      <c r="C216" s="24"/>
      <c r="D216" s="20"/>
      <c r="E216" s="21"/>
      <c r="F216" s="9" t="str">
        <f t="shared" si="20"/>
        <v/>
      </c>
      <c r="G216" s="4"/>
      <c r="H216" s="4"/>
      <c r="I216" s="11"/>
      <c r="J216" s="11"/>
      <c r="K216" s="9" t="str">
        <f t="shared" ca="1" si="19"/>
        <v/>
      </c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37"/>
      <c r="W216" s="41"/>
      <c r="X216" s="42"/>
      <c r="Y216" s="42"/>
      <c r="Z216" s="42"/>
      <c r="AA216" s="43"/>
      <c r="AB216" s="44"/>
      <c r="AC216" s="42"/>
      <c r="AD216" s="11"/>
      <c r="AE216" s="11"/>
      <c r="AF216" s="11"/>
      <c r="AG216" s="37"/>
      <c r="AH216" s="34"/>
      <c r="AI216" s="11"/>
      <c r="AJ216" s="11"/>
      <c r="AK216" s="11"/>
      <c r="AL216" s="11"/>
    </row>
    <row r="217" spans="1:38" ht="15.75" thickTop="1" thickBot="1" x14ac:dyDescent="0.2">
      <c r="A217" s="23">
        <v>205</v>
      </c>
      <c r="B217" s="19"/>
      <c r="C217" s="24"/>
      <c r="D217" s="20"/>
      <c r="E217" s="21"/>
      <c r="F217" s="9" t="str">
        <f t="shared" si="20"/>
        <v/>
      </c>
      <c r="G217" s="4"/>
      <c r="H217" s="4"/>
      <c r="I217" s="11"/>
      <c r="J217" s="11"/>
      <c r="K217" s="9" t="str">
        <f t="shared" ca="1" si="19"/>
        <v/>
      </c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37"/>
      <c r="W217" s="41"/>
      <c r="X217" s="42"/>
      <c r="Y217" s="42"/>
      <c r="Z217" s="42"/>
      <c r="AA217" s="43"/>
      <c r="AB217" s="44"/>
      <c r="AC217" s="42"/>
      <c r="AD217" s="11"/>
      <c r="AE217" s="11"/>
      <c r="AF217" s="11"/>
      <c r="AG217" s="37"/>
      <c r="AH217" s="34"/>
      <c r="AI217" s="11"/>
      <c r="AJ217" s="11"/>
      <c r="AK217" s="11"/>
      <c r="AL217" s="11"/>
    </row>
    <row r="218" spans="1:38" ht="15.75" thickTop="1" thickBot="1" x14ac:dyDescent="0.2">
      <c r="A218" s="23">
        <v>206</v>
      </c>
      <c r="B218" s="19"/>
      <c r="C218" s="24"/>
      <c r="D218" s="20"/>
      <c r="E218" s="21"/>
      <c r="F218" s="9" t="str">
        <f t="shared" si="20"/>
        <v/>
      </c>
      <c r="G218" s="4"/>
      <c r="H218" s="4"/>
      <c r="I218" s="11"/>
      <c r="J218" s="11"/>
      <c r="K218" s="9" t="str">
        <f t="shared" ca="1" si="19"/>
        <v/>
      </c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37"/>
      <c r="W218" s="41"/>
      <c r="X218" s="42"/>
      <c r="Y218" s="42"/>
      <c r="Z218" s="42"/>
      <c r="AA218" s="43"/>
      <c r="AB218" s="44"/>
      <c r="AC218" s="42"/>
      <c r="AD218" s="11"/>
      <c r="AE218" s="11"/>
      <c r="AF218" s="11"/>
      <c r="AG218" s="37"/>
      <c r="AH218" s="34"/>
      <c r="AI218" s="11"/>
      <c r="AJ218" s="11"/>
      <c r="AK218" s="11"/>
      <c r="AL218" s="11"/>
    </row>
    <row r="219" spans="1:38" ht="15.75" thickTop="1" thickBot="1" x14ac:dyDescent="0.2">
      <c r="A219" s="23">
        <v>207</v>
      </c>
      <c r="B219" s="19"/>
      <c r="C219" s="24"/>
      <c r="D219" s="20"/>
      <c r="E219" s="21"/>
      <c r="F219" s="9" t="str">
        <f t="shared" si="20"/>
        <v/>
      </c>
      <c r="G219" s="4"/>
      <c r="H219" s="4"/>
      <c r="I219" s="11"/>
      <c r="J219" s="11"/>
      <c r="K219" s="9" t="str">
        <f t="shared" ca="1" si="19"/>
        <v/>
      </c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37"/>
      <c r="W219" s="41"/>
      <c r="X219" s="42"/>
      <c r="Y219" s="42"/>
      <c r="Z219" s="42"/>
      <c r="AA219" s="43"/>
      <c r="AB219" s="44"/>
      <c r="AC219" s="42"/>
      <c r="AD219" s="11"/>
      <c r="AE219" s="11"/>
      <c r="AF219" s="11"/>
      <c r="AG219" s="37"/>
      <c r="AH219" s="34"/>
      <c r="AI219" s="11"/>
      <c r="AJ219" s="11"/>
      <c r="AK219" s="11"/>
      <c r="AL219" s="11"/>
    </row>
    <row r="220" spans="1:38" ht="15.75" thickTop="1" thickBot="1" x14ac:dyDescent="0.2">
      <c r="A220" s="23">
        <v>208</v>
      </c>
      <c r="B220" s="19"/>
      <c r="C220" s="24"/>
      <c r="D220" s="20"/>
      <c r="E220" s="21"/>
      <c r="F220" s="9" t="str">
        <f t="shared" si="20"/>
        <v/>
      </c>
      <c r="G220" s="4"/>
      <c r="H220" s="4"/>
      <c r="I220" s="11"/>
      <c r="J220" s="11"/>
      <c r="K220" s="9" t="str">
        <f t="shared" ca="1" si="19"/>
        <v/>
      </c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37"/>
      <c r="W220" s="41"/>
      <c r="X220" s="42"/>
      <c r="Y220" s="42"/>
      <c r="Z220" s="42"/>
      <c r="AA220" s="43"/>
      <c r="AB220" s="44"/>
      <c r="AC220" s="42"/>
      <c r="AD220" s="11"/>
      <c r="AE220" s="11"/>
      <c r="AF220" s="11"/>
      <c r="AG220" s="37"/>
      <c r="AH220" s="34"/>
      <c r="AI220" s="11"/>
      <c r="AJ220" s="11"/>
      <c r="AK220" s="11"/>
      <c r="AL220" s="11"/>
    </row>
    <row r="221" spans="1:38" ht="15.75" thickTop="1" thickBot="1" x14ac:dyDescent="0.2">
      <c r="A221" s="23">
        <v>209</v>
      </c>
      <c r="B221" s="19"/>
      <c r="C221" s="24"/>
      <c r="D221" s="20"/>
      <c r="E221" s="21"/>
      <c r="F221" s="9" t="str">
        <f t="shared" si="20"/>
        <v/>
      </c>
      <c r="G221" s="4"/>
      <c r="H221" s="4"/>
      <c r="I221" s="11"/>
      <c r="J221" s="11"/>
      <c r="K221" s="9" t="str">
        <f t="shared" ca="1" si="19"/>
        <v/>
      </c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37"/>
      <c r="W221" s="41"/>
      <c r="X221" s="42"/>
      <c r="Y221" s="42"/>
      <c r="Z221" s="42"/>
      <c r="AA221" s="43"/>
      <c r="AB221" s="44"/>
      <c r="AC221" s="42"/>
      <c r="AD221" s="11"/>
      <c r="AE221" s="11"/>
      <c r="AF221" s="11"/>
      <c r="AG221" s="37"/>
      <c r="AH221" s="34"/>
      <c r="AI221" s="11"/>
      <c r="AJ221" s="11"/>
      <c r="AK221" s="11"/>
      <c r="AL221" s="11"/>
    </row>
    <row r="222" spans="1:38" ht="15.75" thickTop="1" thickBot="1" x14ac:dyDescent="0.2">
      <c r="A222" s="23">
        <v>210</v>
      </c>
      <c r="B222" s="19"/>
      <c r="C222" s="24"/>
      <c r="D222" s="20"/>
      <c r="E222" s="21"/>
      <c r="F222" s="9" t="str">
        <f t="shared" si="20"/>
        <v/>
      </c>
      <c r="G222" s="4"/>
      <c r="H222" s="4"/>
      <c r="I222" s="11"/>
      <c r="J222" s="11"/>
      <c r="K222" s="9" t="str">
        <f t="shared" ca="1" si="19"/>
        <v/>
      </c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37"/>
      <c r="W222" s="41"/>
      <c r="X222" s="42"/>
      <c r="Y222" s="42"/>
      <c r="Z222" s="42"/>
      <c r="AA222" s="43"/>
      <c r="AB222" s="44"/>
      <c r="AC222" s="42"/>
      <c r="AD222" s="11"/>
      <c r="AE222" s="11"/>
      <c r="AF222" s="11"/>
      <c r="AG222" s="37"/>
      <c r="AH222" s="34"/>
      <c r="AI222" s="11"/>
      <c r="AJ222" s="11"/>
      <c r="AK222" s="11"/>
      <c r="AL222" s="11"/>
    </row>
    <row r="223" spans="1:38" ht="15.75" thickTop="1" thickBot="1" x14ac:dyDescent="0.2">
      <c r="A223" s="23">
        <v>211</v>
      </c>
      <c r="B223" s="19"/>
      <c r="C223" s="24"/>
      <c r="D223" s="20"/>
      <c r="E223" s="21"/>
      <c r="F223" s="9" t="str">
        <f t="shared" si="20"/>
        <v/>
      </c>
      <c r="G223" s="4"/>
      <c r="H223" s="4"/>
      <c r="I223" s="11"/>
      <c r="J223" s="11"/>
      <c r="K223" s="9" t="str">
        <f t="shared" ca="1" si="19"/>
        <v/>
      </c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37"/>
      <c r="W223" s="41"/>
      <c r="X223" s="42"/>
      <c r="Y223" s="42"/>
      <c r="Z223" s="42"/>
      <c r="AA223" s="43"/>
      <c r="AB223" s="44"/>
      <c r="AC223" s="42"/>
      <c r="AD223" s="11"/>
      <c r="AE223" s="11"/>
      <c r="AF223" s="11"/>
      <c r="AG223" s="37"/>
      <c r="AH223" s="34"/>
      <c r="AI223" s="11"/>
      <c r="AJ223" s="11"/>
      <c r="AK223" s="11"/>
      <c r="AL223" s="11"/>
    </row>
    <row r="224" spans="1:38" ht="15.75" thickTop="1" thickBot="1" x14ac:dyDescent="0.2">
      <c r="A224" s="23">
        <v>212</v>
      </c>
      <c r="B224" s="19"/>
      <c r="C224" s="24"/>
      <c r="D224" s="20"/>
      <c r="E224" s="21"/>
      <c r="F224" s="9" t="str">
        <f t="shared" si="20"/>
        <v/>
      </c>
      <c r="G224" s="4"/>
      <c r="H224" s="4"/>
      <c r="I224" s="11"/>
      <c r="J224" s="11"/>
      <c r="K224" s="9" t="str">
        <f t="shared" ca="1" si="19"/>
        <v/>
      </c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37"/>
      <c r="W224" s="41"/>
      <c r="X224" s="42"/>
      <c r="Y224" s="42"/>
      <c r="Z224" s="42"/>
      <c r="AA224" s="43"/>
      <c r="AB224" s="44"/>
      <c r="AC224" s="42"/>
      <c r="AD224" s="11"/>
      <c r="AE224" s="11"/>
      <c r="AF224" s="11"/>
      <c r="AG224" s="37"/>
      <c r="AH224" s="34"/>
      <c r="AI224" s="11"/>
      <c r="AJ224" s="11"/>
      <c r="AK224" s="11"/>
      <c r="AL224" s="11"/>
    </row>
    <row r="225" spans="1:38" ht="15.75" thickTop="1" thickBot="1" x14ac:dyDescent="0.2">
      <c r="A225" s="23">
        <v>213</v>
      </c>
      <c r="B225" s="19"/>
      <c r="C225" s="24"/>
      <c r="D225" s="20"/>
      <c r="E225" s="21"/>
      <c r="F225" s="9" t="str">
        <f t="shared" si="20"/>
        <v/>
      </c>
      <c r="G225" s="4"/>
      <c r="H225" s="4"/>
      <c r="I225" s="11"/>
      <c r="J225" s="11"/>
      <c r="K225" s="9" t="str">
        <f t="shared" ca="1" si="19"/>
        <v/>
      </c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37"/>
      <c r="W225" s="41"/>
      <c r="X225" s="42"/>
      <c r="Y225" s="42"/>
      <c r="Z225" s="42"/>
      <c r="AA225" s="43"/>
      <c r="AB225" s="44"/>
      <c r="AC225" s="42"/>
      <c r="AD225" s="11"/>
      <c r="AE225" s="11"/>
      <c r="AF225" s="11"/>
      <c r="AG225" s="37"/>
      <c r="AH225" s="34"/>
      <c r="AI225" s="11"/>
      <c r="AJ225" s="11"/>
      <c r="AK225" s="11"/>
      <c r="AL225" s="11"/>
    </row>
    <row r="226" spans="1:38" ht="15.75" thickTop="1" thickBot="1" x14ac:dyDescent="0.2">
      <c r="A226" s="23">
        <v>214</v>
      </c>
      <c r="B226" s="19"/>
      <c r="C226" s="24"/>
      <c r="D226" s="20"/>
      <c r="E226" s="21"/>
      <c r="F226" s="9" t="str">
        <f t="shared" si="20"/>
        <v/>
      </c>
      <c r="G226" s="4"/>
      <c r="H226" s="4"/>
      <c r="I226" s="11"/>
      <c r="J226" s="11"/>
      <c r="K226" s="9" t="str">
        <f t="shared" ca="1" si="19"/>
        <v/>
      </c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37"/>
      <c r="W226" s="41"/>
      <c r="X226" s="42"/>
      <c r="Y226" s="42"/>
      <c r="Z226" s="42"/>
      <c r="AA226" s="43"/>
      <c r="AB226" s="44"/>
      <c r="AC226" s="42"/>
      <c r="AD226" s="11"/>
      <c r="AE226" s="11"/>
      <c r="AF226" s="11"/>
      <c r="AG226" s="37"/>
      <c r="AH226" s="34"/>
      <c r="AI226" s="11"/>
      <c r="AJ226" s="11"/>
      <c r="AK226" s="11"/>
      <c r="AL226" s="11"/>
    </row>
    <row r="227" spans="1:38" ht="15.75" thickTop="1" thickBot="1" x14ac:dyDescent="0.2">
      <c r="A227" s="23">
        <v>215</v>
      </c>
      <c r="B227" s="19"/>
      <c r="C227" s="24"/>
      <c r="D227" s="20"/>
      <c r="E227" s="21"/>
      <c r="F227" s="9" t="str">
        <f t="shared" si="20"/>
        <v/>
      </c>
      <c r="G227" s="4"/>
      <c r="H227" s="4"/>
      <c r="I227" s="11"/>
      <c r="J227" s="11"/>
      <c r="K227" s="9" t="str">
        <f t="shared" ca="1" si="19"/>
        <v/>
      </c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37"/>
      <c r="W227" s="41"/>
      <c r="X227" s="42"/>
      <c r="Y227" s="42"/>
      <c r="Z227" s="42"/>
      <c r="AA227" s="43"/>
      <c r="AB227" s="44"/>
      <c r="AC227" s="42"/>
      <c r="AD227" s="11"/>
      <c r="AE227" s="11"/>
      <c r="AF227" s="11"/>
      <c r="AG227" s="37"/>
      <c r="AH227" s="34"/>
      <c r="AI227" s="11"/>
      <c r="AJ227" s="11"/>
      <c r="AK227" s="11"/>
      <c r="AL227" s="11"/>
    </row>
    <row r="228" spans="1:38" ht="15.75" thickTop="1" thickBot="1" x14ac:dyDescent="0.2">
      <c r="A228" s="23">
        <v>216</v>
      </c>
      <c r="B228" s="19"/>
      <c r="C228" s="24"/>
      <c r="D228" s="20"/>
      <c r="E228" s="21"/>
      <c r="F228" s="9" t="str">
        <f t="shared" si="20"/>
        <v/>
      </c>
      <c r="G228" s="4"/>
      <c r="H228" s="4"/>
      <c r="I228" s="11"/>
      <c r="J228" s="11"/>
      <c r="K228" s="9" t="str">
        <f t="shared" ca="1" si="19"/>
        <v/>
      </c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37"/>
      <c r="W228" s="41"/>
      <c r="X228" s="42"/>
      <c r="Y228" s="42"/>
      <c r="Z228" s="42"/>
      <c r="AA228" s="43"/>
      <c r="AB228" s="44"/>
      <c r="AC228" s="42"/>
      <c r="AD228" s="11"/>
      <c r="AE228" s="11"/>
      <c r="AF228" s="11"/>
      <c r="AG228" s="37"/>
      <c r="AH228" s="34"/>
      <c r="AI228" s="11"/>
      <c r="AJ228" s="11"/>
      <c r="AK228" s="11"/>
      <c r="AL228" s="11"/>
    </row>
    <row r="229" spans="1:38" ht="15.75" thickTop="1" thickBot="1" x14ac:dyDescent="0.2">
      <c r="A229" s="23">
        <v>217</v>
      </c>
      <c r="B229" s="19"/>
      <c r="C229" s="24"/>
      <c r="D229" s="20"/>
      <c r="E229" s="21"/>
      <c r="F229" s="9" t="str">
        <f t="shared" si="20"/>
        <v/>
      </c>
      <c r="G229" s="4"/>
      <c r="H229" s="4"/>
      <c r="I229" s="11"/>
      <c r="J229" s="11"/>
      <c r="K229" s="9" t="str">
        <f t="shared" ca="1" si="19"/>
        <v/>
      </c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37"/>
      <c r="W229" s="41"/>
      <c r="X229" s="42"/>
      <c r="Y229" s="42"/>
      <c r="Z229" s="42"/>
      <c r="AA229" s="43"/>
      <c r="AB229" s="44"/>
      <c r="AC229" s="42"/>
      <c r="AD229" s="11"/>
      <c r="AE229" s="11"/>
      <c r="AF229" s="11"/>
      <c r="AG229" s="37"/>
      <c r="AH229" s="34"/>
      <c r="AI229" s="11"/>
      <c r="AJ229" s="11"/>
      <c r="AK229" s="11"/>
      <c r="AL229" s="11"/>
    </row>
    <row r="230" spans="1:38" ht="15.75" thickTop="1" thickBot="1" x14ac:dyDescent="0.2">
      <c r="A230" s="23">
        <v>218</v>
      </c>
      <c r="B230" s="19"/>
      <c r="C230" s="24"/>
      <c r="D230" s="20"/>
      <c r="E230" s="21"/>
      <c r="F230" s="9" t="str">
        <f t="shared" si="20"/>
        <v/>
      </c>
      <c r="G230" s="4"/>
      <c r="H230" s="4"/>
      <c r="I230" s="11"/>
      <c r="J230" s="11"/>
      <c r="K230" s="9" t="str">
        <f t="shared" ca="1" si="19"/>
        <v/>
      </c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37"/>
      <c r="W230" s="41"/>
      <c r="X230" s="42"/>
      <c r="Y230" s="42"/>
      <c r="Z230" s="42"/>
      <c r="AA230" s="43"/>
      <c r="AB230" s="44"/>
      <c r="AC230" s="42"/>
      <c r="AD230" s="11"/>
      <c r="AE230" s="11"/>
      <c r="AF230" s="11"/>
      <c r="AG230" s="37"/>
      <c r="AH230" s="34"/>
      <c r="AI230" s="11"/>
      <c r="AJ230" s="11"/>
      <c r="AK230" s="11"/>
      <c r="AL230" s="11"/>
    </row>
    <row r="231" spans="1:38" ht="15.75" thickTop="1" thickBot="1" x14ac:dyDescent="0.2">
      <c r="A231" s="23">
        <v>219</v>
      </c>
      <c r="B231" s="19"/>
      <c r="C231" s="24"/>
      <c r="D231" s="20"/>
      <c r="E231" s="21"/>
      <c r="F231" s="9" t="str">
        <f t="shared" si="20"/>
        <v/>
      </c>
      <c r="G231" s="4"/>
      <c r="H231" s="4"/>
      <c r="I231" s="11"/>
      <c r="J231" s="11"/>
      <c r="K231" s="9" t="str">
        <f t="shared" ca="1" si="19"/>
        <v/>
      </c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37"/>
      <c r="W231" s="41"/>
      <c r="X231" s="42"/>
      <c r="Y231" s="42"/>
      <c r="Z231" s="42"/>
      <c r="AA231" s="43"/>
      <c r="AB231" s="44"/>
      <c r="AC231" s="42"/>
      <c r="AD231" s="11"/>
      <c r="AE231" s="11"/>
      <c r="AF231" s="11"/>
      <c r="AG231" s="37"/>
      <c r="AH231" s="34"/>
      <c r="AI231" s="11"/>
      <c r="AJ231" s="11"/>
      <c r="AK231" s="11"/>
      <c r="AL231" s="11"/>
    </row>
    <row r="232" spans="1:38" ht="15.75" thickTop="1" thickBot="1" x14ac:dyDescent="0.2">
      <c r="A232" s="23">
        <v>220</v>
      </c>
      <c r="B232" s="19"/>
      <c r="C232" s="24"/>
      <c r="D232" s="20"/>
      <c r="E232" s="21"/>
      <c r="F232" s="9" t="str">
        <f t="shared" si="20"/>
        <v/>
      </c>
      <c r="G232" s="4"/>
      <c r="H232" s="4"/>
      <c r="I232" s="11"/>
      <c r="J232" s="11"/>
      <c r="K232" s="9" t="str">
        <f t="shared" ca="1" si="19"/>
        <v/>
      </c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37"/>
      <c r="W232" s="41"/>
      <c r="X232" s="42"/>
      <c r="Y232" s="42"/>
      <c r="Z232" s="42"/>
      <c r="AA232" s="43"/>
      <c r="AB232" s="44"/>
      <c r="AC232" s="42"/>
      <c r="AD232" s="11"/>
      <c r="AE232" s="11"/>
      <c r="AF232" s="11"/>
      <c r="AG232" s="37"/>
      <c r="AH232" s="34"/>
      <c r="AI232" s="11"/>
      <c r="AJ232" s="11"/>
      <c r="AK232" s="11"/>
      <c r="AL232" s="11"/>
    </row>
    <row r="233" spans="1:38" ht="15.75" thickTop="1" thickBot="1" x14ac:dyDescent="0.2">
      <c r="A233" s="23">
        <v>221</v>
      </c>
      <c r="B233" s="19"/>
      <c r="C233" s="24"/>
      <c r="D233" s="20"/>
      <c r="E233" s="21"/>
      <c r="F233" s="9" t="str">
        <f t="shared" si="20"/>
        <v/>
      </c>
      <c r="G233" s="4"/>
      <c r="H233" s="4"/>
      <c r="I233" s="11"/>
      <c r="J233" s="11"/>
      <c r="K233" s="9" t="str">
        <f t="shared" ca="1" si="19"/>
        <v/>
      </c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37"/>
      <c r="W233" s="41"/>
      <c r="X233" s="42"/>
      <c r="Y233" s="42"/>
      <c r="Z233" s="42"/>
      <c r="AA233" s="43"/>
      <c r="AB233" s="44"/>
      <c r="AC233" s="42"/>
      <c r="AD233" s="11"/>
      <c r="AE233" s="11"/>
      <c r="AF233" s="11"/>
      <c r="AG233" s="37"/>
      <c r="AH233" s="34"/>
      <c r="AI233" s="11"/>
      <c r="AJ233" s="11"/>
      <c r="AK233" s="11"/>
      <c r="AL233" s="11"/>
    </row>
    <row r="234" spans="1:38" ht="15.75" thickTop="1" thickBot="1" x14ac:dyDescent="0.2">
      <c r="A234" s="23">
        <v>222</v>
      </c>
      <c r="B234" s="19"/>
      <c r="C234" s="24"/>
      <c r="D234" s="20"/>
      <c r="E234" s="21"/>
      <c r="F234" s="9" t="str">
        <f t="shared" si="20"/>
        <v/>
      </c>
      <c r="G234" s="4"/>
      <c r="H234" s="4"/>
      <c r="I234" s="11"/>
      <c r="J234" s="11"/>
      <c r="K234" s="9" t="str">
        <f t="shared" ca="1" si="19"/>
        <v/>
      </c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37"/>
      <c r="W234" s="41"/>
      <c r="X234" s="42"/>
      <c r="Y234" s="42"/>
      <c r="Z234" s="42"/>
      <c r="AA234" s="43"/>
      <c r="AB234" s="44"/>
      <c r="AC234" s="42"/>
      <c r="AD234" s="11"/>
      <c r="AE234" s="11"/>
      <c r="AF234" s="11"/>
      <c r="AG234" s="37"/>
      <c r="AH234" s="34"/>
      <c r="AI234" s="11"/>
      <c r="AJ234" s="11"/>
      <c r="AK234" s="11"/>
      <c r="AL234" s="11"/>
    </row>
    <row r="235" spans="1:38" ht="15.75" thickTop="1" thickBot="1" x14ac:dyDescent="0.2">
      <c r="A235" s="23">
        <v>223</v>
      </c>
      <c r="B235" s="19"/>
      <c r="C235" s="24"/>
      <c r="D235" s="20"/>
      <c r="E235" s="21"/>
      <c r="F235" s="9" t="str">
        <f t="shared" si="20"/>
        <v/>
      </c>
      <c r="G235" s="4"/>
      <c r="H235" s="4"/>
      <c r="I235" s="11"/>
      <c r="J235" s="11"/>
      <c r="K235" s="9" t="str">
        <f t="shared" ca="1" si="19"/>
        <v/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37"/>
      <c r="W235" s="41"/>
      <c r="X235" s="42"/>
      <c r="Y235" s="42"/>
      <c r="Z235" s="42"/>
      <c r="AA235" s="43"/>
      <c r="AB235" s="44"/>
      <c r="AC235" s="42"/>
      <c r="AD235" s="11"/>
      <c r="AE235" s="11"/>
      <c r="AF235" s="11"/>
      <c r="AG235" s="37"/>
      <c r="AH235" s="34"/>
      <c r="AI235" s="11"/>
      <c r="AJ235" s="11"/>
      <c r="AK235" s="11"/>
      <c r="AL235" s="11"/>
    </row>
    <row r="236" spans="1:38" ht="15.75" thickTop="1" thickBot="1" x14ac:dyDescent="0.2">
      <c r="A236" s="23">
        <v>224</v>
      </c>
      <c r="B236" s="19"/>
      <c r="C236" s="24"/>
      <c r="D236" s="20"/>
      <c r="E236" s="21"/>
      <c r="F236" s="9" t="str">
        <f t="shared" si="20"/>
        <v/>
      </c>
      <c r="G236" s="4"/>
      <c r="H236" s="4"/>
      <c r="I236" s="11"/>
      <c r="J236" s="11"/>
      <c r="K236" s="9" t="str">
        <f t="shared" ca="1" si="19"/>
        <v/>
      </c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37"/>
      <c r="W236" s="41"/>
      <c r="X236" s="42"/>
      <c r="Y236" s="42"/>
      <c r="Z236" s="42"/>
      <c r="AA236" s="43"/>
      <c r="AB236" s="44"/>
      <c r="AC236" s="42"/>
      <c r="AD236" s="11"/>
      <c r="AE236" s="11"/>
      <c r="AF236" s="11"/>
      <c r="AG236" s="37"/>
      <c r="AH236" s="34"/>
      <c r="AI236" s="11"/>
      <c r="AJ236" s="11"/>
      <c r="AK236" s="11"/>
      <c r="AL236" s="11"/>
    </row>
    <row r="237" spans="1:38" ht="15.75" thickTop="1" thickBot="1" x14ac:dyDescent="0.2">
      <c r="A237" s="23">
        <v>225</v>
      </c>
      <c r="B237" s="19"/>
      <c r="C237" s="24"/>
      <c r="D237" s="20"/>
      <c r="E237" s="21"/>
      <c r="F237" s="9" t="str">
        <f t="shared" si="20"/>
        <v/>
      </c>
      <c r="G237" s="4"/>
      <c r="H237" s="4"/>
      <c r="I237" s="11"/>
      <c r="J237" s="11"/>
      <c r="K237" s="9" t="str">
        <f t="shared" ca="1" si="19"/>
        <v/>
      </c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37"/>
      <c r="W237" s="41"/>
      <c r="X237" s="42"/>
      <c r="Y237" s="42"/>
      <c r="Z237" s="42"/>
      <c r="AA237" s="43"/>
      <c r="AB237" s="44"/>
      <c r="AC237" s="42"/>
      <c r="AD237" s="11"/>
      <c r="AE237" s="11"/>
      <c r="AF237" s="11"/>
      <c r="AG237" s="37"/>
      <c r="AH237" s="34"/>
      <c r="AI237" s="11"/>
      <c r="AJ237" s="11"/>
      <c r="AK237" s="11"/>
      <c r="AL237" s="11"/>
    </row>
    <row r="238" spans="1:38" ht="15.75" thickTop="1" thickBot="1" x14ac:dyDescent="0.2">
      <c r="A238" s="23">
        <v>226</v>
      </c>
      <c r="B238" s="19"/>
      <c r="C238" s="24"/>
      <c r="D238" s="20"/>
      <c r="E238" s="21"/>
      <c r="F238" s="9" t="str">
        <f t="shared" si="20"/>
        <v/>
      </c>
      <c r="G238" s="4"/>
      <c r="H238" s="4"/>
      <c r="I238" s="11"/>
      <c r="J238" s="11"/>
      <c r="K238" s="9" t="str">
        <f t="shared" ca="1" si="19"/>
        <v/>
      </c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37"/>
      <c r="W238" s="41"/>
      <c r="X238" s="42"/>
      <c r="Y238" s="42"/>
      <c r="Z238" s="42"/>
      <c r="AA238" s="43"/>
      <c r="AB238" s="44"/>
      <c r="AC238" s="42"/>
      <c r="AD238" s="11"/>
      <c r="AE238" s="11"/>
      <c r="AF238" s="11"/>
      <c r="AG238" s="37"/>
      <c r="AH238" s="34"/>
      <c r="AI238" s="11"/>
      <c r="AJ238" s="11"/>
      <c r="AK238" s="11"/>
      <c r="AL238" s="11"/>
    </row>
    <row r="239" spans="1:38" ht="15.75" thickTop="1" thickBot="1" x14ac:dyDescent="0.2">
      <c r="A239" s="23">
        <v>227</v>
      </c>
      <c r="B239" s="19"/>
      <c r="C239" s="24"/>
      <c r="D239" s="20"/>
      <c r="E239" s="21"/>
      <c r="F239" s="9" t="str">
        <f t="shared" si="20"/>
        <v/>
      </c>
      <c r="G239" s="4"/>
      <c r="H239" s="4"/>
      <c r="I239" s="11"/>
      <c r="J239" s="11"/>
      <c r="K239" s="9" t="str">
        <f t="shared" ca="1" si="19"/>
        <v/>
      </c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37"/>
      <c r="W239" s="41"/>
      <c r="X239" s="42"/>
      <c r="Y239" s="42"/>
      <c r="Z239" s="42"/>
      <c r="AA239" s="43"/>
      <c r="AB239" s="44"/>
      <c r="AC239" s="42"/>
      <c r="AD239" s="11"/>
      <c r="AE239" s="11"/>
      <c r="AF239" s="11"/>
      <c r="AG239" s="37"/>
      <c r="AH239" s="34"/>
      <c r="AI239" s="11"/>
      <c r="AJ239" s="11"/>
      <c r="AK239" s="11"/>
      <c r="AL239" s="11"/>
    </row>
    <row r="240" spans="1:38" ht="15.75" thickTop="1" thickBot="1" x14ac:dyDescent="0.2">
      <c r="A240" s="23">
        <v>228</v>
      </c>
      <c r="B240" s="19"/>
      <c r="C240" s="24"/>
      <c r="D240" s="20"/>
      <c r="E240" s="21"/>
      <c r="F240" s="9" t="str">
        <f t="shared" si="20"/>
        <v/>
      </c>
      <c r="G240" s="4"/>
      <c r="H240" s="4"/>
      <c r="I240" s="11"/>
      <c r="J240" s="11"/>
      <c r="K240" s="9" t="str">
        <f t="shared" ca="1" si="19"/>
        <v/>
      </c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37"/>
      <c r="W240" s="41"/>
      <c r="X240" s="42"/>
      <c r="Y240" s="42"/>
      <c r="Z240" s="42"/>
      <c r="AA240" s="43"/>
      <c r="AB240" s="44"/>
      <c r="AC240" s="42"/>
      <c r="AD240" s="11"/>
      <c r="AE240" s="11"/>
      <c r="AF240" s="11"/>
      <c r="AG240" s="37"/>
      <c r="AH240" s="34"/>
      <c r="AI240" s="11"/>
      <c r="AJ240" s="11"/>
      <c r="AK240" s="11"/>
      <c r="AL240" s="11"/>
    </row>
    <row r="241" spans="1:38" ht="15.75" thickTop="1" thickBot="1" x14ac:dyDescent="0.2">
      <c r="A241" s="23">
        <v>229</v>
      </c>
      <c r="B241" s="19"/>
      <c r="C241" s="24"/>
      <c r="D241" s="20"/>
      <c r="E241" s="21"/>
      <c r="F241" s="9" t="str">
        <f t="shared" si="20"/>
        <v/>
      </c>
      <c r="G241" s="4"/>
      <c r="H241" s="4"/>
      <c r="I241" s="11"/>
      <c r="J241" s="11"/>
      <c r="K241" s="9" t="str">
        <f t="shared" ca="1" si="19"/>
        <v/>
      </c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37"/>
      <c r="W241" s="41"/>
      <c r="X241" s="42"/>
      <c r="Y241" s="42"/>
      <c r="Z241" s="42"/>
      <c r="AA241" s="43"/>
      <c r="AB241" s="44"/>
      <c r="AC241" s="42"/>
      <c r="AD241" s="11"/>
      <c r="AE241" s="11"/>
      <c r="AF241" s="11"/>
      <c r="AG241" s="37"/>
      <c r="AH241" s="34"/>
      <c r="AI241" s="11"/>
      <c r="AJ241" s="11"/>
      <c r="AK241" s="11"/>
      <c r="AL241" s="11"/>
    </row>
    <row r="242" spans="1:38" ht="15.75" thickTop="1" thickBot="1" x14ac:dyDescent="0.2">
      <c r="A242" s="23">
        <v>230</v>
      </c>
      <c r="B242" s="19"/>
      <c r="C242" s="24"/>
      <c r="D242" s="20"/>
      <c r="E242" s="21"/>
      <c r="F242" s="9" t="str">
        <f t="shared" si="20"/>
        <v/>
      </c>
      <c r="G242" s="4"/>
      <c r="H242" s="4"/>
      <c r="I242" s="11"/>
      <c r="J242" s="11"/>
      <c r="K242" s="9" t="str">
        <f t="shared" ca="1" si="19"/>
        <v/>
      </c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37"/>
      <c r="W242" s="41"/>
      <c r="X242" s="42"/>
      <c r="Y242" s="42"/>
      <c r="Z242" s="42"/>
      <c r="AA242" s="43"/>
      <c r="AB242" s="44"/>
      <c r="AC242" s="42"/>
      <c r="AD242" s="11"/>
      <c r="AE242" s="11"/>
      <c r="AF242" s="11"/>
      <c r="AG242" s="37"/>
      <c r="AH242" s="34"/>
      <c r="AI242" s="11"/>
      <c r="AJ242" s="11"/>
      <c r="AK242" s="11"/>
      <c r="AL242" s="11"/>
    </row>
    <row r="243" spans="1:38" ht="15.75" thickTop="1" thickBot="1" x14ac:dyDescent="0.2">
      <c r="A243" s="23">
        <v>231</v>
      </c>
      <c r="B243" s="19"/>
      <c r="C243" s="24"/>
      <c r="D243" s="20"/>
      <c r="E243" s="21"/>
      <c r="F243" s="9" t="str">
        <f t="shared" si="20"/>
        <v/>
      </c>
      <c r="G243" s="4"/>
      <c r="H243" s="4"/>
      <c r="I243" s="11"/>
      <c r="J243" s="11"/>
      <c r="K243" s="9" t="str">
        <f t="shared" ca="1" si="19"/>
        <v/>
      </c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37"/>
      <c r="W243" s="41"/>
      <c r="X243" s="42"/>
      <c r="Y243" s="42"/>
      <c r="Z243" s="42"/>
      <c r="AA243" s="43"/>
      <c r="AB243" s="44"/>
      <c r="AC243" s="42"/>
      <c r="AD243" s="11"/>
      <c r="AE243" s="11"/>
      <c r="AF243" s="11"/>
      <c r="AG243" s="37"/>
      <c r="AH243" s="34"/>
      <c r="AI243" s="11"/>
      <c r="AJ243" s="11"/>
      <c r="AK243" s="11"/>
      <c r="AL243" s="11"/>
    </row>
    <row r="244" spans="1:38" ht="15.75" thickTop="1" thickBot="1" x14ac:dyDescent="0.2">
      <c r="A244" s="23">
        <v>232</v>
      </c>
      <c r="B244" s="19"/>
      <c r="C244" s="24"/>
      <c r="D244" s="20"/>
      <c r="E244" s="21"/>
      <c r="F244" s="9" t="str">
        <f t="shared" si="20"/>
        <v/>
      </c>
      <c r="G244" s="4"/>
      <c r="H244" s="4"/>
      <c r="I244" s="11"/>
      <c r="J244" s="11"/>
      <c r="K244" s="9" t="str">
        <f t="shared" ca="1" si="19"/>
        <v/>
      </c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37"/>
      <c r="W244" s="41"/>
      <c r="X244" s="42"/>
      <c r="Y244" s="42"/>
      <c r="Z244" s="42"/>
      <c r="AA244" s="43"/>
      <c r="AB244" s="44"/>
      <c r="AC244" s="42"/>
      <c r="AD244" s="11"/>
      <c r="AE244" s="11"/>
      <c r="AF244" s="11"/>
      <c r="AG244" s="37"/>
      <c r="AH244" s="34"/>
      <c r="AI244" s="11"/>
      <c r="AJ244" s="11"/>
      <c r="AK244" s="11"/>
      <c r="AL244" s="11"/>
    </row>
    <row r="245" spans="1:38" ht="15.75" thickTop="1" thickBot="1" x14ac:dyDescent="0.2">
      <c r="A245" s="23">
        <v>233</v>
      </c>
      <c r="B245" s="19"/>
      <c r="C245" s="24"/>
      <c r="D245" s="20"/>
      <c r="E245" s="21"/>
      <c r="F245" s="9" t="str">
        <f t="shared" si="20"/>
        <v/>
      </c>
      <c r="G245" s="4"/>
      <c r="H245" s="4"/>
      <c r="I245" s="11"/>
      <c r="J245" s="11"/>
      <c r="K245" s="9" t="str">
        <f t="shared" ca="1" si="19"/>
        <v/>
      </c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37"/>
      <c r="W245" s="41"/>
      <c r="X245" s="42"/>
      <c r="Y245" s="42"/>
      <c r="Z245" s="42"/>
      <c r="AA245" s="43"/>
      <c r="AB245" s="44"/>
      <c r="AC245" s="42"/>
      <c r="AD245" s="11"/>
      <c r="AE245" s="11"/>
      <c r="AF245" s="11"/>
      <c r="AG245" s="37"/>
      <c r="AH245" s="34"/>
      <c r="AI245" s="11"/>
      <c r="AJ245" s="11"/>
      <c r="AK245" s="11"/>
      <c r="AL245" s="11"/>
    </row>
    <row r="246" spans="1:38" ht="15.75" thickTop="1" thickBot="1" x14ac:dyDescent="0.2">
      <c r="A246" s="23">
        <v>234</v>
      </c>
      <c r="B246" s="19"/>
      <c r="C246" s="24"/>
      <c r="D246" s="20"/>
      <c r="E246" s="21"/>
      <c r="F246" s="9" t="str">
        <f t="shared" si="20"/>
        <v/>
      </c>
      <c r="G246" s="4"/>
      <c r="H246" s="4"/>
      <c r="I246" s="11"/>
      <c r="J246" s="11"/>
      <c r="K246" s="9" t="str">
        <f t="shared" ca="1" si="19"/>
        <v/>
      </c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37"/>
      <c r="W246" s="41"/>
      <c r="X246" s="42"/>
      <c r="Y246" s="42"/>
      <c r="Z246" s="42"/>
      <c r="AA246" s="43"/>
      <c r="AB246" s="44"/>
      <c r="AC246" s="42"/>
      <c r="AD246" s="11"/>
      <c r="AE246" s="11"/>
      <c r="AF246" s="11"/>
      <c r="AG246" s="37"/>
      <c r="AH246" s="34"/>
      <c r="AI246" s="11"/>
      <c r="AJ246" s="11"/>
      <c r="AK246" s="11"/>
      <c r="AL246" s="11"/>
    </row>
    <row r="247" spans="1:38" ht="15.75" thickTop="1" thickBot="1" x14ac:dyDescent="0.2">
      <c r="A247" s="23">
        <v>235</v>
      </c>
      <c r="B247" s="19"/>
      <c r="C247" s="24"/>
      <c r="D247" s="20"/>
      <c r="E247" s="21"/>
      <c r="F247" s="9" t="str">
        <f t="shared" si="20"/>
        <v/>
      </c>
      <c r="G247" s="4"/>
      <c r="H247" s="4"/>
      <c r="I247" s="11"/>
      <c r="J247" s="11"/>
      <c r="K247" s="9" t="str">
        <f t="shared" ca="1" si="19"/>
        <v/>
      </c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37"/>
      <c r="W247" s="41"/>
      <c r="X247" s="42"/>
      <c r="Y247" s="42"/>
      <c r="Z247" s="42"/>
      <c r="AA247" s="43"/>
      <c r="AB247" s="44"/>
      <c r="AC247" s="42"/>
      <c r="AD247" s="11"/>
      <c r="AE247" s="11"/>
      <c r="AF247" s="11"/>
      <c r="AG247" s="37"/>
      <c r="AH247" s="34"/>
      <c r="AI247" s="11"/>
      <c r="AJ247" s="11"/>
      <c r="AK247" s="11"/>
      <c r="AL247" s="11"/>
    </row>
    <row r="248" spans="1:38" ht="15.75" thickTop="1" thickBot="1" x14ac:dyDescent="0.2">
      <c r="A248" s="23">
        <v>236</v>
      </c>
      <c r="B248" s="19"/>
      <c r="C248" s="24"/>
      <c r="D248" s="20"/>
      <c r="E248" s="21"/>
      <c r="F248" s="9" t="str">
        <f t="shared" si="20"/>
        <v/>
      </c>
      <c r="G248" s="4"/>
      <c r="H248" s="4"/>
      <c r="I248" s="11"/>
      <c r="J248" s="11"/>
      <c r="K248" s="9" t="str">
        <f t="shared" ca="1" si="19"/>
        <v/>
      </c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37"/>
      <c r="W248" s="41"/>
      <c r="X248" s="42"/>
      <c r="Y248" s="42"/>
      <c r="Z248" s="42"/>
      <c r="AA248" s="43"/>
      <c r="AB248" s="44"/>
      <c r="AC248" s="42"/>
      <c r="AD248" s="11"/>
      <c r="AE248" s="11"/>
      <c r="AF248" s="11"/>
      <c r="AG248" s="37"/>
      <c r="AH248" s="34"/>
      <c r="AI248" s="11"/>
      <c r="AJ248" s="11"/>
      <c r="AK248" s="11"/>
      <c r="AL248" s="11"/>
    </row>
    <row r="249" spans="1:38" ht="15.75" thickTop="1" thickBot="1" x14ac:dyDescent="0.2">
      <c r="A249" s="23">
        <v>237</v>
      </c>
      <c r="B249" s="19"/>
      <c r="C249" s="24"/>
      <c r="D249" s="20"/>
      <c r="E249" s="21"/>
      <c r="F249" s="9" t="str">
        <f t="shared" si="20"/>
        <v/>
      </c>
      <c r="G249" s="4"/>
      <c r="H249" s="4"/>
      <c r="I249" s="11"/>
      <c r="J249" s="11"/>
      <c r="K249" s="9" t="str">
        <f t="shared" ca="1" si="19"/>
        <v/>
      </c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37"/>
      <c r="W249" s="41"/>
      <c r="X249" s="42"/>
      <c r="Y249" s="42"/>
      <c r="Z249" s="42"/>
      <c r="AA249" s="43"/>
      <c r="AB249" s="44"/>
      <c r="AC249" s="42"/>
      <c r="AD249" s="11"/>
      <c r="AE249" s="11"/>
      <c r="AF249" s="11"/>
      <c r="AG249" s="37"/>
      <c r="AH249" s="34"/>
      <c r="AI249" s="11"/>
      <c r="AJ249" s="11"/>
      <c r="AK249" s="11"/>
      <c r="AL249" s="11"/>
    </row>
    <row r="250" spans="1:38" ht="15.75" thickTop="1" thickBot="1" x14ac:dyDescent="0.2">
      <c r="A250" s="23">
        <v>238</v>
      </c>
      <c r="B250" s="19"/>
      <c r="C250" s="24"/>
      <c r="D250" s="20"/>
      <c r="E250" s="21"/>
      <c r="F250" s="9" t="str">
        <f t="shared" si="20"/>
        <v/>
      </c>
      <c r="G250" s="4"/>
      <c r="H250" s="4"/>
      <c r="I250" s="11"/>
      <c r="J250" s="11"/>
      <c r="K250" s="9" t="str">
        <f t="shared" ca="1" si="19"/>
        <v/>
      </c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37"/>
      <c r="W250" s="41"/>
      <c r="X250" s="42"/>
      <c r="Y250" s="42"/>
      <c r="Z250" s="42"/>
      <c r="AA250" s="43"/>
      <c r="AB250" s="44"/>
      <c r="AC250" s="42"/>
      <c r="AD250" s="11"/>
      <c r="AE250" s="11"/>
      <c r="AF250" s="11"/>
      <c r="AG250" s="37"/>
      <c r="AH250" s="34"/>
      <c r="AI250" s="11"/>
      <c r="AJ250" s="11"/>
      <c r="AK250" s="11"/>
      <c r="AL250" s="11"/>
    </row>
    <row r="251" spans="1:38" ht="15.75" thickTop="1" thickBot="1" x14ac:dyDescent="0.2">
      <c r="A251" s="23">
        <v>239</v>
      </c>
      <c r="B251" s="19"/>
      <c r="C251" s="24"/>
      <c r="D251" s="20"/>
      <c r="E251" s="21"/>
      <c r="F251" s="9" t="str">
        <f t="shared" si="20"/>
        <v/>
      </c>
      <c r="G251" s="4"/>
      <c r="H251" s="4"/>
      <c r="I251" s="11"/>
      <c r="J251" s="11"/>
      <c r="K251" s="9" t="str">
        <f t="shared" ca="1" si="19"/>
        <v/>
      </c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37"/>
      <c r="W251" s="41"/>
      <c r="X251" s="42"/>
      <c r="Y251" s="42"/>
      <c r="Z251" s="42"/>
      <c r="AA251" s="43"/>
      <c r="AB251" s="44"/>
      <c r="AC251" s="42"/>
      <c r="AD251" s="11"/>
      <c r="AE251" s="11"/>
      <c r="AF251" s="11"/>
      <c r="AG251" s="37"/>
      <c r="AH251" s="34"/>
      <c r="AI251" s="11"/>
      <c r="AJ251" s="11"/>
      <c r="AK251" s="11"/>
      <c r="AL251" s="11"/>
    </row>
    <row r="252" spans="1:38" ht="15.75" thickTop="1" thickBot="1" x14ac:dyDescent="0.2">
      <c r="A252" s="23">
        <v>240</v>
      </c>
      <c r="B252" s="19"/>
      <c r="C252" s="24"/>
      <c r="D252" s="20"/>
      <c r="E252" s="21"/>
      <c r="F252" s="9" t="str">
        <f t="shared" si="20"/>
        <v/>
      </c>
      <c r="G252" s="4"/>
      <c r="H252" s="4"/>
      <c r="I252" s="11"/>
      <c r="J252" s="11"/>
      <c r="K252" s="9" t="str">
        <f t="shared" ca="1" si="19"/>
        <v/>
      </c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37"/>
      <c r="W252" s="41"/>
      <c r="X252" s="42"/>
      <c r="Y252" s="42"/>
      <c r="Z252" s="42"/>
      <c r="AA252" s="43"/>
      <c r="AB252" s="44"/>
      <c r="AC252" s="42"/>
      <c r="AD252" s="11"/>
      <c r="AE252" s="11"/>
      <c r="AF252" s="11"/>
      <c r="AG252" s="37"/>
      <c r="AH252" s="34"/>
      <c r="AI252" s="11"/>
      <c r="AJ252" s="11"/>
      <c r="AK252" s="11"/>
      <c r="AL252" s="11"/>
    </row>
    <row r="253" spans="1:38" ht="15.75" thickTop="1" thickBot="1" x14ac:dyDescent="0.2">
      <c r="A253" s="23">
        <v>241</v>
      </c>
      <c r="B253" s="19"/>
      <c r="C253" s="24"/>
      <c r="D253" s="20"/>
      <c r="E253" s="21"/>
      <c r="F253" s="9" t="str">
        <f t="shared" si="20"/>
        <v/>
      </c>
      <c r="G253" s="4"/>
      <c r="H253" s="4"/>
      <c r="I253" s="11"/>
      <c r="J253" s="11"/>
      <c r="K253" s="9" t="str">
        <f t="shared" ca="1" si="19"/>
        <v/>
      </c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37"/>
      <c r="W253" s="41"/>
      <c r="X253" s="42"/>
      <c r="Y253" s="42"/>
      <c r="Z253" s="42"/>
      <c r="AA253" s="43"/>
      <c r="AB253" s="44"/>
      <c r="AC253" s="42"/>
      <c r="AD253" s="11"/>
      <c r="AE253" s="11"/>
      <c r="AF253" s="11"/>
      <c r="AG253" s="37"/>
      <c r="AH253" s="34"/>
      <c r="AI253" s="11"/>
      <c r="AJ253" s="11"/>
      <c r="AK253" s="11"/>
      <c r="AL253" s="11"/>
    </row>
    <row r="254" spans="1:38" ht="15.75" thickTop="1" thickBot="1" x14ac:dyDescent="0.2">
      <c r="A254" s="23">
        <v>242</v>
      </c>
      <c r="B254" s="19"/>
      <c r="C254" s="24"/>
      <c r="D254" s="20"/>
      <c r="E254" s="21"/>
      <c r="F254" s="9" t="str">
        <f t="shared" si="20"/>
        <v/>
      </c>
      <c r="G254" s="4"/>
      <c r="H254" s="4"/>
      <c r="I254" s="11"/>
      <c r="J254" s="11"/>
      <c r="K254" s="9" t="str">
        <f t="shared" ca="1" si="19"/>
        <v/>
      </c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37"/>
      <c r="W254" s="41"/>
      <c r="X254" s="42"/>
      <c r="Y254" s="42"/>
      <c r="Z254" s="42"/>
      <c r="AA254" s="43"/>
      <c r="AB254" s="44"/>
      <c r="AC254" s="42"/>
      <c r="AD254" s="11"/>
      <c r="AE254" s="11"/>
      <c r="AF254" s="11"/>
      <c r="AG254" s="37"/>
      <c r="AH254" s="34"/>
      <c r="AI254" s="11"/>
      <c r="AJ254" s="11"/>
      <c r="AK254" s="11"/>
      <c r="AL254" s="11"/>
    </row>
    <row r="255" spans="1:38" ht="15.75" thickTop="1" thickBot="1" x14ac:dyDescent="0.2">
      <c r="A255" s="23">
        <v>243</v>
      </c>
      <c r="B255" s="19"/>
      <c r="C255" s="24"/>
      <c r="D255" s="20"/>
      <c r="E255" s="21"/>
      <c r="F255" s="9" t="str">
        <f t="shared" si="20"/>
        <v/>
      </c>
      <c r="G255" s="4"/>
      <c r="H255" s="4"/>
      <c r="I255" s="11"/>
      <c r="J255" s="11"/>
      <c r="K255" s="9" t="str">
        <f t="shared" ref="K255:K318" ca="1" si="21">IF(ISBLANK(L255)=FALSE,OFFSET(K255,0,COUNTA(L255:AL255)),"")</f>
        <v/>
      </c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37"/>
      <c r="W255" s="41"/>
      <c r="X255" s="42"/>
      <c r="Y255" s="42"/>
      <c r="Z255" s="42"/>
      <c r="AA255" s="43"/>
      <c r="AB255" s="44"/>
      <c r="AC255" s="42"/>
      <c r="AD255" s="11"/>
      <c r="AE255" s="11"/>
      <c r="AF255" s="11"/>
      <c r="AG255" s="37"/>
      <c r="AH255" s="34"/>
      <c r="AI255" s="11"/>
      <c r="AJ255" s="11"/>
      <c r="AK255" s="11"/>
      <c r="AL255" s="11"/>
    </row>
    <row r="256" spans="1:38" ht="15.75" thickTop="1" thickBot="1" x14ac:dyDescent="0.2">
      <c r="A256" s="23">
        <v>244</v>
      </c>
      <c r="B256" s="19"/>
      <c r="C256" s="24"/>
      <c r="D256" s="20"/>
      <c r="E256" s="21"/>
      <c r="F256" s="9" t="str">
        <f t="shared" si="20"/>
        <v/>
      </c>
      <c r="G256" s="4"/>
      <c r="H256" s="4"/>
      <c r="I256" s="11"/>
      <c r="J256" s="11"/>
      <c r="K256" s="9" t="str">
        <f t="shared" ca="1" si="21"/>
        <v/>
      </c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37"/>
      <c r="W256" s="41"/>
      <c r="X256" s="42"/>
      <c r="Y256" s="42"/>
      <c r="Z256" s="42"/>
      <c r="AA256" s="43"/>
      <c r="AB256" s="44"/>
      <c r="AC256" s="42"/>
      <c r="AD256" s="11"/>
      <c r="AE256" s="11"/>
      <c r="AF256" s="11"/>
      <c r="AG256" s="37"/>
      <c r="AH256" s="34"/>
      <c r="AI256" s="11"/>
      <c r="AJ256" s="11"/>
      <c r="AK256" s="11"/>
      <c r="AL256" s="11"/>
    </row>
    <row r="257" spans="1:38" ht="15.75" thickTop="1" thickBot="1" x14ac:dyDescent="0.2">
      <c r="A257" s="23">
        <v>245</v>
      </c>
      <c r="B257" s="19"/>
      <c r="C257" s="24"/>
      <c r="D257" s="20"/>
      <c r="E257" s="21"/>
      <c r="F257" s="9" t="str">
        <f t="shared" si="20"/>
        <v/>
      </c>
      <c r="G257" s="4"/>
      <c r="H257" s="4"/>
      <c r="I257" s="11"/>
      <c r="J257" s="11"/>
      <c r="K257" s="9" t="str">
        <f t="shared" ca="1" si="21"/>
        <v/>
      </c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37"/>
      <c r="W257" s="41"/>
      <c r="X257" s="42"/>
      <c r="Y257" s="42"/>
      <c r="Z257" s="42"/>
      <c r="AA257" s="43"/>
      <c r="AB257" s="44"/>
      <c r="AC257" s="42"/>
      <c r="AD257" s="11"/>
      <c r="AE257" s="11"/>
      <c r="AF257" s="11"/>
      <c r="AG257" s="37"/>
      <c r="AH257" s="34"/>
      <c r="AI257" s="11"/>
      <c r="AJ257" s="11"/>
      <c r="AK257" s="11"/>
      <c r="AL257" s="11"/>
    </row>
    <row r="258" spans="1:38" ht="15.75" thickTop="1" thickBot="1" x14ac:dyDescent="0.2">
      <c r="A258" s="23">
        <v>246</v>
      </c>
      <c r="B258" s="19"/>
      <c r="C258" s="24"/>
      <c r="D258" s="20"/>
      <c r="E258" s="21"/>
      <c r="F258" s="9" t="str">
        <f t="shared" si="20"/>
        <v/>
      </c>
      <c r="G258" s="4"/>
      <c r="H258" s="4"/>
      <c r="I258" s="11"/>
      <c r="J258" s="11"/>
      <c r="K258" s="9" t="str">
        <f t="shared" ca="1" si="21"/>
        <v/>
      </c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37"/>
      <c r="W258" s="41"/>
      <c r="X258" s="42"/>
      <c r="Y258" s="42"/>
      <c r="Z258" s="42"/>
      <c r="AA258" s="43"/>
      <c r="AB258" s="44"/>
      <c r="AC258" s="42"/>
      <c r="AD258" s="11"/>
      <c r="AE258" s="11"/>
      <c r="AF258" s="11"/>
      <c r="AG258" s="37"/>
      <c r="AH258" s="34"/>
      <c r="AI258" s="11"/>
      <c r="AJ258" s="11"/>
      <c r="AK258" s="11"/>
      <c r="AL258" s="11"/>
    </row>
    <row r="259" spans="1:38" ht="15.75" thickTop="1" thickBot="1" x14ac:dyDescent="0.2">
      <c r="A259" s="23">
        <v>247</v>
      </c>
      <c r="B259" s="19"/>
      <c r="C259" s="24"/>
      <c r="D259" s="20"/>
      <c r="E259" s="21"/>
      <c r="F259" s="9" t="str">
        <f t="shared" si="20"/>
        <v/>
      </c>
      <c r="G259" s="4"/>
      <c r="H259" s="4"/>
      <c r="I259" s="11"/>
      <c r="J259" s="11"/>
      <c r="K259" s="9" t="str">
        <f t="shared" ca="1" si="21"/>
        <v/>
      </c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37"/>
      <c r="W259" s="41"/>
      <c r="X259" s="42"/>
      <c r="Y259" s="42"/>
      <c r="Z259" s="42"/>
      <c r="AA259" s="43"/>
      <c r="AB259" s="44"/>
      <c r="AC259" s="42"/>
      <c r="AD259" s="11"/>
      <c r="AE259" s="11"/>
      <c r="AF259" s="11"/>
      <c r="AG259" s="37"/>
      <c r="AH259" s="34"/>
      <c r="AI259" s="11"/>
      <c r="AJ259" s="11"/>
      <c r="AK259" s="11"/>
      <c r="AL259" s="11"/>
    </row>
    <row r="260" spans="1:38" ht="15.75" thickTop="1" thickBot="1" x14ac:dyDescent="0.2">
      <c r="A260" s="23">
        <v>248</v>
      </c>
      <c r="B260" s="19"/>
      <c r="C260" s="24"/>
      <c r="D260" s="20"/>
      <c r="E260" s="21"/>
      <c r="F260" s="9" t="str">
        <f t="shared" si="20"/>
        <v/>
      </c>
      <c r="G260" s="4"/>
      <c r="H260" s="4"/>
      <c r="I260" s="11"/>
      <c r="J260" s="11"/>
      <c r="K260" s="9" t="str">
        <f t="shared" ca="1" si="21"/>
        <v/>
      </c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37"/>
      <c r="W260" s="41"/>
      <c r="X260" s="42"/>
      <c r="Y260" s="42"/>
      <c r="Z260" s="42"/>
      <c r="AA260" s="43"/>
      <c r="AB260" s="44"/>
      <c r="AC260" s="42"/>
      <c r="AD260" s="11"/>
      <c r="AE260" s="11"/>
      <c r="AF260" s="11"/>
      <c r="AG260" s="37"/>
      <c r="AH260" s="34"/>
      <c r="AI260" s="11"/>
      <c r="AJ260" s="11"/>
      <c r="AK260" s="11"/>
      <c r="AL260" s="11"/>
    </row>
    <row r="261" spans="1:38" ht="15.75" thickTop="1" thickBot="1" x14ac:dyDescent="0.2">
      <c r="A261" s="23">
        <v>249</v>
      </c>
      <c r="B261" s="19"/>
      <c r="C261" s="24"/>
      <c r="D261" s="20"/>
      <c r="E261" s="21"/>
      <c r="F261" s="9" t="str">
        <f t="shared" si="20"/>
        <v/>
      </c>
      <c r="G261" s="4"/>
      <c r="H261" s="4"/>
      <c r="I261" s="11"/>
      <c r="J261" s="11"/>
      <c r="K261" s="9" t="str">
        <f t="shared" ca="1" si="21"/>
        <v/>
      </c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37"/>
      <c r="W261" s="41"/>
      <c r="X261" s="42"/>
      <c r="Y261" s="42"/>
      <c r="Z261" s="42"/>
      <c r="AA261" s="43"/>
      <c r="AB261" s="44"/>
      <c r="AC261" s="42"/>
      <c r="AD261" s="11"/>
      <c r="AE261" s="11"/>
      <c r="AF261" s="11"/>
      <c r="AG261" s="37"/>
      <c r="AH261" s="34"/>
      <c r="AI261" s="11"/>
      <c r="AJ261" s="11"/>
      <c r="AK261" s="11"/>
      <c r="AL261" s="11"/>
    </row>
    <row r="262" spans="1:38" ht="15.75" thickTop="1" thickBot="1" x14ac:dyDescent="0.2">
      <c r="A262" s="23">
        <v>250</v>
      </c>
      <c r="B262" s="19"/>
      <c r="C262" s="24"/>
      <c r="D262" s="20"/>
      <c r="E262" s="21"/>
      <c r="F262" s="9" t="str">
        <f t="shared" si="20"/>
        <v/>
      </c>
      <c r="G262" s="4"/>
      <c r="H262" s="4"/>
      <c r="I262" s="11"/>
      <c r="J262" s="11"/>
      <c r="K262" s="9" t="str">
        <f t="shared" ca="1" si="21"/>
        <v/>
      </c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37"/>
      <c r="W262" s="41"/>
      <c r="X262" s="42"/>
      <c r="Y262" s="42"/>
      <c r="Z262" s="42"/>
      <c r="AA262" s="43"/>
      <c r="AB262" s="44"/>
      <c r="AC262" s="42"/>
      <c r="AD262" s="11"/>
      <c r="AE262" s="11"/>
      <c r="AF262" s="11"/>
      <c r="AG262" s="37"/>
      <c r="AH262" s="34"/>
      <c r="AI262" s="11"/>
      <c r="AJ262" s="11"/>
      <c r="AK262" s="11"/>
      <c r="AL262" s="11"/>
    </row>
    <row r="263" spans="1:38" ht="15.75" thickTop="1" thickBot="1" x14ac:dyDescent="0.2">
      <c r="A263" s="23">
        <v>251</v>
      </c>
      <c r="B263" s="19"/>
      <c r="C263" s="24"/>
      <c r="D263" s="20"/>
      <c r="E263" s="21"/>
      <c r="F263" s="9" t="str">
        <f t="shared" si="20"/>
        <v/>
      </c>
      <c r="G263" s="4"/>
      <c r="H263" s="4"/>
      <c r="I263" s="11"/>
      <c r="J263" s="11"/>
      <c r="K263" s="9" t="str">
        <f t="shared" ca="1" si="21"/>
        <v/>
      </c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37"/>
      <c r="W263" s="41"/>
      <c r="X263" s="42"/>
      <c r="Y263" s="42"/>
      <c r="Z263" s="42"/>
      <c r="AA263" s="43"/>
      <c r="AB263" s="44"/>
      <c r="AC263" s="42"/>
      <c r="AD263" s="11"/>
      <c r="AE263" s="11"/>
      <c r="AF263" s="11"/>
      <c r="AG263" s="37"/>
      <c r="AH263" s="34"/>
      <c r="AI263" s="11"/>
      <c r="AJ263" s="11"/>
      <c r="AK263" s="11"/>
      <c r="AL263" s="11"/>
    </row>
    <row r="264" spans="1:38" ht="15.75" thickTop="1" thickBot="1" x14ac:dyDescent="0.2">
      <c r="A264" s="23">
        <v>252</v>
      </c>
      <c r="B264" s="19"/>
      <c r="C264" s="24"/>
      <c r="D264" s="20"/>
      <c r="E264" s="21"/>
      <c r="F264" s="9" t="str">
        <f t="shared" si="20"/>
        <v/>
      </c>
      <c r="G264" s="4"/>
      <c r="H264" s="4"/>
      <c r="I264" s="11"/>
      <c r="J264" s="11"/>
      <c r="K264" s="9" t="str">
        <f t="shared" ca="1" si="21"/>
        <v/>
      </c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37"/>
      <c r="W264" s="41"/>
      <c r="X264" s="42"/>
      <c r="Y264" s="42"/>
      <c r="Z264" s="42"/>
      <c r="AA264" s="43"/>
      <c r="AB264" s="44"/>
      <c r="AC264" s="42"/>
      <c r="AD264" s="11"/>
      <c r="AE264" s="11"/>
      <c r="AF264" s="11"/>
      <c r="AG264" s="37"/>
      <c r="AH264" s="34"/>
      <c r="AI264" s="11"/>
      <c r="AJ264" s="11"/>
      <c r="AK264" s="11"/>
      <c r="AL264" s="11"/>
    </row>
    <row r="265" spans="1:38" ht="15.75" thickTop="1" thickBot="1" x14ac:dyDescent="0.2">
      <c r="A265" s="23">
        <v>253</v>
      </c>
      <c r="B265" s="19"/>
      <c r="C265" s="24"/>
      <c r="D265" s="20"/>
      <c r="E265" s="21"/>
      <c r="F265" s="9" t="str">
        <f t="shared" si="20"/>
        <v/>
      </c>
      <c r="G265" s="4"/>
      <c r="H265" s="4"/>
      <c r="I265" s="11"/>
      <c r="J265" s="11"/>
      <c r="K265" s="9" t="str">
        <f t="shared" ca="1" si="21"/>
        <v/>
      </c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37"/>
      <c r="W265" s="41"/>
      <c r="X265" s="42"/>
      <c r="Y265" s="42"/>
      <c r="Z265" s="42"/>
      <c r="AA265" s="43"/>
      <c r="AB265" s="44"/>
      <c r="AC265" s="42"/>
      <c r="AD265" s="11"/>
      <c r="AE265" s="11"/>
      <c r="AF265" s="11"/>
      <c r="AG265" s="37"/>
      <c r="AH265" s="34"/>
      <c r="AI265" s="11"/>
      <c r="AJ265" s="11"/>
      <c r="AK265" s="11"/>
      <c r="AL265" s="11"/>
    </row>
    <row r="266" spans="1:38" ht="15.75" thickTop="1" thickBot="1" x14ac:dyDescent="0.2">
      <c r="A266" s="23">
        <v>254</v>
      </c>
      <c r="B266" s="19"/>
      <c r="C266" s="24"/>
      <c r="D266" s="20"/>
      <c r="E266" s="21"/>
      <c r="F266" s="9" t="str">
        <f t="shared" si="20"/>
        <v/>
      </c>
      <c r="G266" s="4"/>
      <c r="H266" s="4"/>
      <c r="I266" s="11"/>
      <c r="J266" s="11"/>
      <c r="K266" s="9" t="str">
        <f t="shared" ca="1" si="21"/>
        <v/>
      </c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37"/>
      <c r="W266" s="41"/>
      <c r="X266" s="42"/>
      <c r="Y266" s="42"/>
      <c r="Z266" s="42"/>
      <c r="AA266" s="43"/>
      <c r="AB266" s="44"/>
      <c r="AC266" s="42"/>
      <c r="AD266" s="11"/>
      <c r="AE266" s="11"/>
      <c r="AF266" s="11"/>
      <c r="AG266" s="37"/>
      <c r="AH266" s="34"/>
      <c r="AI266" s="11"/>
      <c r="AJ266" s="11"/>
      <c r="AK266" s="11"/>
      <c r="AL266" s="11"/>
    </row>
    <row r="267" spans="1:38" ht="15.75" thickTop="1" thickBot="1" x14ac:dyDescent="0.2">
      <c r="A267" s="23">
        <v>255</v>
      </c>
      <c r="B267" s="19"/>
      <c r="C267" s="24"/>
      <c r="D267" s="20"/>
      <c r="E267" s="21"/>
      <c r="F267" s="9" t="str">
        <f t="shared" si="20"/>
        <v/>
      </c>
      <c r="G267" s="4"/>
      <c r="H267" s="4"/>
      <c r="I267" s="11"/>
      <c r="J267" s="11"/>
      <c r="K267" s="9" t="str">
        <f t="shared" ca="1" si="21"/>
        <v/>
      </c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37"/>
      <c r="W267" s="41"/>
      <c r="X267" s="42"/>
      <c r="Y267" s="42"/>
      <c r="Z267" s="42"/>
      <c r="AA267" s="43"/>
      <c r="AB267" s="44"/>
      <c r="AC267" s="42"/>
      <c r="AD267" s="11"/>
      <c r="AE267" s="11"/>
      <c r="AF267" s="11"/>
      <c r="AG267" s="37"/>
      <c r="AH267" s="34"/>
      <c r="AI267" s="11"/>
      <c r="AJ267" s="11"/>
      <c r="AK267" s="11"/>
      <c r="AL267" s="11"/>
    </row>
    <row r="268" spans="1:38" ht="15.75" thickTop="1" thickBot="1" x14ac:dyDescent="0.2">
      <c r="A268" s="23">
        <v>256</v>
      </c>
      <c r="B268" s="19"/>
      <c r="C268" s="24"/>
      <c r="D268" s="20"/>
      <c r="E268" s="21"/>
      <c r="F268" s="9" t="str">
        <f t="shared" si="20"/>
        <v/>
      </c>
      <c r="G268" s="4"/>
      <c r="H268" s="4"/>
      <c r="I268" s="11"/>
      <c r="J268" s="11"/>
      <c r="K268" s="9" t="str">
        <f t="shared" ca="1" si="21"/>
        <v/>
      </c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37"/>
      <c r="W268" s="41"/>
      <c r="X268" s="42"/>
      <c r="Y268" s="42"/>
      <c r="Z268" s="42"/>
      <c r="AA268" s="43"/>
      <c r="AB268" s="44"/>
      <c r="AC268" s="42"/>
      <c r="AD268" s="11"/>
      <c r="AE268" s="11"/>
      <c r="AF268" s="11"/>
      <c r="AG268" s="37"/>
      <c r="AH268" s="34"/>
      <c r="AI268" s="11"/>
      <c r="AJ268" s="11"/>
      <c r="AK268" s="11"/>
      <c r="AL268" s="11"/>
    </row>
    <row r="269" spans="1:38" ht="15.75" thickTop="1" thickBot="1" x14ac:dyDescent="0.2">
      <c r="A269" s="23">
        <v>257</v>
      </c>
      <c r="B269" s="19"/>
      <c r="C269" s="24"/>
      <c r="D269" s="20"/>
      <c r="E269" s="21"/>
      <c r="F269" s="9" t="str">
        <f t="shared" si="20"/>
        <v/>
      </c>
      <c r="G269" s="4"/>
      <c r="H269" s="4"/>
      <c r="I269" s="11"/>
      <c r="J269" s="11"/>
      <c r="K269" s="9" t="str">
        <f t="shared" ca="1" si="21"/>
        <v/>
      </c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37"/>
      <c r="W269" s="41"/>
      <c r="X269" s="42"/>
      <c r="Y269" s="42"/>
      <c r="Z269" s="42"/>
      <c r="AA269" s="43"/>
      <c r="AB269" s="44"/>
      <c r="AC269" s="42"/>
      <c r="AD269" s="11"/>
      <c r="AE269" s="11"/>
      <c r="AF269" s="11"/>
      <c r="AG269" s="37"/>
      <c r="AH269" s="34"/>
      <c r="AI269" s="11"/>
      <c r="AJ269" s="11"/>
      <c r="AK269" s="11"/>
      <c r="AL269" s="11"/>
    </row>
    <row r="270" spans="1:38" ht="15.75" thickTop="1" thickBot="1" x14ac:dyDescent="0.2">
      <c r="A270" s="23">
        <v>258</v>
      </c>
      <c r="B270" s="19"/>
      <c r="C270" s="24"/>
      <c r="D270" s="20"/>
      <c r="E270" s="21"/>
      <c r="F270" s="9" t="str">
        <f t="shared" si="20"/>
        <v/>
      </c>
      <c r="G270" s="4"/>
      <c r="H270" s="4"/>
      <c r="I270" s="11"/>
      <c r="J270" s="11"/>
      <c r="K270" s="9" t="str">
        <f t="shared" ca="1" si="21"/>
        <v/>
      </c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37"/>
      <c r="W270" s="41"/>
      <c r="X270" s="42"/>
      <c r="Y270" s="42"/>
      <c r="Z270" s="42"/>
      <c r="AA270" s="43"/>
      <c r="AB270" s="44"/>
      <c r="AC270" s="42"/>
      <c r="AD270" s="11"/>
      <c r="AE270" s="11"/>
      <c r="AF270" s="11"/>
      <c r="AG270" s="37"/>
      <c r="AH270" s="34"/>
      <c r="AI270" s="11"/>
      <c r="AJ270" s="11"/>
      <c r="AK270" s="11"/>
      <c r="AL270" s="11"/>
    </row>
    <row r="271" spans="1:38" ht="15.75" thickTop="1" thickBot="1" x14ac:dyDescent="0.2">
      <c r="A271" s="23">
        <v>259</v>
      </c>
      <c r="B271" s="19"/>
      <c r="C271" s="24"/>
      <c r="D271" s="20"/>
      <c r="E271" s="21"/>
      <c r="F271" s="9" t="str">
        <f t="shared" si="20"/>
        <v/>
      </c>
      <c r="G271" s="4"/>
      <c r="H271" s="4"/>
      <c r="I271" s="11"/>
      <c r="J271" s="11"/>
      <c r="K271" s="9" t="str">
        <f t="shared" ca="1" si="21"/>
        <v/>
      </c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37"/>
      <c r="W271" s="41"/>
      <c r="X271" s="42"/>
      <c r="Y271" s="42"/>
      <c r="Z271" s="42"/>
      <c r="AA271" s="43"/>
      <c r="AB271" s="44"/>
      <c r="AC271" s="42"/>
      <c r="AD271" s="11"/>
      <c r="AE271" s="11"/>
      <c r="AF271" s="11"/>
      <c r="AG271" s="37"/>
      <c r="AH271" s="34"/>
      <c r="AI271" s="11"/>
      <c r="AJ271" s="11"/>
      <c r="AK271" s="11"/>
      <c r="AL271" s="11"/>
    </row>
    <row r="272" spans="1:38" ht="15.75" thickTop="1" thickBot="1" x14ac:dyDescent="0.2">
      <c r="A272" s="23">
        <v>260</v>
      </c>
      <c r="B272" s="19"/>
      <c r="C272" s="24"/>
      <c r="D272" s="20"/>
      <c r="E272" s="21"/>
      <c r="F272" s="9" t="str">
        <f t="shared" si="20"/>
        <v/>
      </c>
      <c r="G272" s="4"/>
      <c r="H272" s="4"/>
      <c r="I272" s="11"/>
      <c r="J272" s="11"/>
      <c r="K272" s="9" t="str">
        <f t="shared" ca="1" si="21"/>
        <v/>
      </c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37"/>
      <c r="W272" s="41"/>
      <c r="X272" s="42"/>
      <c r="Y272" s="42"/>
      <c r="Z272" s="42"/>
      <c r="AA272" s="43"/>
      <c r="AB272" s="44"/>
      <c r="AC272" s="42"/>
      <c r="AD272" s="11"/>
      <c r="AE272" s="11"/>
      <c r="AF272" s="11"/>
      <c r="AG272" s="37"/>
      <c r="AH272" s="34"/>
      <c r="AI272" s="11"/>
      <c r="AJ272" s="11"/>
      <c r="AK272" s="11"/>
      <c r="AL272" s="11"/>
    </row>
    <row r="273" spans="1:38" ht="15.75" thickTop="1" thickBot="1" x14ac:dyDescent="0.2">
      <c r="A273" s="23">
        <v>261</v>
      </c>
      <c r="B273" s="19"/>
      <c r="C273" s="24"/>
      <c r="D273" s="20"/>
      <c r="E273" s="21"/>
      <c r="F273" s="9" t="str">
        <f t="shared" si="20"/>
        <v/>
      </c>
      <c r="G273" s="4"/>
      <c r="H273" s="4"/>
      <c r="I273" s="11"/>
      <c r="J273" s="11"/>
      <c r="K273" s="9" t="str">
        <f t="shared" ca="1" si="21"/>
        <v/>
      </c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37"/>
      <c r="W273" s="41"/>
      <c r="X273" s="42"/>
      <c r="Y273" s="42"/>
      <c r="Z273" s="42"/>
      <c r="AA273" s="43"/>
      <c r="AB273" s="44"/>
      <c r="AC273" s="42"/>
      <c r="AD273" s="11"/>
      <c r="AE273" s="11"/>
      <c r="AF273" s="11"/>
      <c r="AG273" s="37"/>
      <c r="AH273" s="34"/>
      <c r="AI273" s="11"/>
      <c r="AJ273" s="11"/>
      <c r="AK273" s="11"/>
      <c r="AL273" s="11"/>
    </row>
    <row r="274" spans="1:38" ht="15.75" thickTop="1" thickBot="1" x14ac:dyDescent="0.2">
      <c r="A274" s="23">
        <v>262</v>
      </c>
      <c r="B274" s="19"/>
      <c r="C274" s="24"/>
      <c r="D274" s="20"/>
      <c r="E274" s="21"/>
      <c r="F274" s="9" t="str">
        <f t="shared" si="20"/>
        <v/>
      </c>
      <c r="G274" s="4"/>
      <c r="H274" s="4"/>
      <c r="I274" s="11"/>
      <c r="J274" s="11"/>
      <c r="K274" s="9" t="str">
        <f t="shared" ca="1" si="21"/>
        <v/>
      </c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37"/>
      <c r="W274" s="41"/>
      <c r="X274" s="42"/>
      <c r="Y274" s="42"/>
      <c r="Z274" s="42"/>
      <c r="AA274" s="43"/>
      <c r="AB274" s="44"/>
      <c r="AC274" s="42"/>
      <c r="AD274" s="11"/>
      <c r="AE274" s="11"/>
      <c r="AF274" s="11"/>
      <c r="AG274" s="37"/>
      <c r="AH274" s="34"/>
      <c r="AI274" s="11"/>
      <c r="AJ274" s="11"/>
      <c r="AK274" s="11"/>
      <c r="AL274" s="11"/>
    </row>
    <row r="275" spans="1:38" ht="15.75" thickTop="1" thickBot="1" x14ac:dyDescent="0.2">
      <c r="A275" s="23">
        <v>263</v>
      </c>
      <c r="B275" s="19"/>
      <c r="C275" s="24"/>
      <c r="D275" s="20"/>
      <c r="E275" s="21"/>
      <c r="F275" s="9" t="str">
        <f t="shared" si="20"/>
        <v/>
      </c>
      <c r="G275" s="4"/>
      <c r="H275" s="4"/>
      <c r="I275" s="11"/>
      <c r="J275" s="11"/>
      <c r="K275" s="9" t="str">
        <f t="shared" ca="1" si="21"/>
        <v/>
      </c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37"/>
      <c r="W275" s="41"/>
      <c r="X275" s="42"/>
      <c r="Y275" s="42"/>
      <c r="Z275" s="42"/>
      <c r="AA275" s="43"/>
      <c r="AB275" s="44"/>
      <c r="AC275" s="42"/>
      <c r="AD275" s="11"/>
      <c r="AE275" s="11"/>
      <c r="AF275" s="11"/>
      <c r="AG275" s="37"/>
      <c r="AH275" s="34"/>
      <c r="AI275" s="11"/>
      <c r="AJ275" s="11"/>
      <c r="AK275" s="11"/>
      <c r="AL275" s="11"/>
    </row>
    <row r="276" spans="1:38" ht="15.75" thickTop="1" thickBot="1" x14ac:dyDescent="0.2">
      <c r="A276" s="23">
        <v>264</v>
      </c>
      <c r="B276" s="19"/>
      <c r="C276" s="24"/>
      <c r="D276" s="20"/>
      <c r="E276" s="21"/>
      <c r="F276" s="9" t="str">
        <f t="shared" si="20"/>
        <v/>
      </c>
      <c r="G276" s="4"/>
      <c r="H276" s="4"/>
      <c r="I276" s="11"/>
      <c r="J276" s="11"/>
      <c r="K276" s="9" t="str">
        <f t="shared" ca="1" si="21"/>
        <v/>
      </c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37"/>
      <c r="W276" s="41"/>
      <c r="X276" s="42"/>
      <c r="Y276" s="42"/>
      <c r="Z276" s="42"/>
      <c r="AA276" s="43"/>
      <c r="AB276" s="44"/>
      <c r="AC276" s="42"/>
      <c r="AD276" s="11"/>
      <c r="AE276" s="11"/>
      <c r="AF276" s="11"/>
      <c r="AG276" s="37"/>
      <c r="AH276" s="34"/>
      <c r="AI276" s="11"/>
      <c r="AJ276" s="11"/>
      <c r="AK276" s="11"/>
      <c r="AL276" s="11"/>
    </row>
    <row r="277" spans="1:38" ht="15.75" thickTop="1" thickBot="1" x14ac:dyDescent="0.2">
      <c r="A277" s="23">
        <v>265</v>
      </c>
      <c r="B277" s="19"/>
      <c r="C277" s="24"/>
      <c r="D277" s="20"/>
      <c r="E277" s="21"/>
      <c r="F277" s="9" t="str">
        <f t="shared" ref="F277:F340" si="22">IF(ISBLANK($B277),"",IF(ISBLANK($H277),"未着手",IF($K277=0,"完了","作業中")))</f>
        <v/>
      </c>
      <c r="G277" s="4"/>
      <c r="H277" s="4"/>
      <c r="I277" s="11"/>
      <c r="J277" s="11"/>
      <c r="K277" s="9" t="str">
        <f t="shared" ca="1" si="21"/>
        <v/>
      </c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37"/>
      <c r="W277" s="41"/>
      <c r="X277" s="42"/>
      <c r="Y277" s="42"/>
      <c r="Z277" s="42"/>
      <c r="AA277" s="43"/>
      <c r="AB277" s="44"/>
      <c r="AC277" s="42"/>
      <c r="AD277" s="11"/>
      <c r="AE277" s="11"/>
      <c r="AF277" s="11"/>
      <c r="AG277" s="37"/>
      <c r="AH277" s="34"/>
      <c r="AI277" s="11"/>
      <c r="AJ277" s="11"/>
      <c r="AK277" s="11"/>
      <c r="AL277" s="11"/>
    </row>
    <row r="278" spans="1:38" ht="15.75" thickTop="1" thickBot="1" x14ac:dyDescent="0.2">
      <c r="A278" s="23">
        <v>266</v>
      </c>
      <c r="B278" s="19"/>
      <c r="C278" s="24"/>
      <c r="D278" s="20"/>
      <c r="E278" s="21"/>
      <c r="F278" s="9" t="str">
        <f t="shared" si="22"/>
        <v/>
      </c>
      <c r="G278" s="4"/>
      <c r="H278" s="4"/>
      <c r="I278" s="11"/>
      <c r="J278" s="11"/>
      <c r="K278" s="9" t="str">
        <f t="shared" ca="1" si="21"/>
        <v/>
      </c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37"/>
      <c r="W278" s="41"/>
      <c r="X278" s="42"/>
      <c r="Y278" s="42"/>
      <c r="Z278" s="42"/>
      <c r="AA278" s="43"/>
      <c r="AB278" s="44"/>
      <c r="AC278" s="42"/>
      <c r="AD278" s="11"/>
      <c r="AE278" s="11"/>
      <c r="AF278" s="11"/>
      <c r="AG278" s="37"/>
      <c r="AH278" s="34"/>
      <c r="AI278" s="11"/>
      <c r="AJ278" s="11"/>
      <c r="AK278" s="11"/>
      <c r="AL278" s="11"/>
    </row>
    <row r="279" spans="1:38" ht="15.75" thickTop="1" thickBot="1" x14ac:dyDescent="0.2">
      <c r="A279" s="23">
        <v>267</v>
      </c>
      <c r="B279" s="19"/>
      <c r="C279" s="24"/>
      <c r="D279" s="20"/>
      <c r="E279" s="21"/>
      <c r="F279" s="9" t="str">
        <f t="shared" si="22"/>
        <v/>
      </c>
      <c r="G279" s="4"/>
      <c r="H279" s="4"/>
      <c r="I279" s="11"/>
      <c r="J279" s="11"/>
      <c r="K279" s="9" t="str">
        <f t="shared" ca="1" si="21"/>
        <v/>
      </c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37"/>
      <c r="W279" s="41"/>
      <c r="X279" s="42"/>
      <c r="Y279" s="42"/>
      <c r="Z279" s="42"/>
      <c r="AA279" s="43"/>
      <c r="AB279" s="44"/>
      <c r="AC279" s="42"/>
      <c r="AD279" s="11"/>
      <c r="AE279" s="11"/>
      <c r="AF279" s="11"/>
      <c r="AG279" s="37"/>
      <c r="AH279" s="34"/>
      <c r="AI279" s="11"/>
      <c r="AJ279" s="11"/>
      <c r="AK279" s="11"/>
      <c r="AL279" s="11"/>
    </row>
    <row r="280" spans="1:38" ht="15.75" thickTop="1" thickBot="1" x14ac:dyDescent="0.2">
      <c r="A280" s="23">
        <v>268</v>
      </c>
      <c r="B280" s="19"/>
      <c r="C280" s="24"/>
      <c r="D280" s="20"/>
      <c r="E280" s="21"/>
      <c r="F280" s="9" t="str">
        <f t="shared" si="22"/>
        <v/>
      </c>
      <c r="G280" s="4"/>
      <c r="H280" s="4"/>
      <c r="I280" s="11"/>
      <c r="J280" s="11"/>
      <c r="K280" s="9" t="str">
        <f t="shared" ca="1" si="21"/>
        <v/>
      </c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37"/>
      <c r="W280" s="41"/>
      <c r="X280" s="42"/>
      <c r="Y280" s="42"/>
      <c r="Z280" s="42"/>
      <c r="AA280" s="43"/>
      <c r="AB280" s="44"/>
      <c r="AC280" s="42"/>
      <c r="AD280" s="11"/>
      <c r="AE280" s="11"/>
      <c r="AF280" s="11"/>
      <c r="AG280" s="37"/>
      <c r="AH280" s="34"/>
      <c r="AI280" s="11"/>
      <c r="AJ280" s="11"/>
      <c r="AK280" s="11"/>
      <c r="AL280" s="11"/>
    </row>
    <row r="281" spans="1:38" ht="15.75" thickTop="1" thickBot="1" x14ac:dyDescent="0.2">
      <c r="A281" s="23">
        <v>269</v>
      </c>
      <c r="B281" s="19"/>
      <c r="C281" s="24"/>
      <c r="D281" s="20"/>
      <c r="E281" s="21"/>
      <c r="F281" s="9" t="str">
        <f t="shared" si="22"/>
        <v/>
      </c>
      <c r="G281" s="4"/>
      <c r="H281" s="4"/>
      <c r="I281" s="11"/>
      <c r="J281" s="11"/>
      <c r="K281" s="9" t="str">
        <f t="shared" ca="1" si="21"/>
        <v/>
      </c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37"/>
      <c r="W281" s="41"/>
      <c r="X281" s="42"/>
      <c r="Y281" s="42"/>
      <c r="Z281" s="42"/>
      <c r="AA281" s="43"/>
      <c r="AB281" s="44"/>
      <c r="AC281" s="42"/>
      <c r="AD281" s="11"/>
      <c r="AE281" s="11"/>
      <c r="AF281" s="11"/>
      <c r="AG281" s="37"/>
      <c r="AH281" s="34"/>
      <c r="AI281" s="11"/>
      <c r="AJ281" s="11"/>
      <c r="AK281" s="11"/>
      <c r="AL281" s="11"/>
    </row>
    <row r="282" spans="1:38" ht="15.75" thickTop="1" thickBot="1" x14ac:dyDescent="0.2">
      <c r="A282" s="23">
        <v>270</v>
      </c>
      <c r="B282" s="19"/>
      <c r="C282" s="24"/>
      <c r="D282" s="20"/>
      <c r="E282" s="21"/>
      <c r="F282" s="9" t="str">
        <f t="shared" si="22"/>
        <v/>
      </c>
      <c r="G282" s="4"/>
      <c r="H282" s="4"/>
      <c r="I282" s="11"/>
      <c r="J282" s="11"/>
      <c r="K282" s="9" t="str">
        <f t="shared" ca="1" si="21"/>
        <v/>
      </c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37"/>
      <c r="W282" s="41"/>
      <c r="X282" s="42"/>
      <c r="Y282" s="42"/>
      <c r="Z282" s="42"/>
      <c r="AA282" s="43"/>
      <c r="AB282" s="44"/>
      <c r="AC282" s="42"/>
      <c r="AD282" s="11"/>
      <c r="AE282" s="11"/>
      <c r="AF282" s="11"/>
      <c r="AG282" s="37"/>
      <c r="AH282" s="34"/>
      <c r="AI282" s="11"/>
      <c r="AJ282" s="11"/>
      <c r="AK282" s="11"/>
      <c r="AL282" s="11"/>
    </row>
    <row r="283" spans="1:38" ht="15.75" thickTop="1" thickBot="1" x14ac:dyDescent="0.2">
      <c r="A283" s="23">
        <v>271</v>
      </c>
      <c r="B283" s="19"/>
      <c r="C283" s="24"/>
      <c r="D283" s="20"/>
      <c r="E283" s="21"/>
      <c r="F283" s="9" t="str">
        <f t="shared" si="22"/>
        <v/>
      </c>
      <c r="G283" s="4"/>
      <c r="H283" s="4"/>
      <c r="I283" s="11"/>
      <c r="J283" s="11"/>
      <c r="K283" s="9" t="str">
        <f t="shared" ca="1" si="21"/>
        <v/>
      </c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37"/>
      <c r="W283" s="41"/>
      <c r="X283" s="42"/>
      <c r="Y283" s="42"/>
      <c r="Z283" s="42"/>
      <c r="AA283" s="43"/>
      <c r="AB283" s="44"/>
      <c r="AC283" s="42"/>
      <c r="AD283" s="11"/>
      <c r="AE283" s="11"/>
      <c r="AF283" s="11"/>
      <c r="AG283" s="37"/>
      <c r="AH283" s="34"/>
      <c r="AI283" s="11"/>
      <c r="AJ283" s="11"/>
      <c r="AK283" s="11"/>
      <c r="AL283" s="11"/>
    </row>
    <row r="284" spans="1:38" ht="15.75" thickTop="1" thickBot="1" x14ac:dyDescent="0.2">
      <c r="A284" s="23">
        <v>272</v>
      </c>
      <c r="B284" s="19"/>
      <c r="C284" s="24"/>
      <c r="D284" s="20"/>
      <c r="E284" s="21"/>
      <c r="F284" s="9" t="str">
        <f t="shared" si="22"/>
        <v/>
      </c>
      <c r="G284" s="4"/>
      <c r="H284" s="4"/>
      <c r="I284" s="11"/>
      <c r="J284" s="11"/>
      <c r="K284" s="9" t="str">
        <f t="shared" ca="1" si="21"/>
        <v/>
      </c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37"/>
      <c r="W284" s="41"/>
      <c r="X284" s="42"/>
      <c r="Y284" s="42"/>
      <c r="Z284" s="42"/>
      <c r="AA284" s="43"/>
      <c r="AB284" s="44"/>
      <c r="AC284" s="42"/>
      <c r="AD284" s="11"/>
      <c r="AE284" s="11"/>
      <c r="AF284" s="11"/>
      <c r="AG284" s="37"/>
      <c r="AH284" s="34"/>
      <c r="AI284" s="11"/>
      <c r="AJ284" s="11"/>
      <c r="AK284" s="11"/>
      <c r="AL284" s="11"/>
    </row>
    <row r="285" spans="1:38" ht="15.75" thickTop="1" thickBot="1" x14ac:dyDescent="0.2">
      <c r="A285" s="23">
        <v>273</v>
      </c>
      <c r="B285" s="19"/>
      <c r="C285" s="24"/>
      <c r="D285" s="20"/>
      <c r="E285" s="21"/>
      <c r="F285" s="9" t="str">
        <f t="shared" si="22"/>
        <v/>
      </c>
      <c r="G285" s="4"/>
      <c r="H285" s="4"/>
      <c r="I285" s="11"/>
      <c r="J285" s="11"/>
      <c r="K285" s="9" t="str">
        <f t="shared" ca="1" si="21"/>
        <v/>
      </c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37"/>
      <c r="W285" s="41"/>
      <c r="X285" s="42"/>
      <c r="Y285" s="42"/>
      <c r="Z285" s="42"/>
      <c r="AA285" s="43"/>
      <c r="AB285" s="44"/>
      <c r="AC285" s="42"/>
      <c r="AD285" s="11"/>
      <c r="AE285" s="11"/>
      <c r="AF285" s="11"/>
      <c r="AG285" s="37"/>
      <c r="AH285" s="34"/>
      <c r="AI285" s="11"/>
      <c r="AJ285" s="11"/>
      <c r="AK285" s="11"/>
      <c r="AL285" s="11"/>
    </row>
    <row r="286" spans="1:38" ht="15.75" thickTop="1" thickBot="1" x14ac:dyDescent="0.2">
      <c r="A286" s="23">
        <v>274</v>
      </c>
      <c r="B286" s="19"/>
      <c r="C286" s="24"/>
      <c r="D286" s="20"/>
      <c r="E286" s="21"/>
      <c r="F286" s="9" t="str">
        <f t="shared" si="22"/>
        <v/>
      </c>
      <c r="G286" s="4"/>
      <c r="H286" s="4"/>
      <c r="I286" s="11"/>
      <c r="J286" s="11"/>
      <c r="K286" s="9" t="str">
        <f t="shared" ca="1" si="21"/>
        <v/>
      </c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37"/>
      <c r="W286" s="41"/>
      <c r="X286" s="42"/>
      <c r="Y286" s="42"/>
      <c r="Z286" s="42"/>
      <c r="AA286" s="43"/>
      <c r="AB286" s="44"/>
      <c r="AC286" s="42"/>
      <c r="AD286" s="11"/>
      <c r="AE286" s="11"/>
      <c r="AF286" s="11"/>
      <c r="AG286" s="37"/>
      <c r="AH286" s="34"/>
      <c r="AI286" s="11"/>
      <c r="AJ286" s="11"/>
      <c r="AK286" s="11"/>
      <c r="AL286" s="11"/>
    </row>
    <row r="287" spans="1:38" ht="15.75" thickTop="1" thickBot="1" x14ac:dyDescent="0.2">
      <c r="A287" s="23">
        <v>275</v>
      </c>
      <c r="B287" s="19"/>
      <c r="C287" s="24"/>
      <c r="D287" s="20"/>
      <c r="E287" s="21"/>
      <c r="F287" s="9" t="str">
        <f t="shared" si="22"/>
        <v/>
      </c>
      <c r="G287" s="4"/>
      <c r="H287" s="4"/>
      <c r="I287" s="11"/>
      <c r="J287" s="11"/>
      <c r="K287" s="9" t="str">
        <f t="shared" ca="1" si="21"/>
        <v/>
      </c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37"/>
      <c r="W287" s="41"/>
      <c r="X287" s="42"/>
      <c r="Y287" s="42"/>
      <c r="Z287" s="42"/>
      <c r="AA287" s="43"/>
      <c r="AB287" s="44"/>
      <c r="AC287" s="42"/>
      <c r="AD287" s="11"/>
      <c r="AE287" s="11"/>
      <c r="AF287" s="11"/>
      <c r="AG287" s="37"/>
      <c r="AH287" s="34"/>
      <c r="AI287" s="11"/>
      <c r="AJ287" s="11"/>
      <c r="AK287" s="11"/>
      <c r="AL287" s="11"/>
    </row>
    <row r="288" spans="1:38" ht="15.75" thickTop="1" thickBot="1" x14ac:dyDescent="0.2">
      <c r="A288" s="23">
        <v>276</v>
      </c>
      <c r="B288" s="19"/>
      <c r="C288" s="24"/>
      <c r="D288" s="20"/>
      <c r="E288" s="21"/>
      <c r="F288" s="9" t="str">
        <f t="shared" si="22"/>
        <v/>
      </c>
      <c r="G288" s="4"/>
      <c r="H288" s="4"/>
      <c r="I288" s="11"/>
      <c r="J288" s="11"/>
      <c r="K288" s="9" t="str">
        <f t="shared" ca="1" si="21"/>
        <v/>
      </c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37"/>
      <c r="W288" s="41"/>
      <c r="X288" s="42"/>
      <c r="Y288" s="42"/>
      <c r="Z288" s="42"/>
      <c r="AA288" s="43"/>
      <c r="AB288" s="44"/>
      <c r="AC288" s="42"/>
      <c r="AD288" s="11"/>
      <c r="AE288" s="11"/>
      <c r="AF288" s="11"/>
      <c r="AG288" s="37"/>
      <c r="AH288" s="34"/>
      <c r="AI288" s="11"/>
      <c r="AJ288" s="11"/>
      <c r="AK288" s="11"/>
      <c r="AL288" s="11"/>
    </row>
    <row r="289" spans="1:38" ht="15.75" thickTop="1" thickBot="1" x14ac:dyDescent="0.2">
      <c r="A289" s="23">
        <v>277</v>
      </c>
      <c r="B289" s="19"/>
      <c r="C289" s="24"/>
      <c r="D289" s="20"/>
      <c r="E289" s="21"/>
      <c r="F289" s="9" t="str">
        <f t="shared" si="22"/>
        <v/>
      </c>
      <c r="G289" s="4"/>
      <c r="H289" s="4"/>
      <c r="I289" s="11"/>
      <c r="J289" s="11"/>
      <c r="K289" s="9" t="str">
        <f t="shared" ca="1" si="21"/>
        <v/>
      </c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37"/>
      <c r="W289" s="41"/>
      <c r="X289" s="42"/>
      <c r="Y289" s="42"/>
      <c r="Z289" s="42"/>
      <c r="AA289" s="43"/>
      <c r="AB289" s="44"/>
      <c r="AC289" s="42"/>
      <c r="AD289" s="11"/>
      <c r="AE289" s="11"/>
      <c r="AF289" s="11"/>
      <c r="AG289" s="37"/>
      <c r="AH289" s="34"/>
      <c r="AI289" s="11"/>
      <c r="AJ289" s="11"/>
      <c r="AK289" s="11"/>
      <c r="AL289" s="11"/>
    </row>
    <row r="290" spans="1:38" ht="15.75" thickTop="1" thickBot="1" x14ac:dyDescent="0.2">
      <c r="A290" s="23">
        <v>278</v>
      </c>
      <c r="B290" s="19"/>
      <c r="C290" s="24"/>
      <c r="D290" s="20"/>
      <c r="E290" s="21"/>
      <c r="F290" s="9" t="str">
        <f t="shared" si="22"/>
        <v/>
      </c>
      <c r="G290" s="4"/>
      <c r="H290" s="4"/>
      <c r="I290" s="11"/>
      <c r="J290" s="11"/>
      <c r="K290" s="9" t="str">
        <f t="shared" ca="1" si="21"/>
        <v/>
      </c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37"/>
      <c r="W290" s="41"/>
      <c r="X290" s="42"/>
      <c r="Y290" s="42"/>
      <c r="Z290" s="42"/>
      <c r="AA290" s="43"/>
      <c r="AB290" s="44"/>
      <c r="AC290" s="42"/>
      <c r="AD290" s="11"/>
      <c r="AE290" s="11"/>
      <c r="AF290" s="11"/>
      <c r="AG290" s="37"/>
      <c r="AH290" s="34"/>
      <c r="AI290" s="11"/>
      <c r="AJ290" s="11"/>
      <c r="AK290" s="11"/>
      <c r="AL290" s="11"/>
    </row>
    <row r="291" spans="1:38" ht="15.75" thickTop="1" thickBot="1" x14ac:dyDescent="0.2">
      <c r="A291" s="23">
        <v>279</v>
      </c>
      <c r="B291" s="19"/>
      <c r="C291" s="24"/>
      <c r="D291" s="20"/>
      <c r="E291" s="21"/>
      <c r="F291" s="9" t="str">
        <f t="shared" si="22"/>
        <v/>
      </c>
      <c r="G291" s="4"/>
      <c r="H291" s="4"/>
      <c r="I291" s="11"/>
      <c r="J291" s="11"/>
      <c r="K291" s="9" t="str">
        <f t="shared" ca="1" si="21"/>
        <v/>
      </c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37"/>
      <c r="W291" s="41"/>
      <c r="X291" s="42"/>
      <c r="Y291" s="42"/>
      <c r="Z291" s="42"/>
      <c r="AA291" s="43"/>
      <c r="AB291" s="44"/>
      <c r="AC291" s="42"/>
      <c r="AD291" s="11"/>
      <c r="AE291" s="11"/>
      <c r="AF291" s="11"/>
      <c r="AG291" s="37"/>
      <c r="AH291" s="34"/>
      <c r="AI291" s="11"/>
      <c r="AJ291" s="11"/>
      <c r="AK291" s="11"/>
      <c r="AL291" s="11"/>
    </row>
    <row r="292" spans="1:38" ht="15.75" thickTop="1" thickBot="1" x14ac:dyDescent="0.2">
      <c r="A292" s="23">
        <v>280</v>
      </c>
      <c r="B292" s="19"/>
      <c r="C292" s="24"/>
      <c r="D292" s="20"/>
      <c r="E292" s="21"/>
      <c r="F292" s="9" t="str">
        <f t="shared" si="22"/>
        <v/>
      </c>
      <c r="G292" s="4"/>
      <c r="H292" s="4"/>
      <c r="I292" s="11"/>
      <c r="J292" s="11"/>
      <c r="K292" s="9" t="str">
        <f t="shared" ca="1" si="21"/>
        <v/>
      </c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37"/>
      <c r="W292" s="41"/>
      <c r="X292" s="42"/>
      <c r="Y292" s="42"/>
      <c r="Z292" s="42"/>
      <c r="AA292" s="43"/>
      <c r="AB292" s="44"/>
      <c r="AC292" s="42"/>
      <c r="AD292" s="11"/>
      <c r="AE292" s="11"/>
      <c r="AF292" s="11"/>
      <c r="AG292" s="37"/>
      <c r="AH292" s="34"/>
      <c r="AI292" s="11"/>
      <c r="AJ292" s="11"/>
      <c r="AK292" s="11"/>
      <c r="AL292" s="11"/>
    </row>
    <row r="293" spans="1:38" ht="15.75" thickTop="1" thickBot="1" x14ac:dyDescent="0.2">
      <c r="A293" s="23">
        <v>281</v>
      </c>
      <c r="B293" s="19"/>
      <c r="C293" s="24"/>
      <c r="D293" s="20"/>
      <c r="E293" s="21"/>
      <c r="F293" s="9" t="str">
        <f t="shared" si="22"/>
        <v/>
      </c>
      <c r="G293" s="4"/>
      <c r="H293" s="4"/>
      <c r="I293" s="11"/>
      <c r="J293" s="11"/>
      <c r="K293" s="9" t="str">
        <f t="shared" ca="1" si="21"/>
        <v/>
      </c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37"/>
      <c r="W293" s="41"/>
      <c r="X293" s="42"/>
      <c r="Y293" s="42"/>
      <c r="Z293" s="42"/>
      <c r="AA293" s="43"/>
      <c r="AB293" s="44"/>
      <c r="AC293" s="42"/>
      <c r="AD293" s="11"/>
      <c r="AE293" s="11"/>
      <c r="AF293" s="11"/>
      <c r="AG293" s="37"/>
      <c r="AH293" s="34"/>
      <c r="AI293" s="11"/>
      <c r="AJ293" s="11"/>
      <c r="AK293" s="11"/>
      <c r="AL293" s="11"/>
    </row>
    <row r="294" spans="1:38" ht="15.75" thickTop="1" thickBot="1" x14ac:dyDescent="0.2">
      <c r="A294" s="23">
        <v>282</v>
      </c>
      <c r="B294" s="19"/>
      <c r="C294" s="24"/>
      <c r="D294" s="20"/>
      <c r="E294" s="21"/>
      <c r="F294" s="9" t="str">
        <f t="shared" si="22"/>
        <v/>
      </c>
      <c r="G294" s="4"/>
      <c r="H294" s="4"/>
      <c r="I294" s="11"/>
      <c r="J294" s="11"/>
      <c r="K294" s="9" t="str">
        <f t="shared" ca="1" si="21"/>
        <v/>
      </c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37"/>
      <c r="W294" s="41"/>
      <c r="X294" s="42"/>
      <c r="Y294" s="42"/>
      <c r="Z294" s="42"/>
      <c r="AA294" s="43"/>
      <c r="AB294" s="44"/>
      <c r="AC294" s="42"/>
      <c r="AD294" s="11"/>
      <c r="AE294" s="11"/>
      <c r="AF294" s="11"/>
      <c r="AG294" s="37"/>
      <c r="AH294" s="34"/>
      <c r="AI294" s="11"/>
      <c r="AJ294" s="11"/>
      <c r="AK294" s="11"/>
      <c r="AL294" s="11"/>
    </row>
    <row r="295" spans="1:38" ht="15.75" thickTop="1" thickBot="1" x14ac:dyDescent="0.2">
      <c r="A295" s="23">
        <v>283</v>
      </c>
      <c r="B295" s="19"/>
      <c r="C295" s="24"/>
      <c r="D295" s="20"/>
      <c r="E295" s="21"/>
      <c r="F295" s="9" t="str">
        <f t="shared" si="22"/>
        <v/>
      </c>
      <c r="G295" s="4"/>
      <c r="H295" s="4"/>
      <c r="I295" s="11"/>
      <c r="J295" s="11"/>
      <c r="K295" s="9" t="str">
        <f t="shared" ca="1" si="21"/>
        <v/>
      </c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37"/>
      <c r="W295" s="41"/>
      <c r="X295" s="42"/>
      <c r="Y295" s="42"/>
      <c r="Z295" s="42"/>
      <c r="AA295" s="43"/>
      <c r="AB295" s="44"/>
      <c r="AC295" s="42"/>
      <c r="AD295" s="11"/>
      <c r="AE295" s="11"/>
      <c r="AF295" s="11"/>
      <c r="AG295" s="37"/>
      <c r="AH295" s="34"/>
      <c r="AI295" s="11"/>
      <c r="AJ295" s="11"/>
      <c r="AK295" s="11"/>
      <c r="AL295" s="11"/>
    </row>
    <row r="296" spans="1:38" ht="15.75" thickTop="1" thickBot="1" x14ac:dyDescent="0.2">
      <c r="A296" s="23">
        <v>284</v>
      </c>
      <c r="B296" s="19"/>
      <c r="C296" s="24"/>
      <c r="D296" s="20"/>
      <c r="E296" s="21"/>
      <c r="F296" s="9" t="str">
        <f t="shared" si="22"/>
        <v/>
      </c>
      <c r="G296" s="4"/>
      <c r="H296" s="4"/>
      <c r="I296" s="11"/>
      <c r="J296" s="11"/>
      <c r="K296" s="9" t="str">
        <f t="shared" ca="1" si="21"/>
        <v/>
      </c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37"/>
      <c r="W296" s="41"/>
      <c r="X296" s="42"/>
      <c r="Y296" s="42"/>
      <c r="Z296" s="42"/>
      <c r="AA296" s="43"/>
      <c r="AB296" s="44"/>
      <c r="AC296" s="42"/>
      <c r="AD296" s="11"/>
      <c r="AE296" s="11"/>
      <c r="AF296" s="11"/>
      <c r="AG296" s="37"/>
      <c r="AH296" s="34"/>
      <c r="AI296" s="11"/>
      <c r="AJ296" s="11"/>
      <c r="AK296" s="11"/>
      <c r="AL296" s="11"/>
    </row>
    <row r="297" spans="1:38" ht="15.75" thickTop="1" thickBot="1" x14ac:dyDescent="0.2">
      <c r="A297" s="23">
        <v>285</v>
      </c>
      <c r="B297" s="19"/>
      <c r="C297" s="24"/>
      <c r="D297" s="20"/>
      <c r="E297" s="21"/>
      <c r="F297" s="9" t="str">
        <f t="shared" si="22"/>
        <v/>
      </c>
      <c r="G297" s="4"/>
      <c r="H297" s="4"/>
      <c r="I297" s="11"/>
      <c r="J297" s="11"/>
      <c r="K297" s="9" t="str">
        <f t="shared" ca="1" si="21"/>
        <v/>
      </c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37"/>
      <c r="W297" s="41"/>
      <c r="X297" s="42"/>
      <c r="Y297" s="42"/>
      <c r="Z297" s="42"/>
      <c r="AA297" s="43"/>
      <c r="AB297" s="44"/>
      <c r="AC297" s="42"/>
      <c r="AD297" s="11"/>
      <c r="AE297" s="11"/>
      <c r="AF297" s="11"/>
      <c r="AG297" s="37"/>
      <c r="AH297" s="34"/>
      <c r="AI297" s="11"/>
      <c r="AJ297" s="11"/>
      <c r="AK297" s="11"/>
      <c r="AL297" s="11"/>
    </row>
    <row r="298" spans="1:38" ht="15.75" thickTop="1" thickBot="1" x14ac:dyDescent="0.2">
      <c r="A298" s="23">
        <v>286</v>
      </c>
      <c r="B298" s="19"/>
      <c r="C298" s="24"/>
      <c r="D298" s="20"/>
      <c r="E298" s="21"/>
      <c r="F298" s="9" t="str">
        <f t="shared" si="22"/>
        <v/>
      </c>
      <c r="G298" s="4"/>
      <c r="H298" s="4"/>
      <c r="I298" s="11"/>
      <c r="J298" s="11"/>
      <c r="K298" s="9" t="str">
        <f t="shared" ca="1" si="21"/>
        <v/>
      </c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37"/>
      <c r="W298" s="41"/>
      <c r="X298" s="42"/>
      <c r="Y298" s="42"/>
      <c r="Z298" s="42"/>
      <c r="AA298" s="43"/>
      <c r="AB298" s="44"/>
      <c r="AC298" s="42"/>
      <c r="AD298" s="11"/>
      <c r="AE298" s="11"/>
      <c r="AF298" s="11"/>
      <c r="AG298" s="37"/>
      <c r="AH298" s="34"/>
      <c r="AI298" s="11"/>
      <c r="AJ298" s="11"/>
      <c r="AK298" s="11"/>
      <c r="AL298" s="11"/>
    </row>
    <row r="299" spans="1:38" ht="15.75" thickTop="1" thickBot="1" x14ac:dyDescent="0.2">
      <c r="A299" s="23">
        <v>287</v>
      </c>
      <c r="B299" s="19"/>
      <c r="C299" s="24"/>
      <c r="D299" s="20"/>
      <c r="E299" s="21"/>
      <c r="F299" s="9" t="str">
        <f t="shared" si="22"/>
        <v/>
      </c>
      <c r="G299" s="4"/>
      <c r="H299" s="4"/>
      <c r="I299" s="11"/>
      <c r="J299" s="11"/>
      <c r="K299" s="9" t="str">
        <f t="shared" ca="1" si="21"/>
        <v/>
      </c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37"/>
      <c r="W299" s="41"/>
      <c r="X299" s="42"/>
      <c r="Y299" s="42"/>
      <c r="Z299" s="42"/>
      <c r="AA299" s="43"/>
      <c r="AB299" s="44"/>
      <c r="AC299" s="42"/>
      <c r="AD299" s="11"/>
      <c r="AE299" s="11"/>
      <c r="AF299" s="11"/>
      <c r="AG299" s="37"/>
      <c r="AH299" s="34"/>
      <c r="AI299" s="11"/>
      <c r="AJ299" s="11"/>
      <c r="AK299" s="11"/>
      <c r="AL299" s="11"/>
    </row>
    <row r="300" spans="1:38" ht="15.75" thickTop="1" thickBot="1" x14ac:dyDescent="0.2">
      <c r="A300" s="23">
        <v>288</v>
      </c>
      <c r="B300" s="19"/>
      <c r="C300" s="24"/>
      <c r="D300" s="20"/>
      <c r="E300" s="21"/>
      <c r="F300" s="9" t="str">
        <f t="shared" si="22"/>
        <v/>
      </c>
      <c r="G300" s="4"/>
      <c r="H300" s="4"/>
      <c r="I300" s="11"/>
      <c r="J300" s="11"/>
      <c r="K300" s="9" t="str">
        <f t="shared" ca="1" si="21"/>
        <v/>
      </c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37"/>
      <c r="W300" s="41"/>
      <c r="X300" s="42"/>
      <c r="Y300" s="42"/>
      <c r="Z300" s="42"/>
      <c r="AA300" s="43"/>
      <c r="AB300" s="44"/>
      <c r="AC300" s="42"/>
      <c r="AD300" s="11"/>
      <c r="AE300" s="11"/>
      <c r="AF300" s="11"/>
      <c r="AG300" s="37"/>
      <c r="AH300" s="34"/>
      <c r="AI300" s="11"/>
      <c r="AJ300" s="11"/>
      <c r="AK300" s="11"/>
      <c r="AL300" s="11"/>
    </row>
    <row r="301" spans="1:38" ht="15.75" thickTop="1" thickBot="1" x14ac:dyDescent="0.2">
      <c r="A301" s="23">
        <v>289</v>
      </c>
      <c r="B301" s="19"/>
      <c r="C301" s="24"/>
      <c r="D301" s="20"/>
      <c r="E301" s="21"/>
      <c r="F301" s="9" t="str">
        <f t="shared" si="22"/>
        <v/>
      </c>
      <c r="G301" s="4"/>
      <c r="H301" s="4"/>
      <c r="I301" s="11"/>
      <c r="J301" s="11"/>
      <c r="K301" s="9" t="str">
        <f t="shared" ca="1" si="21"/>
        <v/>
      </c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37"/>
      <c r="W301" s="41"/>
      <c r="X301" s="42"/>
      <c r="Y301" s="42"/>
      <c r="Z301" s="42"/>
      <c r="AA301" s="43"/>
      <c r="AB301" s="44"/>
      <c r="AC301" s="42"/>
      <c r="AD301" s="11"/>
      <c r="AE301" s="11"/>
      <c r="AF301" s="11"/>
      <c r="AG301" s="37"/>
      <c r="AH301" s="34"/>
      <c r="AI301" s="11"/>
      <c r="AJ301" s="11"/>
      <c r="AK301" s="11"/>
      <c r="AL301" s="11"/>
    </row>
    <row r="302" spans="1:38" ht="15.75" thickTop="1" thickBot="1" x14ac:dyDescent="0.2">
      <c r="A302" s="23">
        <v>290</v>
      </c>
      <c r="B302" s="19"/>
      <c r="C302" s="24"/>
      <c r="D302" s="20"/>
      <c r="E302" s="21"/>
      <c r="F302" s="9" t="str">
        <f t="shared" si="22"/>
        <v/>
      </c>
      <c r="G302" s="4"/>
      <c r="H302" s="4"/>
      <c r="I302" s="11"/>
      <c r="J302" s="11"/>
      <c r="K302" s="9" t="str">
        <f t="shared" ca="1" si="21"/>
        <v/>
      </c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37"/>
      <c r="W302" s="41"/>
      <c r="X302" s="42"/>
      <c r="Y302" s="42"/>
      <c r="Z302" s="42"/>
      <c r="AA302" s="43"/>
      <c r="AB302" s="44"/>
      <c r="AC302" s="42"/>
      <c r="AD302" s="11"/>
      <c r="AE302" s="11"/>
      <c r="AF302" s="11"/>
      <c r="AG302" s="37"/>
      <c r="AH302" s="34"/>
      <c r="AI302" s="11"/>
      <c r="AJ302" s="11"/>
      <c r="AK302" s="11"/>
      <c r="AL302" s="11"/>
    </row>
    <row r="303" spans="1:38" ht="15.75" thickTop="1" thickBot="1" x14ac:dyDescent="0.2">
      <c r="A303" s="23">
        <v>291</v>
      </c>
      <c r="B303" s="19"/>
      <c r="C303" s="24"/>
      <c r="D303" s="20"/>
      <c r="E303" s="21"/>
      <c r="F303" s="9" t="str">
        <f t="shared" si="22"/>
        <v/>
      </c>
      <c r="G303" s="4"/>
      <c r="H303" s="4"/>
      <c r="I303" s="11"/>
      <c r="J303" s="11"/>
      <c r="K303" s="9" t="str">
        <f t="shared" ca="1" si="21"/>
        <v/>
      </c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37"/>
      <c r="W303" s="41"/>
      <c r="X303" s="42"/>
      <c r="Y303" s="42"/>
      <c r="Z303" s="42"/>
      <c r="AA303" s="43"/>
      <c r="AB303" s="44"/>
      <c r="AC303" s="42"/>
      <c r="AD303" s="11"/>
      <c r="AE303" s="11"/>
      <c r="AF303" s="11"/>
      <c r="AG303" s="37"/>
      <c r="AH303" s="34"/>
      <c r="AI303" s="11"/>
      <c r="AJ303" s="11"/>
      <c r="AK303" s="11"/>
      <c r="AL303" s="11"/>
    </row>
    <row r="304" spans="1:38" ht="15.75" thickTop="1" thickBot="1" x14ac:dyDescent="0.2">
      <c r="A304" s="23">
        <v>292</v>
      </c>
      <c r="B304" s="19"/>
      <c r="C304" s="24"/>
      <c r="D304" s="20"/>
      <c r="E304" s="21"/>
      <c r="F304" s="9" t="str">
        <f t="shared" si="22"/>
        <v/>
      </c>
      <c r="G304" s="4"/>
      <c r="H304" s="4"/>
      <c r="I304" s="11"/>
      <c r="J304" s="11"/>
      <c r="K304" s="9" t="str">
        <f t="shared" ca="1" si="21"/>
        <v/>
      </c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37"/>
      <c r="W304" s="41"/>
      <c r="X304" s="42"/>
      <c r="Y304" s="42"/>
      <c r="Z304" s="42"/>
      <c r="AA304" s="43"/>
      <c r="AB304" s="44"/>
      <c r="AC304" s="42"/>
      <c r="AD304" s="11"/>
      <c r="AE304" s="11"/>
      <c r="AF304" s="11"/>
      <c r="AG304" s="37"/>
      <c r="AH304" s="34"/>
      <c r="AI304" s="11"/>
      <c r="AJ304" s="11"/>
      <c r="AK304" s="11"/>
      <c r="AL304" s="11"/>
    </row>
    <row r="305" spans="1:38" ht="15.75" thickTop="1" thickBot="1" x14ac:dyDescent="0.2">
      <c r="A305" s="23">
        <v>293</v>
      </c>
      <c r="B305" s="19"/>
      <c r="C305" s="24"/>
      <c r="D305" s="20"/>
      <c r="E305" s="21"/>
      <c r="F305" s="9" t="str">
        <f t="shared" si="22"/>
        <v/>
      </c>
      <c r="G305" s="4"/>
      <c r="H305" s="4"/>
      <c r="I305" s="11"/>
      <c r="J305" s="11"/>
      <c r="K305" s="9" t="str">
        <f t="shared" ca="1" si="21"/>
        <v/>
      </c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37"/>
      <c r="W305" s="41"/>
      <c r="X305" s="42"/>
      <c r="Y305" s="42"/>
      <c r="Z305" s="42"/>
      <c r="AA305" s="43"/>
      <c r="AB305" s="44"/>
      <c r="AC305" s="42"/>
      <c r="AD305" s="11"/>
      <c r="AE305" s="11"/>
      <c r="AF305" s="11"/>
      <c r="AG305" s="37"/>
      <c r="AH305" s="34"/>
      <c r="AI305" s="11"/>
      <c r="AJ305" s="11"/>
      <c r="AK305" s="11"/>
      <c r="AL305" s="11"/>
    </row>
    <row r="306" spans="1:38" ht="15.75" thickTop="1" thickBot="1" x14ac:dyDescent="0.2">
      <c r="A306" s="23">
        <v>294</v>
      </c>
      <c r="B306" s="19"/>
      <c r="C306" s="24"/>
      <c r="D306" s="20"/>
      <c r="E306" s="21"/>
      <c r="F306" s="9" t="str">
        <f t="shared" si="22"/>
        <v/>
      </c>
      <c r="G306" s="4"/>
      <c r="H306" s="4"/>
      <c r="I306" s="11"/>
      <c r="J306" s="11"/>
      <c r="K306" s="9" t="str">
        <f t="shared" ca="1" si="21"/>
        <v/>
      </c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37"/>
      <c r="W306" s="41"/>
      <c r="X306" s="42"/>
      <c r="Y306" s="42"/>
      <c r="Z306" s="42"/>
      <c r="AA306" s="43"/>
      <c r="AB306" s="44"/>
      <c r="AC306" s="42"/>
      <c r="AD306" s="11"/>
      <c r="AE306" s="11"/>
      <c r="AF306" s="11"/>
      <c r="AG306" s="37"/>
      <c r="AH306" s="34"/>
      <c r="AI306" s="11"/>
      <c r="AJ306" s="11"/>
      <c r="AK306" s="11"/>
      <c r="AL306" s="11"/>
    </row>
    <row r="307" spans="1:38" ht="15.75" thickTop="1" thickBot="1" x14ac:dyDescent="0.2">
      <c r="A307" s="23">
        <v>295</v>
      </c>
      <c r="B307" s="19"/>
      <c r="C307" s="24"/>
      <c r="D307" s="20"/>
      <c r="E307" s="21"/>
      <c r="F307" s="9" t="str">
        <f t="shared" si="22"/>
        <v/>
      </c>
      <c r="G307" s="4"/>
      <c r="H307" s="4"/>
      <c r="I307" s="11"/>
      <c r="J307" s="11"/>
      <c r="K307" s="9" t="str">
        <f t="shared" ca="1" si="21"/>
        <v/>
      </c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37"/>
      <c r="W307" s="41"/>
      <c r="X307" s="42"/>
      <c r="Y307" s="42"/>
      <c r="Z307" s="42"/>
      <c r="AA307" s="43"/>
      <c r="AB307" s="44"/>
      <c r="AC307" s="42"/>
      <c r="AD307" s="11"/>
      <c r="AE307" s="11"/>
      <c r="AF307" s="11"/>
      <c r="AG307" s="37"/>
      <c r="AH307" s="34"/>
      <c r="AI307" s="11"/>
      <c r="AJ307" s="11"/>
      <c r="AK307" s="11"/>
      <c r="AL307" s="11"/>
    </row>
    <row r="308" spans="1:38" ht="15.75" thickTop="1" thickBot="1" x14ac:dyDescent="0.2">
      <c r="A308" s="23">
        <v>296</v>
      </c>
      <c r="B308" s="19"/>
      <c r="C308" s="24"/>
      <c r="D308" s="20"/>
      <c r="E308" s="21"/>
      <c r="F308" s="9" t="str">
        <f t="shared" si="22"/>
        <v/>
      </c>
      <c r="G308" s="4"/>
      <c r="H308" s="4"/>
      <c r="I308" s="11"/>
      <c r="J308" s="11"/>
      <c r="K308" s="9" t="str">
        <f t="shared" ca="1" si="21"/>
        <v/>
      </c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37"/>
      <c r="W308" s="41"/>
      <c r="X308" s="42"/>
      <c r="Y308" s="42"/>
      <c r="Z308" s="42"/>
      <c r="AA308" s="43"/>
      <c r="AB308" s="44"/>
      <c r="AC308" s="42"/>
      <c r="AD308" s="11"/>
      <c r="AE308" s="11"/>
      <c r="AF308" s="11"/>
      <c r="AG308" s="37"/>
      <c r="AH308" s="34"/>
      <c r="AI308" s="11"/>
      <c r="AJ308" s="11"/>
      <c r="AK308" s="11"/>
      <c r="AL308" s="11"/>
    </row>
    <row r="309" spans="1:38" ht="15.75" thickTop="1" thickBot="1" x14ac:dyDescent="0.2">
      <c r="A309" s="23">
        <v>297</v>
      </c>
      <c r="B309" s="19"/>
      <c r="C309" s="24"/>
      <c r="D309" s="20"/>
      <c r="E309" s="21"/>
      <c r="F309" s="9" t="str">
        <f t="shared" si="22"/>
        <v/>
      </c>
      <c r="G309" s="4"/>
      <c r="H309" s="4"/>
      <c r="I309" s="11"/>
      <c r="J309" s="11"/>
      <c r="K309" s="9" t="str">
        <f t="shared" ca="1" si="21"/>
        <v/>
      </c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37"/>
      <c r="W309" s="41"/>
      <c r="X309" s="42"/>
      <c r="Y309" s="42"/>
      <c r="Z309" s="42"/>
      <c r="AA309" s="43"/>
      <c r="AB309" s="44"/>
      <c r="AC309" s="42"/>
      <c r="AD309" s="11"/>
      <c r="AE309" s="11"/>
      <c r="AF309" s="11"/>
      <c r="AG309" s="37"/>
      <c r="AH309" s="34"/>
      <c r="AI309" s="11"/>
      <c r="AJ309" s="11"/>
      <c r="AK309" s="11"/>
      <c r="AL309" s="11"/>
    </row>
    <row r="310" spans="1:38" ht="15.75" thickTop="1" thickBot="1" x14ac:dyDescent="0.2">
      <c r="A310" s="23">
        <v>298</v>
      </c>
      <c r="B310" s="19"/>
      <c r="C310" s="24"/>
      <c r="D310" s="20"/>
      <c r="E310" s="21"/>
      <c r="F310" s="9" t="str">
        <f t="shared" si="22"/>
        <v/>
      </c>
      <c r="G310" s="4"/>
      <c r="H310" s="4"/>
      <c r="I310" s="11"/>
      <c r="J310" s="11"/>
      <c r="K310" s="9" t="str">
        <f t="shared" ca="1" si="21"/>
        <v/>
      </c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37"/>
      <c r="W310" s="41"/>
      <c r="X310" s="42"/>
      <c r="Y310" s="42"/>
      <c r="Z310" s="42"/>
      <c r="AA310" s="43"/>
      <c r="AB310" s="44"/>
      <c r="AC310" s="42"/>
      <c r="AD310" s="11"/>
      <c r="AE310" s="11"/>
      <c r="AF310" s="11"/>
      <c r="AG310" s="37"/>
      <c r="AH310" s="34"/>
      <c r="AI310" s="11"/>
      <c r="AJ310" s="11"/>
      <c r="AK310" s="11"/>
      <c r="AL310" s="11"/>
    </row>
    <row r="311" spans="1:38" ht="15.75" thickTop="1" thickBot="1" x14ac:dyDescent="0.2">
      <c r="A311" s="23">
        <v>299</v>
      </c>
      <c r="B311" s="19"/>
      <c r="C311" s="24"/>
      <c r="D311" s="20"/>
      <c r="E311" s="21"/>
      <c r="F311" s="9" t="str">
        <f t="shared" si="22"/>
        <v/>
      </c>
      <c r="G311" s="4"/>
      <c r="H311" s="4"/>
      <c r="I311" s="11"/>
      <c r="J311" s="11"/>
      <c r="K311" s="9" t="str">
        <f t="shared" ca="1" si="21"/>
        <v/>
      </c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37"/>
      <c r="W311" s="41"/>
      <c r="X311" s="42"/>
      <c r="Y311" s="42"/>
      <c r="Z311" s="42"/>
      <c r="AA311" s="43"/>
      <c r="AB311" s="44"/>
      <c r="AC311" s="42"/>
      <c r="AD311" s="11"/>
      <c r="AE311" s="11"/>
      <c r="AF311" s="11"/>
      <c r="AG311" s="37"/>
      <c r="AH311" s="34"/>
      <c r="AI311" s="11"/>
      <c r="AJ311" s="11"/>
      <c r="AK311" s="11"/>
      <c r="AL311" s="11"/>
    </row>
    <row r="312" spans="1:38" ht="15.75" thickTop="1" thickBot="1" x14ac:dyDescent="0.2">
      <c r="A312" s="23">
        <v>300</v>
      </c>
      <c r="B312" s="19"/>
      <c r="C312" s="24"/>
      <c r="D312" s="20"/>
      <c r="E312" s="21"/>
      <c r="F312" s="9" t="str">
        <f t="shared" si="22"/>
        <v/>
      </c>
      <c r="G312" s="4"/>
      <c r="H312" s="4"/>
      <c r="I312" s="11"/>
      <c r="J312" s="11"/>
      <c r="K312" s="9" t="str">
        <f t="shared" ca="1" si="21"/>
        <v/>
      </c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37"/>
      <c r="W312" s="41"/>
      <c r="X312" s="42"/>
      <c r="Y312" s="42"/>
      <c r="Z312" s="42"/>
      <c r="AA312" s="43"/>
      <c r="AB312" s="44"/>
      <c r="AC312" s="42"/>
      <c r="AD312" s="11"/>
      <c r="AE312" s="11"/>
      <c r="AF312" s="11"/>
      <c r="AG312" s="37"/>
      <c r="AH312" s="34"/>
      <c r="AI312" s="11"/>
      <c r="AJ312" s="11"/>
      <c r="AK312" s="11"/>
      <c r="AL312" s="11"/>
    </row>
    <row r="313" spans="1:38" ht="15.75" thickTop="1" thickBot="1" x14ac:dyDescent="0.2">
      <c r="A313" s="23">
        <v>301</v>
      </c>
      <c r="B313" s="19"/>
      <c r="C313" s="24"/>
      <c r="D313" s="20"/>
      <c r="E313" s="21"/>
      <c r="F313" s="9" t="str">
        <f t="shared" si="22"/>
        <v/>
      </c>
      <c r="G313" s="4"/>
      <c r="H313" s="4"/>
      <c r="I313" s="11"/>
      <c r="J313" s="11"/>
      <c r="K313" s="9" t="str">
        <f t="shared" ca="1" si="21"/>
        <v/>
      </c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37"/>
      <c r="W313" s="41"/>
      <c r="X313" s="42"/>
      <c r="Y313" s="42"/>
      <c r="Z313" s="42"/>
      <c r="AA313" s="43"/>
      <c r="AB313" s="44"/>
      <c r="AC313" s="42"/>
      <c r="AD313" s="11"/>
      <c r="AE313" s="11"/>
      <c r="AF313" s="11"/>
      <c r="AG313" s="37"/>
      <c r="AH313" s="34"/>
      <c r="AI313" s="11"/>
      <c r="AJ313" s="11"/>
      <c r="AK313" s="11"/>
      <c r="AL313" s="11"/>
    </row>
    <row r="314" spans="1:38" ht="15.75" thickTop="1" thickBot="1" x14ac:dyDescent="0.2">
      <c r="A314" s="23">
        <v>302</v>
      </c>
      <c r="B314" s="19"/>
      <c r="C314" s="24"/>
      <c r="D314" s="20"/>
      <c r="E314" s="21"/>
      <c r="F314" s="9" t="str">
        <f t="shared" si="22"/>
        <v/>
      </c>
      <c r="G314" s="4"/>
      <c r="H314" s="4"/>
      <c r="I314" s="11"/>
      <c r="J314" s="11"/>
      <c r="K314" s="9" t="str">
        <f t="shared" ca="1" si="21"/>
        <v/>
      </c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37"/>
      <c r="W314" s="41"/>
      <c r="X314" s="42"/>
      <c r="Y314" s="42"/>
      <c r="Z314" s="42"/>
      <c r="AA314" s="43"/>
      <c r="AB314" s="44"/>
      <c r="AC314" s="42"/>
      <c r="AD314" s="11"/>
      <c r="AE314" s="11"/>
      <c r="AF314" s="11"/>
      <c r="AG314" s="37"/>
      <c r="AH314" s="34"/>
      <c r="AI314" s="11"/>
      <c r="AJ314" s="11"/>
      <c r="AK314" s="11"/>
      <c r="AL314" s="11"/>
    </row>
    <row r="315" spans="1:38" ht="15.75" thickTop="1" thickBot="1" x14ac:dyDescent="0.2">
      <c r="A315" s="23">
        <v>303</v>
      </c>
      <c r="B315" s="19"/>
      <c r="C315" s="24"/>
      <c r="D315" s="20"/>
      <c r="E315" s="21"/>
      <c r="F315" s="9" t="str">
        <f t="shared" si="22"/>
        <v/>
      </c>
      <c r="G315" s="4"/>
      <c r="H315" s="4"/>
      <c r="I315" s="11"/>
      <c r="J315" s="11"/>
      <c r="K315" s="9" t="str">
        <f t="shared" ca="1" si="21"/>
        <v/>
      </c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37"/>
      <c r="W315" s="41"/>
      <c r="X315" s="42"/>
      <c r="Y315" s="42"/>
      <c r="Z315" s="42"/>
      <c r="AA315" s="43"/>
      <c r="AB315" s="44"/>
      <c r="AC315" s="42"/>
      <c r="AD315" s="11"/>
      <c r="AE315" s="11"/>
      <c r="AF315" s="11"/>
      <c r="AG315" s="37"/>
      <c r="AH315" s="34"/>
      <c r="AI315" s="11"/>
      <c r="AJ315" s="11"/>
      <c r="AK315" s="11"/>
      <c r="AL315" s="11"/>
    </row>
    <row r="316" spans="1:38" ht="15.75" thickTop="1" thickBot="1" x14ac:dyDescent="0.2">
      <c r="A316" s="23">
        <v>304</v>
      </c>
      <c r="B316" s="19"/>
      <c r="C316" s="24"/>
      <c r="D316" s="20"/>
      <c r="E316" s="21"/>
      <c r="F316" s="9" t="str">
        <f t="shared" si="22"/>
        <v/>
      </c>
      <c r="G316" s="4"/>
      <c r="H316" s="4"/>
      <c r="I316" s="11"/>
      <c r="J316" s="11"/>
      <c r="K316" s="9" t="str">
        <f t="shared" ca="1" si="21"/>
        <v/>
      </c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37"/>
      <c r="W316" s="41"/>
      <c r="X316" s="42"/>
      <c r="Y316" s="42"/>
      <c r="Z316" s="42"/>
      <c r="AA316" s="43"/>
      <c r="AB316" s="44"/>
      <c r="AC316" s="42"/>
      <c r="AD316" s="11"/>
      <c r="AE316" s="11"/>
      <c r="AF316" s="11"/>
      <c r="AG316" s="37"/>
      <c r="AH316" s="34"/>
      <c r="AI316" s="11"/>
      <c r="AJ316" s="11"/>
      <c r="AK316" s="11"/>
      <c r="AL316" s="11"/>
    </row>
    <row r="317" spans="1:38" ht="15.75" thickTop="1" thickBot="1" x14ac:dyDescent="0.2">
      <c r="A317" s="23">
        <v>305</v>
      </c>
      <c r="B317" s="19"/>
      <c r="C317" s="24"/>
      <c r="D317" s="20"/>
      <c r="E317" s="21"/>
      <c r="F317" s="9" t="str">
        <f t="shared" si="22"/>
        <v/>
      </c>
      <c r="G317" s="4"/>
      <c r="H317" s="4"/>
      <c r="I317" s="11"/>
      <c r="J317" s="11"/>
      <c r="K317" s="9" t="str">
        <f t="shared" ca="1" si="21"/>
        <v/>
      </c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37"/>
      <c r="W317" s="41"/>
      <c r="X317" s="42"/>
      <c r="Y317" s="42"/>
      <c r="Z317" s="42"/>
      <c r="AA317" s="43"/>
      <c r="AB317" s="44"/>
      <c r="AC317" s="42"/>
      <c r="AD317" s="11"/>
      <c r="AE317" s="11"/>
      <c r="AF317" s="11"/>
      <c r="AG317" s="37"/>
      <c r="AH317" s="34"/>
      <c r="AI317" s="11"/>
      <c r="AJ317" s="11"/>
      <c r="AK317" s="11"/>
      <c r="AL317" s="11"/>
    </row>
    <row r="318" spans="1:38" ht="15.75" thickTop="1" thickBot="1" x14ac:dyDescent="0.2">
      <c r="A318" s="23">
        <v>306</v>
      </c>
      <c r="B318" s="19"/>
      <c r="C318" s="24"/>
      <c r="D318" s="20"/>
      <c r="E318" s="21"/>
      <c r="F318" s="9" t="str">
        <f t="shared" si="22"/>
        <v/>
      </c>
      <c r="G318" s="4"/>
      <c r="H318" s="4"/>
      <c r="I318" s="11"/>
      <c r="J318" s="11"/>
      <c r="K318" s="9" t="str">
        <f t="shared" ca="1" si="21"/>
        <v/>
      </c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37"/>
      <c r="W318" s="41"/>
      <c r="X318" s="42"/>
      <c r="Y318" s="42"/>
      <c r="Z318" s="42"/>
      <c r="AA318" s="43"/>
      <c r="AB318" s="44"/>
      <c r="AC318" s="42"/>
      <c r="AD318" s="11"/>
      <c r="AE318" s="11"/>
      <c r="AF318" s="11"/>
      <c r="AG318" s="37"/>
      <c r="AH318" s="34"/>
      <c r="AI318" s="11"/>
      <c r="AJ318" s="11"/>
      <c r="AK318" s="11"/>
      <c r="AL318" s="11"/>
    </row>
    <row r="319" spans="1:38" ht="15.75" thickTop="1" thickBot="1" x14ac:dyDescent="0.2">
      <c r="A319" s="23">
        <v>307</v>
      </c>
      <c r="B319" s="19"/>
      <c r="C319" s="24"/>
      <c r="D319" s="20"/>
      <c r="E319" s="21"/>
      <c r="F319" s="9" t="str">
        <f t="shared" si="22"/>
        <v/>
      </c>
      <c r="G319" s="4"/>
      <c r="H319" s="4"/>
      <c r="I319" s="11"/>
      <c r="J319" s="11"/>
      <c r="K319" s="9" t="str">
        <f t="shared" ref="K319:K374" ca="1" si="23">IF(ISBLANK(L319)=FALSE,OFFSET(K319,0,COUNTA(L319:AL319)),"")</f>
        <v/>
      </c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37"/>
      <c r="W319" s="41"/>
      <c r="X319" s="42"/>
      <c r="Y319" s="42"/>
      <c r="Z319" s="42"/>
      <c r="AA319" s="43"/>
      <c r="AB319" s="44"/>
      <c r="AC319" s="42"/>
      <c r="AD319" s="11"/>
      <c r="AE319" s="11"/>
      <c r="AF319" s="11"/>
      <c r="AG319" s="37"/>
      <c r="AH319" s="34"/>
      <c r="AI319" s="11"/>
      <c r="AJ319" s="11"/>
      <c r="AK319" s="11"/>
      <c r="AL319" s="11"/>
    </row>
    <row r="320" spans="1:38" ht="15.75" thickTop="1" thickBot="1" x14ac:dyDescent="0.2">
      <c r="A320" s="23">
        <v>308</v>
      </c>
      <c r="B320" s="19"/>
      <c r="C320" s="24"/>
      <c r="D320" s="20"/>
      <c r="E320" s="21"/>
      <c r="F320" s="9" t="str">
        <f t="shared" si="22"/>
        <v/>
      </c>
      <c r="G320" s="4"/>
      <c r="H320" s="4"/>
      <c r="I320" s="11"/>
      <c r="J320" s="11"/>
      <c r="K320" s="9" t="str">
        <f t="shared" ca="1" si="23"/>
        <v/>
      </c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37"/>
      <c r="W320" s="41"/>
      <c r="X320" s="42"/>
      <c r="Y320" s="42"/>
      <c r="Z320" s="42"/>
      <c r="AA320" s="43"/>
      <c r="AB320" s="44"/>
      <c r="AC320" s="42"/>
      <c r="AD320" s="11"/>
      <c r="AE320" s="11"/>
      <c r="AF320" s="11"/>
      <c r="AG320" s="37"/>
      <c r="AH320" s="34"/>
      <c r="AI320" s="11"/>
      <c r="AJ320" s="11"/>
      <c r="AK320" s="11"/>
      <c r="AL320" s="11"/>
    </row>
    <row r="321" spans="1:38" ht="15.75" thickTop="1" thickBot="1" x14ac:dyDescent="0.2">
      <c r="A321" s="23">
        <v>309</v>
      </c>
      <c r="B321" s="19"/>
      <c r="C321" s="24"/>
      <c r="D321" s="20"/>
      <c r="E321" s="21"/>
      <c r="F321" s="9" t="str">
        <f t="shared" si="22"/>
        <v/>
      </c>
      <c r="G321" s="4"/>
      <c r="H321" s="4"/>
      <c r="I321" s="11"/>
      <c r="J321" s="11"/>
      <c r="K321" s="9" t="str">
        <f t="shared" ca="1" si="23"/>
        <v/>
      </c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37"/>
      <c r="W321" s="41"/>
      <c r="X321" s="42"/>
      <c r="Y321" s="42"/>
      <c r="Z321" s="42"/>
      <c r="AA321" s="43"/>
      <c r="AB321" s="44"/>
      <c r="AC321" s="42"/>
      <c r="AD321" s="11"/>
      <c r="AE321" s="11"/>
      <c r="AF321" s="11"/>
      <c r="AG321" s="37"/>
      <c r="AH321" s="34"/>
      <c r="AI321" s="11"/>
      <c r="AJ321" s="11"/>
      <c r="AK321" s="11"/>
      <c r="AL321" s="11"/>
    </row>
    <row r="322" spans="1:38" ht="15.75" thickTop="1" thickBot="1" x14ac:dyDescent="0.2">
      <c r="A322" s="23">
        <v>310</v>
      </c>
      <c r="B322" s="19"/>
      <c r="C322" s="24"/>
      <c r="D322" s="20"/>
      <c r="E322" s="21"/>
      <c r="F322" s="9" t="str">
        <f t="shared" si="22"/>
        <v/>
      </c>
      <c r="G322" s="4"/>
      <c r="H322" s="4"/>
      <c r="I322" s="11"/>
      <c r="J322" s="11"/>
      <c r="K322" s="9" t="str">
        <f t="shared" ca="1" si="23"/>
        <v/>
      </c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37"/>
      <c r="W322" s="41"/>
      <c r="X322" s="42"/>
      <c r="Y322" s="42"/>
      <c r="Z322" s="42"/>
      <c r="AA322" s="43"/>
      <c r="AB322" s="44"/>
      <c r="AC322" s="42"/>
      <c r="AD322" s="11"/>
      <c r="AE322" s="11"/>
      <c r="AF322" s="11"/>
      <c r="AG322" s="37"/>
      <c r="AH322" s="34"/>
      <c r="AI322" s="11"/>
      <c r="AJ322" s="11"/>
      <c r="AK322" s="11"/>
      <c r="AL322" s="11"/>
    </row>
    <row r="323" spans="1:38" ht="15.75" thickTop="1" thickBot="1" x14ac:dyDescent="0.2">
      <c r="A323" s="23">
        <v>311</v>
      </c>
      <c r="B323" s="19"/>
      <c r="C323" s="24"/>
      <c r="D323" s="20"/>
      <c r="E323" s="21"/>
      <c r="F323" s="9" t="str">
        <f t="shared" si="22"/>
        <v/>
      </c>
      <c r="G323" s="4"/>
      <c r="H323" s="4"/>
      <c r="I323" s="11"/>
      <c r="J323" s="11"/>
      <c r="K323" s="9" t="str">
        <f t="shared" ca="1" si="23"/>
        <v/>
      </c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37"/>
      <c r="W323" s="41"/>
      <c r="X323" s="42"/>
      <c r="Y323" s="42"/>
      <c r="Z323" s="42"/>
      <c r="AA323" s="43"/>
      <c r="AB323" s="44"/>
      <c r="AC323" s="42"/>
      <c r="AD323" s="11"/>
      <c r="AE323" s="11"/>
      <c r="AF323" s="11"/>
      <c r="AG323" s="37"/>
      <c r="AH323" s="34"/>
      <c r="AI323" s="11"/>
      <c r="AJ323" s="11"/>
      <c r="AK323" s="11"/>
      <c r="AL323" s="11"/>
    </row>
    <row r="324" spans="1:38" ht="15.75" thickTop="1" thickBot="1" x14ac:dyDescent="0.2">
      <c r="A324" s="23">
        <v>312</v>
      </c>
      <c r="B324" s="19"/>
      <c r="C324" s="24"/>
      <c r="D324" s="20"/>
      <c r="E324" s="21"/>
      <c r="F324" s="9" t="str">
        <f t="shared" si="22"/>
        <v/>
      </c>
      <c r="G324" s="4"/>
      <c r="H324" s="4"/>
      <c r="I324" s="11"/>
      <c r="J324" s="11"/>
      <c r="K324" s="9" t="str">
        <f t="shared" ca="1" si="23"/>
        <v/>
      </c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37"/>
      <c r="W324" s="41"/>
      <c r="X324" s="42"/>
      <c r="Y324" s="42"/>
      <c r="Z324" s="42"/>
      <c r="AA324" s="43"/>
      <c r="AB324" s="44"/>
      <c r="AC324" s="42"/>
      <c r="AD324" s="11"/>
      <c r="AE324" s="11"/>
      <c r="AF324" s="11"/>
      <c r="AG324" s="37"/>
      <c r="AH324" s="34"/>
      <c r="AI324" s="11"/>
      <c r="AJ324" s="11"/>
      <c r="AK324" s="11"/>
      <c r="AL324" s="11"/>
    </row>
    <row r="325" spans="1:38" ht="15.75" thickTop="1" thickBot="1" x14ac:dyDescent="0.2">
      <c r="A325" s="23">
        <v>313</v>
      </c>
      <c r="B325" s="19"/>
      <c r="C325" s="24"/>
      <c r="D325" s="20"/>
      <c r="E325" s="21"/>
      <c r="F325" s="9" t="str">
        <f t="shared" si="22"/>
        <v/>
      </c>
      <c r="G325" s="4"/>
      <c r="H325" s="4"/>
      <c r="I325" s="11"/>
      <c r="J325" s="11"/>
      <c r="K325" s="9" t="str">
        <f t="shared" ca="1" si="23"/>
        <v/>
      </c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37"/>
      <c r="W325" s="41"/>
      <c r="X325" s="42"/>
      <c r="Y325" s="42"/>
      <c r="Z325" s="42"/>
      <c r="AA325" s="43"/>
      <c r="AB325" s="44"/>
      <c r="AC325" s="42"/>
      <c r="AD325" s="11"/>
      <c r="AE325" s="11"/>
      <c r="AF325" s="11"/>
      <c r="AG325" s="37"/>
      <c r="AH325" s="34"/>
      <c r="AI325" s="11"/>
      <c r="AJ325" s="11"/>
      <c r="AK325" s="11"/>
      <c r="AL325" s="11"/>
    </row>
    <row r="326" spans="1:38" ht="15.75" thickTop="1" thickBot="1" x14ac:dyDescent="0.2">
      <c r="A326" s="23">
        <v>314</v>
      </c>
      <c r="B326" s="19"/>
      <c r="C326" s="24"/>
      <c r="D326" s="20"/>
      <c r="E326" s="21"/>
      <c r="F326" s="9" t="str">
        <f t="shared" si="22"/>
        <v/>
      </c>
      <c r="G326" s="4"/>
      <c r="H326" s="4"/>
      <c r="I326" s="11"/>
      <c r="J326" s="11"/>
      <c r="K326" s="9" t="str">
        <f t="shared" ca="1" si="23"/>
        <v/>
      </c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37"/>
      <c r="W326" s="41"/>
      <c r="X326" s="42"/>
      <c r="Y326" s="42"/>
      <c r="Z326" s="42"/>
      <c r="AA326" s="43"/>
      <c r="AB326" s="44"/>
      <c r="AC326" s="42"/>
      <c r="AD326" s="11"/>
      <c r="AE326" s="11"/>
      <c r="AF326" s="11"/>
      <c r="AG326" s="37"/>
      <c r="AH326" s="34"/>
      <c r="AI326" s="11"/>
      <c r="AJ326" s="11"/>
      <c r="AK326" s="11"/>
      <c r="AL326" s="11"/>
    </row>
    <row r="327" spans="1:38" ht="15.75" thickTop="1" thickBot="1" x14ac:dyDescent="0.2">
      <c r="A327" s="23">
        <v>315</v>
      </c>
      <c r="B327" s="19"/>
      <c r="C327" s="24"/>
      <c r="D327" s="20"/>
      <c r="E327" s="21"/>
      <c r="F327" s="9" t="str">
        <f t="shared" si="22"/>
        <v/>
      </c>
      <c r="G327" s="4"/>
      <c r="H327" s="4"/>
      <c r="I327" s="11"/>
      <c r="J327" s="11"/>
      <c r="K327" s="9" t="str">
        <f t="shared" ca="1" si="23"/>
        <v/>
      </c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37"/>
      <c r="W327" s="41"/>
      <c r="X327" s="42"/>
      <c r="Y327" s="42"/>
      <c r="Z327" s="42"/>
      <c r="AA327" s="43"/>
      <c r="AB327" s="44"/>
      <c r="AC327" s="42"/>
      <c r="AD327" s="11"/>
      <c r="AE327" s="11"/>
      <c r="AF327" s="11"/>
      <c r="AG327" s="37"/>
      <c r="AH327" s="34"/>
      <c r="AI327" s="11"/>
      <c r="AJ327" s="11"/>
      <c r="AK327" s="11"/>
      <c r="AL327" s="11"/>
    </row>
    <row r="328" spans="1:38" ht="15.75" thickTop="1" thickBot="1" x14ac:dyDescent="0.2">
      <c r="A328" s="23">
        <v>316</v>
      </c>
      <c r="B328" s="19"/>
      <c r="C328" s="24"/>
      <c r="D328" s="20"/>
      <c r="E328" s="21"/>
      <c r="F328" s="9" t="str">
        <f t="shared" si="22"/>
        <v/>
      </c>
      <c r="G328" s="4"/>
      <c r="H328" s="4"/>
      <c r="I328" s="11"/>
      <c r="J328" s="11"/>
      <c r="K328" s="9" t="str">
        <f t="shared" ca="1" si="23"/>
        <v/>
      </c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37"/>
      <c r="W328" s="41"/>
      <c r="X328" s="42"/>
      <c r="Y328" s="42"/>
      <c r="Z328" s="42"/>
      <c r="AA328" s="43"/>
      <c r="AB328" s="44"/>
      <c r="AC328" s="42"/>
      <c r="AD328" s="11"/>
      <c r="AE328" s="11"/>
      <c r="AF328" s="11"/>
      <c r="AG328" s="37"/>
      <c r="AH328" s="34"/>
      <c r="AI328" s="11"/>
      <c r="AJ328" s="11"/>
      <c r="AK328" s="11"/>
      <c r="AL328" s="11"/>
    </row>
    <row r="329" spans="1:38" ht="15.75" thickTop="1" thickBot="1" x14ac:dyDescent="0.2">
      <c r="A329" s="23">
        <v>317</v>
      </c>
      <c r="B329" s="19"/>
      <c r="C329" s="24"/>
      <c r="D329" s="20"/>
      <c r="E329" s="21"/>
      <c r="F329" s="9" t="str">
        <f t="shared" si="22"/>
        <v/>
      </c>
      <c r="G329" s="4"/>
      <c r="H329" s="4"/>
      <c r="I329" s="11"/>
      <c r="J329" s="11"/>
      <c r="K329" s="9" t="str">
        <f t="shared" ca="1" si="23"/>
        <v/>
      </c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37"/>
      <c r="W329" s="41"/>
      <c r="X329" s="42"/>
      <c r="Y329" s="42"/>
      <c r="Z329" s="42"/>
      <c r="AA329" s="43"/>
      <c r="AB329" s="44"/>
      <c r="AC329" s="42"/>
      <c r="AD329" s="11"/>
      <c r="AE329" s="11"/>
      <c r="AF329" s="11"/>
      <c r="AG329" s="37"/>
      <c r="AH329" s="34"/>
      <c r="AI329" s="11"/>
      <c r="AJ329" s="11"/>
      <c r="AK329" s="11"/>
      <c r="AL329" s="11"/>
    </row>
    <row r="330" spans="1:38" ht="15.75" thickTop="1" thickBot="1" x14ac:dyDescent="0.2">
      <c r="A330" s="23">
        <v>318</v>
      </c>
      <c r="B330" s="19"/>
      <c r="C330" s="24"/>
      <c r="D330" s="20"/>
      <c r="E330" s="21"/>
      <c r="F330" s="9" t="str">
        <f t="shared" si="22"/>
        <v/>
      </c>
      <c r="G330" s="4"/>
      <c r="H330" s="4"/>
      <c r="I330" s="11"/>
      <c r="J330" s="11"/>
      <c r="K330" s="9" t="str">
        <f t="shared" ca="1" si="23"/>
        <v/>
      </c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37"/>
      <c r="W330" s="41"/>
      <c r="X330" s="42"/>
      <c r="Y330" s="42"/>
      <c r="Z330" s="42"/>
      <c r="AA330" s="43"/>
      <c r="AB330" s="44"/>
      <c r="AC330" s="42"/>
      <c r="AD330" s="11"/>
      <c r="AE330" s="11"/>
      <c r="AF330" s="11"/>
      <c r="AG330" s="37"/>
      <c r="AH330" s="34"/>
      <c r="AI330" s="11"/>
      <c r="AJ330" s="11"/>
      <c r="AK330" s="11"/>
      <c r="AL330" s="11"/>
    </row>
    <row r="331" spans="1:38" ht="15.75" thickTop="1" thickBot="1" x14ac:dyDescent="0.2">
      <c r="A331" s="23">
        <v>319</v>
      </c>
      <c r="B331" s="19"/>
      <c r="C331" s="24"/>
      <c r="D331" s="20"/>
      <c r="E331" s="21"/>
      <c r="F331" s="9" t="str">
        <f t="shared" si="22"/>
        <v/>
      </c>
      <c r="G331" s="4"/>
      <c r="H331" s="4"/>
      <c r="I331" s="11"/>
      <c r="J331" s="11"/>
      <c r="K331" s="9" t="str">
        <f t="shared" ca="1" si="23"/>
        <v/>
      </c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37"/>
      <c r="W331" s="41"/>
      <c r="X331" s="42"/>
      <c r="Y331" s="42"/>
      <c r="Z331" s="42"/>
      <c r="AA331" s="43"/>
      <c r="AB331" s="44"/>
      <c r="AC331" s="42"/>
      <c r="AD331" s="11"/>
      <c r="AE331" s="11"/>
      <c r="AF331" s="11"/>
      <c r="AG331" s="37"/>
      <c r="AH331" s="34"/>
      <c r="AI331" s="11"/>
      <c r="AJ331" s="11"/>
      <c r="AK331" s="11"/>
      <c r="AL331" s="11"/>
    </row>
    <row r="332" spans="1:38" ht="15.75" thickTop="1" thickBot="1" x14ac:dyDescent="0.2">
      <c r="A332" s="23">
        <v>320</v>
      </c>
      <c r="B332" s="19"/>
      <c r="C332" s="24"/>
      <c r="D332" s="20"/>
      <c r="E332" s="21"/>
      <c r="F332" s="9" t="str">
        <f t="shared" si="22"/>
        <v/>
      </c>
      <c r="G332" s="4"/>
      <c r="H332" s="4"/>
      <c r="I332" s="11"/>
      <c r="J332" s="11"/>
      <c r="K332" s="9" t="str">
        <f t="shared" ca="1" si="23"/>
        <v/>
      </c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37"/>
      <c r="W332" s="41"/>
      <c r="X332" s="42"/>
      <c r="Y332" s="42"/>
      <c r="Z332" s="42"/>
      <c r="AA332" s="43"/>
      <c r="AB332" s="44"/>
      <c r="AC332" s="42"/>
      <c r="AD332" s="11"/>
      <c r="AE332" s="11"/>
      <c r="AF332" s="11"/>
      <c r="AG332" s="37"/>
      <c r="AH332" s="34"/>
      <c r="AI332" s="11"/>
      <c r="AJ332" s="11"/>
      <c r="AK332" s="11"/>
      <c r="AL332" s="11"/>
    </row>
    <row r="333" spans="1:38" ht="15.75" thickTop="1" thickBot="1" x14ac:dyDescent="0.2">
      <c r="A333" s="23">
        <v>321</v>
      </c>
      <c r="B333" s="19"/>
      <c r="C333" s="24"/>
      <c r="D333" s="20"/>
      <c r="E333" s="21"/>
      <c r="F333" s="9" t="str">
        <f t="shared" si="22"/>
        <v/>
      </c>
      <c r="G333" s="4"/>
      <c r="H333" s="4"/>
      <c r="I333" s="11"/>
      <c r="J333" s="11"/>
      <c r="K333" s="9" t="str">
        <f t="shared" ca="1" si="23"/>
        <v/>
      </c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37"/>
      <c r="W333" s="41"/>
      <c r="X333" s="42"/>
      <c r="Y333" s="42"/>
      <c r="Z333" s="42"/>
      <c r="AA333" s="43"/>
      <c r="AB333" s="44"/>
      <c r="AC333" s="42"/>
      <c r="AD333" s="11"/>
      <c r="AE333" s="11"/>
      <c r="AF333" s="11"/>
      <c r="AG333" s="37"/>
      <c r="AH333" s="34"/>
      <c r="AI333" s="11"/>
      <c r="AJ333" s="11"/>
      <c r="AK333" s="11"/>
      <c r="AL333" s="11"/>
    </row>
    <row r="334" spans="1:38" ht="15.75" thickTop="1" thickBot="1" x14ac:dyDescent="0.2">
      <c r="A334" s="23">
        <v>322</v>
      </c>
      <c r="B334" s="19"/>
      <c r="C334" s="24"/>
      <c r="D334" s="20"/>
      <c r="E334" s="21"/>
      <c r="F334" s="9" t="str">
        <f t="shared" si="22"/>
        <v/>
      </c>
      <c r="G334" s="4"/>
      <c r="H334" s="4"/>
      <c r="I334" s="11"/>
      <c r="J334" s="11"/>
      <c r="K334" s="9" t="str">
        <f t="shared" ca="1" si="23"/>
        <v/>
      </c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37"/>
      <c r="W334" s="41"/>
      <c r="X334" s="42"/>
      <c r="Y334" s="42"/>
      <c r="Z334" s="42"/>
      <c r="AA334" s="43"/>
      <c r="AB334" s="44"/>
      <c r="AC334" s="42"/>
      <c r="AD334" s="11"/>
      <c r="AE334" s="11"/>
      <c r="AF334" s="11"/>
      <c r="AG334" s="37"/>
      <c r="AH334" s="34"/>
      <c r="AI334" s="11"/>
      <c r="AJ334" s="11"/>
      <c r="AK334" s="11"/>
      <c r="AL334" s="11"/>
    </row>
    <row r="335" spans="1:38" ht="15.75" thickTop="1" thickBot="1" x14ac:dyDescent="0.2">
      <c r="A335" s="23">
        <v>323</v>
      </c>
      <c r="B335" s="19"/>
      <c r="C335" s="24"/>
      <c r="D335" s="20"/>
      <c r="E335" s="21"/>
      <c r="F335" s="9" t="str">
        <f t="shared" si="22"/>
        <v/>
      </c>
      <c r="G335" s="4"/>
      <c r="H335" s="4"/>
      <c r="I335" s="11"/>
      <c r="J335" s="11"/>
      <c r="K335" s="9" t="str">
        <f t="shared" ca="1" si="23"/>
        <v/>
      </c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37"/>
      <c r="W335" s="41"/>
      <c r="X335" s="42"/>
      <c r="Y335" s="42"/>
      <c r="Z335" s="42"/>
      <c r="AA335" s="43"/>
      <c r="AB335" s="44"/>
      <c r="AC335" s="42"/>
      <c r="AD335" s="11"/>
      <c r="AE335" s="11"/>
      <c r="AF335" s="11"/>
      <c r="AG335" s="37"/>
      <c r="AH335" s="34"/>
      <c r="AI335" s="11"/>
      <c r="AJ335" s="11"/>
      <c r="AK335" s="11"/>
      <c r="AL335" s="11"/>
    </row>
    <row r="336" spans="1:38" ht="15.75" thickTop="1" thickBot="1" x14ac:dyDescent="0.2">
      <c r="A336" s="23">
        <v>324</v>
      </c>
      <c r="B336" s="19"/>
      <c r="C336" s="24"/>
      <c r="D336" s="20"/>
      <c r="E336" s="21"/>
      <c r="F336" s="9" t="str">
        <f t="shared" si="22"/>
        <v/>
      </c>
      <c r="G336" s="4"/>
      <c r="H336" s="4"/>
      <c r="I336" s="11"/>
      <c r="J336" s="11"/>
      <c r="K336" s="9" t="str">
        <f t="shared" ca="1" si="23"/>
        <v/>
      </c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37"/>
      <c r="W336" s="41"/>
      <c r="X336" s="42"/>
      <c r="Y336" s="42"/>
      <c r="Z336" s="42"/>
      <c r="AA336" s="43"/>
      <c r="AB336" s="44"/>
      <c r="AC336" s="42"/>
      <c r="AD336" s="11"/>
      <c r="AE336" s="11"/>
      <c r="AF336" s="11"/>
      <c r="AG336" s="37"/>
      <c r="AH336" s="34"/>
      <c r="AI336" s="11"/>
      <c r="AJ336" s="11"/>
      <c r="AK336" s="11"/>
      <c r="AL336" s="11"/>
    </row>
    <row r="337" spans="1:38" ht="15.75" thickTop="1" thickBot="1" x14ac:dyDescent="0.2">
      <c r="A337" s="23">
        <v>325</v>
      </c>
      <c r="B337" s="19"/>
      <c r="C337" s="24"/>
      <c r="D337" s="20"/>
      <c r="E337" s="21"/>
      <c r="F337" s="9" t="str">
        <f t="shared" si="22"/>
        <v/>
      </c>
      <c r="G337" s="4"/>
      <c r="H337" s="4"/>
      <c r="I337" s="11"/>
      <c r="J337" s="11"/>
      <c r="K337" s="9" t="str">
        <f t="shared" ca="1" si="23"/>
        <v/>
      </c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37"/>
      <c r="W337" s="41"/>
      <c r="X337" s="42"/>
      <c r="Y337" s="42"/>
      <c r="Z337" s="42"/>
      <c r="AA337" s="43"/>
      <c r="AB337" s="44"/>
      <c r="AC337" s="42"/>
      <c r="AD337" s="11"/>
      <c r="AE337" s="11"/>
      <c r="AF337" s="11"/>
      <c r="AG337" s="37"/>
      <c r="AH337" s="34"/>
      <c r="AI337" s="11"/>
      <c r="AJ337" s="11"/>
      <c r="AK337" s="11"/>
      <c r="AL337" s="11"/>
    </row>
    <row r="338" spans="1:38" ht="15.75" thickTop="1" thickBot="1" x14ac:dyDescent="0.2">
      <c r="A338" s="23">
        <v>326</v>
      </c>
      <c r="B338" s="19"/>
      <c r="C338" s="24"/>
      <c r="D338" s="20"/>
      <c r="E338" s="21"/>
      <c r="F338" s="9" t="str">
        <f t="shared" si="22"/>
        <v/>
      </c>
      <c r="G338" s="4"/>
      <c r="H338" s="4"/>
      <c r="I338" s="11"/>
      <c r="J338" s="11"/>
      <c r="K338" s="9" t="str">
        <f t="shared" ca="1" si="23"/>
        <v/>
      </c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37"/>
      <c r="W338" s="41"/>
      <c r="X338" s="42"/>
      <c r="Y338" s="42"/>
      <c r="Z338" s="42"/>
      <c r="AA338" s="43"/>
      <c r="AB338" s="44"/>
      <c r="AC338" s="42"/>
      <c r="AD338" s="11"/>
      <c r="AE338" s="11"/>
      <c r="AF338" s="11"/>
      <c r="AG338" s="37"/>
      <c r="AH338" s="34"/>
      <c r="AI338" s="11"/>
      <c r="AJ338" s="11"/>
      <c r="AK338" s="11"/>
      <c r="AL338" s="11"/>
    </row>
    <row r="339" spans="1:38" ht="15.75" thickTop="1" thickBot="1" x14ac:dyDescent="0.2">
      <c r="A339" s="23">
        <v>327</v>
      </c>
      <c r="B339" s="19"/>
      <c r="C339" s="24"/>
      <c r="D339" s="20"/>
      <c r="E339" s="21"/>
      <c r="F339" s="9" t="str">
        <f t="shared" si="22"/>
        <v/>
      </c>
      <c r="G339" s="4"/>
      <c r="H339" s="4"/>
      <c r="I339" s="11"/>
      <c r="J339" s="11"/>
      <c r="K339" s="9" t="str">
        <f t="shared" ca="1" si="23"/>
        <v/>
      </c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37"/>
      <c r="W339" s="41"/>
      <c r="X339" s="42"/>
      <c r="Y339" s="42"/>
      <c r="Z339" s="42"/>
      <c r="AA339" s="43"/>
      <c r="AB339" s="44"/>
      <c r="AC339" s="42"/>
      <c r="AD339" s="11"/>
      <c r="AE339" s="11"/>
      <c r="AF339" s="11"/>
      <c r="AG339" s="37"/>
      <c r="AH339" s="34"/>
      <c r="AI339" s="11"/>
      <c r="AJ339" s="11"/>
      <c r="AK339" s="11"/>
      <c r="AL339" s="11"/>
    </row>
    <row r="340" spans="1:38" ht="15.75" thickTop="1" thickBot="1" x14ac:dyDescent="0.2">
      <c r="A340" s="23">
        <v>328</v>
      </c>
      <c r="B340" s="19"/>
      <c r="C340" s="24"/>
      <c r="D340" s="20"/>
      <c r="E340" s="21"/>
      <c r="F340" s="9" t="str">
        <f t="shared" si="22"/>
        <v/>
      </c>
      <c r="G340" s="4"/>
      <c r="H340" s="4"/>
      <c r="I340" s="11"/>
      <c r="J340" s="11"/>
      <c r="K340" s="9" t="str">
        <f t="shared" ca="1" si="23"/>
        <v/>
      </c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37"/>
      <c r="W340" s="41"/>
      <c r="X340" s="42"/>
      <c r="Y340" s="42"/>
      <c r="Z340" s="42"/>
      <c r="AA340" s="43"/>
      <c r="AB340" s="44"/>
      <c r="AC340" s="42"/>
      <c r="AD340" s="11"/>
      <c r="AE340" s="11"/>
      <c r="AF340" s="11"/>
      <c r="AG340" s="37"/>
      <c r="AH340" s="34"/>
      <c r="AI340" s="11"/>
      <c r="AJ340" s="11"/>
      <c r="AK340" s="11"/>
      <c r="AL340" s="11"/>
    </row>
    <row r="341" spans="1:38" ht="15.75" thickTop="1" thickBot="1" x14ac:dyDescent="0.2">
      <c r="A341" s="23">
        <v>329</v>
      </c>
      <c r="B341" s="19"/>
      <c r="C341" s="24"/>
      <c r="D341" s="20"/>
      <c r="E341" s="21"/>
      <c r="F341" s="9" t="str">
        <f t="shared" ref="F341:F374" si="24">IF(ISBLANK($B341),"",IF(ISBLANK($H341),"未着手",IF($K341=0,"完了","作業中")))</f>
        <v/>
      </c>
      <c r="G341" s="4"/>
      <c r="H341" s="4"/>
      <c r="I341" s="11"/>
      <c r="J341" s="11"/>
      <c r="K341" s="9" t="str">
        <f t="shared" ca="1" si="23"/>
        <v/>
      </c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37"/>
      <c r="W341" s="41"/>
      <c r="X341" s="42"/>
      <c r="Y341" s="42"/>
      <c r="Z341" s="42"/>
      <c r="AA341" s="43"/>
      <c r="AB341" s="44"/>
      <c r="AC341" s="42"/>
      <c r="AD341" s="11"/>
      <c r="AE341" s="11"/>
      <c r="AF341" s="11"/>
      <c r="AG341" s="37"/>
      <c r="AH341" s="34"/>
      <c r="AI341" s="11"/>
      <c r="AJ341" s="11"/>
      <c r="AK341" s="11"/>
      <c r="AL341" s="11"/>
    </row>
    <row r="342" spans="1:38" ht="15.75" thickTop="1" thickBot="1" x14ac:dyDescent="0.2">
      <c r="A342" s="23">
        <v>330</v>
      </c>
      <c r="B342" s="19"/>
      <c r="C342" s="24"/>
      <c r="D342" s="20"/>
      <c r="E342" s="21"/>
      <c r="F342" s="9" t="str">
        <f t="shared" si="24"/>
        <v/>
      </c>
      <c r="G342" s="4"/>
      <c r="H342" s="4"/>
      <c r="I342" s="11"/>
      <c r="J342" s="11"/>
      <c r="K342" s="9" t="str">
        <f t="shared" ca="1" si="23"/>
        <v/>
      </c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37"/>
      <c r="W342" s="41"/>
      <c r="X342" s="42"/>
      <c r="Y342" s="42"/>
      <c r="Z342" s="42"/>
      <c r="AA342" s="43"/>
      <c r="AB342" s="44"/>
      <c r="AC342" s="42"/>
      <c r="AD342" s="11"/>
      <c r="AE342" s="11"/>
      <c r="AF342" s="11"/>
      <c r="AG342" s="37"/>
      <c r="AH342" s="34"/>
      <c r="AI342" s="11"/>
      <c r="AJ342" s="11"/>
      <c r="AK342" s="11"/>
      <c r="AL342" s="11"/>
    </row>
    <row r="343" spans="1:38" ht="15.75" thickTop="1" thickBot="1" x14ac:dyDescent="0.2">
      <c r="A343" s="23">
        <v>331</v>
      </c>
      <c r="B343" s="19"/>
      <c r="C343" s="24"/>
      <c r="D343" s="20"/>
      <c r="E343" s="21"/>
      <c r="F343" s="9" t="str">
        <f t="shared" si="24"/>
        <v/>
      </c>
      <c r="G343" s="4"/>
      <c r="H343" s="4"/>
      <c r="I343" s="11"/>
      <c r="J343" s="11"/>
      <c r="K343" s="9" t="str">
        <f t="shared" ca="1" si="23"/>
        <v/>
      </c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37"/>
      <c r="W343" s="41"/>
      <c r="X343" s="42"/>
      <c r="Y343" s="42"/>
      <c r="Z343" s="42"/>
      <c r="AA343" s="43"/>
      <c r="AB343" s="44"/>
      <c r="AC343" s="42"/>
      <c r="AD343" s="11"/>
      <c r="AE343" s="11"/>
      <c r="AF343" s="11"/>
      <c r="AG343" s="37"/>
      <c r="AH343" s="34"/>
      <c r="AI343" s="11"/>
      <c r="AJ343" s="11"/>
      <c r="AK343" s="11"/>
      <c r="AL343" s="11"/>
    </row>
    <row r="344" spans="1:38" ht="15.75" thickTop="1" thickBot="1" x14ac:dyDescent="0.2">
      <c r="A344" s="23">
        <v>332</v>
      </c>
      <c r="B344" s="19"/>
      <c r="C344" s="24"/>
      <c r="D344" s="20"/>
      <c r="E344" s="21"/>
      <c r="F344" s="9" t="str">
        <f t="shared" si="24"/>
        <v/>
      </c>
      <c r="G344" s="4"/>
      <c r="H344" s="4"/>
      <c r="I344" s="11"/>
      <c r="J344" s="11"/>
      <c r="K344" s="9" t="str">
        <f t="shared" ca="1" si="23"/>
        <v/>
      </c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37"/>
      <c r="W344" s="41"/>
      <c r="X344" s="42"/>
      <c r="Y344" s="42"/>
      <c r="Z344" s="42"/>
      <c r="AA344" s="43"/>
      <c r="AB344" s="44"/>
      <c r="AC344" s="42"/>
      <c r="AD344" s="11"/>
      <c r="AE344" s="11"/>
      <c r="AF344" s="11"/>
      <c r="AG344" s="37"/>
      <c r="AH344" s="34"/>
      <c r="AI344" s="11"/>
      <c r="AJ344" s="11"/>
      <c r="AK344" s="11"/>
      <c r="AL344" s="11"/>
    </row>
    <row r="345" spans="1:38" ht="15.75" thickTop="1" thickBot="1" x14ac:dyDescent="0.2">
      <c r="A345" s="23">
        <v>333</v>
      </c>
      <c r="B345" s="19"/>
      <c r="C345" s="24"/>
      <c r="D345" s="20"/>
      <c r="E345" s="21"/>
      <c r="F345" s="9" t="str">
        <f t="shared" si="24"/>
        <v/>
      </c>
      <c r="G345" s="4"/>
      <c r="H345" s="4"/>
      <c r="I345" s="11"/>
      <c r="J345" s="11"/>
      <c r="K345" s="9" t="str">
        <f t="shared" ca="1" si="23"/>
        <v/>
      </c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37"/>
      <c r="W345" s="41"/>
      <c r="X345" s="42"/>
      <c r="Y345" s="42"/>
      <c r="Z345" s="42"/>
      <c r="AA345" s="43"/>
      <c r="AB345" s="44"/>
      <c r="AC345" s="42"/>
      <c r="AD345" s="11"/>
      <c r="AE345" s="11"/>
      <c r="AF345" s="11"/>
      <c r="AG345" s="37"/>
      <c r="AH345" s="34"/>
      <c r="AI345" s="11"/>
      <c r="AJ345" s="11"/>
      <c r="AK345" s="11"/>
      <c r="AL345" s="11"/>
    </row>
    <row r="346" spans="1:38" ht="15.75" thickTop="1" thickBot="1" x14ac:dyDescent="0.2">
      <c r="A346" s="23">
        <v>334</v>
      </c>
      <c r="B346" s="19"/>
      <c r="C346" s="24"/>
      <c r="D346" s="20"/>
      <c r="E346" s="21"/>
      <c r="F346" s="9" t="str">
        <f t="shared" si="24"/>
        <v/>
      </c>
      <c r="G346" s="4"/>
      <c r="H346" s="4"/>
      <c r="I346" s="11"/>
      <c r="J346" s="11"/>
      <c r="K346" s="9" t="str">
        <f t="shared" ca="1" si="23"/>
        <v/>
      </c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37"/>
      <c r="W346" s="41"/>
      <c r="X346" s="42"/>
      <c r="Y346" s="42"/>
      <c r="Z346" s="42"/>
      <c r="AA346" s="43"/>
      <c r="AB346" s="44"/>
      <c r="AC346" s="42"/>
      <c r="AD346" s="11"/>
      <c r="AE346" s="11"/>
      <c r="AF346" s="11"/>
      <c r="AG346" s="37"/>
      <c r="AH346" s="34"/>
      <c r="AI346" s="11"/>
      <c r="AJ346" s="11"/>
      <c r="AK346" s="11"/>
      <c r="AL346" s="11"/>
    </row>
    <row r="347" spans="1:38" ht="15.75" thickTop="1" thickBot="1" x14ac:dyDescent="0.2">
      <c r="A347" s="23">
        <v>335</v>
      </c>
      <c r="B347" s="19"/>
      <c r="C347" s="24"/>
      <c r="D347" s="20"/>
      <c r="E347" s="21"/>
      <c r="F347" s="9" t="str">
        <f t="shared" si="24"/>
        <v/>
      </c>
      <c r="G347" s="4"/>
      <c r="H347" s="4"/>
      <c r="I347" s="11"/>
      <c r="J347" s="11"/>
      <c r="K347" s="9" t="str">
        <f t="shared" ca="1" si="23"/>
        <v/>
      </c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37"/>
      <c r="W347" s="41"/>
      <c r="X347" s="42"/>
      <c r="Y347" s="42"/>
      <c r="Z347" s="42"/>
      <c r="AA347" s="43"/>
      <c r="AB347" s="44"/>
      <c r="AC347" s="42"/>
      <c r="AD347" s="11"/>
      <c r="AE347" s="11"/>
      <c r="AF347" s="11"/>
      <c r="AG347" s="37"/>
      <c r="AH347" s="34"/>
      <c r="AI347" s="11"/>
      <c r="AJ347" s="11"/>
      <c r="AK347" s="11"/>
      <c r="AL347" s="11"/>
    </row>
    <row r="348" spans="1:38" ht="15.75" thickTop="1" thickBot="1" x14ac:dyDescent="0.2">
      <c r="A348" s="23">
        <v>336</v>
      </c>
      <c r="B348" s="19"/>
      <c r="C348" s="24"/>
      <c r="D348" s="20"/>
      <c r="E348" s="21"/>
      <c r="F348" s="9" t="str">
        <f t="shared" si="24"/>
        <v/>
      </c>
      <c r="G348" s="4"/>
      <c r="H348" s="4"/>
      <c r="I348" s="11"/>
      <c r="J348" s="11"/>
      <c r="K348" s="9" t="str">
        <f t="shared" ca="1" si="23"/>
        <v/>
      </c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37"/>
      <c r="W348" s="41"/>
      <c r="X348" s="42"/>
      <c r="Y348" s="42"/>
      <c r="Z348" s="42"/>
      <c r="AA348" s="43"/>
      <c r="AB348" s="44"/>
      <c r="AC348" s="42"/>
      <c r="AD348" s="11"/>
      <c r="AE348" s="11"/>
      <c r="AF348" s="11"/>
      <c r="AG348" s="37"/>
      <c r="AH348" s="34"/>
      <c r="AI348" s="11"/>
      <c r="AJ348" s="11"/>
      <c r="AK348" s="11"/>
      <c r="AL348" s="11"/>
    </row>
    <row r="349" spans="1:38" ht="15.75" thickTop="1" thickBot="1" x14ac:dyDescent="0.2">
      <c r="A349" s="23">
        <v>337</v>
      </c>
      <c r="B349" s="19"/>
      <c r="C349" s="24"/>
      <c r="D349" s="20"/>
      <c r="E349" s="21"/>
      <c r="F349" s="9" t="str">
        <f t="shared" si="24"/>
        <v/>
      </c>
      <c r="G349" s="4"/>
      <c r="H349" s="4"/>
      <c r="I349" s="11"/>
      <c r="J349" s="11"/>
      <c r="K349" s="9" t="str">
        <f t="shared" ca="1" si="23"/>
        <v/>
      </c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37"/>
      <c r="W349" s="41"/>
      <c r="X349" s="42"/>
      <c r="Y349" s="42"/>
      <c r="Z349" s="42"/>
      <c r="AA349" s="43"/>
      <c r="AB349" s="44"/>
      <c r="AC349" s="42"/>
      <c r="AD349" s="11"/>
      <c r="AE349" s="11"/>
      <c r="AF349" s="11"/>
      <c r="AG349" s="37"/>
      <c r="AH349" s="34"/>
      <c r="AI349" s="11"/>
      <c r="AJ349" s="11"/>
      <c r="AK349" s="11"/>
      <c r="AL349" s="11"/>
    </row>
    <row r="350" spans="1:38" ht="15.75" thickTop="1" thickBot="1" x14ac:dyDescent="0.2">
      <c r="A350" s="23">
        <v>338</v>
      </c>
      <c r="B350" s="19"/>
      <c r="C350" s="24"/>
      <c r="D350" s="20"/>
      <c r="E350" s="21"/>
      <c r="F350" s="9" t="str">
        <f t="shared" si="24"/>
        <v/>
      </c>
      <c r="G350" s="4"/>
      <c r="H350" s="4"/>
      <c r="I350" s="11"/>
      <c r="J350" s="11"/>
      <c r="K350" s="9" t="str">
        <f t="shared" ca="1" si="23"/>
        <v/>
      </c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37"/>
      <c r="W350" s="41"/>
      <c r="X350" s="42"/>
      <c r="Y350" s="42"/>
      <c r="Z350" s="42"/>
      <c r="AA350" s="43"/>
      <c r="AB350" s="44"/>
      <c r="AC350" s="42"/>
      <c r="AD350" s="11"/>
      <c r="AE350" s="11"/>
      <c r="AF350" s="11"/>
      <c r="AG350" s="37"/>
      <c r="AH350" s="34"/>
      <c r="AI350" s="11"/>
      <c r="AJ350" s="11"/>
      <c r="AK350" s="11"/>
      <c r="AL350" s="11"/>
    </row>
    <row r="351" spans="1:38" ht="15.75" thickTop="1" thickBot="1" x14ac:dyDescent="0.2">
      <c r="A351" s="23">
        <v>339</v>
      </c>
      <c r="B351" s="19"/>
      <c r="C351" s="24"/>
      <c r="D351" s="20"/>
      <c r="E351" s="21"/>
      <c r="F351" s="9" t="str">
        <f t="shared" si="24"/>
        <v/>
      </c>
      <c r="G351" s="4"/>
      <c r="H351" s="4"/>
      <c r="I351" s="11"/>
      <c r="J351" s="11"/>
      <c r="K351" s="9" t="str">
        <f t="shared" ca="1" si="23"/>
        <v/>
      </c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37"/>
      <c r="W351" s="41"/>
      <c r="X351" s="42"/>
      <c r="Y351" s="42"/>
      <c r="Z351" s="42"/>
      <c r="AA351" s="43"/>
      <c r="AB351" s="44"/>
      <c r="AC351" s="42"/>
      <c r="AD351" s="11"/>
      <c r="AE351" s="11"/>
      <c r="AF351" s="11"/>
      <c r="AG351" s="37"/>
      <c r="AH351" s="34"/>
      <c r="AI351" s="11"/>
      <c r="AJ351" s="11"/>
      <c r="AK351" s="11"/>
      <c r="AL351" s="11"/>
    </row>
    <row r="352" spans="1:38" ht="15.75" thickTop="1" thickBot="1" x14ac:dyDescent="0.2">
      <c r="A352" s="23">
        <v>340</v>
      </c>
      <c r="B352" s="19"/>
      <c r="C352" s="24"/>
      <c r="D352" s="20"/>
      <c r="E352" s="21"/>
      <c r="F352" s="9" t="str">
        <f t="shared" si="24"/>
        <v/>
      </c>
      <c r="G352" s="4"/>
      <c r="H352" s="4"/>
      <c r="I352" s="11"/>
      <c r="J352" s="11"/>
      <c r="K352" s="9" t="str">
        <f t="shared" ca="1" si="23"/>
        <v/>
      </c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37"/>
      <c r="W352" s="41"/>
      <c r="X352" s="42"/>
      <c r="Y352" s="42"/>
      <c r="Z352" s="42"/>
      <c r="AA352" s="43"/>
      <c r="AB352" s="44"/>
      <c r="AC352" s="42"/>
      <c r="AD352" s="11"/>
      <c r="AE352" s="11"/>
      <c r="AF352" s="11"/>
      <c r="AG352" s="37"/>
      <c r="AH352" s="34"/>
      <c r="AI352" s="11"/>
      <c r="AJ352" s="11"/>
      <c r="AK352" s="11"/>
      <c r="AL352" s="11"/>
    </row>
    <row r="353" spans="1:38" ht="15.75" thickTop="1" thickBot="1" x14ac:dyDescent="0.2">
      <c r="A353" s="23">
        <v>341</v>
      </c>
      <c r="B353" s="19"/>
      <c r="C353" s="24"/>
      <c r="D353" s="20"/>
      <c r="E353" s="21"/>
      <c r="F353" s="9" t="str">
        <f t="shared" si="24"/>
        <v/>
      </c>
      <c r="G353" s="4"/>
      <c r="H353" s="4"/>
      <c r="I353" s="11"/>
      <c r="J353" s="11"/>
      <c r="K353" s="9" t="str">
        <f t="shared" ca="1" si="23"/>
        <v/>
      </c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37"/>
      <c r="W353" s="41"/>
      <c r="X353" s="42"/>
      <c r="Y353" s="42"/>
      <c r="Z353" s="42"/>
      <c r="AA353" s="43"/>
      <c r="AB353" s="44"/>
      <c r="AC353" s="42"/>
      <c r="AD353" s="11"/>
      <c r="AE353" s="11"/>
      <c r="AF353" s="11"/>
      <c r="AG353" s="37"/>
      <c r="AH353" s="34"/>
      <c r="AI353" s="11"/>
      <c r="AJ353" s="11"/>
      <c r="AK353" s="11"/>
      <c r="AL353" s="11"/>
    </row>
    <row r="354" spans="1:38" ht="15.75" thickTop="1" thickBot="1" x14ac:dyDescent="0.2">
      <c r="A354" s="23">
        <v>342</v>
      </c>
      <c r="B354" s="19"/>
      <c r="C354" s="24"/>
      <c r="D354" s="20"/>
      <c r="E354" s="21"/>
      <c r="F354" s="9" t="str">
        <f t="shared" si="24"/>
        <v/>
      </c>
      <c r="G354" s="4"/>
      <c r="H354" s="4"/>
      <c r="I354" s="11"/>
      <c r="J354" s="11"/>
      <c r="K354" s="9" t="str">
        <f t="shared" ca="1" si="23"/>
        <v/>
      </c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37"/>
      <c r="W354" s="41"/>
      <c r="X354" s="42"/>
      <c r="Y354" s="42"/>
      <c r="Z354" s="42"/>
      <c r="AA354" s="43"/>
      <c r="AB354" s="44"/>
      <c r="AC354" s="42"/>
      <c r="AD354" s="11"/>
      <c r="AE354" s="11"/>
      <c r="AF354" s="11"/>
      <c r="AG354" s="37"/>
      <c r="AH354" s="34"/>
      <c r="AI354" s="11"/>
      <c r="AJ354" s="11"/>
      <c r="AK354" s="11"/>
      <c r="AL354" s="11"/>
    </row>
    <row r="355" spans="1:38" ht="15.75" thickTop="1" thickBot="1" x14ac:dyDescent="0.2">
      <c r="A355" s="23">
        <v>343</v>
      </c>
      <c r="B355" s="19"/>
      <c r="C355" s="24"/>
      <c r="D355" s="20"/>
      <c r="E355" s="21"/>
      <c r="F355" s="9" t="str">
        <f t="shared" si="24"/>
        <v/>
      </c>
      <c r="G355" s="4"/>
      <c r="H355" s="4"/>
      <c r="I355" s="11"/>
      <c r="J355" s="11"/>
      <c r="K355" s="9" t="str">
        <f t="shared" ca="1" si="23"/>
        <v/>
      </c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37"/>
      <c r="W355" s="41"/>
      <c r="X355" s="42"/>
      <c r="Y355" s="42"/>
      <c r="Z355" s="42"/>
      <c r="AA355" s="43"/>
      <c r="AB355" s="44"/>
      <c r="AC355" s="42"/>
      <c r="AD355" s="11"/>
      <c r="AE355" s="11"/>
      <c r="AF355" s="11"/>
      <c r="AG355" s="37"/>
      <c r="AH355" s="34"/>
      <c r="AI355" s="11"/>
      <c r="AJ355" s="11"/>
      <c r="AK355" s="11"/>
      <c r="AL355" s="11"/>
    </row>
    <row r="356" spans="1:38" ht="15.75" thickTop="1" thickBot="1" x14ac:dyDescent="0.2">
      <c r="A356" s="23">
        <v>344</v>
      </c>
      <c r="B356" s="19"/>
      <c r="C356" s="24"/>
      <c r="D356" s="20"/>
      <c r="E356" s="21"/>
      <c r="F356" s="9" t="str">
        <f t="shared" si="24"/>
        <v/>
      </c>
      <c r="G356" s="4"/>
      <c r="H356" s="4"/>
      <c r="I356" s="11"/>
      <c r="J356" s="11"/>
      <c r="K356" s="9" t="str">
        <f t="shared" ca="1" si="23"/>
        <v/>
      </c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37"/>
      <c r="W356" s="41"/>
      <c r="X356" s="42"/>
      <c r="Y356" s="42"/>
      <c r="Z356" s="42"/>
      <c r="AA356" s="43"/>
      <c r="AB356" s="44"/>
      <c r="AC356" s="42"/>
      <c r="AD356" s="11"/>
      <c r="AE356" s="11"/>
      <c r="AF356" s="11"/>
      <c r="AG356" s="37"/>
      <c r="AH356" s="34"/>
      <c r="AI356" s="11"/>
      <c r="AJ356" s="11"/>
      <c r="AK356" s="11"/>
      <c r="AL356" s="11"/>
    </row>
    <row r="357" spans="1:38" ht="15.75" thickTop="1" thickBot="1" x14ac:dyDescent="0.2">
      <c r="A357" s="23">
        <v>345</v>
      </c>
      <c r="B357" s="19"/>
      <c r="C357" s="24"/>
      <c r="D357" s="20"/>
      <c r="E357" s="21"/>
      <c r="F357" s="9" t="str">
        <f t="shared" si="24"/>
        <v/>
      </c>
      <c r="G357" s="4"/>
      <c r="H357" s="4"/>
      <c r="I357" s="11"/>
      <c r="J357" s="11"/>
      <c r="K357" s="9" t="str">
        <f t="shared" ca="1" si="23"/>
        <v/>
      </c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37"/>
      <c r="W357" s="41"/>
      <c r="X357" s="42"/>
      <c r="Y357" s="42"/>
      <c r="Z357" s="42"/>
      <c r="AA357" s="43"/>
      <c r="AB357" s="44"/>
      <c r="AC357" s="42"/>
      <c r="AD357" s="11"/>
      <c r="AE357" s="11"/>
      <c r="AF357" s="11"/>
      <c r="AG357" s="37"/>
      <c r="AH357" s="34"/>
      <c r="AI357" s="11"/>
      <c r="AJ357" s="11"/>
      <c r="AK357" s="11"/>
      <c r="AL357" s="11"/>
    </row>
    <row r="358" spans="1:38" ht="15.75" thickTop="1" thickBot="1" x14ac:dyDescent="0.2">
      <c r="A358" s="23">
        <v>346</v>
      </c>
      <c r="B358" s="19"/>
      <c r="C358" s="24"/>
      <c r="D358" s="20"/>
      <c r="E358" s="21"/>
      <c r="F358" s="9" t="str">
        <f t="shared" si="24"/>
        <v/>
      </c>
      <c r="G358" s="4"/>
      <c r="H358" s="4"/>
      <c r="I358" s="11"/>
      <c r="J358" s="11"/>
      <c r="K358" s="9" t="str">
        <f t="shared" ca="1" si="23"/>
        <v/>
      </c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37"/>
      <c r="W358" s="41"/>
      <c r="X358" s="42"/>
      <c r="Y358" s="42"/>
      <c r="Z358" s="42"/>
      <c r="AA358" s="43"/>
      <c r="AB358" s="44"/>
      <c r="AC358" s="42"/>
      <c r="AD358" s="11"/>
      <c r="AE358" s="11"/>
      <c r="AF358" s="11"/>
      <c r="AG358" s="37"/>
      <c r="AH358" s="34"/>
      <c r="AI358" s="11"/>
      <c r="AJ358" s="11"/>
      <c r="AK358" s="11"/>
      <c r="AL358" s="11"/>
    </row>
    <row r="359" spans="1:38" ht="15.75" thickTop="1" thickBot="1" x14ac:dyDescent="0.2">
      <c r="A359" s="23">
        <v>347</v>
      </c>
      <c r="B359" s="19"/>
      <c r="C359" s="24"/>
      <c r="D359" s="20"/>
      <c r="E359" s="21"/>
      <c r="F359" s="9" t="str">
        <f t="shared" si="24"/>
        <v/>
      </c>
      <c r="G359" s="4"/>
      <c r="H359" s="4"/>
      <c r="I359" s="11"/>
      <c r="J359" s="11"/>
      <c r="K359" s="9" t="str">
        <f t="shared" ca="1" si="23"/>
        <v/>
      </c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37"/>
      <c r="W359" s="41"/>
      <c r="X359" s="42"/>
      <c r="Y359" s="42"/>
      <c r="Z359" s="42"/>
      <c r="AA359" s="43"/>
      <c r="AB359" s="44"/>
      <c r="AC359" s="42"/>
      <c r="AD359" s="11"/>
      <c r="AE359" s="11"/>
      <c r="AF359" s="11"/>
      <c r="AG359" s="37"/>
      <c r="AH359" s="34"/>
      <c r="AI359" s="11"/>
      <c r="AJ359" s="11"/>
      <c r="AK359" s="11"/>
      <c r="AL359" s="11"/>
    </row>
    <row r="360" spans="1:38" ht="15.75" thickTop="1" thickBot="1" x14ac:dyDescent="0.2">
      <c r="A360" s="23">
        <v>348</v>
      </c>
      <c r="B360" s="19"/>
      <c r="C360" s="24"/>
      <c r="D360" s="20"/>
      <c r="E360" s="21"/>
      <c r="F360" s="9" t="str">
        <f t="shared" si="24"/>
        <v/>
      </c>
      <c r="G360" s="4"/>
      <c r="H360" s="4"/>
      <c r="I360" s="11"/>
      <c r="J360" s="11"/>
      <c r="K360" s="9" t="str">
        <f t="shared" ca="1" si="23"/>
        <v/>
      </c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37"/>
      <c r="W360" s="41"/>
      <c r="X360" s="42"/>
      <c r="Y360" s="42"/>
      <c r="Z360" s="42"/>
      <c r="AA360" s="43"/>
      <c r="AB360" s="44"/>
      <c r="AC360" s="42"/>
      <c r="AD360" s="11"/>
      <c r="AE360" s="11"/>
      <c r="AF360" s="11"/>
      <c r="AG360" s="37"/>
      <c r="AH360" s="34"/>
      <c r="AI360" s="11"/>
      <c r="AJ360" s="11"/>
      <c r="AK360" s="11"/>
      <c r="AL360" s="11"/>
    </row>
    <row r="361" spans="1:38" ht="15.75" thickTop="1" thickBot="1" x14ac:dyDescent="0.2">
      <c r="A361" s="23">
        <v>349</v>
      </c>
      <c r="B361" s="19"/>
      <c r="C361" s="24"/>
      <c r="D361" s="20"/>
      <c r="E361" s="21"/>
      <c r="F361" s="9" t="str">
        <f t="shared" si="24"/>
        <v/>
      </c>
      <c r="G361" s="4"/>
      <c r="H361" s="4"/>
      <c r="I361" s="11"/>
      <c r="J361" s="11"/>
      <c r="K361" s="9" t="str">
        <f t="shared" ca="1" si="23"/>
        <v/>
      </c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37"/>
      <c r="W361" s="41"/>
      <c r="X361" s="42"/>
      <c r="Y361" s="42"/>
      <c r="Z361" s="42"/>
      <c r="AA361" s="43"/>
      <c r="AB361" s="44"/>
      <c r="AC361" s="42"/>
      <c r="AD361" s="11"/>
      <c r="AE361" s="11"/>
      <c r="AF361" s="11"/>
      <c r="AG361" s="37"/>
      <c r="AH361" s="34"/>
      <c r="AI361" s="11"/>
      <c r="AJ361" s="11"/>
      <c r="AK361" s="11"/>
      <c r="AL361" s="11"/>
    </row>
    <row r="362" spans="1:38" ht="15.75" thickTop="1" thickBot="1" x14ac:dyDescent="0.2">
      <c r="A362" s="23">
        <v>350</v>
      </c>
      <c r="B362" s="19"/>
      <c r="C362" s="24"/>
      <c r="D362" s="20"/>
      <c r="E362" s="21"/>
      <c r="F362" s="9" t="str">
        <f t="shared" si="24"/>
        <v/>
      </c>
      <c r="G362" s="4"/>
      <c r="H362" s="4"/>
      <c r="I362" s="11"/>
      <c r="J362" s="11"/>
      <c r="K362" s="9" t="str">
        <f t="shared" ca="1" si="23"/>
        <v/>
      </c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37"/>
      <c r="W362" s="41"/>
      <c r="X362" s="42"/>
      <c r="Y362" s="42"/>
      <c r="Z362" s="42"/>
      <c r="AA362" s="43"/>
      <c r="AB362" s="44"/>
      <c r="AC362" s="42"/>
      <c r="AD362" s="11"/>
      <c r="AE362" s="11"/>
      <c r="AF362" s="11"/>
      <c r="AG362" s="37"/>
      <c r="AH362" s="34"/>
      <c r="AI362" s="11"/>
      <c r="AJ362" s="11"/>
      <c r="AK362" s="11"/>
      <c r="AL362" s="11"/>
    </row>
    <row r="363" spans="1:38" ht="15.75" thickTop="1" thickBot="1" x14ac:dyDescent="0.2">
      <c r="A363" s="23">
        <v>351</v>
      </c>
      <c r="B363" s="19"/>
      <c r="C363" s="24"/>
      <c r="D363" s="20"/>
      <c r="E363" s="21"/>
      <c r="F363" s="9" t="str">
        <f t="shared" si="24"/>
        <v/>
      </c>
      <c r="G363" s="4"/>
      <c r="H363" s="4"/>
      <c r="I363" s="11"/>
      <c r="J363" s="11"/>
      <c r="K363" s="9" t="str">
        <f t="shared" ca="1" si="23"/>
        <v/>
      </c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37"/>
      <c r="W363" s="41"/>
      <c r="X363" s="42"/>
      <c r="Y363" s="42"/>
      <c r="Z363" s="42"/>
      <c r="AA363" s="43"/>
      <c r="AB363" s="44"/>
      <c r="AC363" s="42"/>
      <c r="AD363" s="11"/>
      <c r="AE363" s="11"/>
      <c r="AF363" s="11"/>
      <c r="AG363" s="37"/>
      <c r="AH363" s="34"/>
      <c r="AI363" s="11"/>
      <c r="AJ363" s="11"/>
      <c r="AK363" s="11"/>
      <c r="AL363" s="11"/>
    </row>
    <row r="364" spans="1:38" ht="15.75" thickTop="1" thickBot="1" x14ac:dyDescent="0.2">
      <c r="A364" s="23">
        <v>352</v>
      </c>
      <c r="B364" s="19"/>
      <c r="C364" s="24"/>
      <c r="D364" s="20"/>
      <c r="E364" s="21"/>
      <c r="F364" s="9" t="str">
        <f t="shared" si="24"/>
        <v/>
      </c>
      <c r="G364" s="4"/>
      <c r="H364" s="4"/>
      <c r="I364" s="11"/>
      <c r="J364" s="11"/>
      <c r="K364" s="9" t="str">
        <f t="shared" ca="1" si="23"/>
        <v/>
      </c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37"/>
      <c r="W364" s="41"/>
      <c r="X364" s="42"/>
      <c r="Y364" s="42"/>
      <c r="Z364" s="42"/>
      <c r="AA364" s="43"/>
      <c r="AB364" s="44"/>
      <c r="AC364" s="42"/>
      <c r="AD364" s="11"/>
      <c r="AE364" s="11"/>
      <c r="AF364" s="11"/>
      <c r="AG364" s="37"/>
      <c r="AH364" s="34"/>
      <c r="AI364" s="11"/>
      <c r="AJ364" s="11"/>
      <c r="AK364" s="11"/>
      <c r="AL364" s="11"/>
    </row>
    <row r="365" spans="1:38" ht="15.75" thickTop="1" thickBot="1" x14ac:dyDescent="0.2">
      <c r="A365" s="23">
        <v>353</v>
      </c>
      <c r="B365" s="19"/>
      <c r="C365" s="24"/>
      <c r="D365" s="20"/>
      <c r="E365" s="21"/>
      <c r="F365" s="9" t="str">
        <f t="shared" si="24"/>
        <v/>
      </c>
      <c r="G365" s="4"/>
      <c r="H365" s="4"/>
      <c r="I365" s="11"/>
      <c r="J365" s="11"/>
      <c r="K365" s="9" t="str">
        <f t="shared" ca="1" si="23"/>
        <v/>
      </c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37"/>
      <c r="W365" s="41"/>
      <c r="X365" s="42"/>
      <c r="Y365" s="42"/>
      <c r="Z365" s="42"/>
      <c r="AA365" s="43"/>
      <c r="AB365" s="44"/>
      <c r="AC365" s="42"/>
      <c r="AD365" s="11"/>
      <c r="AE365" s="11"/>
      <c r="AF365" s="11"/>
      <c r="AG365" s="37"/>
      <c r="AH365" s="34"/>
      <c r="AI365" s="11"/>
      <c r="AJ365" s="11"/>
      <c r="AK365" s="11"/>
      <c r="AL365" s="11"/>
    </row>
    <row r="366" spans="1:38" ht="15.75" thickTop="1" thickBot="1" x14ac:dyDescent="0.2">
      <c r="A366" s="23">
        <v>354</v>
      </c>
      <c r="B366" s="19"/>
      <c r="C366" s="24"/>
      <c r="D366" s="20"/>
      <c r="E366" s="21"/>
      <c r="F366" s="9" t="str">
        <f t="shared" si="24"/>
        <v/>
      </c>
      <c r="G366" s="4"/>
      <c r="H366" s="4"/>
      <c r="I366" s="11"/>
      <c r="J366" s="11"/>
      <c r="K366" s="9" t="str">
        <f t="shared" ca="1" si="23"/>
        <v/>
      </c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37"/>
      <c r="W366" s="41"/>
      <c r="X366" s="42"/>
      <c r="Y366" s="42"/>
      <c r="Z366" s="42"/>
      <c r="AA366" s="43"/>
      <c r="AB366" s="44"/>
      <c r="AC366" s="42"/>
      <c r="AD366" s="11"/>
      <c r="AE366" s="11"/>
      <c r="AF366" s="11"/>
      <c r="AG366" s="37"/>
      <c r="AH366" s="34"/>
      <c r="AI366" s="11"/>
      <c r="AJ366" s="11"/>
      <c r="AK366" s="11"/>
      <c r="AL366" s="11"/>
    </row>
    <row r="367" spans="1:38" ht="15.75" thickTop="1" thickBot="1" x14ac:dyDescent="0.2">
      <c r="A367" s="23">
        <v>355</v>
      </c>
      <c r="B367" s="19"/>
      <c r="C367" s="24"/>
      <c r="D367" s="20"/>
      <c r="E367" s="21"/>
      <c r="F367" s="9" t="str">
        <f t="shared" si="24"/>
        <v/>
      </c>
      <c r="G367" s="4"/>
      <c r="H367" s="4"/>
      <c r="I367" s="11"/>
      <c r="J367" s="11"/>
      <c r="K367" s="9" t="str">
        <f t="shared" ca="1" si="23"/>
        <v/>
      </c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37"/>
      <c r="W367" s="41"/>
      <c r="X367" s="42"/>
      <c r="Y367" s="42"/>
      <c r="Z367" s="42"/>
      <c r="AA367" s="43"/>
      <c r="AB367" s="44"/>
      <c r="AC367" s="42"/>
      <c r="AD367" s="11"/>
      <c r="AE367" s="11"/>
      <c r="AF367" s="11"/>
      <c r="AG367" s="37"/>
      <c r="AH367" s="34"/>
      <c r="AI367" s="11"/>
      <c r="AJ367" s="11"/>
      <c r="AK367" s="11"/>
      <c r="AL367" s="11"/>
    </row>
    <row r="368" spans="1:38" ht="15.75" thickTop="1" thickBot="1" x14ac:dyDescent="0.2">
      <c r="A368" s="23">
        <v>356</v>
      </c>
      <c r="B368" s="19"/>
      <c r="C368" s="24"/>
      <c r="D368" s="20"/>
      <c r="E368" s="21"/>
      <c r="F368" s="9" t="str">
        <f t="shared" si="24"/>
        <v/>
      </c>
      <c r="G368" s="4"/>
      <c r="H368" s="4"/>
      <c r="I368" s="11"/>
      <c r="J368" s="11"/>
      <c r="K368" s="9" t="str">
        <f t="shared" ca="1" si="23"/>
        <v/>
      </c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37"/>
      <c r="W368" s="41"/>
      <c r="X368" s="42"/>
      <c r="Y368" s="42"/>
      <c r="Z368" s="42"/>
      <c r="AA368" s="43"/>
      <c r="AB368" s="44"/>
      <c r="AC368" s="42"/>
      <c r="AD368" s="11"/>
      <c r="AE368" s="11"/>
      <c r="AF368" s="11"/>
      <c r="AG368" s="37"/>
      <c r="AH368" s="34"/>
      <c r="AI368" s="11"/>
      <c r="AJ368" s="11"/>
      <c r="AK368" s="11"/>
      <c r="AL368" s="11"/>
    </row>
    <row r="369" spans="1:38" ht="15.75" thickTop="1" thickBot="1" x14ac:dyDescent="0.2">
      <c r="A369" s="23">
        <v>357</v>
      </c>
      <c r="B369" s="19"/>
      <c r="C369" s="24"/>
      <c r="D369" s="20"/>
      <c r="E369" s="21"/>
      <c r="F369" s="9" t="str">
        <f t="shared" si="24"/>
        <v/>
      </c>
      <c r="G369" s="4"/>
      <c r="H369" s="4"/>
      <c r="I369" s="11"/>
      <c r="J369" s="11"/>
      <c r="K369" s="9" t="str">
        <f t="shared" ca="1" si="23"/>
        <v/>
      </c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37"/>
      <c r="W369" s="41"/>
      <c r="X369" s="42"/>
      <c r="Y369" s="42"/>
      <c r="Z369" s="42"/>
      <c r="AA369" s="43"/>
      <c r="AB369" s="44"/>
      <c r="AC369" s="42"/>
      <c r="AD369" s="11"/>
      <c r="AE369" s="11"/>
      <c r="AF369" s="11"/>
      <c r="AG369" s="37"/>
      <c r="AH369" s="34"/>
      <c r="AI369" s="11"/>
      <c r="AJ369" s="11"/>
      <c r="AK369" s="11"/>
      <c r="AL369" s="11"/>
    </row>
    <row r="370" spans="1:38" ht="15.75" thickTop="1" thickBot="1" x14ac:dyDescent="0.2">
      <c r="A370" s="23">
        <v>358</v>
      </c>
      <c r="B370" s="19"/>
      <c r="C370" s="24"/>
      <c r="D370" s="20"/>
      <c r="E370" s="21"/>
      <c r="F370" s="9" t="str">
        <f t="shared" si="24"/>
        <v/>
      </c>
      <c r="G370" s="4"/>
      <c r="H370" s="4"/>
      <c r="I370" s="11"/>
      <c r="J370" s="11"/>
      <c r="K370" s="9" t="str">
        <f t="shared" ca="1" si="23"/>
        <v/>
      </c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37"/>
      <c r="W370" s="41"/>
      <c r="X370" s="42"/>
      <c r="Y370" s="42"/>
      <c r="Z370" s="42"/>
      <c r="AA370" s="43"/>
      <c r="AB370" s="44"/>
      <c r="AC370" s="42"/>
      <c r="AD370" s="11"/>
      <c r="AE370" s="11"/>
      <c r="AF370" s="11"/>
      <c r="AG370" s="37"/>
      <c r="AH370" s="34"/>
      <c r="AI370" s="11"/>
      <c r="AJ370" s="11"/>
      <c r="AK370" s="11"/>
      <c r="AL370" s="11"/>
    </row>
    <row r="371" spans="1:38" ht="15.75" thickTop="1" thickBot="1" x14ac:dyDescent="0.2">
      <c r="A371" s="23">
        <v>359</v>
      </c>
      <c r="B371" s="19"/>
      <c r="C371" s="24"/>
      <c r="D371" s="20"/>
      <c r="E371" s="21"/>
      <c r="F371" s="9" t="str">
        <f t="shared" si="24"/>
        <v/>
      </c>
      <c r="G371" s="4"/>
      <c r="H371" s="4"/>
      <c r="I371" s="11"/>
      <c r="J371" s="11"/>
      <c r="K371" s="9" t="str">
        <f t="shared" ca="1" si="23"/>
        <v/>
      </c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37"/>
      <c r="W371" s="41"/>
      <c r="X371" s="42"/>
      <c r="Y371" s="42"/>
      <c r="Z371" s="42"/>
      <c r="AA371" s="43"/>
      <c r="AB371" s="44"/>
      <c r="AC371" s="42"/>
      <c r="AD371" s="11"/>
      <c r="AE371" s="11"/>
      <c r="AF371" s="11"/>
      <c r="AG371" s="37"/>
      <c r="AH371" s="34"/>
      <c r="AI371" s="11"/>
      <c r="AJ371" s="11"/>
      <c r="AK371" s="11"/>
      <c r="AL371" s="11"/>
    </row>
    <row r="372" spans="1:38" ht="15.75" thickTop="1" thickBot="1" x14ac:dyDescent="0.2">
      <c r="A372" s="23">
        <v>360</v>
      </c>
      <c r="B372" s="19"/>
      <c r="C372" s="24"/>
      <c r="D372" s="20"/>
      <c r="E372" s="21"/>
      <c r="F372" s="9" t="str">
        <f t="shared" si="24"/>
        <v/>
      </c>
      <c r="G372" s="4"/>
      <c r="H372" s="4"/>
      <c r="I372" s="11"/>
      <c r="J372" s="11"/>
      <c r="K372" s="9" t="str">
        <f t="shared" ca="1" si="23"/>
        <v/>
      </c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37"/>
      <c r="W372" s="41"/>
      <c r="X372" s="42"/>
      <c r="Y372" s="42"/>
      <c r="Z372" s="42"/>
      <c r="AA372" s="43"/>
      <c r="AB372" s="44"/>
      <c r="AC372" s="42"/>
      <c r="AD372" s="11"/>
      <c r="AE372" s="11"/>
      <c r="AF372" s="11"/>
      <c r="AG372" s="37"/>
      <c r="AH372" s="34"/>
      <c r="AI372" s="11"/>
      <c r="AJ372" s="11"/>
      <c r="AK372" s="11"/>
      <c r="AL372" s="11"/>
    </row>
    <row r="373" spans="1:38" ht="15.75" thickTop="1" thickBot="1" x14ac:dyDescent="0.2">
      <c r="A373" s="23">
        <v>361</v>
      </c>
      <c r="B373" s="19"/>
      <c r="C373" s="24"/>
      <c r="D373" s="20"/>
      <c r="E373" s="21"/>
      <c r="F373" s="9" t="str">
        <f t="shared" si="24"/>
        <v/>
      </c>
      <c r="G373" s="4"/>
      <c r="H373" s="4"/>
      <c r="I373" s="11"/>
      <c r="J373" s="11"/>
      <c r="K373" s="9" t="str">
        <f t="shared" ca="1" si="23"/>
        <v/>
      </c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37"/>
      <c r="W373" s="41"/>
      <c r="X373" s="42"/>
      <c r="Y373" s="42"/>
      <c r="Z373" s="42"/>
      <c r="AA373" s="43"/>
      <c r="AB373" s="44"/>
      <c r="AC373" s="42"/>
      <c r="AD373" s="11"/>
      <c r="AE373" s="11"/>
      <c r="AF373" s="11"/>
      <c r="AG373" s="37"/>
      <c r="AH373" s="34"/>
      <c r="AI373" s="11"/>
      <c r="AJ373" s="11"/>
      <c r="AK373" s="11"/>
      <c r="AL373" s="11"/>
    </row>
    <row r="374" spans="1:38" ht="15.75" thickTop="1" thickBot="1" x14ac:dyDescent="0.2">
      <c r="A374" s="23">
        <v>362</v>
      </c>
      <c r="B374" s="19"/>
      <c r="C374" s="24"/>
      <c r="D374" s="20"/>
      <c r="E374" s="21"/>
      <c r="F374" s="9" t="str">
        <f t="shared" si="24"/>
        <v/>
      </c>
      <c r="G374" s="4"/>
      <c r="H374" s="4"/>
      <c r="I374" s="11"/>
      <c r="J374" s="11"/>
      <c r="K374" s="9" t="str">
        <f t="shared" ca="1" si="23"/>
        <v/>
      </c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37"/>
      <c r="W374" s="41"/>
      <c r="X374" s="42"/>
      <c r="Y374" s="42"/>
      <c r="Z374" s="42"/>
      <c r="AA374" s="43"/>
      <c r="AB374" s="44"/>
      <c r="AC374" s="42"/>
      <c r="AD374" s="11"/>
      <c r="AE374" s="11"/>
      <c r="AF374" s="11"/>
      <c r="AG374" s="37"/>
      <c r="AH374" s="34"/>
      <c r="AI374" s="11"/>
      <c r="AJ374" s="11"/>
      <c r="AK374" s="11"/>
      <c r="AL374" s="11"/>
    </row>
    <row r="375" spans="1:38" ht="15" thickTop="1" x14ac:dyDescent="0.15"/>
  </sheetData>
  <autoFilter ref="A1:AL362">
    <filterColumn colId="11" showButton="0"/>
    <filterColumn colId="12" showButton="0"/>
    <filterColumn colId="13" hiddenButton="1" showButton="0"/>
    <filterColumn colId="14" hiddenButton="1" showButton="0"/>
    <filterColumn colId="15" hiddenButton="1" showButton="0"/>
    <filterColumn colId="16" hiddenButton="1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12">
    <mergeCell ref="G1:G4"/>
    <mergeCell ref="A1:A4"/>
    <mergeCell ref="B1:B4"/>
    <mergeCell ref="D1:D4"/>
    <mergeCell ref="E1:E4"/>
    <mergeCell ref="F1:F4"/>
    <mergeCell ref="C1:C4"/>
    <mergeCell ref="H1:H4"/>
    <mergeCell ref="I1:I4"/>
    <mergeCell ref="J1:J4"/>
    <mergeCell ref="K1:K4"/>
    <mergeCell ref="L1:AL1"/>
  </mergeCells>
  <phoneticPr fontId="3"/>
  <conditionalFormatting sqref="F375:F65488">
    <cfRule type="expression" dxfId="429" priority="3382" stopIfTrue="1">
      <formula>F375="未着手"</formula>
    </cfRule>
    <cfRule type="expression" dxfId="428" priority="3383" stopIfTrue="1">
      <formula>F375="作業中"</formula>
    </cfRule>
    <cfRule type="expression" dxfId="427" priority="3384" stopIfTrue="1">
      <formula>OR(F375="終了",F375="完了")</formula>
    </cfRule>
  </conditionalFormatting>
  <conditionalFormatting sqref="F5:K5 AT5:JT10 D25 AL5:AM10 L19:AK20 F6:H10 J6:K10 M7:AK10 F25:JT25 F22:H23 J22:JT23 M18:AK18 J18:K20 F18:H20 AL18:JT20 B54:B117 A5:A117 A120:B127 A130:B132 F130:JT132 D130:D132 D46:D127 D137:D374 F137:JT374 A137:B374 F120:JT127 F43:JT117">
    <cfRule type="expression" dxfId="2" priority="3385" stopIfTrue="1">
      <formula>$F5="未着手"</formula>
    </cfRule>
    <cfRule type="expression" dxfId="1" priority="3386" stopIfTrue="1">
      <formula>$F5="作業中"</formula>
    </cfRule>
    <cfRule type="expression" dxfId="0" priority="3387" stopIfTrue="1">
      <formula>OR($F5="終了",$F5="完了")</formula>
    </cfRule>
  </conditionalFormatting>
  <conditionalFormatting sqref="D375:D65488">
    <cfRule type="expression" dxfId="426" priority="3388" stopIfTrue="1">
      <formula>G375="未着手"</formula>
    </cfRule>
    <cfRule type="expression" dxfId="425" priority="3389" stopIfTrue="1">
      <formula>G375="作業中"</formula>
    </cfRule>
    <cfRule type="expression" dxfId="424" priority="3390" stopIfTrue="1">
      <formula>OR(G375="終了",G375="完了")</formula>
    </cfRule>
  </conditionalFormatting>
  <conditionalFormatting sqref="E375:E65488">
    <cfRule type="expression" dxfId="423" priority="3391" stopIfTrue="1">
      <formula>F375="未着手"</formula>
    </cfRule>
    <cfRule type="expression" dxfId="422" priority="3392" stopIfTrue="1">
      <formula>F375="作業中"</formula>
    </cfRule>
    <cfRule type="expression" dxfId="421" priority="3393" stopIfTrue="1">
      <formula>OR(F375="終了",F375="完了")</formula>
    </cfRule>
  </conditionalFormatting>
  <conditionalFormatting sqref="G375:AL65488">
    <cfRule type="expression" dxfId="420" priority="3394" stopIfTrue="1">
      <formula>$F375="未着手"</formula>
    </cfRule>
    <cfRule type="expression" dxfId="419" priority="3395" stopIfTrue="1">
      <formula>$F375="作業中"</formula>
    </cfRule>
    <cfRule type="expression" dxfId="418" priority="3396" stopIfTrue="1">
      <formula>OR($F375="終了",$F375="完了")</formula>
    </cfRule>
  </conditionalFormatting>
  <conditionalFormatting sqref="D1:D4 C1 D130:D132 D46:D127 D137:D374">
    <cfRule type="containsText" dxfId="417" priority="3373" operator="containsText" text="低">
      <formula>NOT(ISERROR(SEARCH("低",C1)))</formula>
    </cfRule>
    <cfRule type="containsText" dxfId="416" priority="3374" operator="containsText" text="中">
      <formula>NOT(ISERROR(SEARCH("中",C1)))</formula>
    </cfRule>
    <cfRule type="containsText" dxfId="415" priority="3375" operator="containsText" text="高">
      <formula>NOT(ISERROR(SEARCH("高",C1)))</formula>
    </cfRule>
  </conditionalFormatting>
  <conditionalFormatting sqref="D5">
    <cfRule type="expression" dxfId="414" priority="3370" stopIfTrue="1">
      <formula>$F5="未着手"</formula>
    </cfRule>
    <cfRule type="expression" dxfId="413" priority="3371" stopIfTrue="1">
      <formula>$F5="作業中"</formula>
    </cfRule>
    <cfRule type="expression" dxfId="412" priority="3372" stopIfTrue="1">
      <formula>OR($F5="終了",$F5="完了")</formula>
    </cfRule>
  </conditionalFormatting>
  <conditionalFormatting sqref="E25 E130:E132 E46:E118 E120:E127 E137:E374">
    <cfRule type="containsText" dxfId="411" priority="3365" stopIfTrue="1" operator="containsText" text="幸野">
      <formula>NOT(ISERROR(SEARCH("幸野",E25)))</formula>
    </cfRule>
    <cfRule type="containsText" dxfId="410" priority="3366" stopIfTrue="1" operator="containsText" text="飯島">
      <formula>NOT(ISERROR(SEARCH("飯島",E25)))</formula>
    </cfRule>
    <cfRule type="containsText" dxfId="409" priority="3367" stopIfTrue="1" operator="containsText" text="大高">
      <formula>NOT(ISERROR(SEARCH("大高",E25)))</formula>
    </cfRule>
    <cfRule type="containsText" dxfId="408" priority="3368" stopIfTrue="1" operator="containsText" text="斉藤">
      <formula>NOT(ISERROR(SEARCH("斉藤",E25)))</formula>
    </cfRule>
    <cfRule type="containsText" dxfId="407" priority="3369" stopIfTrue="1" operator="containsText" text="金城">
      <formula>NOT(ISERROR(SEARCH("金城",E25)))</formula>
    </cfRule>
  </conditionalFormatting>
  <conditionalFormatting sqref="E25 E130:E132 E46:E118 E120:E127 E137:E374">
    <cfRule type="containsText" dxfId="406" priority="3363" operator="containsText" text="佐藤">
      <formula>NOT(ISERROR(SEARCH("佐藤",E25)))</formula>
    </cfRule>
    <cfRule type="containsText" dxfId="405" priority="3364" operator="containsText" text="阿曽">
      <formula>NOT(ISERROR(SEARCH("阿曽",E25)))</formula>
    </cfRule>
  </conditionalFormatting>
  <conditionalFormatting sqref="D5 D25">
    <cfRule type="containsText" dxfId="404" priority="3360" operator="containsText" text="低">
      <formula>NOT(ISERROR(SEARCH("低",D5)))</formula>
    </cfRule>
    <cfRule type="containsText" dxfId="403" priority="3361" operator="containsText" text="中">
      <formula>NOT(ISERROR(SEARCH("中",D5)))</formula>
    </cfRule>
    <cfRule type="containsText" dxfId="402" priority="3362" operator="containsText" text="高">
      <formula>NOT(ISERROR(SEARCH("高",D5)))</formula>
    </cfRule>
  </conditionalFormatting>
  <conditionalFormatting sqref="E25 E130:E132 E46:E118 E120:E127 E137:E374">
    <cfRule type="containsText" dxfId="401" priority="3359" operator="containsText" text="未定">
      <formula>NOT(ISERROR(SEARCH("未定",E25)))</formula>
    </cfRule>
  </conditionalFormatting>
  <conditionalFormatting sqref="B25">
    <cfRule type="expression" dxfId="400" priority="3349" stopIfTrue="1">
      <formula>$F25="未着手"</formula>
    </cfRule>
    <cfRule type="expression" dxfId="399" priority="3350" stopIfTrue="1">
      <formula>$F25="作業中"</formula>
    </cfRule>
    <cfRule type="expression" dxfId="398" priority="3351" stopIfTrue="1">
      <formula>OR($F25="終了",$F25="完了")</formula>
    </cfRule>
  </conditionalFormatting>
  <conditionalFormatting sqref="B50:B53">
    <cfRule type="expression" dxfId="397" priority="3316" stopIfTrue="1">
      <formula>$F50="未着手"</formula>
    </cfRule>
    <cfRule type="expression" dxfId="396" priority="3317" stopIfTrue="1">
      <formula>$F50="作業中"</formula>
    </cfRule>
    <cfRule type="expression" dxfId="395" priority="3318" stopIfTrue="1">
      <formula>OR($F50="終了",$F50="完了")</formula>
    </cfRule>
  </conditionalFormatting>
  <conditionalFormatting sqref="D6:D10 D18:D20">
    <cfRule type="expression" dxfId="394" priority="2143" stopIfTrue="1">
      <formula>$F6="未着手"</formula>
    </cfRule>
    <cfRule type="expression" dxfId="393" priority="2144" stopIfTrue="1">
      <formula>$F6="作業中"</formula>
    </cfRule>
    <cfRule type="expression" dxfId="392" priority="2145" stopIfTrue="1">
      <formula>OR($F6="終了",$F6="完了")</formula>
    </cfRule>
  </conditionalFormatting>
  <conditionalFormatting sqref="E22:E23 E6:E20">
    <cfRule type="containsText" dxfId="391" priority="2138" stopIfTrue="1" operator="containsText" text="幸野">
      <formula>NOT(ISERROR(SEARCH("幸野",E6)))</formula>
    </cfRule>
    <cfRule type="containsText" dxfId="390" priority="2139" stopIfTrue="1" operator="containsText" text="飯島">
      <formula>NOT(ISERROR(SEARCH("飯島",E6)))</formula>
    </cfRule>
    <cfRule type="containsText" dxfId="389" priority="2140" stopIfTrue="1" operator="containsText" text="大高">
      <formula>NOT(ISERROR(SEARCH("大高",E6)))</formula>
    </cfRule>
    <cfRule type="containsText" dxfId="388" priority="2141" stopIfTrue="1" operator="containsText" text="斉藤">
      <formula>NOT(ISERROR(SEARCH("斉藤",E6)))</formula>
    </cfRule>
    <cfRule type="containsText" dxfId="387" priority="2142" stopIfTrue="1" operator="containsText" text="金城">
      <formula>NOT(ISERROR(SEARCH("金城",E6)))</formula>
    </cfRule>
  </conditionalFormatting>
  <conditionalFormatting sqref="E22:E23 E6:E20">
    <cfRule type="containsText" dxfId="386" priority="2136" operator="containsText" text="佐藤">
      <formula>NOT(ISERROR(SEARCH("佐藤",E6)))</formula>
    </cfRule>
    <cfRule type="containsText" dxfId="385" priority="2137" operator="containsText" text="阿曽">
      <formula>NOT(ISERROR(SEARCH("阿曽",E6)))</formula>
    </cfRule>
  </conditionalFormatting>
  <conditionalFormatting sqref="D6:D10 D18:D20">
    <cfRule type="containsText" dxfId="384" priority="2133" operator="containsText" text="低">
      <formula>NOT(ISERROR(SEARCH("低",D6)))</formula>
    </cfRule>
    <cfRule type="containsText" dxfId="383" priority="2134" operator="containsText" text="中">
      <formula>NOT(ISERROR(SEARCH("中",D6)))</formula>
    </cfRule>
    <cfRule type="containsText" dxfId="382" priority="2135" operator="containsText" text="高">
      <formula>NOT(ISERROR(SEARCH("高",D6)))</formula>
    </cfRule>
  </conditionalFormatting>
  <conditionalFormatting sqref="E22:E23 E6:E20">
    <cfRule type="containsText" dxfId="381" priority="2132" operator="containsText" text="未定">
      <formula>NOT(ISERROR(SEARCH("未定",E6)))</formula>
    </cfRule>
  </conditionalFormatting>
  <conditionalFormatting sqref="B6:B10 B22:B23 B18:B20">
    <cfRule type="expression" dxfId="380" priority="2129" stopIfTrue="1">
      <formula>$F6="未着手"</formula>
    </cfRule>
    <cfRule type="expression" dxfId="379" priority="2130" stopIfTrue="1">
      <formula>$F6="作業中"</formula>
    </cfRule>
    <cfRule type="expression" dxfId="378" priority="2131" stopIfTrue="1">
      <formula>OR($F6="終了",$F6="完了")</formula>
    </cfRule>
  </conditionalFormatting>
  <conditionalFormatting sqref="B375:B65488 B43:B49">
    <cfRule type="expression" dxfId="377" priority="1914" stopIfTrue="1">
      <formula>F43="未着手"</formula>
    </cfRule>
    <cfRule type="expression" dxfId="376" priority="1915" stopIfTrue="1">
      <formula>F43="作業中"</formula>
    </cfRule>
    <cfRule type="expression" dxfId="375" priority="1916" stopIfTrue="1">
      <formula>OR(F43="終了",F43="完了")</formula>
    </cfRule>
  </conditionalFormatting>
  <conditionalFormatting sqref="I6:I10 I22:I23 I18:I20">
    <cfRule type="expression" dxfId="374" priority="1336" stopIfTrue="1">
      <formula>$F6="未着手"</formula>
    </cfRule>
    <cfRule type="expression" dxfId="373" priority="1337" stopIfTrue="1">
      <formula>$F6="作業中"</formula>
    </cfRule>
    <cfRule type="expression" dxfId="372" priority="1338" stopIfTrue="1">
      <formula>OR($F6="終了",$F6="完了")</formula>
    </cfRule>
  </conditionalFormatting>
  <conditionalFormatting sqref="L5:AK5">
    <cfRule type="expression" dxfId="371" priority="1270" stopIfTrue="1">
      <formula>$F5="未着手"</formula>
    </cfRule>
    <cfRule type="expression" dxfId="370" priority="1271" stopIfTrue="1">
      <formula>$F5="作業中"</formula>
    </cfRule>
    <cfRule type="expression" dxfId="369" priority="1272" stopIfTrue="1">
      <formula>OR($F5="終了",$F5="完了")</formula>
    </cfRule>
  </conditionalFormatting>
  <conditionalFormatting sqref="L6:AK6">
    <cfRule type="expression" dxfId="368" priority="1267" stopIfTrue="1">
      <formula>$F6="未着手"</formula>
    </cfRule>
    <cfRule type="expression" dxfId="367" priority="1268" stopIfTrue="1">
      <formula>$F6="作業中"</formula>
    </cfRule>
    <cfRule type="expression" dxfId="366" priority="1269" stopIfTrue="1">
      <formula>OR($F6="終了",$F6="完了")</formula>
    </cfRule>
  </conditionalFormatting>
  <conditionalFormatting sqref="E1:E4 E25 E22:E23 E6:E20 E130:E132 E46:E118 E120:E127 E137:E1048576">
    <cfRule type="containsText" dxfId="365" priority="976" operator="containsText" text="佐藤">
      <formula>NOT(ISERROR(SEARCH("佐藤",E1)))</formula>
    </cfRule>
  </conditionalFormatting>
  <conditionalFormatting sqref="D1:D10 C1 D25 C375:D1048576 D18:D20 D130:D132 D46:D127 D137:D374">
    <cfRule type="containsText" dxfId="364" priority="972" operator="containsText" text="絶">
      <formula>NOT(ISERROR(SEARCH("絶",C1)))</formula>
    </cfRule>
    <cfRule type="containsText" dxfId="363" priority="973" operator="containsText" text="絶">
      <formula>NOT(ISERROR(SEARCH("絶",C1)))</formula>
    </cfRule>
    <cfRule type="containsText" dxfId="362" priority="974" operator="containsText" text="無">
      <formula>NOT(ISERROR(SEARCH("無",C1)))</formula>
    </cfRule>
    <cfRule type="containsText" dxfId="361" priority="975" operator="containsText" text="絶">
      <formula>NOT(ISERROR(SEARCH("絶",C1)))</formula>
    </cfRule>
  </conditionalFormatting>
  <conditionalFormatting sqref="C5">
    <cfRule type="dataBar" priority="9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{104B7344-43E2-4E12-AB31-A3E945404326}</x14:id>
        </ext>
      </extLst>
    </cfRule>
  </conditionalFormatting>
  <conditionalFormatting sqref="C5:C9">
    <cfRule type="dataBar" priority="9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{46B751CE-E7C0-4C94-8DFB-D052885EF849}</x14:id>
        </ext>
      </extLst>
    </cfRule>
  </conditionalFormatting>
  <conditionalFormatting sqref="B5">
    <cfRule type="expression" dxfId="360" priority="966" stopIfTrue="1">
      <formula>$F5="未着手"</formula>
    </cfRule>
    <cfRule type="expression" dxfId="359" priority="967" stopIfTrue="1">
      <formula>$F5="作業中"</formula>
    </cfRule>
    <cfRule type="expression" dxfId="358" priority="968" stopIfTrue="1">
      <formula>OR($F5="終了",$F5="完了")</formula>
    </cfRule>
  </conditionalFormatting>
  <conditionalFormatting sqref="L7">
    <cfRule type="expression" dxfId="357" priority="963" stopIfTrue="1">
      <formula>$F7="未着手"</formula>
    </cfRule>
    <cfRule type="expression" dxfId="356" priority="964" stopIfTrue="1">
      <formula>$F7="作業中"</formula>
    </cfRule>
    <cfRule type="expression" dxfId="355" priority="965" stopIfTrue="1">
      <formula>OR($F7="終了",$F7="完了")</formula>
    </cfRule>
  </conditionalFormatting>
  <conditionalFormatting sqref="C375:C65488">
    <cfRule type="expression" dxfId="354" priority="3400" stopIfTrue="1">
      <formula>H375="未着手"</formula>
    </cfRule>
    <cfRule type="expression" dxfId="353" priority="3401" stopIfTrue="1">
      <formula>H375="作業中"</formula>
    </cfRule>
    <cfRule type="expression" dxfId="352" priority="3402" stopIfTrue="1">
      <formula>OR(H375="終了",H375="完了")</formula>
    </cfRule>
  </conditionalFormatting>
  <conditionalFormatting sqref="L8:L10 L18">
    <cfRule type="expression" dxfId="351" priority="957" stopIfTrue="1">
      <formula>$F8="未着手"</formula>
    </cfRule>
    <cfRule type="expression" dxfId="350" priority="958" stopIfTrue="1">
      <formula>$F8="作業中"</formula>
    </cfRule>
    <cfRule type="expression" dxfId="349" priority="959" stopIfTrue="1">
      <formula>OR($F8="終了",$F8="完了")</formula>
    </cfRule>
  </conditionalFormatting>
  <conditionalFormatting sqref="E5">
    <cfRule type="containsText" dxfId="348" priority="952" stopIfTrue="1" operator="containsText" text="幸野">
      <formula>NOT(ISERROR(SEARCH("幸野",E5)))</formula>
    </cfRule>
    <cfRule type="containsText" dxfId="347" priority="953" stopIfTrue="1" operator="containsText" text="飯島">
      <formula>NOT(ISERROR(SEARCH("飯島",E5)))</formula>
    </cfRule>
    <cfRule type="containsText" dxfId="346" priority="954" stopIfTrue="1" operator="containsText" text="大高">
      <formula>NOT(ISERROR(SEARCH("大高",E5)))</formula>
    </cfRule>
    <cfRule type="containsText" dxfId="345" priority="955" stopIfTrue="1" operator="containsText" text="斉藤">
      <formula>NOT(ISERROR(SEARCH("斉藤",E5)))</formula>
    </cfRule>
    <cfRule type="containsText" dxfId="344" priority="956" stopIfTrue="1" operator="containsText" text="金城">
      <formula>NOT(ISERROR(SEARCH("金城",E5)))</formula>
    </cfRule>
  </conditionalFormatting>
  <conditionalFormatting sqref="E5">
    <cfRule type="containsText" dxfId="343" priority="950" operator="containsText" text="佐藤">
      <formula>NOT(ISERROR(SEARCH("佐藤",E5)))</formula>
    </cfRule>
    <cfRule type="containsText" dxfId="342" priority="951" operator="containsText" text="阿曽">
      <formula>NOT(ISERROR(SEARCH("阿曽",E5)))</formula>
    </cfRule>
  </conditionalFormatting>
  <conditionalFormatting sqref="E5">
    <cfRule type="containsText" dxfId="341" priority="948" operator="containsText" text="リンク">
      <formula>NOT(ISERROR(SEARCH("リンク",E5)))</formula>
    </cfRule>
    <cfRule type="containsText" dxfId="340" priority="949" operator="containsText" text="守屋">
      <formula>NOT(ISERROR(SEARCH("守屋",E5)))</formula>
    </cfRule>
  </conditionalFormatting>
  <conditionalFormatting sqref="F42:H42 K42 AL42:JT42">
    <cfRule type="expression" dxfId="339" priority="913" stopIfTrue="1">
      <formula>$F42="未着手"</formula>
    </cfRule>
    <cfRule type="expression" dxfId="338" priority="914" stopIfTrue="1">
      <formula>$F42="作業中"</formula>
    </cfRule>
    <cfRule type="expression" dxfId="337" priority="915" stopIfTrue="1">
      <formula>OR($F42="終了",$F42="完了")</formula>
    </cfRule>
  </conditionalFormatting>
  <conditionalFormatting sqref="B42">
    <cfRule type="expression" dxfId="336" priority="896" stopIfTrue="1">
      <formula>$F42="未着手"</formula>
    </cfRule>
    <cfRule type="expression" dxfId="335" priority="897" stopIfTrue="1">
      <formula>$F42="作業中"</formula>
    </cfRule>
    <cfRule type="expression" dxfId="334" priority="898" stopIfTrue="1">
      <formula>OR($F42="終了",$F42="完了")</formula>
    </cfRule>
  </conditionalFormatting>
  <conditionalFormatting sqref="I42:J42">
    <cfRule type="expression" dxfId="333" priority="893" stopIfTrue="1">
      <formula>$F42="未着手"</formula>
    </cfRule>
    <cfRule type="expression" dxfId="332" priority="894" stopIfTrue="1">
      <formula>$F42="作業中"</formula>
    </cfRule>
    <cfRule type="expression" dxfId="331" priority="895" stopIfTrue="1">
      <formula>OR($F42="終了",$F42="完了")</formula>
    </cfRule>
  </conditionalFormatting>
  <conditionalFormatting sqref="L42:AK42">
    <cfRule type="expression" dxfId="330" priority="890" stopIfTrue="1">
      <formula>$F42="未着手"</formula>
    </cfRule>
    <cfRule type="expression" dxfId="329" priority="891" stopIfTrue="1">
      <formula>$F42="作業中"</formula>
    </cfRule>
    <cfRule type="expression" dxfId="328" priority="892" stopIfTrue="1">
      <formula>OR($F42="終了",$F42="完了")</formula>
    </cfRule>
  </conditionalFormatting>
  <conditionalFormatting sqref="C42">
    <cfRule type="dataBar" priority="8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{03F85E76-FB71-4EC7-8732-005CE94D431E}</x14:id>
        </ext>
      </extLst>
    </cfRule>
  </conditionalFormatting>
  <conditionalFormatting sqref="F41:H41 K41 AL41:JT41">
    <cfRule type="expression" dxfId="327" priority="881" stopIfTrue="1">
      <formula>$F41="未着手"</formula>
    </cfRule>
    <cfRule type="expression" dxfId="326" priority="882" stopIfTrue="1">
      <formula>$F41="作業中"</formula>
    </cfRule>
    <cfRule type="expression" dxfId="325" priority="883" stopIfTrue="1">
      <formula>OR($F41="終了",$F41="完了")</formula>
    </cfRule>
  </conditionalFormatting>
  <conditionalFormatting sqref="B41">
    <cfRule type="expression" dxfId="324" priority="864" stopIfTrue="1">
      <formula>$F41="未着手"</formula>
    </cfRule>
    <cfRule type="expression" dxfId="323" priority="865" stopIfTrue="1">
      <formula>$F41="作業中"</formula>
    </cfRule>
    <cfRule type="expression" dxfId="322" priority="866" stopIfTrue="1">
      <formula>OR($F41="終了",$F41="完了")</formula>
    </cfRule>
  </conditionalFormatting>
  <conditionalFormatting sqref="I41:J41">
    <cfRule type="expression" dxfId="321" priority="861" stopIfTrue="1">
      <formula>$F41="未着手"</formula>
    </cfRule>
    <cfRule type="expression" dxfId="320" priority="862" stopIfTrue="1">
      <formula>$F41="作業中"</formula>
    </cfRule>
    <cfRule type="expression" dxfId="319" priority="863" stopIfTrue="1">
      <formula>OR($F41="終了",$F41="完了")</formula>
    </cfRule>
  </conditionalFormatting>
  <conditionalFormatting sqref="L41:AK41">
    <cfRule type="expression" dxfId="318" priority="858" stopIfTrue="1">
      <formula>$F41="未着手"</formula>
    </cfRule>
    <cfRule type="expression" dxfId="317" priority="859" stopIfTrue="1">
      <formula>$F41="作業中"</formula>
    </cfRule>
    <cfRule type="expression" dxfId="316" priority="860" stopIfTrue="1">
      <formula>OR($F41="終了",$F41="完了")</formula>
    </cfRule>
  </conditionalFormatting>
  <conditionalFormatting sqref="C41">
    <cfRule type="dataBar" priority="8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{4F79E804-B08E-48B1-9AA6-A959699DEFA9}</x14:id>
        </ext>
      </extLst>
    </cfRule>
  </conditionalFormatting>
  <conditionalFormatting sqref="F40:H40 K40 AL40:JT40">
    <cfRule type="expression" dxfId="315" priority="464" stopIfTrue="1">
      <formula>$F40="未着手"</formula>
    </cfRule>
    <cfRule type="expression" dxfId="314" priority="465" stopIfTrue="1">
      <formula>$F40="作業中"</formula>
    </cfRule>
    <cfRule type="expression" dxfId="313" priority="466" stopIfTrue="1">
      <formula>OR($F40="終了",$F40="完了")</formula>
    </cfRule>
  </conditionalFormatting>
  <conditionalFormatting sqref="D37:D45">
    <cfRule type="expression" dxfId="312" priority="461" stopIfTrue="1">
      <formula>$F37="未着手"</formula>
    </cfRule>
    <cfRule type="expression" dxfId="311" priority="462" stopIfTrue="1">
      <formula>$F37="作業中"</formula>
    </cfRule>
    <cfRule type="expression" dxfId="310" priority="463" stopIfTrue="1">
      <formula>OR($F37="終了",$F37="完了")</formula>
    </cfRule>
  </conditionalFormatting>
  <conditionalFormatting sqref="D37:D45">
    <cfRule type="containsText" dxfId="309" priority="451" operator="containsText" text="低">
      <formula>NOT(ISERROR(SEARCH("低",D37)))</formula>
    </cfRule>
    <cfRule type="containsText" dxfId="308" priority="452" operator="containsText" text="中">
      <formula>NOT(ISERROR(SEARCH("中",D37)))</formula>
    </cfRule>
    <cfRule type="containsText" dxfId="307" priority="453" operator="containsText" text="高">
      <formula>NOT(ISERROR(SEARCH("高",D37)))</formula>
    </cfRule>
  </conditionalFormatting>
  <conditionalFormatting sqref="B40">
    <cfRule type="expression" dxfId="306" priority="447" stopIfTrue="1">
      <formula>$F40="未着手"</formula>
    </cfRule>
    <cfRule type="expression" dxfId="305" priority="448" stopIfTrue="1">
      <formula>$F40="作業中"</formula>
    </cfRule>
    <cfRule type="expression" dxfId="304" priority="449" stopIfTrue="1">
      <formula>OR($F40="終了",$F40="完了")</formula>
    </cfRule>
  </conditionalFormatting>
  <conditionalFormatting sqref="I40:J40">
    <cfRule type="expression" dxfId="303" priority="444" stopIfTrue="1">
      <formula>$F40="未着手"</formula>
    </cfRule>
    <cfRule type="expression" dxfId="302" priority="445" stopIfTrue="1">
      <formula>$F40="作業中"</formula>
    </cfRule>
    <cfRule type="expression" dxfId="301" priority="446" stopIfTrue="1">
      <formula>OR($F40="終了",$F40="完了")</formula>
    </cfRule>
  </conditionalFormatting>
  <conditionalFormatting sqref="L40:AK40">
    <cfRule type="expression" dxfId="300" priority="441" stopIfTrue="1">
      <formula>$F40="未着手"</formula>
    </cfRule>
    <cfRule type="expression" dxfId="299" priority="442" stopIfTrue="1">
      <formula>$F40="作業中"</formula>
    </cfRule>
    <cfRule type="expression" dxfId="298" priority="443" stopIfTrue="1">
      <formula>OR($F40="終了",$F40="完了")</formula>
    </cfRule>
  </conditionalFormatting>
  <conditionalFormatting sqref="D37:D45">
    <cfRule type="containsText" dxfId="297" priority="436" operator="containsText" text="絶">
      <formula>NOT(ISERROR(SEARCH("絶",D37)))</formula>
    </cfRule>
    <cfRule type="containsText" dxfId="296" priority="437" operator="containsText" text="絶">
      <formula>NOT(ISERROR(SEARCH("絶",D37)))</formula>
    </cfRule>
    <cfRule type="containsText" dxfId="295" priority="438" operator="containsText" text="無">
      <formula>NOT(ISERROR(SEARCH("無",D37)))</formula>
    </cfRule>
    <cfRule type="containsText" dxfId="294" priority="439" operator="containsText" text="絶">
      <formula>NOT(ISERROR(SEARCH("絶",D37)))</formula>
    </cfRule>
  </conditionalFormatting>
  <conditionalFormatting sqref="C40">
    <cfRule type="dataBar" priority="4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{59F7F74F-DFEE-48F7-9625-539B8380ADBB}</x14:id>
        </ext>
      </extLst>
    </cfRule>
  </conditionalFormatting>
  <conditionalFormatting sqref="F24:JT24 D21:D24">
    <cfRule type="expression" dxfId="293" priority="432" stopIfTrue="1">
      <formula>$F21="未着手"</formula>
    </cfRule>
    <cfRule type="expression" dxfId="292" priority="433" stopIfTrue="1">
      <formula>$F21="作業中"</formula>
    </cfRule>
    <cfRule type="expression" dxfId="291" priority="434" stopIfTrue="1">
      <formula>OR($F21="終了",$F21="完了")</formula>
    </cfRule>
  </conditionalFormatting>
  <conditionalFormatting sqref="E24">
    <cfRule type="containsText" dxfId="290" priority="427" stopIfTrue="1" operator="containsText" text="幸野">
      <formula>NOT(ISERROR(SEARCH("幸野",E24)))</formula>
    </cfRule>
    <cfRule type="containsText" dxfId="289" priority="428" stopIfTrue="1" operator="containsText" text="飯島">
      <formula>NOT(ISERROR(SEARCH("飯島",E24)))</formula>
    </cfRule>
    <cfRule type="containsText" dxfId="288" priority="429" stopIfTrue="1" operator="containsText" text="大高">
      <formula>NOT(ISERROR(SEARCH("大高",E24)))</formula>
    </cfRule>
    <cfRule type="containsText" dxfId="287" priority="430" stopIfTrue="1" operator="containsText" text="斉藤">
      <formula>NOT(ISERROR(SEARCH("斉藤",E24)))</formula>
    </cfRule>
    <cfRule type="containsText" dxfId="286" priority="431" stopIfTrue="1" operator="containsText" text="金城">
      <formula>NOT(ISERROR(SEARCH("金城",E24)))</formula>
    </cfRule>
  </conditionalFormatting>
  <conditionalFormatting sqref="E24">
    <cfRule type="containsText" dxfId="285" priority="425" operator="containsText" text="佐藤">
      <formula>NOT(ISERROR(SEARCH("佐藤",E24)))</formula>
    </cfRule>
    <cfRule type="containsText" dxfId="284" priority="426" operator="containsText" text="阿曽">
      <formula>NOT(ISERROR(SEARCH("阿曽",E24)))</formula>
    </cfRule>
  </conditionalFormatting>
  <conditionalFormatting sqref="D21:D24">
    <cfRule type="containsText" dxfId="283" priority="422" operator="containsText" text="低">
      <formula>NOT(ISERROR(SEARCH("低",D21)))</formula>
    </cfRule>
    <cfRule type="containsText" dxfId="282" priority="423" operator="containsText" text="中">
      <formula>NOT(ISERROR(SEARCH("中",D21)))</formula>
    </cfRule>
    <cfRule type="containsText" dxfId="281" priority="424" operator="containsText" text="高">
      <formula>NOT(ISERROR(SEARCH("高",D21)))</formula>
    </cfRule>
  </conditionalFormatting>
  <conditionalFormatting sqref="E24">
    <cfRule type="containsText" dxfId="280" priority="421" operator="containsText" text="未定">
      <formula>NOT(ISERROR(SEARCH("未定",E24)))</formula>
    </cfRule>
  </conditionalFormatting>
  <conditionalFormatting sqref="B24">
    <cfRule type="expression" dxfId="279" priority="418" stopIfTrue="1">
      <formula>$F24="未着手"</formula>
    </cfRule>
    <cfRule type="expression" dxfId="278" priority="419" stopIfTrue="1">
      <formula>$F24="作業中"</formula>
    </cfRule>
    <cfRule type="expression" dxfId="277" priority="420" stopIfTrue="1">
      <formula>OR($F24="終了",$F24="完了")</formula>
    </cfRule>
  </conditionalFormatting>
  <conditionalFormatting sqref="E24">
    <cfRule type="containsText" dxfId="276" priority="417" operator="containsText" text="佐藤">
      <formula>NOT(ISERROR(SEARCH("佐藤",E24)))</formula>
    </cfRule>
  </conditionalFormatting>
  <conditionalFormatting sqref="D21:D24">
    <cfRule type="containsText" dxfId="275" priority="413" operator="containsText" text="絶">
      <formula>NOT(ISERROR(SEARCH("絶",D21)))</formula>
    </cfRule>
    <cfRule type="containsText" dxfId="274" priority="414" operator="containsText" text="絶">
      <formula>NOT(ISERROR(SEARCH("絶",D21)))</formula>
    </cfRule>
    <cfRule type="containsText" dxfId="273" priority="415" operator="containsText" text="無">
      <formula>NOT(ISERROR(SEARCH("無",D21)))</formula>
    </cfRule>
    <cfRule type="containsText" dxfId="272" priority="416" operator="containsText" text="絶">
      <formula>NOT(ISERROR(SEARCH("絶",D21)))</formula>
    </cfRule>
  </conditionalFormatting>
  <conditionalFormatting sqref="C24">
    <cfRule type="dataBar" priority="4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{199361C1-153F-4575-B61B-D5365900F2D5}</x14:id>
        </ext>
      </extLst>
    </cfRule>
  </conditionalFormatting>
  <conditionalFormatting sqref="F21:H21 J21:JT21">
    <cfRule type="expression" dxfId="271" priority="409" stopIfTrue="1">
      <formula>$F21="未着手"</formula>
    </cfRule>
    <cfRule type="expression" dxfId="270" priority="410" stopIfTrue="1">
      <formula>$F21="作業中"</formula>
    </cfRule>
    <cfRule type="expression" dxfId="269" priority="411" stopIfTrue="1">
      <formula>OR($F21="終了",$F21="完了")</formula>
    </cfRule>
  </conditionalFormatting>
  <conditionalFormatting sqref="E21">
    <cfRule type="containsText" dxfId="268" priority="401" stopIfTrue="1" operator="containsText" text="幸野">
      <formula>NOT(ISERROR(SEARCH("幸野",E21)))</formula>
    </cfRule>
    <cfRule type="containsText" dxfId="267" priority="402" stopIfTrue="1" operator="containsText" text="飯島">
      <formula>NOT(ISERROR(SEARCH("飯島",E21)))</formula>
    </cfRule>
    <cfRule type="containsText" dxfId="266" priority="403" stopIfTrue="1" operator="containsText" text="大高">
      <formula>NOT(ISERROR(SEARCH("大高",E21)))</formula>
    </cfRule>
    <cfRule type="containsText" dxfId="265" priority="404" stopIfTrue="1" operator="containsText" text="斉藤">
      <formula>NOT(ISERROR(SEARCH("斉藤",E21)))</formula>
    </cfRule>
    <cfRule type="containsText" dxfId="264" priority="405" stopIfTrue="1" operator="containsText" text="金城">
      <formula>NOT(ISERROR(SEARCH("金城",E21)))</formula>
    </cfRule>
  </conditionalFormatting>
  <conditionalFormatting sqref="E21">
    <cfRule type="containsText" dxfId="263" priority="399" operator="containsText" text="佐藤">
      <formula>NOT(ISERROR(SEARCH("佐藤",E21)))</formula>
    </cfRule>
    <cfRule type="containsText" dxfId="262" priority="400" operator="containsText" text="阿曽">
      <formula>NOT(ISERROR(SEARCH("阿曽",E21)))</formula>
    </cfRule>
  </conditionalFormatting>
  <conditionalFormatting sqref="E21">
    <cfRule type="containsText" dxfId="261" priority="395" operator="containsText" text="未定">
      <formula>NOT(ISERROR(SEARCH("未定",E21)))</formula>
    </cfRule>
  </conditionalFormatting>
  <conditionalFormatting sqref="B21">
    <cfRule type="expression" dxfId="260" priority="392" stopIfTrue="1">
      <formula>$F21="未着手"</formula>
    </cfRule>
    <cfRule type="expression" dxfId="259" priority="393" stopIfTrue="1">
      <formula>$F21="作業中"</formula>
    </cfRule>
    <cfRule type="expression" dxfId="258" priority="394" stopIfTrue="1">
      <formula>OR($F21="終了",$F21="完了")</formula>
    </cfRule>
  </conditionalFormatting>
  <conditionalFormatting sqref="I21">
    <cfRule type="expression" dxfId="257" priority="389" stopIfTrue="1">
      <formula>$F21="未着手"</formula>
    </cfRule>
    <cfRule type="expression" dxfId="256" priority="390" stopIfTrue="1">
      <formula>$F21="作業中"</formula>
    </cfRule>
    <cfRule type="expression" dxfId="255" priority="391" stopIfTrue="1">
      <formula>OR($F21="終了",$F21="完了")</formula>
    </cfRule>
  </conditionalFormatting>
  <conditionalFormatting sqref="E21">
    <cfRule type="containsText" dxfId="254" priority="388" operator="containsText" text="佐藤">
      <formula>NOT(ISERROR(SEARCH("佐藤",E21)))</formula>
    </cfRule>
  </conditionalFormatting>
  <conditionalFormatting sqref="C21">
    <cfRule type="dataBar" priority="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{F3ED2D3A-F865-4569-8911-0A59F107944D}</x14:id>
        </ext>
      </extLst>
    </cfRule>
  </conditionalFormatting>
  <conditionalFormatting sqref="AM29:JT31 AM26:AM28 AT26:JT28 AL26:AL31 L30:AK31 F26:H31 J26:K31 M26:AK29 F33:H33 J33:JT33 J39:JT39 F39:H39">
    <cfRule type="expression" dxfId="253" priority="342" stopIfTrue="1">
      <formula>$F26="未着手"</formula>
    </cfRule>
    <cfRule type="expression" dxfId="252" priority="343" stopIfTrue="1">
      <formula>$F26="作業中"</formula>
    </cfRule>
    <cfRule type="expression" dxfId="251" priority="344" stopIfTrue="1">
      <formula>OR($F26="終了",$F26="完了")</formula>
    </cfRule>
  </conditionalFormatting>
  <conditionalFormatting sqref="D26:D31 D33">
    <cfRule type="expression" dxfId="250" priority="339" stopIfTrue="1">
      <formula>$F26="未着手"</formula>
    </cfRule>
    <cfRule type="expression" dxfId="249" priority="340" stopIfTrue="1">
      <formula>$F26="作業中"</formula>
    </cfRule>
    <cfRule type="expression" dxfId="248" priority="341" stopIfTrue="1">
      <formula>OR($F26="終了",$F26="完了")</formula>
    </cfRule>
  </conditionalFormatting>
  <conditionalFormatting sqref="E26:E36 E39:E45">
    <cfRule type="containsText" dxfId="247" priority="334" stopIfTrue="1" operator="containsText" text="幸野">
      <formula>NOT(ISERROR(SEARCH("幸野",E26)))</formula>
    </cfRule>
    <cfRule type="containsText" dxfId="246" priority="335" stopIfTrue="1" operator="containsText" text="飯島">
      <formula>NOT(ISERROR(SEARCH("飯島",E26)))</formula>
    </cfRule>
    <cfRule type="containsText" dxfId="245" priority="336" stopIfTrue="1" operator="containsText" text="大高">
      <formula>NOT(ISERROR(SEARCH("大高",E26)))</formula>
    </cfRule>
    <cfRule type="containsText" dxfId="244" priority="337" stopIfTrue="1" operator="containsText" text="斉藤">
      <formula>NOT(ISERROR(SEARCH("斉藤",E26)))</formula>
    </cfRule>
    <cfRule type="containsText" dxfId="243" priority="338" stopIfTrue="1" operator="containsText" text="金城">
      <formula>NOT(ISERROR(SEARCH("金城",E26)))</formula>
    </cfRule>
  </conditionalFormatting>
  <conditionalFormatting sqref="E26:E36 E39:E45">
    <cfRule type="containsText" dxfId="242" priority="332" operator="containsText" text="佐藤">
      <formula>NOT(ISERROR(SEARCH("佐藤",E26)))</formula>
    </cfRule>
    <cfRule type="containsText" dxfId="241" priority="333" operator="containsText" text="阿曽">
      <formula>NOT(ISERROR(SEARCH("阿曽",E26)))</formula>
    </cfRule>
  </conditionalFormatting>
  <conditionalFormatting sqref="D26:D31 D33">
    <cfRule type="containsText" dxfId="240" priority="329" operator="containsText" text="低">
      <formula>NOT(ISERROR(SEARCH("低",D26)))</formula>
    </cfRule>
    <cfRule type="containsText" dxfId="239" priority="330" operator="containsText" text="中">
      <formula>NOT(ISERROR(SEARCH("中",D26)))</formula>
    </cfRule>
    <cfRule type="containsText" dxfId="238" priority="331" operator="containsText" text="高">
      <formula>NOT(ISERROR(SEARCH("高",D26)))</formula>
    </cfRule>
  </conditionalFormatting>
  <conditionalFormatting sqref="E26:E36 E39:E45">
    <cfRule type="containsText" dxfId="237" priority="328" operator="containsText" text="未定">
      <formula>NOT(ISERROR(SEARCH("未定",E26)))</formula>
    </cfRule>
  </conditionalFormatting>
  <conditionalFormatting sqref="B26:B31 B33 B39">
    <cfRule type="expression" dxfId="236" priority="325" stopIfTrue="1">
      <formula>$F26="未着手"</formula>
    </cfRule>
    <cfRule type="expression" dxfId="235" priority="326" stopIfTrue="1">
      <formula>$F26="作業中"</formula>
    </cfRule>
    <cfRule type="expression" dxfId="234" priority="327" stopIfTrue="1">
      <formula>OR($F26="終了",$F26="完了")</formula>
    </cfRule>
  </conditionalFormatting>
  <conditionalFormatting sqref="I26:I31 I33 I39">
    <cfRule type="expression" dxfId="233" priority="322" stopIfTrue="1">
      <formula>$F26="未着手"</formula>
    </cfRule>
    <cfRule type="expression" dxfId="232" priority="323" stopIfTrue="1">
      <formula>$F26="作業中"</formula>
    </cfRule>
    <cfRule type="expression" dxfId="231" priority="324" stopIfTrue="1">
      <formula>OR($F26="終了",$F26="完了")</formula>
    </cfRule>
  </conditionalFormatting>
  <conditionalFormatting sqref="E26:E36 E39:E45">
    <cfRule type="containsText" dxfId="230" priority="321" operator="containsText" text="佐藤">
      <formula>NOT(ISERROR(SEARCH("佐藤",E26)))</formula>
    </cfRule>
  </conditionalFormatting>
  <conditionalFormatting sqref="D26:D31 D33">
    <cfRule type="containsText" dxfId="229" priority="317" operator="containsText" text="絶">
      <formula>NOT(ISERROR(SEARCH("絶",D26)))</formula>
    </cfRule>
    <cfRule type="containsText" dxfId="228" priority="318" operator="containsText" text="絶">
      <formula>NOT(ISERROR(SEARCH("絶",D26)))</formula>
    </cfRule>
    <cfRule type="containsText" dxfId="227" priority="319" operator="containsText" text="無">
      <formula>NOT(ISERROR(SEARCH("無",D26)))</formula>
    </cfRule>
    <cfRule type="containsText" dxfId="226" priority="320" operator="containsText" text="絶">
      <formula>NOT(ISERROR(SEARCH("絶",D26)))</formula>
    </cfRule>
  </conditionalFormatting>
  <conditionalFormatting sqref="C26:C27">
    <cfRule type="dataBar" priority="3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{A0E7ADAD-CE7C-4B9E-A448-8F7EAAA58820}</x14:id>
        </ext>
      </extLst>
    </cfRule>
  </conditionalFormatting>
  <conditionalFormatting sqref="C26:C31 C33 C39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{B08AB148-A879-4EB4-8BF8-7FE1BCBE3CA0}</x14:id>
        </ext>
      </extLst>
    </cfRule>
  </conditionalFormatting>
  <conditionalFormatting sqref="L26:L29">
    <cfRule type="expression" dxfId="225" priority="312" stopIfTrue="1">
      <formula>$F26="未着手"</formula>
    </cfRule>
    <cfRule type="expression" dxfId="224" priority="313" stopIfTrue="1">
      <formula>$F26="作業中"</formula>
    </cfRule>
    <cfRule type="expression" dxfId="223" priority="314" stopIfTrue="1">
      <formula>OR($F26="終了",$F26="完了")</formula>
    </cfRule>
  </conditionalFormatting>
  <conditionalFormatting sqref="F32:H32 J32:JT32">
    <cfRule type="expression" dxfId="222" priority="309" stopIfTrue="1">
      <formula>$F32="未着手"</formula>
    </cfRule>
    <cfRule type="expression" dxfId="221" priority="310" stopIfTrue="1">
      <formula>$F32="作業中"</formula>
    </cfRule>
    <cfRule type="expression" dxfId="220" priority="311" stopIfTrue="1">
      <formula>OR($F32="終了",$F32="完了")</formula>
    </cfRule>
  </conditionalFormatting>
  <conditionalFormatting sqref="D32">
    <cfRule type="expression" dxfId="219" priority="306" stopIfTrue="1">
      <formula>$F32="未着手"</formula>
    </cfRule>
    <cfRule type="expression" dxfId="218" priority="307" stopIfTrue="1">
      <formula>$F32="作業中"</formula>
    </cfRule>
    <cfRule type="expression" dxfId="217" priority="308" stopIfTrue="1">
      <formula>OR($F32="終了",$F32="完了")</formula>
    </cfRule>
  </conditionalFormatting>
  <conditionalFormatting sqref="D32">
    <cfRule type="containsText" dxfId="216" priority="296" operator="containsText" text="低">
      <formula>NOT(ISERROR(SEARCH("低",D32)))</formula>
    </cfRule>
    <cfRule type="containsText" dxfId="215" priority="297" operator="containsText" text="中">
      <formula>NOT(ISERROR(SEARCH("中",D32)))</formula>
    </cfRule>
    <cfRule type="containsText" dxfId="214" priority="298" operator="containsText" text="高">
      <formula>NOT(ISERROR(SEARCH("高",D32)))</formula>
    </cfRule>
  </conditionalFormatting>
  <conditionalFormatting sqref="B32">
    <cfRule type="expression" dxfId="213" priority="292" stopIfTrue="1">
      <formula>$F32="未着手"</formula>
    </cfRule>
    <cfRule type="expression" dxfId="212" priority="293" stopIfTrue="1">
      <formula>$F32="作業中"</formula>
    </cfRule>
    <cfRule type="expression" dxfId="211" priority="294" stopIfTrue="1">
      <formula>OR($F32="終了",$F32="完了")</formula>
    </cfRule>
  </conditionalFormatting>
  <conditionalFormatting sqref="I32">
    <cfRule type="expression" dxfId="210" priority="289" stopIfTrue="1">
      <formula>$F32="未着手"</formula>
    </cfRule>
    <cfRule type="expression" dxfId="209" priority="290" stopIfTrue="1">
      <formula>$F32="作業中"</formula>
    </cfRule>
    <cfRule type="expression" dxfId="208" priority="291" stopIfTrue="1">
      <formula>OR($F32="終了",$F32="完了")</formula>
    </cfRule>
  </conditionalFormatting>
  <conditionalFormatting sqref="D32">
    <cfRule type="containsText" dxfId="207" priority="284" operator="containsText" text="絶">
      <formula>NOT(ISERROR(SEARCH("絶",D32)))</formula>
    </cfRule>
    <cfRule type="containsText" dxfId="206" priority="285" operator="containsText" text="絶">
      <formula>NOT(ISERROR(SEARCH("絶",D32)))</formula>
    </cfRule>
    <cfRule type="containsText" dxfId="205" priority="286" operator="containsText" text="無">
      <formula>NOT(ISERROR(SEARCH("無",D32)))</formula>
    </cfRule>
    <cfRule type="containsText" dxfId="204" priority="287" operator="containsText" text="絶">
      <formula>NOT(ISERROR(SEARCH("絶",D32)))</formula>
    </cfRule>
  </conditionalFormatting>
  <conditionalFormatting sqref="C32">
    <cfRule type="dataBar" priority="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{7AA9EF9A-8F52-4F65-9E7E-B3A8DFB655C0}</x14:id>
        </ext>
      </extLst>
    </cfRule>
  </conditionalFormatting>
  <conditionalFormatting sqref="L12:AK13 F15:H16 J15:JT16 M11:AK11 J11:K13 F11:H13 AL11:JT13">
    <cfRule type="expression" dxfId="203" priority="280" stopIfTrue="1">
      <formula>$F11="未着手"</formula>
    </cfRule>
    <cfRule type="expression" dxfId="202" priority="281" stopIfTrue="1">
      <formula>$F11="作業中"</formula>
    </cfRule>
    <cfRule type="expression" dxfId="201" priority="282" stopIfTrue="1">
      <formula>OR($F11="終了",$F11="完了")</formula>
    </cfRule>
  </conditionalFormatting>
  <conditionalFormatting sqref="D11:D13 D15:D17">
    <cfRule type="expression" dxfId="200" priority="277" stopIfTrue="1">
      <formula>$F11="未着手"</formula>
    </cfRule>
    <cfRule type="expression" dxfId="199" priority="278" stopIfTrue="1">
      <formula>$F11="作業中"</formula>
    </cfRule>
    <cfRule type="expression" dxfId="198" priority="279" stopIfTrue="1">
      <formula>OR($F11="終了",$F11="完了")</formula>
    </cfRule>
  </conditionalFormatting>
  <conditionalFormatting sqref="D11:D13 D15:D17">
    <cfRule type="containsText" dxfId="197" priority="267" operator="containsText" text="低">
      <formula>NOT(ISERROR(SEARCH("低",D11)))</formula>
    </cfRule>
    <cfRule type="containsText" dxfId="196" priority="268" operator="containsText" text="中">
      <formula>NOT(ISERROR(SEARCH("中",D11)))</formula>
    </cfRule>
    <cfRule type="containsText" dxfId="195" priority="269" operator="containsText" text="高">
      <formula>NOT(ISERROR(SEARCH("高",D11)))</formula>
    </cfRule>
  </conditionalFormatting>
  <conditionalFormatting sqref="B15:B16 B11:B13">
    <cfRule type="expression" dxfId="194" priority="263" stopIfTrue="1">
      <formula>$F11="未着手"</formula>
    </cfRule>
    <cfRule type="expression" dxfId="193" priority="264" stopIfTrue="1">
      <formula>$F11="作業中"</formula>
    </cfRule>
    <cfRule type="expression" dxfId="192" priority="265" stopIfTrue="1">
      <formula>OR($F11="終了",$F11="完了")</formula>
    </cfRule>
  </conditionalFormatting>
  <conditionalFormatting sqref="I15:I16 I11:I13">
    <cfRule type="expression" dxfId="191" priority="260" stopIfTrue="1">
      <formula>$F11="未着手"</formula>
    </cfRule>
    <cfRule type="expression" dxfId="190" priority="261" stopIfTrue="1">
      <formula>$F11="作業中"</formula>
    </cfRule>
    <cfRule type="expression" dxfId="189" priority="262" stopIfTrue="1">
      <formula>OR($F11="終了",$F11="完了")</formula>
    </cfRule>
  </conditionalFormatting>
  <conditionalFormatting sqref="D11:D13 D15:D17">
    <cfRule type="containsText" dxfId="188" priority="255" operator="containsText" text="絶">
      <formula>NOT(ISERROR(SEARCH("絶",D11)))</formula>
    </cfRule>
    <cfRule type="containsText" dxfId="187" priority="256" operator="containsText" text="絶">
      <formula>NOT(ISERROR(SEARCH("絶",D11)))</formula>
    </cfRule>
    <cfRule type="containsText" dxfId="186" priority="257" operator="containsText" text="無">
      <formula>NOT(ISERROR(SEARCH("無",D11)))</formula>
    </cfRule>
    <cfRule type="containsText" dxfId="185" priority="258" operator="containsText" text="絶">
      <formula>NOT(ISERROR(SEARCH("絶",D11)))</formula>
    </cfRule>
  </conditionalFormatting>
  <conditionalFormatting sqref="C15:C16 C11:C13">
    <cfRule type="dataBar" priority="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{14451B98-D94E-4A90-AD84-10800FEC2667}</x14:id>
        </ext>
      </extLst>
    </cfRule>
  </conditionalFormatting>
  <conditionalFormatting sqref="L11">
    <cfRule type="expression" dxfId="184" priority="251" stopIfTrue="1">
      <formula>$F11="未着手"</formula>
    </cfRule>
    <cfRule type="expression" dxfId="183" priority="252" stopIfTrue="1">
      <formula>$F11="作業中"</formula>
    </cfRule>
    <cfRule type="expression" dxfId="182" priority="253" stopIfTrue="1">
      <formula>OR($F11="終了",$F11="完了")</formula>
    </cfRule>
  </conditionalFormatting>
  <conditionalFormatting sqref="F17:JT17">
    <cfRule type="expression" dxfId="181" priority="248" stopIfTrue="1">
      <formula>$F17="未着手"</formula>
    </cfRule>
    <cfRule type="expression" dxfId="180" priority="249" stopIfTrue="1">
      <formula>$F17="作業中"</formula>
    </cfRule>
    <cfRule type="expression" dxfId="179" priority="250" stopIfTrue="1">
      <formula>OR($F17="終了",$F17="完了")</formula>
    </cfRule>
  </conditionalFormatting>
  <conditionalFormatting sqref="B17">
    <cfRule type="expression" dxfId="178" priority="234" stopIfTrue="1">
      <formula>$F17="未着手"</formula>
    </cfRule>
    <cfRule type="expression" dxfId="177" priority="235" stopIfTrue="1">
      <formula>$F17="作業中"</formula>
    </cfRule>
    <cfRule type="expression" dxfId="176" priority="236" stopIfTrue="1">
      <formula>OR($F17="終了",$F17="完了")</formula>
    </cfRule>
  </conditionalFormatting>
  <conditionalFormatting sqref="C17">
    <cfRule type="dataBar" priority="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{BC4F1042-A7CE-49AE-B2BD-822840C6E936}</x14:id>
        </ext>
      </extLst>
    </cfRule>
  </conditionalFormatting>
  <conditionalFormatting sqref="F14:H14 J14:JT14">
    <cfRule type="expression" dxfId="175" priority="225" stopIfTrue="1">
      <formula>$F14="未着手"</formula>
    </cfRule>
    <cfRule type="expression" dxfId="174" priority="226" stopIfTrue="1">
      <formula>$F14="作業中"</formula>
    </cfRule>
    <cfRule type="expression" dxfId="173" priority="227" stopIfTrue="1">
      <formula>OR($F14="終了",$F14="完了")</formula>
    </cfRule>
  </conditionalFormatting>
  <conditionalFormatting sqref="D14">
    <cfRule type="expression" dxfId="172" priority="222" stopIfTrue="1">
      <formula>$F14="未着手"</formula>
    </cfRule>
    <cfRule type="expression" dxfId="171" priority="223" stopIfTrue="1">
      <formula>$F14="作業中"</formula>
    </cfRule>
    <cfRule type="expression" dxfId="170" priority="224" stopIfTrue="1">
      <formula>OR($F14="終了",$F14="完了")</formula>
    </cfRule>
  </conditionalFormatting>
  <conditionalFormatting sqref="D14">
    <cfRule type="containsText" dxfId="169" priority="212" operator="containsText" text="低">
      <formula>NOT(ISERROR(SEARCH("低",D14)))</formula>
    </cfRule>
    <cfRule type="containsText" dxfId="168" priority="213" operator="containsText" text="中">
      <formula>NOT(ISERROR(SEARCH("中",D14)))</formula>
    </cfRule>
    <cfRule type="containsText" dxfId="167" priority="214" operator="containsText" text="高">
      <formula>NOT(ISERROR(SEARCH("高",D14)))</formula>
    </cfRule>
  </conditionalFormatting>
  <conditionalFormatting sqref="B14">
    <cfRule type="expression" dxfId="166" priority="208" stopIfTrue="1">
      <formula>$F14="未着手"</formula>
    </cfRule>
    <cfRule type="expression" dxfId="165" priority="209" stopIfTrue="1">
      <formula>$F14="作業中"</formula>
    </cfRule>
    <cfRule type="expression" dxfId="164" priority="210" stopIfTrue="1">
      <formula>OR($F14="終了",$F14="完了")</formula>
    </cfRule>
  </conditionalFormatting>
  <conditionalFormatting sqref="I14">
    <cfRule type="expression" dxfId="163" priority="205" stopIfTrue="1">
      <formula>$F14="未着手"</formula>
    </cfRule>
    <cfRule type="expression" dxfId="162" priority="206" stopIfTrue="1">
      <formula>$F14="作業中"</formula>
    </cfRule>
    <cfRule type="expression" dxfId="161" priority="207" stopIfTrue="1">
      <formula>OR($F14="終了",$F14="完了")</formula>
    </cfRule>
  </conditionalFormatting>
  <conditionalFormatting sqref="D14">
    <cfRule type="containsText" dxfId="160" priority="200" operator="containsText" text="絶">
      <formula>NOT(ISERROR(SEARCH("絶",D14)))</formula>
    </cfRule>
    <cfRule type="containsText" dxfId="159" priority="201" operator="containsText" text="絶">
      <formula>NOT(ISERROR(SEARCH("絶",D14)))</formula>
    </cfRule>
    <cfRule type="containsText" dxfId="158" priority="202" operator="containsText" text="無">
      <formula>NOT(ISERROR(SEARCH("無",D14)))</formula>
    </cfRule>
    <cfRule type="containsText" dxfId="157" priority="203" operator="containsText" text="絶">
      <formula>NOT(ISERROR(SEARCH("絶",D14)))</formula>
    </cfRule>
  </conditionalFormatting>
  <conditionalFormatting sqref="C14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{DB719E06-8944-41E0-9692-93537475F321}</x14:id>
        </ext>
      </extLst>
    </cfRule>
  </conditionalFormatting>
  <conditionalFormatting sqref="F37:H38 J37:JT38 F34:H35 J34:JT35">
    <cfRule type="expression" dxfId="156" priority="196" stopIfTrue="1">
      <formula>$F34="未着手"</formula>
    </cfRule>
    <cfRule type="expression" dxfId="155" priority="197" stopIfTrue="1">
      <formula>$F34="作業中"</formula>
    </cfRule>
    <cfRule type="expression" dxfId="154" priority="198" stopIfTrue="1">
      <formula>OR($F34="終了",$F34="完了")</formula>
    </cfRule>
  </conditionalFormatting>
  <conditionalFormatting sqref="D34:D35">
    <cfRule type="expression" dxfId="153" priority="193" stopIfTrue="1">
      <formula>$F34="未着手"</formula>
    </cfRule>
    <cfRule type="expression" dxfId="152" priority="194" stopIfTrue="1">
      <formula>$F34="作業中"</formula>
    </cfRule>
    <cfRule type="expression" dxfId="151" priority="195" stopIfTrue="1">
      <formula>OR($F34="終了",$F34="完了")</formula>
    </cfRule>
  </conditionalFormatting>
  <conditionalFormatting sqref="E37:E38">
    <cfRule type="containsText" dxfId="150" priority="188" stopIfTrue="1" operator="containsText" text="幸野">
      <formula>NOT(ISERROR(SEARCH("幸野",E37)))</formula>
    </cfRule>
    <cfRule type="containsText" dxfId="149" priority="189" stopIfTrue="1" operator="containsText" text="飯島">
      <formula>NOT(ISERROR(SEARCH("飯島",E37)))</formula>
    </cfRule>
    <cfRule type="containsText" dxfId="148" priority="190" stopIfTrue="1" operator="containsText" text="大高">
      <formula>NOT(ISERROR(SEARCH("大高",E37)))</formula>
    </cfRule>
    <cfRule type="containsText" dxfId="147" priority="191" stopIfTrue="1" operator="containsText" text="斉藤">
      <formula>NOT(ISERROR(SEARCH("斉藤",E37)))</formula>
    </cfRule>
    <cfRule type="containsText" dxfId="146" priority="192" stopIfTrue="1" operator="containsText" text="金城">
      <formula>NOT(ISERROR(SEARCH("金城",E37)))</formula>
    </cfRule>
  </conditionalFormatting>
  <conditionalFormatting sqref="E37:E38">
    <cfRule type="containsText" dxfId="145" priority="186" operator="containsText" text="佐藤">
      <formula>NOT(ISERROR(SEARCH("佐藤",E37)))</formula>
    </cfRule>
    <cfRule type="containsText" dxfId="144" priority="187" operator="containsText" text="阿曽">
      <formula>NOT(ISERROR(SEARCH("阿曽",E37)))</formula>
    </cfRule>
  </conditionalFormatting>
  <conditionalFormatting sqref="D34:D35">
    <cfRule type="containsText" dxfId="143" priority="183" operator="containsText" text="低">
      <formula>NOT(ISERROR(SEARCH("低",D34)))</formula>
    </cfRule>
    <cfRule type="containsText" dxfId="142" priority="184" operator="containsText" text="中">
      <formula>NOT(ISERROR(SEARCH("中",D34)))</formula>
    </cfRule>
    <cfRule type="containsText" dxfId="141" priority="185" operator="containsText" text="高">
      <formula>NOT(ISERROR(SEARCH("高",D34)))</formula>
    </cfRule>
  </conditionalFormatting>
  <conditionalFormatting sqref="E37:E38">
    <cfRule type="containsText" dxfId="140" priority="182" operator="containsText" text="未定">
      <formula>NOT(ISERROR(SEARCH("未定",E37)))</formula>
    </cfRule>
  </conditionalFormatting>
  <conditionalFormatting sqref="B37:B38 B34:B35">
    <cfRule type="expression" dxfId="139" priority="179" stopIfTrue="1">
      <formula>$F34="未着手"</formula>
    </cfRule>
    <cfRule type="expression" dxfId="138" priority="180" stopIfTrue="1">
      <formula>$F34="作業中"</formula>
    </cfRule>
    <cfRule type="expression" dxfId="137" priority="181" stopIfTrue="1">
      <formula>OR($F34="終了",$F34="完了")</formula>
    </cfRule>
  </conditionalFormatting>
  <conditionalFormatting sqref="I37:I38 I34:I35">
    <cfRule type="expression" dxfId="136" priority="176" stopIfTrue="1">
      <formula>$F34="未着手"</formula>
    </cfRule>
    <cfRule type="expression" dxfId="135" priority="177" stopIfTrue="1">
      <formula>$F34="作業中"</formula>
    </cfRule>
    <cfRule type="expression" dxfId="134" priority="178" stopIfTrue="1">
      <formula>OR($F34="終了",$F34="完了")</formula>
    </cfRule>
  </conditionalFormatting>
  <conditionalFormatting sqref="E37:E38">
    <cfRule type="containsText" dxfId="133" priority="175" operator="containsText" text="佐藤">
      <formula>NOT(ISERROR(SEARCH("佐藤",E37)))</formula>
    </cfRule>
  </conditionalFormatting>
  <conditionalFormatting sqref="D34:D35">
    <cfRule type="containsText" dxfId="132" priority="171" operator="containsText" text="絶">
      <formula>NOT(ISERROR(SEARCH("絶",D34)))</formula>
    </cfRule>
    <cfRule type="containsText" dxfId="131" priority="172" operator="containsText" text="絶">
      <formula>NOT(ISERROR(SEARCH("絶",D34)))</formula>
    </cfRule>
    <cfRule type="containsText" dxfId="130" priority="173" operator="containsText" text="無">
      <formula>NOT(ISERROR(SEARCH("無",D34)))</formula>
    </cfRule>
    <cfRule type="containsText" dxfId="129" priority="174" operator="containsText" text="絶">
      <formula>NOT(ISERROR(SEARCH("絶",D34)))</formula>
    </cfRule>
  </conditionalFormatting>
  <conditionalFormatting sqref="C37:C38 C34:C35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{4831A87F-5471-4014-A8D3-142AD5435CEA}</x14:id>
        </ext>
      </extLst>
    </cfRule>
  </conditionalFormatting>
  <conditionalFormatting sqref="F36:H36 J36:JT36">
    <cfRule type="expression" dxfId="128" priority="167" stopIfTrue="1">
      <formula>$F36="未着手"</formula>
    </cfRule>
    <cfRule type="expression" dxfId="127" priority="168" stopIfTrue="1">
      <formula>$F36="作業中"</formula>
    </cfRule>
    <cfRule type="expression" dxfId="126" priority="169" stopIfTrue="1">
      <formula>OR($F36="終了",$F36="完了")</formula>
    </cfRule>
  </conditionalFormatting>
  <conditionalFormatting sqref="D36">
    <cfRule type="expression" dxfId="125" priority="164" stopIfTrue="1">
      <formula>$F36="未着手"</formula>
    </cfRule>
    <cfRule type="expression" dxfId="124" priority="165" stopIfTrue="1">
      <formula>$F36="作業中"</formula>
    </cfRule>
    <cfRule type="expression" dxfId="123" priority="166" stopIfTrue="1">
      <formula>OR($F36="終了",$F36="完了")</formula>
    </cfRule>
  </conditionalFormatting>
  <conditionalFormatting sqref="D36">
    <cfRule type="containsText" dxfId="122" priority="154" operator="containsText" text="低">
      <formula>NOT(ISERROR(SEARCH("低",D36)))</formula>
    </cfRule>
    <cfRule type="containsText" dxfId="121" priority="155" operator="containsText" text="中">
      <formula>NOT(ISERROR(SEARCH("中",D36)))</formula>
    </cfRule>
    <cfRule type="containsText" dxfId="120" priority="156" operator="containsText" text="高">
      <formula>NOT(ISERROR(SEARCH("高",D36)))</formula>
    </cfRule>
  </conditionalFormatting>
  <conditionalFormatting sqref="B36">
    <cfRule type="expression" dxfId="119" priority="150" stopIfTrue="1">
      <formula>$F36="未着手"</formula>
    </cfRule>
    <cfRule type="expression" dxfId="118" priority="151" stopIfTrue="1">
      <formula>$F36="作業中"</formula>
    </cfRule>
    <cfRule type="expression" dxfId="117" priority="152" stopIfTrue="1">
      <formula>OR($F36="終了",$F36="完了")</formula>
    </cfRule>
  </conditionalFormatting>
  <conditionalFormatting sqref="I36">
    <cfRule type="expression" dxfId="116" priority="147" stopIfTrue="1">
      <formula>$F36="未着手"</formula>
    </cfRule>
    <cfRule type="expression" dxfId="115" priority="148" stopIfTrue="1">
      <formula>$F36="作業中"</formula>
    </cfRule>
    <cfRule type="expression" dxfId="114" priority="149" stopIfTrue="1">
      <formula>OR($F36="終了",$F36="完了")</formula>
    </cfRule>
  </conditionalFormatting>
  <conditionalFormatting sqref="D36">
    <cfRule type="containsText" dxfId="113" priority="142" operator="containsText" text="絶">
      <formula>NOT(ISERROR(SEARCH("絶",D36)))</formula>
    </cfRule>
    <cfRule type="containsText" dxfId="112" priority="143" operator="containsText" text="絶">
      <formula>NOT(ISERROR(SEARCH("絶",D36)))</formula>
    </cfRule>
    <cfRule type="containsText" dxfId="111" priority="144" operator="containsText" text="無">
      <formula>NOT(ISERROR(SEARCH("無",D36)))</formula>
    </cfRule>
    <cfRule type="containsText" dxfId="110" priority="145" operator="containsText" text="絶">
      <formula>NOT(ISERROR(SEARCH("絶",D36)))</formula>
    </cfRule>
  </conditionalFormatting>
  <conditionalFormatting sqref="C36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{E7F9D878-54E1-4060-A1EC-3C504EF4611B}</x14:id>
        </ext>
      </extLst>
    </cfRule>
  </conditionalFormatting>
  <conditionalFormatting sqref="C5:C10 C25 C22:C23 C18:C20 C43:C117 C120:C127 C130:C132 C137:C374">
    <cfRule type="dataBar" priority="35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{26496BFD-43F6-486B-BF9D-D32364338BC1}</x14:id>
        </ext>
      </extLst>
    </cfRule>
  </conditionalFormatting>
  <conditionalFormatting sqref="A119:B119 F119:JT119">
    <cfRule type="expression" dxfId="109" priority="137" stopIfTrue="1">
      <formula>$F119="未着手"</formula>
    </cfRule>
    <cfRule type="expression" dxfId="108" priority="138" stopIfTrue="1">
      <formula>$F119="作業中"</formula>
    </cfRule>
    <cfRule type="expression" dxfId="107" priority="139" stopIfTrue="1">
      <formula>OR($F119="終了",$F119="完了")</formula>
    </cfRule>
  </conditionalFormatting>
  <conditionalFormatting sqref="E119">
    <cfRule type="containsText" dxfId="106" priority="129" stopIfTrue="1" operator="containsText" text="幸野">
      <formula>NOT(ISERROR(SEARCH("幸野",E119)))</formula>
    </cfRule>
    <cfRule type="containsText" dxfId="105" priority="130" stopIfTrue="1" operator="containsText" text="飯島">
      <formula>NOT(ISERROR(SEARCH("飯島",E119)))</formula>
    </cfRule>
    <cfRule type="containsText" dxfId="104" priority="131" stopIfTrue="1" operator="containsText" text="大高">
      <formula>NOT(ISERROR(SEARCH("大高",E119)))</formula>
    </cfRule>
    <cfRule type="containsText" dxfId="103" priority="132" stopIfTrue="1" operator="containsText" text="斉藤">
      <formula>NOT(ISERROR(SEARCH("斉藤",E119)))</formula>
    </cfRule>
    <cfRule type="containsText" dxfId="102" priority="133" stopIfTrue="1" operator="containsText" text="金城">
      <formula>NOT(ISERROR(SEARCH("金城",E119)))</formula>
    </cfRule>
  </conditionalFormatting>
  <conditionalFormatting sqref="E119">
    <cfRule type="containsText" dxfId="101" priority="127" operator="containsText" text="佐藤">
      <formula>NOT(ISERROR(SEARCH("佐藤",E119)))</formula>
    </cfRule>
    <cfRule type="containsText" dxfId="100" priority="128" operator="containsText" text="阿曽">
      <formula>NOT(ISERROR(SEARCH("阿曽",E119)))</formula>
    </cfRule>
  </conditionalFormatting>
  <conditionalFormatting sqref="E119">
    <cfRule type="containsText" dxfId="99" priority="126" operator="containsText" text="未定">
      <formula>NOT(ISERROR(SEARCH("未定",E119)))</formula>
    </cfRule>
  </conditionalFormatting>
  <conditionalFormatting sqref="E119">
    <cfRule type="containsText" dxfId="98" priority="125" operator="containsText" text="佐藤">
      <formula>NOT(ISERROR(SEARCH("佐藤",E119)))</formula>
    </cfRule>
  </conditionalFormatting>
  <conditionalFormatting sqref="C119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{CAEE7B0E-8235-4DF5-8018-9C6B9FCC3141}</x14:id>
        </ext>
      </extLst>
    </cfRule>
  </conditionalFormatting>
  <conditionalFormatting sqref="A118:B118 F118:JT118">
    <cfRule type="expression" dxfId="97" priority="117" stopIfTrue="1">
      <formula>$F118="未着手"</formula>
    </cfRule>
    <cfRule type="expression" dxfId="96" priority="118" stopIfTrue="1">
      <formula>$F118="作業中"</formula>
    </cfRule>
    <cfRule type="expression" dxfId="95" priority="119" stopIfTrue="1">
      <formula>OR($F118="終了",$F118="完了")</formula>
    </cfRule>
  </conditionalFormatting>
  <conditionalFormatting sqref="C118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{E7A40E14-3C5E-46A8-B037-5B40C026B7FE}</x14:id>
        </ext>
      </extLst>
    </cfRule>
  </conditionalFormatting>
  <conditionalFormatting sqref="D129 F129:JT129 A129:B129">
    <cfRule type="expression" dxfId="94" priority="77" stopIfTrue="1">
      <formula>$F129="未着手"</formula>
    </cfRule>
    <cfRule type="expression" dxfId="93" priority="78" stopIfTrue="1">
      <formula>$F129="作業中"</formula>
    </cfRule>
    <cfRule type="expression" dxfId="92" priority="79" stopIfTrue="1">
      <formula>OR($F129="終了",$F129="完了")</formula>
    </cfRule>
  </conditionalFormatting>
  <conditionalFormatting sqref="D129">
    <cfRule type="containsText" dxfId="91" priority="74" operator="containsText" text="低">
      <formula>NOT(ISERROR(SEARCH("低",D129)))</formula>
    </cfRule>
    <cfRule type="containsText" dxfId="90" priority="75" operator="containsText" text="中">
      <formula>NOT(ISERROR(SEARCH("中",D129)))</formula>
    </cfRule>
    <cfRule type="containsText" dxfId="89" priority="76" operator="containsText" text="高">
      <formula>NOT(ISERROR(SEARCH("高",D129)))</formula>
    </cfRule>
  </conditionalFormatting>
  <conditionalFormatting sqref="E129">
    <cfRule type="containsText" dxfId="88" priority="69" stopIfTrue="1" operator="containsText" text="幸野">
      <formula>NOT(ISERROR(SEARCH("幸野",E129)))</formula>
    </cfRule>
    <cfRule type="containsText" dxfId="87" priority="70" stopIfTrue="1" operator="containsText" text="飯島">
      <formula>NOT(ISERROR(SEARCH("飯島",E129)))</formula>
    </cfRule>
    <cfRule type="containsText" dxfId="86" priority="71" stopIfTrue="1" operator="containsText" text="大高">
      <formula>NOT(ISERROR(SEARCH("大高",E129)))</formula>
    </cfRule>
    <cfRule type="containsText" dxfId="85" priority="72" stopIfTrue="1" operator="containsText" text="斉藤">
      <formula>NOT(ISERROR(SEARCH("斉藤",E129)))</formula>
    </cfRule>
    <cfRule type="containsText" dxfId="84" priority="73" stopIfTrue="1" operator="containsText" text="金城">
      <formula>NOT(ISERROR(SEARCH("金城",E129)))</formula>
    </cfRule>
  </conditionalFormatting>
  <conditionalFormatting sqref="E129">
    <cfRule type="containsText" dxfId="83" priority="67" operator="containsText" text="佐藤">
      <formula>NOT(ISERROR(SEARCH("佐藤",E129)))</formula>
    </cfRule>
    <cfRule type="containsText" dxfId="82" priority="68" operator="containsText" text="阿曽">
      <formula>NOT(ISERROR(SEARCH("阿曽",E129)))</formula>
    </cfRule>
  </conditionalFormatting>
  <conditionalFormatting sqref="E129">
    <cfRule type="containsText" dxfId="81" priority="66" operator="containsText" text="未定">
      <formula>NOT(ISERROR(SEARCH("未定",E129)))</formula>
    </cfRule>
  </conditionalFormatting>
  <conditionalFormatting sqref="E129">
    <cfRule type="containsText" dxfId="80" priority="65" operator="containsText" text="佐藤">
      <formula>NOT(ISERROR(SEARCH("佐藤",E129)))</formula>
    </cfRule>
  </conditionalFormatting>
  <conditionalFormatting sqref="D129">
    <cfRule type="containsText" dxfId="79" priority="61" operator="containsText" text="絶">
      <formula>NOT(ISERROR(SEARCH("絶",D129)))</formula>
    </cfRule>
    <cfRule type="containsText" dxfId="78" priority="62" operator="containsText" text="絶">
      <formula>NOT(ISERROR(SEARCH("絶",D129)))</formula>
    </cfRule>
    <cfRule type="containsText" dxfId="77" priority="63" operator="containsText" text="無">
      <formula>NOT(ISERROR(SEARCH("無",D129)))</formula>
    </cfRule>
    <cfRule type="containsText" dxfId="76" priority="64" operator="containsText" text="絶">
      <formula>NOT(ISERROR(SEARCH("絶",D129)))</formula>
    </cfRule>
  </conditionalFormatting>
  <conditionalFormatting sqref="C129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{46306890-E3BE-4F17-80BC-74C9752205A2}</x14:id>
        </ext>
      </extLst>
    </cfRule>
  </conditionalFormatting>
  <conditionalFormatting sqref="D128 A128:B128 F128:JT128">
    <cfRule type="expression" dxfId="75" priority="57" stopIfTrue="1">
      <formula>$F128="未着手"</formula>
    </cfRule>
    <cfRule type="expression" dxfId="74" priority="58" stopIfTrue="1">
      <formula>$F128="作業中"</formula>
    </cfRule>
    <cfRule type="expression" dxfId="73" priority="59" stopIfTrue="1">
      <formula>OR($F128="終了",$F128="完了")</formula>
    </cfRule>
  </conditionalFormatting>
  <conditionalFormatting sqref="D128">
    <cfRule type="containsText" dxfId="72" priority="54" operator="containsText" text="低">
      <formula>NOT(ISERROR(SEARCH("低",D128)))</formula>
    </cfRule>
    <cfRule type="containsText" dxfId="71" priority="55" operator="containsText" text="中">
      <formula>NOT(ISERROR(SEARCH("中",D128)))</formula>
    </cfRule>
    <cfRule type="containsText" dxfId="70" priority="56" operator="containsText" text="高">
      <formula>NOT(ISERROR(SEARCH("高",D128)))</formula>
    </cfRule>
  </conditionalFormatting>
  <conditionalFormatting sqref="E128">
    <cfRule type="containsText" dxfId="69" priority="49" stopIfTrue="1" operator="containsText" text="幸野">
      <formula>NOT(ISERROR(SEARCH("幸野",E128)))</formula>
    </cfRule>
    <cfRule type="containsText" dxfId="68" priority="50" stopIfTrue="1" operator="containsText" text="飯島">
      <formula>NOT(ISERROR(SEARCH("飯島",E128)))</formula>
    </cfRule>
    <cfRule type="containsText" dxfId="67" priority="51" stopIfTrue="1" operator="containsText" text="大高">
      <formula>NOT(ISERROR(SEARCH("大高",E128)))</formula>
    </cfRule>
    <cfRule type="containsText" dxfId="66" priority="52" stopIfTrue="1" operator="containsText" text="斉藤">
      <formula>NOT(ISERROR(SEARCH("斉藤",E128)))</formula>
    </cfRule>
    <cfRule type="containsText" dxfId="65" priority="53" stopIfTrue="1" operator="containsText" text="金城">
      <formula>NOT(ISERROR(SEARCH("金城",E128)))</formula>
    </cfRule>
  </conditionalFormatting>
  <conditionalFormatting sqref="E128">
    <cfRule type="containsText" dxfId="64" priority="47" operator="containsText" text="佐藤">
      <formula>NOT(ISERROR(SEARCH("佐藤",E128)))</formula>
    </cfRule>
    <cfRule type="containsText" dxfId="63" priority="48" operator="containsText" text="阿曽">
      <formula>NOT(ISERROR(SEARCH("阿曽",E128)))</formula>
    </cfRule>
  </conditionalFormatting>
  <conditionalFormatting sqref="E128">
    <cfRule type="containsText" dxfId="62" priority="46" operator="containsText" text="未定">
      <formula>NOT(ISERROR(SEARCH("未定",E128)))</formula>
    </cfRule>
  </conditionalFormatting>
  <conditionalFormatting sqref="E128">
    <cfRule type="containsText" dxfId="61" priority="45" operator="containsText" text="佐藤">
      <formula>NOT(ISERROR(SEARCH("佐藤",E128)))</formula>
    </cfRule>
  </conditionalFormatting>
  <conditionalFormatting sqref="D128">
    <cfRule type="containsText" dxfId="60" priority="41" operator="containsText" text="絶">
      <formula>NOT(ISERROR(SEARCH("絶",D128)))</formula>
    </cfRule>
    <cfRule type="containsText" dxfId="59" priority="42" operator="containsText" text="絶">
      <formula>NOT(ISERROR(SEARCH("絶",D128)))</formula>
    </cfRule>
    <cfRule type="containsText" dxfId="58" priority="43" operator="containsText" text="無">
      <formula>NOT(ISERROR(SEARCH("無",D128)))</formula>
    </cfRule>
    <cfRule type="containsText" dxfId="57" priority="44" operator="containsText" text="絶">
      <formula>NOT(ISERROR(SEARCH("絶",D128)))</formula>
    </cfRule>
  </conditionalFormatting>
  <conditionalFormatting sqref="C128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{A2834950-8242-401D-B14E-A65A1433C3B8}</x14:id>
        </ext>
      </extLst>
    </cfRule>
  </conditionalFormatting>
  <conditionalFormatting sqref="D133:D134 F133:JT134 A133:B134">
    <cfRule type="expression" dxfId="56" priority="37" stopIfTrue="1">
      <formula>$F133="未着手"</formula>
    </cfRule>
    <cfRule type="expression" dxfId="55" priority="38" stopIfTrue="1">
      <formula>$F133="作業中"</formula>
    </cfRule>
    <cfRule type="expression" dxfId="54" priority="39" stopIfTrue="1">
      <formula>OR($F133="終了",$F133="完了")</formula>
    </cfRule>
  </conditionalFormatting>
  <conditionalFormatting sqref="D133:D134">
    <cfRule type="containsText" dxfId="53" priority="34" operator="containsText" text="低">
      <formula>NOT(ISERROR(SEARCH("低",D133)))</formula>
    </cfRule>
    <cfRule type="containsText" dxfId="52" priority="35" operator="containsText" text="中">
      <formula>NOT(ISERROR(SEARCH("中",D133)))</formula>
    </cfRule>
    <cfRule type="containsText" dxfId="51" priority="36" operator="containsText" text="高">
      <formula>NOT(ISERROR(SEARCH("高",D133)))</formula>
    </cfRule>
  </conditionalFormatting>
  <conditionalFormatting sqref="E133:E134">
    <cfRule type="containsText" dxfId="50" priority="29" stopIfTrue="1" operator="containsText" text="幸野">
      <formula>NOT(ISERROR(SEARCH("幸野",E133)))</formula>
    </cfRule>
    <cfRule type="containsText" dxfId="49" priority="30" stopIfTrue="1" operator="containsText" text="飯島">
      <formula>NOT(ISERROR(SEARCH("飯島",E133)))</formula>
    </cfRule>
    <cfRule type="containsText" dxfId="48" priority="31" stopIfTrue="1" operator="containsText" text="大高">
      <formula>NOT(ISERROR(SEARCH("大高",E133)))</formula>
    </cfRule>
    <cfRule type="containsText" dxfId="47" priority="32" stopIfTrue="1" operator="containsText" text="斉藤">
      <formula>NOT(ISERROR(SEARCH("斉藤",E133)))</formula>
    </cfRule>
    <cfRule type="containsText" dxfId="46" priority="33" stopIfTrue="1" operator="containsText" text="金城">
      <formula>NOT(ISERROR(SEARCH("金城",E133)))</formula>
    </cfRule>
  </conditionalFormatting>
  <conditionalFormatting sqref="E133:E134">
    <cfRule type="containsText" dxfId="45" priority="27" operator="containsText" text="佐藤">
      <formula>NOT(ISERROR(SEARCH("佐藤",E133)))</formula>
    </cfRule>
    <cfRule type="containsText" dxfId="44" priority="28" operator="containsText" text="阿曽">
      <formula>NOT(ISERROR(SEARCH("阿曽",E133)))</formula>
    </cfRule>
  </conditionalFormatting>
  <conditionalFormatting sqref="E133:E134">
    <cfRule type="containsText" dxfId="43" priority="26" operator="containsText" text="未定">
      <formula>NOT(ISERROR(SEARCH("未定",E133)))</formula>
    </cfRule>
  </conditionalFormatting>
  <conditionalFormatting sqref="E133:E134">
    <cfRule type="containsText" dxfId="42" priority="25" operator="containsText" text="佐藤">
      <formula>NOT(ISERROR(SEARCH("佐藤",E133)))</formula>
    </cfRule>
  </conditionalFormatting>
  <conditionalFormatting sqref="D133:D134">
    <cfRule type="containsText" dxfId="41" priority="21" operator="containsText" text="絶">
      <formula>NOT(ISERROR(SEARCH("絶",D133)))</formula>
    </cfRule>
    <cfRule type="containsText" dxfId="40" priority="22" operator="containsText" text="絶">
      <formula>NOT(ISERROR(SEARCH("絶",D133)))</formula>
    </cfRule>
    <cfRule type="containsText" dxfId="39" priority="23" operator="containsText" text="無">
      <formula>NOT(ISERROR(SEARCH("無",D133)))</formula>
    </cfRule>
    <cfRule type="containsText" dxfId="38" priority="24" operator="containsText" text="絶">
      <formula>NOT(ISERROR(SEARCH("絶",D133)))</formula>
    </cfRule>
  </conditionalFormatting>
  <conditionalFormatting sqref="C133:C134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{7FFCA394-70D8-47A2-8044-A7BF142C448C}</x14:id>
        </ext>
      </extLst>
    </cfRule>
  </conditionalFormatting>
  <conditionalFormatting sqref="D135:D136 F135:JT136 A135:B136">
    <cfRule type="expression" dxfId="37" priority="17" stopIfTrue="1">
      <formula>$F135="未着手"</formula>
    </cfRule>
    <cfRule type="expression" dxfId="36" priority="18" stopIfTrue="1">
      <formula>$F135="作業中"</formula>
    </cfRule>
    <cfRule type="expression" dxfId="35" priority="19" stopIfTrue="1">
      <formula>OR($F135="終了",$F135="完了")</formula>
    </cfRule>
  </conditionalFormatting>
  <conditionalFormatting sqref="D135:D136">
    <cfRule type="containsText" dxfId="34" priority="14" operator="containsText" text="低">
      <formula>NOT(ISERROR(SEARCH("低",D135)))</formula>
    </cfRule>
    <cfRule type="containsText" dxfId="33" priority="15" operator="containsText" text="中">
      <formula>NOT(ISERROR(SEARCH("中",D135)))</formula>
    </cfRule>
    <cfRule type="containsText" dxfId="32" priority="16" operator="containsText" text="高">
      <formula>NOT(ISERROR(SEARCH("高",D135)))</formula>
    </cfRule>
  </conditionalFormatting>
  <conditionalFormatting sqref="E135:E136">
    <cfRule type="containsText" dxfId="31" priority="9" stopIfTrue="1" operator="containsText" text="幸野">
      <formula>NOT(ISERROR(SEARCH("幸野",E135)))</formula>
    </cfRule>
    <cfRule type="containsText" dxfId="30" priority="10" stopIfTrue="1" operator="containsText" text="飯島">
      <formula>NOT(ISERROR(SEARCH("飯島",E135)))</formula>
    </cfRule>
    <cfRule type="containsText" dxfId="29" priority="11" stopIfTrue="1" operator="containsText" text="大高">
      <formula>NOT(ISERROR(SEARCH("大高",E135)))</formula>
    </cfRule>
    <cfRule type="containsText" dxfId="28" priority="12" stopIfTrue="1" operator="containsText" text="斉藤">
      <formula>NOT(ISERROR(SEARCH("斉藤",E135)))</formula>
    </cfRule>
    <cfRule type="containsText" dxfId="27" priority="13" stopIfTrue="1" operator="containsText" text="金城">
      <formula>NOT(ISERROR(SEARCH("金城",E135)))</formula>
    </cfRule>
  </conditionalFormatting>
  <conditionalFormatting sqref="E135:E136">
    <cfRule type="containsText" dxfId="26" priority="7" operator="containsText" text="佐藤">
      <formula>NOT(ISERROR(SEARCH("佐藤",E135)))</formula>
    </cfRule>
    <cfRule type="containsText" dxfId="25" priority="8" operator="containsText" text="阿曽">
      <formula>NOT(ISERROR(SEARCH("阿曽",E135)))</formula>
    </cfRule>
  </conditionalFormatting>
  <conditionalFormatting sqref="E135:E136">
    <cfRule type="containsText" dxfId="24" priority="6" operator="containsText" text="未定">
      <formula>NOT(ISERROR(SEARCH("未定",E135)))</formula>
    </cfRule>
  </conditionalFormatting>
  <conditionalFormatting sqref="E135:E136">
    <cfRule type="containsText" dxfId="23" priority="5" operator="containsText" text="佐藤">
      <formula>NOT(ISERROR(SEARCH("佐藤",E135)))</formula>
    </cfRule>
  </conditionalFormatting>
  <conditionalFormatting sqref="D135:D136">
    <cfRule type="containsText" dxfId="22" priority="1" operator="containsText" text="絶">
      <formula>NOT(ISERROR(SEARCH("絶",D135)))</formula>
    </cfRule>
    <cfRule type="containsText" dxfId="21" priority="2" operator="containsText" text="絶">
      <formula>NOT(ISERROR(SEARCH("絶",D135)))</formula>
    </cfRule>
    <cfRule type="containsText" dxfId="20" priority="3" operator="containsText" text="無">
      <formula>NOT(ISERROR(SEARCH("無",D135)))</formula>
    </cfRule>
    <cfRule type="containsText" dxfId="19" priority="4" operator="containsText" text="絶">
      <formula>NOT(ISERROR(SEARCH("絶",D135)))</formula>
    </cfRule>
  </conditionalFormatting>
  <conditionalFormatting sqref="C135:C13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{D1807CEE-BC80-4E7B-948F-8993EF2B6BD7}</x14:id>
        </ext>
      </extLst>
    </cfRule>
  </conditionalFormatting>
  <dataValidations count="2">
    <dataValidation type="list" allowBlank="1" showInputMessage="1" showErrorMessage="1" sqref="E5:E374">
      <formula1>"守屋,リンク,片岡,石田,池田,藤巻,未定"</formula1>
    </dataValidation>
    <dataValidation type="list" allowBlank="1" showInputMessage="1" showErrorMessage="1" sqref="D5:D374">
      <formula1>"絶,高,中,低,無"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4B7344-43E2-4E12-AB31-A3E9454043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46B751CE-E7C0-4C94-8DFB-D052885EF8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C5:C9</xm:sqref>
        </x14:conditionalFormatting>
        <x14:conditionalFormatting xmlns:xm="http://schemas.microsoft.com/office/excel/2006/main">
          <x14:cfRule type="dataBar" id="{03F85E76-FB71-4EC7-8732-005CE94D43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C42</xm:sqref>
        </x14:conditionalFormatting>
        <x14:conditionalFormatting xmlns:xm="http://schemas.microsoft.com/office/excel/2006/main">
          <x14:cfRule type="dataBar" id="{4F79E804-B08E-48B1-9AA6-A959699DEF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C41</xm:sqref>
        </x14:conditionalFormatting>
        <x14:conditionalFormatting xmlns:xm="http://schemas.microsoft.com/office/excel/2006/main">
          <x14:cfRule type="dataBar" id="{59F7F74F-DFEE-48F7-9625-539B8380AD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C40</xm:sqref>
        </x14:conditionalFormatting>
        <x14:conditionalFormatting xmlns:xm="http://schemas.microsoft.com/office/excel/2006/main">
          <x14:cfRule type="dataBar" id="{199361C1-153F-4575-B61B-D5365900F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F3ED2D3A-F865-4569-8911-0A59F10794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A0E7ADAD-CE7C-4B9E-A448-8F7EAAA588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C26:C27</xm:sqref>
        </x14:conditionalFormatting>
        <x14:conditionalFormatting xmlns:xm="http://schemas.microsoft.com/office/excel/2006/main">
          <x14:cfRule type="dataBar" id="{B08AB148-A879-4EB4-8BF8-7FE1BCBE3C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C26:C31 C33 C39</xm:sqref>
        </x14:conditionalFormatting>
        <x14:conditionalFormatting xmlns:xm="http://schemas.microsoft.com/office/excel/2006/main">
          <x14:cfRule type="dataBar" id="{7AA9EF9A-8F52-4F65-9E7E-B3A8DFB655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14451B98-D94E-4A90-AD84-10800FEC266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C15:C16 C11:C13</xm:sqref>
        </x14:conditionalFormatting>
        <x14:conditionalFormatting xmlns:xm="http://schemas.microsoft.com/office/excel/2006/main">
          <x14:cfRule type="dataBar" id="{BC4F1042-A7CE-49AE-B2BD-822840C6E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DB719E06-8944-41E0-9692-93537475F3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4831A87F-5471-4014-A8D3-142AD5435CE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C37:C38 C34:C35</xm:sqref>
        </x14:conditionalFormatting>
        <x14:conditionalFormatting xmlns:xm="http://schemas.microsoft.com/office/excel/2006/main">
          <x14:cfRule type="dataBar" id="{E7F9D878-54E1-4060-A1EC-3C504EF4611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C36</xm:sqref>
        </x14:conditionalFormatting>
        <x14:conditionalFormatting xmlns:xm="http://schemas.microsoft.com/office/excel/2006/main">
          <x14:cfRule type="dataBar" id="{26496BFD-43F6-486B-BF9D-D32364338B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C5:C10 C25 C22:C23 C18:C20 C43:C117 C120:C127 C130:C132 C137:C374</xm:sqref>
        </x14:conditionalFormatting>
        <x14:conditionalFormatting xmlns:xm="http://schemas.microsoft.com/office/excel/2006/main">
          <x14:cfRule type="dataBar" id="{CAEE7B0E-8235-4DF5-8018-9C6B9FCC314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C119</xm:sqref>
        </x14:conditionalFormatting>
        <x14:conditionalFormatting xmlns:xm="http://schemas.microsoft.com/office/excel/2006/main">
          <x14:cfRule type="dataBar" id="{E7A40E14-3C5E-46A8-B037-5B40C026B7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C118</xm:sqref>
        </x14:conditionalFormatting>
        <x14:conditionalFormatting xmlns:xm="http://schemas.microsoft.com/office/excel/2006/main">
          <x14:cfRule type="dataBar" id="{46306890-E3BE-4F17-80BC-74C9752205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C129</xm:sqref>
        </x14:conditionalFormatting>
        <x14:conditionalFormatting xmlns:xm="http://schemas.microsoft.com/office/excel/2006/main">
          <x14:cfRule type="dataBar" id="{A2834950-8242-401D-B14E-A65A1433C3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C128</xm:sqref>
        </x14:conditionalFormatting>
        <x14:conditionalFormatting xmlns:xm="http://schemas.microsoft.com/office/excel/2006/main">
          <x14:cfRule type="dataBar" id="{7FFCA394-70D8-47A2-8044-A7BF142C44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C133:C134</xm:sqref>
        </x14:conditionalFormatting>
        <x14:conditionalFormatting xmlns:xm="http://schemas.microsoft.com/office/excel/2006/main">
          <x14:cfRule type="dataBar" id="{D1807CEE-BC80-4E7B-948F-8993EF2B6B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C135:C136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A7" sqref="A7"/>
    </sheetView>
  </sheetViews>
  <sheetFormatPr defaultRowHeight="13.5" x14ac:dyDescent="0.15"/>
  <cols>
    <col min="7" max="7" width="14.375" customWidth="1"/>
    <col min="10" max="10" width="15.5" customWidth="1"/>
  </cols>
  <sheetData>
    <row r="1" spans="1:15" x14ac:dyDescent="0.15">
      <c r="I1" s="104" t="s">
        <v>55</v>
      </c>
      <c r="J1" s="104"/>
    </row>
    <row r="2" spans="1:15" x14ac:dyDescent="0.15">
      <c r="H2" s="29" t="s">
        <v>26</v>
      </c>
      <c r="I2" s="105" t="s">
        <v>30</v>
      </c>
      <c r="J2" s="105"/>
    </row>
    <row r="3" spans="1:15" x14ac:dyDescent="0.15">
      <c r="B3" s="106" t="s">
        <v>54</v>
      </c>
      <c r="C3" s="107"/>
      <c r="D3" s="107"/>
      <c r="E3" s="108"/>
      <c r="H3" s="30">
        <f ca="1">COUNTIF('スプリントバックログ(全体) '!$F$5:$F$362,'スプリントバックログ（グラフ表）'!$H$2)</f>
        <v>28</v>
      </c>
      <c r="I3" s="102">
        <v>1</v>
      </c>
      <c r="J3" s="102"/>
      <c r="K3" s="105" t="s">
        <v>47</v>
      </c>
      <c r="L3" s="105"/>
      <c r="M3" s="105"/>
      <c r="N3" s="105"/>
      <c r="O3" s="105"/>
    </row>
    <row r="4" spans="1:15" x14ac:dyDescent="0.15">
      <c r="A4" s="10" t="s">
        <v>10</v>
      </c>
      <c r="B4" s="10" t="s">
        <v>6</v>
      </c>
      <c r="C4" s="10" t="s">
        <v>8</v>
      </c>
      <c r="D4" s="10" t="s">
        <v>7</v>
      </c>
      <c r="E4" s="10" t="s">
        <v>11</v>
      </c>
      <c r="F4" s="10" t="s">
        <v>12</v>
      </c>
      <c r="G4" s="10" t="s">
        <v>27</v>
      </c>
      <c r="H4" s="29" t="s">
        <v>28</v>
      </c>
      <c r="I4" s="105" t="s">
        <v>29</v>
      </c>
      <c r="J4" s="105"/>
      <c r="K4" s="29" t="s">
        <v>49</v>
      </c>
      <c r="L4" s="29" t="s">
        <v>50</v>
      </c>
      <c r="M4" s="29" t="s">
        <v>51</v>
      </c>
      <c r="N4" s="29" t="s">
        <v>52</v>
      </c>
      <c r="O4" s="29" t="s">
        <v>53</v>
      </c>
    </row>
    <row r="5" spans="1:15" x14ac:dyDescent="0.15">
      <c r="A5" s="8" t="s">
        <v>103</v>
      </c>
      <c r="B5" s="26">
        <f>SUMIF('スプリントバックログ(全体) '!$E$5:$E$356,A5,'スプリントバックログ(全体) '!$I$5:$I$356)</f>
        <v>81</v>
      </c>
      <c r="C5" s="26">
        <f ca="1">SUMIF('スプリントバックログ(全体) '!$E$5:$E$356,A5,'スプリントバックログ(全体) '!$K$5:$K$356)</f>
        <v>0</v>
      </c>
      <c r="D5" s="26">
        <f>SUMIF('スプリントバックログ(全体) '!$E$5:$E$356,A5,'スプリントバックログ(全体) '!$J$5:$J$356)</f>
        <v>99</v>
      </c>
      <c r="E5" s="27">
        <f>COUNTA('スプリントバックログ(全体) '!$L$2:$AL$2)*6-COUNTA('スプリントバックログ(全体) '!$L$4:$AL$4)*6</f>
        <v>0</v>
      </c>
      <c r="F5" s="25">
        <f t="shared" ref="F5:F10" ca="1" si="0">IF(E5&gt;C5,0,C5-E5)</f>
        <v>0</v>
      </c>
      <c r="G5" s="30">
        <f>COUNTIF('スプリントバックログ(全体) '!$E$5:$E$362,'スプリントバックログ（グラフ表）'!A5)</f>
        <v>28</v>
      </c>
      <c r="H5" s="28">
        <f ca="1">COUNTIFS('スプリントバックログ(全体) '!$E$5:$E$362,'スプリントバックログ（グラフ表）'!A5,'スプリントバックログ(全体) '!$F$5:$F$362,'スプリントバックログ（グラフ表）'!$H$2)</f>
        <v>18</v>
      </c>
      <c r="I5" s="102">
        <f t="shared" ref="I5:I10" ca="1" si="1">H5/G5</f>
        <v>0.6428571428571429</v>
      </c>
      <c r="J5" s="103"/>
      <c r="K5" s="53">
        <f t="shared" ref="K5:K10" si="2">(11*6)-B5</f>
        <v>-15</v>
      </c>
      <c r="L5" s="53">
        <f>(5*6)</f>
        <v>30</v>
      </c>
      <c r="M5" s="53">
        <f t="shared" ref="M5:M10" si="3">(6*6)</f>
        <v>36</v>
      </c>
      <c r="N5" s="53">
        <f>(5*6)</f>
        <v>30</v>
      </c>
      <c r="O5" s="53">
        <f t="shared" ref="O5:O10" si="4">(27*6)-B5</f>
        <v>81</v>
      </c>
    </row>
    <row r="6" spans="1:15" x14ac:dyDescent="0.15">
      <c r="A6" s="8" t="s">
        <v>104</v>
      </c>
      <c r="B6" s="26">
        <f>SUMIF('スプリントバックログ(全体) '!$E$5:$E$356,A6,'スプリントバックログ(全体) '!$I$5:$I$356)</f>
        <v>0</v>
      </c>
      <c r="C6" s="26">
        <f ca="1">SUMIF('スプリントバックログ(全体) '!$E$5:$E$356,A6,'スプリントバックログ(全体) '!$K$5:$K$356)</f>
        <v>0</v>
      </c>
      <c r="D6" s="26">
        <f>SUMIF('スプリントバックログ(全体) '!$E$5:$E$356,A6,'スプリントバックログ(全体) '!$J$5:$J$356)</f>
        <v>0</v>
      </c>
      <c r="E6" s="27">
        <f>COUNTA('スプリントバックログ(全体) '!$L$2:$AL$2)*6-COUNTA('スプリントバックログ(全体) '!$L$4:$AL$4)*6</f>
        <v>0</v>
      </c>
      <c r="F6" s="25">
        <f t="shared" ca="1" si="0"/>
        <v>0</v>
      </c>
      <c r="G6" s="30">
        <f>COUNTIF('スプリントバックログ(全体) '!$E$5:$E$362,'スプリントバックログ（グラフ表）'!A6)</f>
        <v>20</v>
      </c>
      <c r="H6" s="28">
        <f>COUNTIFS('スプリントバックログ(全体) '!$E$5:$E$362,'スプリントバックログ（グラフ表）'!A6,'スプリントバックログ(全体) '!$F$5:$F$362,'スプリントバックログ（グラフ表）'!$H$2)</f>
        <v>0</v>
      </c>
      <c r="I6" s="102">
        <f t="shared" si="1"/>
        <v>0</v>
      </c>
      <c r="J6" s="103"/>
      <c r="K6" s="53">
        <f t="shared" si="2"/>
        <v>66</v>
      </c>
      <c r="L6" s="53">
        <f t="shared" ref="L6:N10" si="5">(5*6)</f>
        <v>30</v>
      </c>
      <c r="M6" s="53">
        <f t="shared" si="3"/>
        <v>36</v>
      </c>
      <c r="N6" s="53">
        <f t="shared" si="5"/>
        <v>30</v>
      </c>
      <c r="O6" s="53">
        <f t="shared" si="4"/>
        <v>162</v>
      </c>
    </row>
    <row r="7" spans="1:15" x14ac:dyDescent="0.15">
      <c r="A7" s="8" t="s">
        <v>109</v>
      </c>
      <c r="B7" s="26">
        <f>SUMIF('スプリントバックログ(全体) '!$E$5:$E$356,A7,'スプリントバックログ(全体) '!$I$5:$I$356)</f>
        <v>79</v>
      </c>
      <c r="C7" s="26">
        <f ca="1">SUMIF('スプリントバックログ(全体) '!$E$5:$E$356,A7,'スプリントバックログ(全体) '!$K$5:$K$356)</f>
        <v>0</v>
      </c>
      <c r="D7" s="26">
        <f>SUMIF('スプリントバックログ(全体) '!$E$5:$E$356,A7,'スプリントバックログ(全体) '!$J$5:$J$356)</f>
        <v>37</v>
      </c>
      <c r="E7" s="27">
        <f>COUNTA('スプリントバックログ(全体) '!$L$2:$AL$2)*6-COUNTA('スプリントバックログ(全体) '!$L$4:$AL$4)*6</f>
        <v>0</v>
      </c>
      <c r="F7" s="25">
        <f t="shared" ca="1" si="0"/>
        <v>0</v>
      </c>
      <c r="G7" s="30">
        <f>COUNTIF('スプリントバックログ(全体) '!$E$5:$E$362,'スプリントバックログ（グラフ表）'!A7)</f>
        <v>19</v>
      </c>
      <c r="H7" s="28">
        <f ca="1">COUNTIFS('スプリントバックログ(全体) '!$E$5:$E$362,'スプリントバックログ（グラフ表）'!A7,'スプリントバックログ(全体) '!$F$5:$F$362,'スプリントバックログ（グラフ表）'!$H$2)</f>
        <v>10</v>
      </c>
      <c r="I7" s="102">
        <f t="shared" ca="1" si="1"/>
        <v>0.52631578947368418</v>
      </c>
      <c r="J7" s="103"/>
      <c r="K7" s="53">
        <f t="shared" si="2"/>
        <v>-13</v>
      </c>
      <c r="L7" s="53">
        <f t="shared" si="5"/>
        <v>30</v>
      </c>
      <c r="M7" s="53">
        <f t="shared" si="3"/>
        <v>36</v>
      </c>
      <c r="N7" s="53">
        <f t="shared" si="5"/>
        <v>30</v>
      </c>
      <c r="O7" s="53">
        <f t="shared" si="4"/>
        <v>83</v>
      </c>
    </row>
    <row r="8" spans="1:15" x14ac:dyDescent="0.15">
      <c r="A8" s="8" t="s">
        <v>105</v>
      </c>
      <c r="B8" s="26">
        <f>SUMIF('スプリントバックログ(全体) '!$E$5:$E$356,A8,'スプリントバックログ(全体) '!$I$5:$I$356)</f>
        <v>0</v>
      </c>
      <c r="C8" s="26">
        <f ca="1">SUMIF('スプリントバックログ(全体) '!$E$5:$E$356,A8,'スプリントバックログ(全体) '!$K$5:$K$356)</f>
        <v>0</v>
      </c>
      <c r="D8" s="26">
        <f>SUMIF('スプリントバックログ(全体) '!$E$5:$E$356,A8,'スプリントバックログ(全体) '!$J$5:$J$356)</f>
        <v>0</v>
      </c>
      <c r="E8" s="27">
        <f>COUNTA('スプリントバックログ(全体) '!$L$2:$AL$2)*6-COUNTA('スプリントバックログ(全体) '!$L$4:$AL$4)*6</f>
        <v>0</v>
      </c>
      <c r="F8" s="25">
        <f t="shared" ca="1" si="0"/>
        <v>0</v>
      </c>
      <c r="G8" s="30">
        <f>COUNTIF('スプリントバックログ(全体) '!$E$5:$E$362,'スプリントバックログ（グラフ表）'!A8)</f>
        <v>11</v>
      </c>
      <c r="H8" s="28">
        <f>COUNTIFS('スプリントバックログ(全体) '!$E$5:$E$362,'スプリントバックログ（グラフ表）'!A8,'スプリントバックログ(全体) '!$F$5:$F$362,'スプリントバックログ（グラフ表）'!$H$2)</f>
        <v>0</v>
      </c>
      <c r="I8" s="102">
        <f t="shared" si="1"/>
        <v>0</v>
      </c>
      <c r="J8" s="103"/>
      <c r="K8" s="53">
        <f t="shared" si="2"/>
        <v>66</v>
      </c>
      <c r="L8" s="53">
        <f t="shared" si="5"/>
        <v>30</v>
      </c>
      <c r="M8" s="53">
        <f t="shared" si="3"/>
        <v>36</v>
      </c>
      <c r="N8" s="53">
        <f t="shared" si="5"/>
        <v>30</v>
      </c>
      <c r="O8" s="53">
        <f t="shared" si="4"/>
        <v>162</v>
      </c>
    </row>
    <row r="9" spans="1:15" x14ac:dyDescent="0.15">
      <c r="A9" s="8" t="s">
        <v>107</v>
      </c>
      <c r="B9" s="26">
        <f>SUMIF('スプリントバックログ(全体) '!$E$5:$E$356,A9,'スプリントバックログ(全体) '!$I$5:$I$356)</f>
        <v>0</v>
      </c>
      <c r="C9" s="26">
        <f ca="1">SUMIF('スプリントバックログ(全体) '!$E$5:$E$356,A9,'スプリントバックログ(全体) '!$K$5:$K$356)</f>
        <v>0</v>
      </c>
      <c r="D9" s="26">
        <f>SUMIF('スプリントバックログ(全体) '!$E$5:$E$356,A9,'スプリントバックログ(全体) '!$J$5:$J$356)</f>
        <v>0</v>
      </c>
      <c r="E9" s="27">
        <f>COUNTA('スプリントバックログ(全体) '!$L$2:$AL$2)*6-COUNTA('スプリントバックログ(全体) '!$L$4:$AL$4)*6</f>
        <v>0</v>
      </c>
      <c r="F9" s="25">
        <f t="shared" ca="1" si="0"/>
        <v>0</v>
      </c>
      <c r="G9" s="30">
        <f>COUNTIF('スプリントバックログ(全体) '!$E$5:$E$362,'スプリントバックログ（グラフ表）'!A9)</f>
        <v>12</v>
      </c>
      <c r="H9" s="28">
        <f>COUNTIFS('スプリントバックログ(全体) '!$E$5:$E$362,'スプリントバックログ（グラフ表）'!A9,'スプリントバックログ(全体) '!$F$5:$F$362,'スプリントバックログ（グラフ表）'!$H$2)</f>
        <v>0</v>
      </c>
      <c r="I9" s="102">
        <f t="shared" si="1"/>
        <v>0</v>
      </c>
      <c r="J9" s="103"/>
      <c r="K9" s="53">
        <f t="shared" si="2"/>
        <v>66</v>
      </c>
      <c r="L9" s="53">
        <f t="shared" si="5"/>
        <v>30</v>
      </c>
      <c r="M9" s="53">
        <f t="shared" si="3"/>
        <v>36</v>
      </c>
      <c r="N9" s="53">
        <f t="shared" si="5"/>
        <v>30</v>
      </c>
      <c r="O9" s="53">
        <f t="shared" si="4"/>
        <v>162</v>
      </c>
    </row>
    <row r="10" spans="1:15" x14ac:dyDescent="0.15">
      <c r="A10" s="8" t="s">
        <v>106</v>
      </c>
      <c r="B10" s="26">
        <f>SUMIF('スプリントバックログ(全体) '!$E$5:$E$356,A10,'スプリントバックログ(全体) '!$I$5:$I$356)</f>
        <v>0</v>
      </c>
      <c r="C10" s="26">
        <f ca="1">SUMIF('スプリントバックログ(全体) '!$E$5:$E$356,A10,'スプリントバックログ(全体) '!$K$5:$K$356)</f>
        <v>0</v>
      </c>
      <c r="D10" s="26">
        <f>SUMIF('スプリントバックログ(全体) '!$E$5:$E$356,A10,'スプリントバックログ(全体) '!$J$5:$J$356)</f>
        <v>0</v>
      </c>
      <c r="E10" s="27">
        <f>COUNTA('スプリントバックログ(全体) '!$L$2:$AL$2)*6-COUNTA('スプリントバックログ(全体) '!$L$4:$AL$4)*6</f>
        <v>0</v>
      </c>
      <c r="F10" s="25">
        <f t="shared" ca="1" si="0"/>
        <v>0</v>
      </c>
      <c r="G10" s="30">
        <f>COUNTIF('スプリントバックログ(全体) '!$E$5:$E$362,'スプリントバックログ（グラフ表）'!A10)</f>
        <v>20</v>
      </c>
      <c r="H10" s="28">
        <f>COUNTIFS('スプリントバックログ(全体) '!$E$5:$E$362,'スプリントバックログ（グラフ表）'!A10,'スプリントバックログ(全体) '!$F$5:$F$362,'スプリントバックログ（グラフ表）'!$H$2)</f>
        <v>0</v>
      </c>
      <c r="I10" s="102">
        <f t="shared" si="1"/>
        <v>0</v>
      </c>
      <c r="J10" s="103"/>
      <c r="K10" s="53">
        <f t="shared" si="2"/>
        <v>66</v>
      </c>
      <c r="L10" s="53">
        <f t="shared" si="5"/>
        <v>30</v>
      </c>
      <c r="M10" s="53">
        <f t="shared" si="3"/>
        <v>36</v>
      </c>
      <c r="N10" s="53">
        <f t="shared" si="5"/>
        <v>30</v>
      </c>
      <c r="O10" s="53">
        <f t="shared" si="4"/>
        <v>162</v>
      </c>
    </row>
  </sheetData>
  <mergeCells count="12">
    <mergeCell ref="I10:J10"/>
    <mergeCell ref="I1:J1"/>
    <mergeCell ref="K3:O3"/>
    <mergeCell ref="B3:E3"/>
    <mergeCell ref="I2:J2"/>
    <mergeCell ref="I9:J9"/>
    <mergeCell ref="I8:J8"/>
    <mergeCell ref="I7:J7"/>
    <mergeCell ref="I6:J6"/>
    <mergeCell ref="I5:J5"/>
    <mergeCell ref="I4:J4"/>
    <mergeCell ref="I3:J3"/>
  </mergeCells>
  <phoneticPr fontId="3"/>
  <conditionalFormatting sqref="A6:A10">
    <cfRule type="containsText" dxfId="18" priority="13" stopIfTrue="1" operator="containsText" text="幸野">
      <formula>NOT(ISERROR(SEARCH("幸野",A6)))</formula>
    </cfRule>
    <cfRule type="containsText" dxfId="17" priority="14" stopIfTrue="1" operator="containsText" text="飯島">
      <formula>NOT(ISERROR(SEARCH("飯島",A6)))</formula>
    </cfRule>
    <cfRule type="containsText" dxfId="16" priority="15" stopIfTrue="1" operator="containsText" text="大高">
      <formula>NOT(ISERROR(SEARCH("大高",A6)))</formula>
    </cfRule>
    <cfRule type="containsText" dxfId="15" priority="16" stopIfTrue="1" operator="containsText" text="斉藤">
      <formula>NOT(ISERROR(SEARCH("斉藤",A6)))</formula>
    </cfRule>
    <cfRule type="containsText" dxfId="14" priority="17" stopIfTrue="1" operator="containsText" text="金城">
      <formula>NOT(ISERROR(SEARCH("金城",A6)))</formula>
    </cfRule>
  </conditionalFormatting>
  <conditionalFormatting sqref="A6:A10">
    <cfRule type="containsText" dxfId="13" priority="11" operator="containsText" text="佐藤">
      <formula>NOT(ISERROR(SEARCH("佐藤",A6)))</formula>
    </cfRule>
    <cfRule type="containsText" dxfId="12" priority="12" operator="containsText" text="阿曽">
      <formula>NOT(ISERROR(SEARCH("阿曽",A6)))</formula>
    </cfRule>
  </conditionalFormatting>
  <conditionalFormatting sqref="A5">
    <cfRule type="containsText" dxfId="11" priority="6" stopIfTrue="1" operator="containsText" text="幸野">
      <formula>NOT(ISERROR(SEARCH("幸野",A5)))</formula>
    </cfRule>
    <cfRule type="containsText" dxfId="10" priority="7" stopIfTrue="1" operator="containsText" text="飯島">
      <formula>NOT(ISERROR(SEARCH("飯島",A5)))</formula>
    </cfRule>
    <cfRule type="containsText" dxfId="9" priority="8" stopIfTrue="1" operator="containsText" text="大高">
      <formula>NOT(ISERROR(SEARCH("大高",A5)))</formula>
    </cfRule>
    <cfRule type="containsText" dxfId="8" priority="9" stopIfTrue="1" operator="containsText" text="斉藤">
      <formula>NOT(ISERROR(SEARCH("斉藤",A5)))</formula>
    </cfRule>
    <cfRule type="containsText" dxfId="7" priority="10" stopIfTrue="1" operator="containsText" text="金城">
      <formula>NOT(ISERROR(SEARCH("金城",A5)))</formula>
    </cfRule>
  </conditionalFormatting>
  <conditionalFormatting sqref="A5">
    <cfRule type="containsText" dxfId="6" priority="4" operator="containsText" text="佐藤">
      <formula>NOT(ISERROR(SEARCH("佐藤",A5)))</formula>
    </cfRule>
    <cfRule type="containsText" dxfId="5" priority="5" operator="containsText" text="阿曽">
      <formula>NOT(ISERROR(SEARCH("阿曽",A5)))</formula>
    </cfRule>
  </conditionalFormatting>
  <conditionalFormatting sqref="I3:J3 I5:J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{87990B41-7295-4E9D-9D15-023B3F3E9AEA}</x14:id>
        </ext>
      </extLst>
    </cfRule>
  </conditionalFormatting>
  <conditionalFormatting sqref="A5:A10">
    <cfRule type="containsText" dxfId="4" priority="1" operator="containsText" text="リンク">
      <formula>NOT(ISERROR(SEARCH("リンク",A5)))</formula>
    </cfRule>
    <cfRule type="containsText" dxfId="3" priority="2" operator="containsText" text="守屋">
      <formula>NOT(ISERROR(SEARCH("守屋",A5)))</formula>
    </cfRule>
  </conditionalFormatting>
  <dataValidations count="1">
    <dataValidation type="list" allowBlank="1" showInputMessage="1" showErrorMessage="1" sqref="A5:A10">
      <formula1>"守屋,リンク,片岡,石田,池田,藤巻,未定"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M5:M10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990B41-7295-4E9D-9D15-023B3F3E9A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I3:J3 I5:J10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B16" workbookViewId="0">
      <selection activeCell="D20" sqref="D20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4" t="s">
        <v>56</v>
      </c>
      <c r="D1" s="55" t="s">
        <v>57</v>
      </c>
      <c r="E1" s="55" t="s">
        <v>58</v>
      </c>
      <c r="F1" s="56">
        <f ca="1">TODAY()</f>
        <v>42867</v>
      </c>
    </row>
    <row r="4" spans="1:8" x14ac:dyDescent="0.15">
      <c r="B4" s="30" t="s">
        <v>59</v>
      </c>
      <c r="C4" s="30" t="s">
        <v>60</v>
      </c>
      <c r="D4" s="30" t="s">
        <v>61</v>
      </c>
      <c r="E4" s="30" t="s">
        <v>62</v>
      </c>
      <c r="F4" s="30" t="s">
        <v>63</v>
      </c>
      <c r="G4" s="57" t="s">
        <v>64</v>
      </c>
      <c r="H4" s="58" t="s">
        <v>65</v>
      </c>
    </row>
    <row r="5" spans="1:8" x14ac:dyDescent="0.15">
      <c r="B5" s="30">
        <v>10</v>
      </c>
      <c r="C5" s="30">
        <v>11</v>
      </c>
      <c r="D5" s="30">
        <v>12</v>
      </c>
      <c r="E5" s="30">
        <v>13</v>
      </c>
      <c r="F5" s="30">
        <v>14</v>
      </c>
      <c r="G5" s="30">
        <v>15</v>
      </c>
      <c r="H5" s="30">
        <v>16</v>
      </c>
    </row>
    <row r="6" spans="1:8" x14ac:dyDescent="0.15">
      <c r="B6" s="59" t="s">
        <v>66</v>
      </c>
      <c r="C6" s="60" t="s">
        <v>67</v>
      </c>
      <c r="D6" s="60" t="s">
        <v>67</v>
      </c>
      <c r="E6" s="59" t="s">
        <v>68</v>
      </c>
      <c r="F6" s="59" t="s">
        <v>67</v>
      </c>
      <c r="G6" s="61"/>
      <c r="H6" s="61"/>
    </row>
    <row r="7" spans="1:8" x14ac:dyDescent="0.15">
      <c r="B7" s="62"/>
      <c r="C7" s="60" t="s">
        <v>68</v>
      </c>
      <c r="D7" s="60" t="s">
        <v>68</v>
      </c>
      <c r="E7" s="62"/>
      <c r="F7" s="62" t="s">
        <v>69</v>
      </c>
      <c r="G7" s="62"/>
      <c r="H7" s="62"/>
    </row>
    <row r="8" spans="1:8" x14ac:dyDescent="0.15">
      <c r="B8" s="62"/>
      <c r="C8" s="62" t="s">
        <v>70</v>
      </c>
      <c r="D8" s="62"/>
      <c r="E8" s="62"/>
      <c r="F8" s="62"/>
      <c r="G8" s="62"/>
      <c r="H8" s="62"/>
    </row>
    <row r="9" spans="1:8" x14ac:dyDescent="0.15">
      <c r="B9" s="62"/>
      <c r="C9" s="62"/>
      <c r="D9" s="62"/>
      <c r="E9" s="62"/>
      <c r="F9" s="62"/>
      <c r="G9" s="62"/>
      <c r="H9" s="62"/>
    </row>
    <row r="10" spans="1:8" x14ac:dyDescent="0.15">
      <c r="B10" s="62"/>
      <c r="C10" s="62"/>
      <c r="D10" s="62"/>
      <c r="E10" s="62"/>
      <c r="F10" s="62"/>
      <c r="G10" s="62"/>
      <c r="H10" s="62"/>
    </row>
    <row r="11" spans="1:8" x14ac:dyDescent="0.15">
      <c r="B11" s="62"/>
      <c r="C11" s="62"/>
      <c r="D11" s="62"/>
      <c r="E11" s="62"/>
      <c r="F11" s="62"/>
      <c r="G11" s="62"/>
      <c r="H11" s="62"/>
    </row>
    <row r="12" spans="1:8" x14ac:dyDescent="0.15">
      <c r="B12" s="63"/>
      <c r="C12" s="63"/>
      <c r="D12" s="63"/>
      <c r="E12" s="63"/>
      <c r="F12" s="63"/>
      <c r="G12" s="63"/>
      <c r="H12" s="63"/>
    </row>
    <row r="13" spans="1:8" x14ac:dyDescent="0.15">
      <c r="C13" t="s">
        <v>71</v>
      </c>
    </row>
    <row r="15" spans="1:8" x14ac:dyDescent="0.15">
      <c r="B15" s="30" t="s">
        <v>59</v>
      </c>
      <c r="C15" s="30" t="s">
        <v>60</v>
      </c>
      <c r="D15" s="30" t="s">
        <v>61</v>
      </c>
      <c r="E15" s="30" t="s">
        <v>62</v>
      </c>
      <c r="F15" s="30" t="s">
        <v>63</v>
      </c>
      <c r="G15" s="57" t="s">
        <v>64</v>
      </c>
      <c r="H15" s="58" t="s">
        <v>65</v>
      </c>
    </row>
    <row r="16" spans="1:8" x14ac:dyDescent="0.15">
      <c r="B16" s="30">
        <v>17</v>
      </c>
      <c r="C16" s="30">
        <v>18</v>
      </c>
      <c r="D16" s="30">
        <v>19</v>
      </c>
      <c r="E16" s="30">
        <v>20</v>
      </c>
      <c r="F16" s="30">
        <v>21</v>
      </c>
      <c r="G16" s="30">
        <v>22</v>
      </c>
      <c r="H16" s="30">
        <v>23</v>
      </c>
    </row>
    <row r="17" spans="2:8" x14ac:dyDescent="0.15">
      <c r="B17" s="59"/>
      <c r="C17" s="60" t="s">
        <v>67</v>
      </c>
      <c r="D17" s="64" t="s">
        <v>67</v>
      </c>
      <c r="E17" s="65"/>
      <c r="F17" s="66" t="s">
        <v>67</v>
      </c>
      <c r="G17" s="67"/>
      <c r="H17" s="68"/>
    </row>
    <row r="18" spans="2:8" x14ac:dyDescent="0.15">
      <c r="B18" s="60"/>
      <c r="C18" s="62" t="s">
        <v>69</v>
      </c>
      <c r="D18" s="88" t="s">
        <v>69</v>
      </c>
      <c r="E18" s="71"/>
      <c r="F18" s="70"/>
      <c r="G18" s="72"/>
      <c r="H18" s="73"/>
    </row>
    <row r="19" spans="2:8" x14ac:dyDescent="0.15">
      <c r="B19" s="74"/>
      <c r="C19" s="69"/>
      <c r="D19" s="70"/>
      <c r="E19" s="71"/>
      <c r="F19" s="70"/>
      <c r="G19" s="72"/>
      <c r="H19" s="73"/>
    </row>
    <row r="20" spans="2:8" x14ac:dyDescent="0.15">
      <c r="B20" s="74"/>
      <c r="C20" s="69"/>
      <c r="D20" s="70"/>
      <c r="E20" s="75"/>
      <c r="F20" s="70"/>
      <c r="G20" s="72"/>
      <c r="H20" s="73"/>
    </row>
    <row r="21" spans="2:8" x14ac:dyDescent="0.15">
      <c r="B21" s="69"/>
      <c r="C21" s="69"/>
      <c r="D21" s="70"/>
      <c r="E21" s="76" t="s">
        <v>72</v>
      </c>
      <c r="F21" s="70"/>
      <c r="G21" s="72"/>
      <c r="H21" s="73"/>
    </row>
    <row r="22" spans="2:8" x14ac:dyDescent="0.15">
      <c r="B22" s="69"/>
      <c r="C22" s="77"/>
      <c r="D22" s="78"/>
      <c r="E22" s="78" t="s">
        <v>73</v>
      </c>
      <c r="F22" s="70"/>
      <c r="G22" s="72"/>
      <c r="H22" s="73"/>
    </row>
    <row r="23" spans="2:8" x14ac:dyDescent="0.15">
      <c r="B23" s="79"/>
      <c r="C23" s="79"/>
      <c r="D23" s="80"/>
      <c r="E23" s="81"/>
      <c r="F23" s="80"/>
      <c r="G23" s="82"/>
      <c r="H23" s="83"/>
    </row>
    <row r="26" spans="2:8" ht="13.9" customHeight="1" x14ac:dyDescent="0.15">
      <c r="B26" s="30" t="s">
        <v>59</v>
      </c>
      <c r="C26" s="30" t="s">
        <v>60</v>
      </c>
      <c r="D26" s="30" t="s">
        <v>61</v>
      </c>
      <c r="E26" s="30" t="s">
        <v>62</v>
      </c>
      <c r="F26" s="30" t="s">
        <v>63</v>
      </c>
      <c r="G26" s="57" t="s">
        <v>64</v>
      </c>
      <c r="H26" s="58" t="s">
        <v>65</v>
      </c>
    </row>
    <row r="27" spans="2:8" x14ac:dyDescent="0.15">
      <c r="B27" s="30">
        <v>24</v>
      </c>
      <c r="C27" s="30">
        <v>25</v>
      </c>
      <c r="D27" s="30">
        <v>26</v>
      </c>
      <c r="E27" s="30">
        <v>27</v>
      </c>
      <c r="F27" s="30">
        <v>28</v>
      </c>
      <c r="G27" s="30">
        <v>29</v>
      </c>
      <c r="H27" s="30">
        <v>30</v>
      </c>
    </row>
    <row r="28" spans="2:8" x14ac:dyDescent="0.15">
      <c r="B28" s="84"/>
      <c r="C28" s="64" t="s">
        <v>67</v>
      </c>
      <c r="D28" s="64" t="s">
        <v>67</v>
      </c>
      <c r="E28" s="84"/>
      <c r="F28" s="66" t="s">
        <v>67</v>
      </c>
      <c r="G28" s="85" t="s">
        <v>74</v>
      </c>
      <c r="H28" s="66" t="s">
        <v>75</v>
      </c>
    </row>
    <row r="29" spans="2:8" x14ac:dyDescent="0.15">
      <c r="B29" s="70"/>
      <c r="C29" s="70"/>
      <c r="D29" s="70"/>
      <c r="E29" s="70"/>
      <c r="F29" s="64" t="s">
        <v>76</v>
      </c>
      <c r="G29" s="70"/>
      <c r="H29" s="73"/>
    </row>
    <row r="30" spans="2:8" x14ac:dyDescent="0.15">
      <c r="B30" s="70"/>
      <c r="C30" s="70"/>
      <c r="D30" s="70"/>
      <c r="E30" s="70"/>
      <c r="F30" s="70"/>
      <c r="G30" s="70" t="s">
        <v>77</v>
      </c>
      <c r="H30" s="73"/>
    </row>
    <row r="31" spans="2:8" x14ac:dyDescent="0.15">
      <c r="B31" s="70"/>
      <c r="C31" s="70"/>
      <c r="D31" s="70"/>
      <c r="E31" s="70"/>
      <c r="F31" s="70"/>
      <c r="G31" s="70"/>
      <c r="H31" s="73"/>
    </row>
    <row r="32" spans="2:8" x14ac:dyDescent="0.15">
      <c r="B32" s="70"/>
      <c r="C32" s="70"/>
      <c r="D32" s="70"/>
      <c r="E32" s="70"/>
      <c r="F32" s="70"/>
      <c r="G32" s="70"/>
      <c r="H32" s="73"/>
    </row>
    <row r="33" spans="2:8" x14ac:dyDescent="0.15">
      <c r="B33" s="70"/>
      <c r="C33" s="70"/>
      <c r="D33" s="70"/>
      <c r="E33" s="70"/>
      <c r="F33" s="70"/>
      <c r="G33" s="70"/>
      <c r="H33" s="73"/>
    </row>
    <row r="34" spans="2:8" x14ac:dyDescent="0.15">
      <c r="B34" s="80"/>
      <c r="C34" s="80"/>
      <c r="D34" s="80"/>
      <c r="E34" s="80"/>
      <c r="F34" s="80"/>
      <c r="G34" s="80"/>
      <c r="H34" s="83"/>
    </row>
    <row r="35" spans="2:8" x14ac:dyDescent="0.15">
      <c r="G35" t="s">
        <v>78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D7" sqref="D7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4" t="s">
        <v>56</v>
      </c>
      <c r="D1" s="55" t="s">
        <v>79</v>
      </c>
      <c r="E1" s="55" t="s">
        <v>58</v>
      </c>
      <c r="F1" s="56">
        <f ca="1">TODAY()</f>
        <v>42867</v>
      </c>
    </row>
    <row r="4" spans="1:8" x14ac:dyDescent="0.15">
      <c r="B4" s="58" t="s">
        <v>59</v>
      </c>
      <c r="C4" s="58" t="s">
        <v>60</v>
      </c>
      <c r="D4" s="58" t="s">
        <v>61</v>
      </c>
      <c r="E4" s="58" t="s">
        <v>62</v>
      </c>
      <c r="F4" s="58" t="s">
        <v>63</v>
      </c>
      <c r="G4" s="57" t="s">
        <v>64</v>
      </c>
      <c r="H4" s="58" t="s">
        <v>65</v>
      </c>
    </row>
    <row r="5" spans="1:8" x14ac:dyDescent="0.15">
      <c r="B5" s="30">
        <v>1</v>
      </c>
      <c r="C5" s="30">
        <v>2</v>
      </c>
      <c r="D5" s="30">
        <v>3</v>
      </c>
      <c r="E5" s="30">
        <v>4</v>
      </c>
      <c r="F5" s="30">
        <v>5</v>
      </c>
      <c r="G5" s="30">
        <v>6</v>
      </c>
      <c r="H5" s="30">
        <v>7</v>
      </c>
    </row>
    <row r="6" spans="1:8" x14ac:dyDescent="0.15">
      <c r="B6" s="66" t="s">
        <v>80</v>
      </c>
      <c r="C6" s="64" t="s">
        <v>81</v>
      </c>
      <c r="D6" s="64" t="s">
        <v>82</v>
      </c>
      <c r="E6" s="66" t="s">
        <v>83</v>
      </c>
      <c r="F6" s="66" t="s">
        <v>84</v>
      </c>
      <c r="G6" s="84"/>
      <c r="H6" s="68"/>
    </row>
    <row r="7" spans="1:8" x14ac:dyDescent="0.15">
      <c r="B7" s="70"/>
      <c r="C7" s="70"/>
      <c r="D7" s="70"/>
      <c r="E7" s="70"/>
      <c r="F7" s="70"/>
      <c r="G7" s="70"/>
      <c r="H7" s="73"/>
    </row>
    <row r="8" spans="1:8" x14ac:dyDescent="0.15">
      <c r="B8" s="70"/>
      <c r="C8" s="70"/>
      <c r="D8" s="70"/>
      <c r="E8" s="70"/>
      <c r="F8" s="70"/>
      <c r="G8" s="70"/>
      <c r="H8" s="73"/>
    </row>
    <row r="9" spans="1:8" x14ac:dyDescent="0.15">
      <c r="B9" s="70"/>
      <c r="C9" s="70"/>
      <c r="D9" s="70"/>
      <c r="E9" s="70"/>
      <c r="F9" s="70"/>
      <c r="G9" s="70"/>
      <c r="H9" s="73"/>
    </row>
    <row r="10" spans="1:8" x14ac:dyDescent="0.15">
      <c r="B10" s="70"/>
      <c r="C10" s="70"/>
      <c r="D10" s="70"/>
      <c r="E10" s="70"/>
      <c r="F10" s="70"/>
      <c r="G10" s="70"/>
      <c r="H10" s="73"/>
    </row>
    <row r="11" spans="1:8" x14ac:dyDescent="0.15">
      <c r="B11" s="70"/>
      <c r="C11" s="70"/>
      <c r="D11" s="70"/>
      <c r="E11" s="70"/>
      <c r="F11" s="70"/>
      <c r="G11" s="70"/>
      <c r="H11" s="73"/>
    </row>
    <row r="12" spans="1:8" x14ac:dyDescent="0.15">
      <c r="B12" s="80"/>
      <c r="C12" s="80"/>
      <c r="D12" s="80"/>
      <c r="E12" s="80"/>
      <c r="F12" s="80"/>
      <c r="G12" s="80"/>
      <c r="H12" s="83"/>
    </row>
    <row r="14" spans="1:8" x14ac:dyDescent="0.15">
      <c r="B14" s="86"/>
    </row>
    <row r="15" spans="1:8" x14ac:dyDescent="0.15">
      <c r="B15" s="30" t="s">
        <v>59</v>
      </c>
      <c r="C15" s="30" t="s">
        <v>60</v>
      </c>
      <c r="D15" s="30" t="s">
        <v>61</v>
      </c>
      <c r="E15" s="30" t="s">
        <v>62</v>
      </c>
      <c r="F15" s="30" t="s">
        <v>63</v>
      </c>
      <c r="G15" s="57" t="s">
        <v>64</v>
      </c>
      <c r="H15" s="58" t="s">
        <v>65</v>
      </c>
    </row>
    <row r="16" spans="1:8" x14ac:dyDescent="0.15">
      <c r="B16" s="30">
        <v>8</v>
      </c>
      <c r="C16" s="30">
        <v>9</v>
      </c>
      <c r="D16" s="30">
        <v>10</v>
      </c>
      <c r="E16" s="30">
        <v>11</v>
      </c>
      <c r="F16" s="30">
        <v>12</v>
      </c>
      <c r="G16" s="30">
        <v>13</v>
      </c>
      <c r="H16" s="30">
        <v>14</v>
      </c>
    </row>
    <row r="17" spans="2:8" x14ac:dyDescent="0.15">
      <c r="B17" s="66" t="s">
        <v>85</v>
      </c>
      <c r="C17" s="78" t="s">
        <v>86</v>
      </c>
      <c r="D17" s="70"/>
      <c r="E17" s="84"/>
      <c r="F17" s="84" t="s">
        <v>87</v>
      </c>
      <c r="G17" s="84"/>
      <c r="H17" s="68"/>
    </row>
    <row r="18" spans="2:8" x14ac:dyDescent="0.15">
      <c r="B18" s="70"/>
      <c r="C18" s="70"/>
      <c r="D18" s="70"/>
      <c r="E18" s="70"/>
      <c r="F18" s="70"/>
      <c r="G18" s="70"/>
      <c r="H18" s="73"/>
    </row>
    <row r="19" spans="2:8" x14ac:dyDescent="0.15">
      <c r="B19" s="70"/>
      <c r="C19" s="70"/>
      <c r="D19" s="70"/>
      <c r="E19" s="70"/>
      <c r="F19" s="70"/>
      <c r="G19" s="70"/>
      <c r="H19" s="73"/>
    </row>
    <row r="20" spans="2:8" x14ac:dyDescent="0.15">
      <c r="B20" s="70"/>
      <c r="C20" s="70"/>
      <c r="D20" s="70"/>
      <c r="E20" s="70"/>
      <c r="F20" s="70"/>
      <c r="G20" s="70"/>
      <c r="H20" s="73"/>
    </row>
    <row r="21" spans="2:8" x14ac:dyDescent="0.15">
      <c r="B21" s="70"/>
      <c r="C21" s="70"/>
      <c r="D21" s="70"/>
      <c r="E21" s="70"/>
      <c r="F21" s="70"/>
      <c r="G21" s="70"/>
      <c r="H21" s="73"/>
    </row>
    <row r="22" spans="2:8" x14ac:dyDescent="0.15">
      <c r="B22" s="70"/>
      <c r="C22" s="70"/>
      <c r="D22" s="70"/>
      <c r="E22" s="70"/>
      <c r="F22" s="70"/>
      <c r="G22" s="70"/>
      <c r="H22" s="73"/>
    </row>
    <row r="23" spans="2:8" x14ac:dyDescent="0.15">
      <c r="B23" s="80"/>
      <c r="C23" s="80"/>
      <c r="D23" s="80"/>
      <c r="E23" s="80"/>
      <c r="F23" s="80"/>
      <c r="G23" s="80"/>
      <c r="H23" s="83"/>
    </row>
    <row r="24" spans="2:8" x14ac:dyDescent="0.15">
      <c r="E24" t="s">
        <v>88</v>
      </c>
    </row>
    <row r="26" spans="2:8" ht="13.9" customHeight="1" x14ac:dyDescent="0.15">
      <c r="B26" s="30" t="s">
        <v>59</v>
      </c>
      <c r="C26" s="30" t="s">
        <v>60</v>
      </c>
      <c r="D26" s="30" t="s">
        <v>61</v>
      </c>
      <c r="E26" s="30" t="s">
        <v>62</v>
      </c>
      <c r="F26" s="30" t="s">
        <v>63</v>
      </c>
      <c r="G26" s="57" t="s">
        <v>64</v>
      </c>
      <c r="H26" s="58" t="s">
        <v>65</v>
      </c>
    </row>
    <row r="27" spans="2:8" x14ac:dyDescent="0.15">
      <c r="B27" s="30">
        <v>15</v>
      </c>
      <c r="C27" s="30">
        <v>16</v>
      </c>
      <c r="D27" s="30">
        <v>17</v>
      </c>
      <c r="E27" s="30">
        <v>18</v>
      </c>
      <c r="F27" s="30">
        <v>19</v>
      </c>
      <c r="G27" s="30">
        <v>20</v>
      </c>
      <c r="H27" s="30">
        <v>21</v>
      </c>
    </row>
    <row r="28" spans="2:8" x14ac:dyDescent="0.15">
      <c r="B28" s="84"/>
      <c r="C28" s="70" t="s">
        <v>87</v>
      </c>
      <c r="D28" s="70"/>
      <c r="E28" s="84"/>
      <c r="F28" s="84" t="s">
        <v>87</v>
      </c>
      <c r="G28" s="84"/>
      <c r="H28" s="68"/>
    </row>
    <row r="29" spans="2:8" x14ac:dyDescent="0.15">
      <c r="B29" s="70"/>
      <c r="C29" s="70"/>
      <c r="D29" s="70"/>
      <c r="E29" s="70"/>
      <c r="F29" s="70"/>
      <c r="G29" s="70"/>
      <c r="H29" s="73"/>
    </row>
    <row r="30" spans="2:8" x14ac:dyDescent="0.15">
      <c r="B30" s="70"/>
      <c r="C30" s="70"/>
      <c r="D30" s="70"/>
      <c r="E30" s="70"/>
      <c r="F30" s="70"/>
      <c r="G30" s="70"/>
      <c r="H30" s="73"/>
    </row>
    <row r="31" spans="2:8" x14ac:dyDescent="0.15">
      <c r="B31" s="70"/>
      <c r="C31" s="70"/>
      <c r="D31" s="70"/>
      <c r="E31" s="70"/>
      <c r="F31" s="70"/>
      <c r="G31" s="70"/>
      <c r="H31" s="73"/>
    </row>
    <row r="32" spans="2:8" x14ac:dyDescent="0.15">
      <c r="B32" s="70"/>
      <c r="C32" s="70"/>
      <c r="D32" s="70"/>
      <c r="E32" s="70"/>
      <c r="F32" s="70"/>
      <c r="G32" s="70"/>
      <c r="H32" s="73"/>
    </row>
    <row r="33" spans="2:8" x14ac:dyDescent="0.15">
      <c r="B33" s="70"/>
      <c r="C33" s="70"/>
      <c r="D33" s="70"/>
      <c r="E33" s="70"/>
      <c r="F33" s="70"/>
      <c r="G33" s="70"/>
      <c r="H33" s="73"/>
    </row>
    <row r="34" spans="2:8" x14ac:dyDescent="0.15">
      <c r="B34" s="80"/>
      <c r="C34" s="80"/>
      <c r="D34" s="80"/>
      <c r="E34" s="80"/>
      <c r="F34" s="80"/>
      <c r="G34" s="80"/>
      <c r="H34" s="83"/>
    </row>
    <row r="37" spans="2:8" x14ac:dyDescent="0.15">
      <c r="B37" s="30" t="s">
        <v>59</v>
      </c>
      <c r="C37" s="30" t="s">
        <v>60</v>
      </c>
      <c r="D37" s="30" t="s">
        <v>61</v>
      </c>
      <c r="E37" s="30" t="s">
        <v>62</v>
      </c>
      <c r="F37" s="30" t="s">
        <v>63</v>
      </c>
      <c r="G37" s="57" t="s">
        <v>64</v>
      </c>
      <c r="H37" s="58" t="s">
        <v>65</v>
      </c>
    </row>
    <row r="38" spans="2:8" x14ac:dyDescent="0.15">
      <c r="B38" s="30">
        <v>22</v>
      </c>
      <c r="C38" s="30">
        <v>23</v>
      </c>
      <c r="D38" s="30">
        <v>24</v>
      </c>
      <c r="E38" s="30">
        <v>25</v>
      </c>
      <c r="F38" s="30">
        <v>26</v>
      </c>
      <c r="G38" s="30">
        <v>27</v>
      </c>
      <c r="H38" s="30">
        <v>28</v>
      </c>
    </row>
    <row r="39" spans="2:8" x14ac:dyDescent="0.15">
      <c r="B39" s="84"/>
      <c r="C39" s="78" t="s">
        <v>89</v>
      </c>
      <c r="D39" s="64" t="s">
        <v>90</v>
      </c>
      <c r="E39" s="66" t="s">
        <v>91</v>
      </c>
      <c r="F39" s="84" t="s">
        <v>87</v>
      </c>
      <c r="G39" s="84"/>
      <c r="H39" s="68"/>
    </row>
    <row r="40" spans="2:8" x14ac:dyDescent="0.15">
      <c r="B40" s="70"/>
      <c r="C40" s="70"/>
      <c r="D40" s="70"/>
      <c r="E40" s="70"/>
      <c r="F40" s="70"/>
      <c r="G40" s="70"/>
      <c r="H40" s="73"/>
    </row>
    <row r="41" spans="2:8" x14ac:dyDescent="0.15">
      <c r="B41" s="70"/>
      <c r="C41" s="70"/>
      <c r="D41" s="70"/>
      <c r="E41" s="70"/>
      <c r="F41" s="70"/>
      <c r="G41" s="70"/>
      <c r="H41" s="73"/>
    </row>
    <row r="42" spans="2:8" x14ac:dyDescent="0.15">
      <c r="B42" s="70"/>
      <c r="C42" s="70"/>
      <c r="D42" s="70"/>
      <c r="E42" s="70"/>
      <c r="F42" s="70"/>
      <c r="G42" s="70"/>
      <c r="H42" s="73"/>
    </row>
    <row r="43" spans="2:8" x14ac:dyDescent="0.15">
      <c r="B43" s="70"/>
      <c r="C43" s="70"/>
      <c r="D43" s="70"/>
      <c r="E43" s="70"/>
      <c r="F43" s="70"/>
      <c r="G43" s="70"/>
      <c r="H43" s="73"/>
    </row>
    <row r="44" spans="2:8" x14ac:dyDescent="0.15">
      <c r="B44" s="70"/>
      <c r="C44" s="70"/>
      <c r="D44" s="70"/>
      <c r="E44" s="70"/>
      <c r="F44" s="70"/>
      <c r="G44" s="70"/>
      <c r="H44" s="73"/>
    </row>
    <row r="45" spans="2:8" x14ac:dyDescent="0.15">
      <c r="B45" s="80"/>
      <c r="C45" s="80"/>
      <c r="D45" s="80"/>
      <c r="E45" s="80"/>
      <c r="F45" s="80"/>
      <c r="G45" s="80"/>
      <c r="H45" s="83"/>
    </row>
    <row r="46" spans="2:8" x14ac:dyDescent="0.15">
      <c r="C46" t="s">
        <v>92</v>
      </c>
    </row>
    <row r="48" spans="2:8" x14ac:dyDescent="0.15">
      <c r="B48" s="30" t="s">
        <v>59</v>
      </c>
      <c r="C48" s="30" t="s">
        <v>60</v>
      </c>
      <c r="D48" s="30" t="s">
        <v>61</v>
      </c>
    </row>
    <row r="49" spans="2:4" x14ac:dyDescent="0.15">
      <c r="B49" s="30">
        <v>29</v>
      </c>
      <c r="C49" s="30">
        <v>30</v>
      </c>
      <c r="D49" s="30">
        <v>31</v>
      </c>
    </row>
    <row r="50" spans="2:4" x14ac:dyDescent="0.15">
      <c r="B50" s="84"/>
      <c r="C50" s="70" t="s">
        <v>87</v>
      </c>
      <c r="D50" s="70"/>
    </row>
    <row r="51" spans="2:4" x14ac:dyDescent="0.15">
      <c r="B51" s="70"/>
      <c r="C51" s="70"/>
      <c r="D51" s="70"/>
    </row>
    <row r="52" spans="2:4" x14ac:dyDescent="0.15">
      <c r="B52" s="70"/>
      <c r="C52" s="70"/>
      <c r="D52" s="70"/>
    </row>
    <row r="53" spans="2:4" x14ac:dyDescent="0.15">
      <c r="B53" s="70"/>
      <c r="C53" s="70"/>
      <c r="D53" s="70"/>
    </row>
    <row r="54" spans="2:4" x14ac:dyDescent="0.15">
      <c r="B54" s="70"/>
      <c r="C54" s="70"/>
      <c r="D54" s="70"/>
    </row>
    <row r="55" spans="2:4" x14ac:dyDescent="0.15">
      <c r="B55" s="70"/>
      <c r="C55" s="70"/>
      <c r="D55" s="70"/>
    </row>
    <row r="56" spans="2:4" x14ac:dyDescent="0.15">
      <c r="B56" s="80"/>
      <c r="C56" s="80"/>
      <c r="D56" s="80"/>
    </row>
    <row r="57" spans="2:4" x14ac:dyDescent="0.15">
      <c r="D57" t="s">
        <v>93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D1" sqref="D1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4" t="s">
        <v>56</v>
      </c>
      <c r="D1" s="55" t="s">
        <v>108</v>
      </c>
      <c r="E1" s="55" t="s">
        <v>58</v>
      </c>
      <c r="F1" s="56">
        <f ca="1">TODAY()</f>
        <v>42867</v>
      </c>
    </row>
    <row r="4" spans="1:8" x14ac:dyDescent="0.15">
      <c r="E4" s="30" t="s">
        <v>62</v>
      </c>
      <c r="F4" s="30" t="s">
        <v>63</v>
      </c>
      <c r="G4" s="57" t="s">
        <v>64</v>
      </c>
      <c r="H4" s="58" t="s">
        <v>65</v>
      </c>
    </row>
    <row r="5" spans="1:8" x14ac:dyDescent="0.15">
      <c r="E5" s="30">
        <v>1</v>
      </c>
      <c r="F5" s="30">
        <v>2</v>
      </c>
      <c r="G5" s="30">
        <v>3</v>
      </c>
      <c r="H5" s="30">
        <v>4</v>
      </c>
    </row>
    <row r="6" spans="1:8" x14ac:dyDescent="0.15">
      <c r="E6" s="84"/>
      <c r="F6" s="84" t="s">
        <v>87</v>
      </c>
      <c r="G6" s="84"/>
      <c r="H6" s="68"/>
    </row>
    <row r="7" spans="1:8" x14ac:dyDescent="0.15">
      <c r="E7" s="70"/>
      <c r="F7" s="70" t="s">
        <v>94</v>
      </c>
      <c r="G7" s="70"/>
      <c r="H7" s="73"/>
    </row>
    <row r="8" spans="1:8" x14ac:dyDescent="0.15">
      <c r="E8" s="70"/>
      <c r="F8" s="70"/>
      <c r="G8" s="70"/>
      <c r="H8" s="73"/>
    </row>
    <row r="9" spans="1:8" x14ac:dyDescent="0.15">
      <c r="E9" s="70"/>
      <c r="F9" s="70"/>
      <c r="G9" s="70"/>
      <c r="H9" s="73"/>
    </row>
    <row r="10" spans="1:8" x14ac:dyDescent="0.15">
      <c r="E10" s="70"/>
      <c r="F10" s="70"/>
      <c r="G10" s="70"/>
      <c r="H10" s="73"/>
    </row>
    <row r="11" spans="1:8" x14ac:dyDescent="0.15">
      <c r="E11" s="70"/>
      <c r="F11" s="70"/>
      <c r="G11" s="70"/>
      <c r="H11" s="73"/>
    </row>
    <row r="12" spans="1:8" x14ac:dyDescent="0.15">
      <c r="E12" s="80"/>
      <c r="F12" s="80"/>
      <c r="G12" s="80"/>
      <c r="H12" s="83"/>
    </row>
    <row r="14" spans="1:8" x14ac:dyDescent="0.15">
      <c r="B14" s="86"/>
      <c r="C14" s="87"/>
    </row>
    <row r="15" spans="1:8" x14ac:dyDescent="0.15">
      <c r="B15" s="30" t="s">
        <v>59</v>
      </c>
      <c r="C15" s="30" t="s">
        <v>60</v>
      </c>
      <c r="D15" s="30" t="s">
        <v>61</v>
      </c>
      <c r="E15" s="30" t="s">
        <v>62</v>
      </c>
      <c r="F15" s="30" t="s">
        <v>63</v>
      </c>
      <c r="G15" s="57" t="s">
        <v>64</v>
      </c>
      <c r="H15" s="58" t="s">
        <v>65</v>
      </c>
    </row>
    <row r="16" spans="1:8" x14ac:dyDescent="0.15">
      <c r="B16" s="30">
        <v>5</v>
      </c>
      <c r="C16" s="30">
        <v>6</v>
      </c>
      <c r="D16" s="30">
        <v>7</v>
      </c>
      <c r="E16" s="30">
        <v>8</v>
      </c>
      <c r="F16" s="30">
        <v>9</v>
      </c>
      <c r="G16" s="30">
        <v>10</v>
      </c>
      <c r="H16" s="30">
        <v>11</v>
      </c>
    </row>
    <row r="17" spans="2:8" x14ac:dyDescent="0.15">
      <c r="B17" s="84"/>
      <c r="C17" s="70" t="s">
        <v>87</v>
      </c>
      <c r="D17" s="70"/>
      <c r="E17" s="84"/>
      <c r="F17" s="84" t="s">
        <v>87</v>
      </c>
      <c r="G17" s="84"/>
      <c r="H17" s="68"/>
    </row>
    <row r="18" spans="2:8" x14ac:dyDescent="0.15">
      <c r="B18" s="70"/>
      <c r="C18" s="70"/>
      <c r="D18" s="70"/>
      <c r="E18" s="70"/>
      <c r="F18" s="70"/>
      <c r="G18" s="70"/>
      <c r="H18" s="73"/>
    </row>
    <row r="19" spans="2:8" x14ac:dyDescent="0.15">
      <c r="B19" s="70"/>
      <c r="C19" s="70"/>
      <c r="D19" s="70"/>
      <c r="E19" s="70"/>
      <c r="F19" s="70"/>
      <c r="G19" s="70"/>
      <c r="H19" s="73"/>
    </row>
    <row r="20" spans="2:8" x14ac:dyDescent="0.15">
      <c r="B20" s="70"/>
      <c r="C20" s="70"/>
      <c r="D20" s="70"/>
      <c r="E20" s="70"/>
      <c r="F20" s="70"/>
      <c r="G20" s="70"/>
      <c r="H20" s="73"/>
    </row>
    <row r="21" spans="2:8" x14ac:dyDescent="0.15">
      <c r="B21" s="70"/>
      <c r="C21" s="70"/>
      <c r="D21" s="70"/>
      <c r="E21" s="70"/>
      <c r="F21" s="70"/>
      <c r="G21" s="70"/>
      <c r="H21" s="73"/>
    </row>
    <row r="22" spans="2:8" x14ac:dyDescent="0.15">
      <c r="B22" s="70"/>
      <c r="C22" s="70"/>
      <c r="D22" s="70"/>
      <c r="E22" s="70"/>
      <c r="F22" s="70"/>
      <c r="G22" s="70"/>
      <c r="H22" s="73"/>
    </row>
    <row r="23" spans="2:8" x14ac:dyDescent="0.15">
      <c r="B23" s="80"/>
      <c r="C23" s="80"/>
      <c r="D23" s="80"/>
      <c r="E23" s="80"/>
      <c r="F23" s="80"/>
      <c r="G23" s="80"/>
      <c r="H23" s="83"/>
    </row>
    <row r="24" spans="2:8" x14ac:dyDescent="0.15">
      <c r="E24" s="87"/>
    </row>
    <row r="26" spans="2:8" ht="13.9" customHeight="1" x14ac:dyDescent="0.15">
      <c r="B26" s="30" t="s">
        <v>59</v>
      </c>
      <c r="C26" s="30" t="s">
        <v>60</v>
      </c>
      <c r="D26" s="30" t="s">
        <v>61</v>
      </c>
      <c r="E26" s="30" t="s">
        <v>62</v>
      </c>
      <c r="F26" s="30" t="s">
        <v>63</v>
      </c>
      <c r="G26" s="57" t="s">
        <v>64</v>
      </c>
      <c r="H26" s="58" t="s">
        <v>65</v>
      </c>
    </row>
    <row r="27" spans="2:8" x14ac:dyDescent="0.15">
      <c r="B27" s="30">
        <v>12</v>
      </c>
      <c r="C27" s="30">
        <v>13</v>
      </c>
      <c r="D27" s="30">
        <v>14</v>
      </c>
      <c r="E27" s="30">
        <v>15</v>
      </c>
      <c r="F27" s="30">
        <v>16</v>
      </c>
      <c r="G27" s="30">
        <v>17</v>
      </c>
      <c r="H27" s="30">
        <v>18</v>
      </c>
    </row>
    <row r="28" spans="2:8" x14ac:dyDescent="0.15">
      <c r="B28" s="84"/>
      <c r="C28" s="78" t="s">
        <v>95</v>
      </c>
      <c r="D28" s="70"/>
      <c r="E28" s="84"/>
      <c r="F28" s="84" t="s">
        <v>87</v>
      </c>
      <c r="G28" s="84"/>
      <c r="H28" s="68"/>
    </row>
    <row r="29" spans="2:8" x14ac:dyDescent="0.15">
      <c r="B29" s="70"/>
      <c r="C29" s="70"/>
      <c r="D29" s="70"/>
      <c r="E29" s="70"/>
      <c r="F29" s="70" t="s">
        <v>96</v>
      </c>
      <c r="G29" s="70"/>
      <c r="H29" s="73"/>
    </row>
    <row r="30" spans="2:8" x14ac:dyDescent="0.15">
      <c r="B30" s="70"/>
      <c r="C30" s="70"/>
      <c r="D30" s="70"/>
      <c r="E30" s="70"/>
      <c r="F30" s="70"/>
      <c r="G30" s="70"/>
      <c r="H30" s="73"/>
    </row>
    <row r="31" spans="2:8" x14ac:dyDescent="0.15">
      <c r="B31" s="70"/>
      <c r="C31" s="70"/>
      <c r="D31" s="70"/>
      <c r="E31" s="70"/>
      <c r="F31" s="70"/>
      <c r="G31" s="70"/>
      <c r="H31" s="73"/>
    </row>
    <row r="32" spans="2:8" x14ac:dyDescent="0.15">
      <c r="B32" s="70"/>
      <c r="C32" s="70"/>
      <c r="D32" s="70"/>
      <c r="E32" s="70"/>
      <c r="F32" s="70"/>
      <c r="G32" s="70"/>
      <c r="H32" s="73"/>
    </row>
    <row r="33" spans="2:8" x14ac:dyDescent="0.15">
      <c r="B33" s="70"/>
      <c r="C33" s="70"/>
      <c r="D33" s="70"/>
      <c r="E33" s="70"/>
      <c r="F33" s="70"/>
      <c r="G33" s="70"/>
      <c r="H33" s="73"/>
    </row>
    <row r="34" spans="2:8" x14ac:dyDescent="0.15">
      <c r="B34" s="80"/>
      <c r="C34" s="80"/>
      <c r="D34" s="80"/>
      <c r="E34" s="80"/>
      <c r="F34" s="80"/>
      <c r="G34" s="80"/>
      <c r="H34" s="83"/>
    </row>
    <row r="35" spans="2:8" x14ac:dyDescent="0.15">
      <c r="C35" t="s">
        <v>97</v>
      </c>
    </row>
    <row r="37" spans="2:8" x14ac:dyDescent="0.15">
      <c r="B37" s="30" t="s">
        <v>59</v>
      </c>
      <c r="C37" s="30" t="s">
        <v>60</v>
      </c>
      <c r="D37" s="30" t="s">
        <v>61</v>
      </c>
      <c r="E37" s="30" t="s">
        <v>62</v>
      </c>
      <c r="F37" s="30" t="s">
        <v>63</v>
      </c>
      <c r="G37" s="57" t="s">
        <v>64</v>
      </c>
      <c r="H37" s="58" t="s">
        <v>65</v>
      </c>
    </row>
    <row r="38" spans="2:8" x14ac:dyDescent="0.15">
      <c r="B38" s="30">
        <v>19</v>
      </c>
      <c r="C38" s="30">
        <v>20</v>
      </c>
      <c r="D38" s="30">
        <v>21</v>
      </c>
      <c r="E38" s="30">
        <v>22</v>
      </c>
      <c r="F38" s="30">
        <v>23</v>
      </c>
      <c r="G38" s="30">
        <v>24</v>
      </c>
      <c r="H38" s="30">
        <v>25</v>
      </c>
    </row>
    <row r="39" spans="2:8" x14ac:dyDescent="0.15">
      <c r="B39" s="84"/>
      <c r="C39" s="78" t="s">
        <v>98</v>
      </c>
      <c r="D39" s="70"/>
      <c r="E39" s="84"/>
      <c r="F39" s="84" t="s">
        <v>87</v>
      </c>
      <c r="G39" s="84"/>
      <c r="H39" s="68"/>
    </row>
    <row r="40" spans="2:8" x14ac:dyDescent="0.15">
      <c r="B40" s="70"/>
      <c r="C40" s="70"/>
      <c r="D40" s="70"/>
      <c r="E40" s="70"/>
      <c r="F40" s="70"/>
      <c r="G40" s="70"/>
      <c r="H40" s="73"/>
    </row>
    <row r="41" spans="2:8" x14ac:dyDescent="0.15">
      <c r="B41" s="70"/>
      <c r="C41" s="70"/>
      <c r="D41" s="70"/>
      <c r="E41" s="70"/>
      <c r="F41" s="70"/>
      <c r="G41" s="70"/>
      <c r="H41" s="73"/>
    </row>
    <row r="42" spans="2:8" x14ac:dyDescent="0.15">
      <c r="B42" s="70"/>
      <c r="C42" s="70"/>
      <c r="D42" s="70"/>
      <c r="E42" s="70"/>
      <c r="F42" s="70"/>
      <c r="G42" s="70"/>
      <c r="H42" s="73"/>
    </row>
    <row r="43" spans="2:8" x14ac:dyDescent="0.15">
      <c r="B43" s="70"/>
      <c r="C43" s="70"/>
      <c r="D43" s="70"/>
      <c r="E43" s="70"/>
      <c r="F43" s="70"/>
      <c r="G43" s="70"/>
      <c r="H43" s="73"/>
    </row>
    <row r="44" spans="2:8" x14ac:dyDescent="0.15">
      <c r="B44" s="70"/>
      <c r="C44" s="70"/>
      <c r="D44" s="70"/>
      <c r="E44" s="70"/>
      <c r="F44" s="70"/>
      <c r="G44" s="70"/>
      <c r="H44" s="73"/>
    </row>
    <row r="45" spans="2:8" x14ac:dyDescent="0.15">
      <c r="B45" s="80"/>
      <c r="C45" s="80"/>
      <c r="D45" s="80"/>
      <c r="E45" s="80"/>
      <c r="F45" s="80"/>
      <c r="G45" s="80"/>
      <c r="H45" s="83"/>
    </row>
    <row r="46" spans="2:8" x14ac:dyDescent="0.15">
      <c r="C46" s="87"/>
    </row>
    <row r="48" spans="2:8" x14ac:dyDescent="0.15">
      <c r="B48" s="30" t="s">
        <v>59</v>
      </c>
      <c r="C48" s="30" t="s">
        <v>60</v>
      </c>
      <c r="D48" s="30" t="s">
        <v>61</v>
      </c>
      <c r="E48" s="30" t="s">
        <v>62</v>
      </c>
      <c r="F48" s="30" t="s">
        <v>63</v>
      </c>
    </row>
    <row r="49" spans="2:6" x14ac:dyDescent="0.15">
      <c r="B49" s="30">
        <v>26</v>
      </c>
      <c r="C49" s="30">
        <v>27</v>
      </c>
      <c r="D49" s="30">
        <v>28</v>
      </c>
      <c r="E49" s="30">
        <v>29</v>
      </c>
      <c r="F49" s="30">
        <v>30</v>
      </c>
    </row>
    <row r="50" spans="2:6" x14ac:dyDescent="0.15">
      <c r="B50" s="84"/>
      <c r="C50" s="78" t="s">
        <v>99</v>
      </c>
      <c r="D50" s="70"/>
      <c r="E50" s="85" t="s">
        <v>100</v>
      </c>
      <c r="F50" s="85" t="s">
        <v>101</v>
      </c>
    </row>
    <row r="51" spans="2:6" x14ac:dyDescent="0.15">
      <c r="B51" s="70"/>
      <c r="C51" s="78" t="s">
        <v>102</v>
      </c>
      <c r="D51" s="70"/>
      <c r="E51" s="70"/>
      <c r="F51" s="70"/>
    </row>
    <row r="52" spans="2:6" x14ac:dyDescent="0.15">
      <c r="B52" s="70"/>
      <c r="C52" s="70"/>
      <c r="D52" s="70"/>
      <c r="E52" s="70"/>
      <c r="F52" s="70"/>
    </row>
    <row r="53" spans="2:6" x14ac:dyDescent="0.15">
      <c r="B53" s="70"/>
      <c r="C53" s="70"/>
      <c r="D53" s="70"/>
      <c r="E53" s="70"/>
      <c r="F53" s="70"/>
    </row>
    <row r="54" spans="2:6" x14ac:dyDescent="0.15">
      <c r="B54" s="70"/>
      <c r="C54" s="70"/>
      <c r="D54" s="70"/>
      <c r="E54" s="70"/>
      <c r="F54" s="70"/>
    </row>
    <row r="55" spans="2:6" x14ac:dyDescent="0.15">
      <c r="B55" s="70"/>
      <c r="C55" s="70"/>
      <c r="D55" s="70"/>
      <c r="E55" s="70"/>
      <c r="F55" s="70"/>
    </row>
    <row r="56" spans="2:6" x14ac:dyDescent="0.15">
      <c r="B56" s="80"/>
      <c r="C56" s="80"/>
      <c r="D56" s="80"/>
      <c r="E56" s="80"/>
      <c r="F56" s="80"/>
    </row>
    <row r="57" spans="2:6" x14ac:dyDescent="0.15">
      <c r="D57" s="87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スプリントバックログ(全体) </vt:lpstr>
      <vt:lpstr>スプリントバックログ（グラフ表）</vt:lpstr>
      <vt:lpstr>スケジュール（4月分）</vt:lpstr>
      <vt:lpstr>スケジュール（5月分）</vt:lpstr>
      <vt:lpstr>スケジュール（6月分）</vt:lpstr>
    </vt:vector>
  </TitlesOfParts>
  <Company>学校法人片柳学園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守屋太郎</cp:lastModifiedBy>
  <cp:lastPrinted>2015-04-07T06:42:13Z</cp:lastPrinted>
  <dcterms:created xsi:type="dcterms:W3CDTF">2007-12-08T04:18:44Z</dcterms:created>
  <dcterms:modified xsi:type="dcterms:W3CDTF">2017-05-12T05:49:33Z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2b5fd50f-4f60-48bd-b117-3bd6598909e8</vt:lpwstr>
  </property>
</Properties>
</file>