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200.2\pcprofile\folder_redirect\shidou01\Desktop\"/>
    </mc:Choice>
  </mc:AlternateContent>
  <bookViews>
    <workbookView xWindow="0" yWindow="0" windowWidth="28800" windowHeight="12210" activeTab="6"/>
  </bookViews>
  <sheets>
    <sheet name="1号機" sheetId="2" r:id="rId1"/>
    <sheet name="2号機" sheetId="3" r:id="rId2"/>
    <sheet name="3号機" sheetId="1" r:id="rId3"/>
    <sheet name="4号機" sheetId="4" r:id="rId4"/>
    <sheet name="5号機" sheetId="5" r:id="rId5"/>
    <sheet name="入力電圧ーＡＤ値の計算値" sheetId="7" r:id="rId6"/>
    <sheet name="まとめ" sheetId="6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7" l="1"/>
  <c r="R8" i="7"/>
  <c r="Q8" i="7"/>
  <c r="P8" i="7"/>
  <c r="O8" i="7"/>
  <c r="N8" i="7"/>
  <c r="M8" i="7"/>
  <c r="L8" i="7"/>
  <c r="K8" i="7"/>
  <c r="J8" i="7"/>
  <c r="I8" i="7"/>
  <c r="H8" i="7"/>
  <c r="G8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D43" i="6" l="1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E45" i="6"/>
  <c r="E46" i="6"/>
  <c r="E47" i="6"/>
  <c r="E48" i="6"/>
  <c r="E49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E36" i="6"/>
  <c r="E37" i="6"/>
  <c r="E38" i="6"/>
  <c r="E39" i="6"/>
  <c r="E40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E27" i="6"/>
  <c r="E28" i="6"/>
  <c r="E29" i="6"/>
  <c r="E30" i="6"/>
  <c r="E31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E18" i="6"/>
  <c r="E19" i="6"/>
  <c r="E20" i="6"/>
  <c r="E21" i="6"/>
  <c r="E22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E9" i="6"/>
  <c r="E10" i="6"/>
  <c r="E11" i="6"/>
  <c r="E12" i="6"/>
  <c r="E13" i="6"/>
  <c r="Q6" i="5"/>
  <c r="R48" i="6" s="1"/>
  <c r="P6" i="5"/>
  <c r="Q48" i="6" s="1"/>
  <c r="O6" i="5"/>
  <c r="P48" i="6" s="1"/>
  <c r="N6" i="5"/>
  <c r="O48" i="6" s="1"/>
  <c r="M6" i="5"/>
  <c r="N48" i="6" s="1"/>
  <c r="L6" i="5"/>
  <c r="M48" i="6" s="1"/>
  <c r="K6" i="5"/>
  <c r="L48" i="6" s="1"/>
  <c r="J6" i="5"/>
  <c r="K48" i="6" s="1"/>
  <c r="I6" i="5"/>
  <c r="J48" i="6" s="1"/>
  <c r="H6" i="5"/>
  <c r="I48" i="6" s="1"/>
  <c r="G6" i="5"/>
  <c r="H48" i="6" s="1"/>
  <c r="F6" i="5"/>
  <c r="G48" i="6" s="1"/>
  <c r="E6" i="5"/>
  <c r="F48" i="6" s="1"/>
  <c r="Q5" i="5"/>
  <c r="R47" i="6" s="1"/>
  <c r="P5" i="5"/>
  <c r="Q47" i="6" s="1"/>
  <c r="O5" i="5"/>
  <c r="P47" i="6" s="1"/>
  <c r="N5" i="5"/>
  <c r="O47" i="6" s="1"/>
  <c r="M5" i="5"/>
  <c r="N47" i="6" s="1"/>
  <c r="L5" i="5"/>
  <c r="M47" i="6" s="1"/>
  <c r="K5" i="5"/>
  <c r="L47" i="6" s="1"/>
  <c r="J5" i="5"/>
  <c r="K47" i="6" s="1"/>
  <c r="I5" i="5"/>
  <c r="J47" i="6" s="1"/>
  <c r="H5" i="5"/>
  <c r="I47" i="6" s="1"/>
  <c r="G5" i="5"/>
  <c r="H47" i="6" s="1"/>
  <c r="F5" i="5"/>
  <c r="G47" i="6" s="1"/>
  <c r="E5" i="5"/>
  <c r="Q4" i="5"/>
  <c r="R46" i="6" s="1"/>
  <c r="P4" i="5"/>
  <c r="Q46" i="6" s="1"/>
  <c r="O4" i="5"/>
  <c r="P46" i="6" s="1"/>
  <c r="N4" i="5"/>
  <c r="O46" i="6" s="1"/>
  <c r="M4" i="5"/>
  <c r="N46" i="6" s="1"/>
  <c r="L4" i="5"/>
  <c r="M46" i="6" s="1"/>
  <c r="K4" i="5"/>
  <c r="L46" i="6" s="1"/>
  <c r="J4" i="5"/>
  <c r="K46" i="6" s="1"/>
  <c r="I4" i="5"/>
  <c r="J46" i="6" s="1"/>
  <c r="H4" i="5"/>
  <c r="I46" i="6" s="1"/>
  <c r="G4" i="5"/>
  <c r="H46" i="6" s="1"/>
  <c r="F4" i="5"/>
  <c r="G46" i="6" s="1"/>
  <c r="E4" i="5"/>
  <c r="F46" i="6" s="1"/>
  <c r="Q3" i="5"/>
  <c r="R45" i="6" s="1"/>
  <c r="P3" i="5"/>
  <c r="Q45" i="6" s="1"/>
  <c r="O3" i="5"/>
  <c r="P45" i="6" s="1"/>
  <c r="N3" i="5"/>
  <c r="O45" i="6" s="1"/>
  <c r="M3" i="5"/>
  <c r="N45" i="6" s="1"/>
  <c r="L3" i="5"/>
  <c r="M45" i="6" s="1"/>
  <c r="K3" i="5"/>
  <c r="L45" i="6" s="1"/>
  <c r="J3" i="5"/>
  <c r="K45" i="6" s="1"/>
  <c r="I3" i="5"/>
  <c r="J45" i="6" s="1"/>
  <c r="H3" i="5"/>
  <c r="I45" i="6" s="1"/>
  <c r="G3" i="5"/>
  <c r="H45" i="6" s="1"/>
  <c r="F3" i="5"/>
  <c r="G45" i="6" s="1"/>
  <c r="E3" i="5"/>
  <c r="F45" i="6" s="1"/>
  <c r="Q6" i="4"/>
  <c r="R39" i="6" s="1"/>
  <c r="P6" i="4"/>
  <c r="Q39" i="6" s="1"/>
  <c r="O6" i="4"/>
  <c r="P39" i="6" s="1"/>
  <c r="N6" i="4"/>
  <c r="O39" i="6" s="1"/>
  <c r="M6" i="4"/>
  <c r="N39" i="6" s="1"/>
  <c r="L6" i="4"/>
  <c r="M39" i="6" s="1"/>
  <c r="K6" i="4"/>
  <c r="L39" i="6" s="1"/>
  <c r="J6" i="4"/>
  <c r="K39" i="6" s="1"/>
  <c r="I6" i="4"/>
  <c r="J39" i="6" s="1"/>
  <c r="H6" i="4"/>
  <c r="I39" i="6" s="1"/>
  <c r="G6" i="4"/>
  <c r="H39" i="6" s="1"/>
  <c r="F6" i="4"/>
  <c r="G39" i="6" s="1"/>
  <c r="E6" i="4"/>
  <c r="F39" i="6" s="1"/>
  <c r="Q5" i="4"/>
  <c r="R38" i="6" s="1"/>
  <c r="P5" i="4"/>
  <c r="Q38" i="6" s="1"/>
  <c r="O5" i="4"/>
  <c r="P38" i="6" s="1"/>
  <c r="N5" i="4"/>
  <c r="O38" i="6" s="1"/>
  <c r="M5" i="4"/>
  <c r="N38" i="6" s="1"/>
  <c r="L5" i="4"/>
  <c r="M38" i="6" s="1"/>
  <c r="K5" i="4"/>
  <c r="L38" i="6" s="1"/>
  <c r="J5" i="4"/>
  <c r="K38" i="6" s="1"/>
  <c r="I5" i="4"/>
  <c r="J38" i="6" s="1"/>
  <c r="H5" i="4"/>
  <c r="I38" i="6" s="1"/>
  <c r="G5" i="4"/>
  <c r="H38" i="6" s="1"/>
  <c r="F5" i="4"/>
  <c r="G38" i="6" s="1"/>
  <c r="E5" i="4"/>
  <c r="F38" i="6" s="1"/>
  <c r="Q4" i="4"/>
  <c r="R37" i="6" s="1"/>
  <c r="P4" i="4"/>
  <c r="Q37" i="6" s="1"/>
  <c r="O4" i="4"/>
  <c r="P37" i="6" s="1"/>
  <c r="N4" i="4"/>
  <c r="O37" i="6" s="1"/>
  <c r="M4" i="4"/>
  <c r="N37" i="6" s="1"/>
  <c r="L4" i="4"/>
  <c r="M37" i="6" s="1"/>
  <c r="K4" i="4"/>
  <c r="L37" i="6" s="1"/>
  <c r="J4" i="4"/>
  <c r="K37" i="6" s="1"/>
  <c r="I4" i="4"/>
  <c r="J37" i="6" s="1"/>
  <c r="H4" i="4"/>
  <c r="I37" i="6" s="1"/>
  <c r="G4" i="4"/>
  <c r="H37" i="6" s="1"/>
  <c r="F4" i="4"/>
  <c r="G37" i="6" s="1"/>
  <c r="E4" i="4"/>
  <c r="F37" i="6" s="1"/>
  <c r="Q3" i="4"/>
  <c r="R36" i="6" s="1"/>
  <c r="P3" i="4"/>
  <c r="Q36" i="6" s="1"/>
  <c r="O3" i="4"/>
  <c r="P36" i="6" s="1"/>
  <c r="N3" i="4"/>
  <c r="O36" i="6" s="1"/>
  <c r="M3" i="4"/>
  <c r="N36" i="6" s="1"/>
  <c r="L3" i="4"/>
  <c r="M36" i="6" s="1"/>
  <c r="K3" i="4"/>
  <c r="L36" i="6" s="1"/>
  <c r="J3" i="4"/>
  <c r="K36" i="6" s="1"/>
  <c r="I3" i="4"/>
  <c r="J36" i="6" s="1"/>
  <c r="H3" i="4"/>
  <c r="I36" i="6" s="1"/>
  <c r="G3" i="4"/>
  <c r="H36" i="6" s="1"/>
  <c r="F3" i="4"/>
  <c r="G36" i="6" s="1"/>
  <c r="E3" i="4"/>
  <c r="F36" i="6" s="1"/>
  <c r="Q6" i="3"/>
  <c r="R21" i="6" s="1"/>
  <c r="P6" i="3"/>
  <c r="Q21" i="6" s="1"/>
  <c r="O6" i="3"/>
  <c r="P21" i="6" s="1"/>
  <c r="N6" i="3"/>
  <c r="O21" i="6" s="1"/>
  <c r="M6" i="3"/>
  <c r="N21" i="6" s="1"/>
  <c r="L6" i="3"/>
  <c r="M21" i="6" s="1"/>
  <c r="K6" i="3"/>
  <c r="L21" i="6" s="1"/>
  <c r="J6" i="3"/>
  <c r="K21" i="6" s="1"/>
  <c r="I6" i="3"/>
  <c r="J21" i="6" s="1"/>
  <c r="H6" i="3"/>
  <c r="I21" i="6" s="1"/>
  <c r="G6" i="3"/>
  <c r="H21" i="6" s="1"/>
  <c r="F6" i="3"/>
  <c r="G21" i="6" s="1"/>
  <c r="E6" i="3"/>
  <c r="F21" i="6" s="1"/>
  <c r="Q5" i="3"/>
  <c r="R20" i="6" s="1"/>
  <c r="P5" i="3"/>
  <c r="Q20" i="6" s="1"/>
  <c r="O5" i="3"/>
  <c r="P20" i="6" s="1"/>
  <c r="N5" i="3"/>
  <c r="O20" i="6" s="1"/>
  <c r="M5" i="3"/>
  <c r="N20" i="6" s="1"/>
  <c r="L5" i="3"/>
  <c r="M20" i="6" s="1"/>
  <c r="K5" i="3"/>
  <c r="L20" i="6" s="1"/>
  <c r="J5" i="3"/>
  <c r="K20" i="6" s="1"/>
  <c r="I5" i="3"/>
  <c r="J20" i="6" s="1"/>
  <c r="H5" i="3"/>
  <c r="I20" i="6" s="1"/>
  <c r="G5" i="3"/>
  <c r="H20" i="6" s="1"/>
  <c r="F5" i="3"/>
  <c r="G20" i="6" s="1"/>
  <c r="E5" i="3"/>
  <c r="F20" i="6" s="1"/>
  <c r="Q4" i="3"/>
  <c r="R19" i="6" s="1"/>
  <c r="P4" i="3"/>
  <c r="Q19" i="6" s="1"/>
  <c r="O4" i="3"/>
  <c r="P19" i="6" s="1"/>
  <c r="N4" i="3"/>
  <c r="O19" i="6" s="1"/>
  <c r="M4" i="3"/>
  <c r="N19" i="6" s="1"/>
  <c r="L4" i="3"/>
  <c r="M19" i="6" s="1"/>
  <c r="K4" i="3"/>
  <c r="L19" i="6" s="1"/>
  <c r="J4" i="3"/>
  <c r="K19" i="6" s="1"/>
  <c r="I4" i="3"/>
  <c r="J19" i="6" s="1"/>
  <c r="H4" i="3"/>
  <c r="I19" i="6" s="1"/>
  <c r="G4" i="3"/>
  <c r="H19" i="6" s="1"/>
  <c r="F4" i="3"/>
  <c r="G19" i="6" s="1"/>
  <c r="E4" i="3"/>
  <c r="F19" i="6" s="1"/>
  <c r="Q3" i="3"/>
  <c r="R18" i="6" s="1"/>
  <c r="P3" i="3"/>
  <c r="Q18" i="6" s="1"/>
  <c r="O3" i="3"/>
  <c r="P18" i="6" s="1"/>
  <c r="N3" i="3"/>
  <c r="O18" i="6" s="1"/>
  <c r="M3" i="3"/>
  <c r="N18" i="6" s="1"/>
  <c r="L3" i="3"/>
  <c r="M18" i="6" s="1"/>
  <c r="K3" i="3"/>
  <c r="L18" i="6" s="1"/>
  <c r="J3" i="3"/>
  <c r="K18" i="6" s="1"/>
  <c r="I3" i="3"/>
  <c r="J18" i="6" s="1"/>
  <c r="H3" i="3"/>
  <c r="I18" i="6" s="1"/>
  <c r="G3" i="3"/>
  <c r="H18" i="6" s="1"/>
  <c r="F3" i="3"/>
  <c r="G18" i="6" s="1"/>
  <c r="E3" i="3"/>
  <c r="F18" i="6" s="1"/>
  <c r="Q6" i="2"/>
  <c r="R12" i="6" s="1"/>
  <c r="P6" i="2"/>
  <c r="Q12" i="6" s="1"/>
  <c r="O6" i="2"/>
  <c r="N6" i="2"/>
  <c r="O12" i="6" s="1"/>
  <c r="M6" i="2"/>
  <c r="N12" i="6" s="1"/>
  <c r="L6" i="2"/>
  <c r="M12" i="6" s="1"/>
  <c r="K6" i="2"/>
  <c r="L12" i="6" s="1"/>
  <c r="J6" i="2"/>
  <c r="K12" i="6" s="1"/>
  <c r="I6" i="2"/>
  <c r="J12" i="6" s="1"/>
  <c r="H6" i="2"/>
  <c r="I12" i="6" s="1"/>
  <c r="G6" i="2"/>
  <c r="F6" i="2"/>
  <c r="G12" i="6" s="1"/>
  <c r="E6" i="2"/>
  <c r="F12" i="6" s="1"/>
  <c r="Q5" i="2"/>
  <c r="R11" i="6" s="1"/>
  <c r="P5" i="2"/>
  <c r="Q11" i="6" s="1"/>
  <c r="O5" i="2"/>
  <c r="P11" i="6" s="1"/>
  <c r="N5" i="2"/>
  <c r="O11" i="6" s="1"/>
  <c r="M5" i="2"/>
  <c r="N11" i="6" s="1"/>
  <c r="L5" i="2"/>
  <c r="M11" i="6" s="1"/>
  <c r="K5" i="2"/>
  <c r="L11" i="6" s="1"/>
  <c r="J5" i="2"/>
  <c r="I5" i="2"/>
  <c r="J11" i="6" s="1"/>
  <c r="H5" i="2"/>
  <c r="I11" i="6" s="1"/>
  <c r="G5" i="2"/>
  <c r="H11" i="6" s="1"/>
  <c r="F5" i="2"/>
  <c r="E5" i="2"/>
  <c r="Q4" i="2"/>
  <c r="R10" i="6" s="1"/>
  <c r="P4" i="2"/>
  <c r="Q10" i="6" s="1"/>
  <c r="O4" i="2"/>
  <c r="P10" i="6" s="1"/>
  <c r="N4" i="2"/>
  <c r="O10" i="6" s="1"/>
  <c r="M4" i="2"/>
  <c r="N10" i="6" s="1"/>
  <c r="L4" i="2"/>
  <c r="M10" i="6" s="1"/>
  <c r="K4" i="2"/>
  <c r="L10" i="6" s="1"/>
  <c r="J4" i="2"/>
  <c r="K10" i="6" s="1"/>
  <c r="I4" i="2"/>
  <c r="J10" i="6" s="1"/>
  <c r="H4" i="2"/>
  <c r="I10" i="6" s="1"/>
  <c r="G4" i="2"/>
  <c r="H10" i="6" s="1"/>
  <c r="F4" i="2"/>
  <c r="G10" i="6" s="1"/>
  <c r="E4" i="2"/>
  <c r="F10" i="6" s="1"/>
  <c r="Q3" i="2"/>
  <c r="R9" i="6" s="1"/>
  <c r="P3" i="2"/>
  <c r="Q9" i="6" s="1"/>
  <c r="O3" i="2"/>
  <c r="P9" i="6" s="1"/>
  <c r="N3" i="2"/>
  <c r="O9" i="6" s="1"/>
  <c r="M3" i="2"/>
  <c r="N9" i="6" s="1"/>
  <c r="L3" i="2"/>
  <c r="M9" i="6" s="1"/>
  <c r="K3" i="2"/>
  <c r="L9" i="6" s="1"/>
  <c r="J3" i="2"/>
  <c r="K9" i="6" s="1"/>
  <c r="I3" i="2"/>
  <c r="J9" i="6" s="1"/>
  <c r="H3" i="2"/>
  <c r="I9" i="6" s="1"/>
  <c r="G3" i="2"/>
  <c r="H9" i="6" s="1"/>
  <c r="F3" i="2"/>
  <c r="G9" i="6" s="1"/>
  <c r="E3" i="2"/>
  <c r="F9" i="6" s="1"/>
  <c r="E7" i="2" l="1"/>
  <c r="F13" i="6" s="1"/>
  <c r="F11" i="6"/>
  <c r="F7" i="2"/>
  <c r="G13" i="6" s="1"/>
  <c r="G11" i="6"/>
  <c r="J7" i="2"/>
  <c r="K13" i="6" s="1"/>
  <c r="K11" i="6"/>
  <c r="G7" i="2"/>
  <c r="H13" i="6" s="1"/>
  <c r="H12" i="6"/>
  <c r="O7" i="2"/>
  <c r="P13" i="6" s="1"/>
  <c r="P12" i="6"/>
  <c r="E7" i="5"/>
  <c r="F49" i="6" s="1"/>
  <c r="F47" i="6"/>
  <c r="K7" i="5"/>
  <c r="L49" i="6" s="1"/>
  <c r="L7" i="5"/>
  <c r="M49" i="6" s="1"/>
  <c r="M7" i="5"/>
  <c r="N49" i="6" s="1"/>
  <c r="F7" i="5"/>
  <c r="G49" i="6" s="1"/>
  <c r="N7" i="5"/>
  <c r="O49" i="6" s="1"/>
  <c r="G7" i="5"/>
  <c r="H49" i="6" s="1"/>
  <c r="O7" i="5"/>
  <c r="P49" i="6" s="1"/>
  <c r="H7" i="5"/>
  <c r="I49" i="6" s="1"/>
  <c r="P7" i="5"/>
  <c r="Q49" i="6" s="1"/>
  <c r="I7" i="5"/>
  <c r="J49" i="6" s="1"/>
  <c r="Q7" i="5"/>
  <c r="R49" i="6" s="1"/>
  <c r="J7" i="5"/>
  <c r="K49" i="6" s="1"/>
  <c r="M7" i="4"/>
  <c r="N40" i="6" s="1"/>
  <c r="F7" i="4"/>
  <c r="G40" i="6" s="1"/>
  <c r="N7" i="4"/>
  <c r="O40" i="6" s="1"/>
  <c r="G7" i="4"/>
  <c r="H40" i="6" s="1"/>
  <c r="O7" i="4"/>
  <c r="P40" i="6" s="1"/>
  <c r="E7" i="4"/>
  <c r="F40" i="6" s="1"/>
  <c r="H7" i="4"/>
  <c r="I40" i="6" s="1"/>
  <c r="P7" i="4"/>
  <c r="Q40" i="6" s="1"/>
  <c r="I7" i="4"/>
  <c r="J40" i="6" s="1"/>
  <c r="L7" i="4"/>
  <c r="M40" i="6" s="1"/>
  <c r="J7" i="4"/>
  <c r="K40" i="6" s="1"/>
  <c r="K7" i="4"/>
  <c r="L40" i="6" s="1"/>
  <c r="Q7" i="4"/>
  <c r="R40" i="6" s="1"/>
  <c r="E7" i="3"/>
  <c r="F22" i="6" s="1"/>
  <c r="F7" i="3"/>
  <c r="G22" i="6" s="1"/>
  <c r="K7" i="3"/>
  <c r="L22" i="6" s="1"/>
  <c r="L7" i="3"/>
  <c r="M22" i="6" s="1"/>
  <c r="M7" i="3"/>
  <c r="N22" i="6" s="1"/>
  <c r="N7" i="3"/>
  <c r="O22" i="6" s="1"/>
  <c r="G7" i="3"/>
  <c r="H22" i="6" s="1"/>
  <c r="O7" i="3"/>
  <c r="P22" i="6" s="1"/>
  <c r="H7" i="3"/>
  <c r="I22" i="6" s="1"/>
  <c r="P7" i="3"/>
  <c r="Q22" i="6" s="1"/>
  <c r="I7" i="3"/>
  <c r="J22" i="6" s="1"/>
  <c r="Q7" i="3"/>
  <c r="R22" i="6" s="1"/>
  <c r="J7" i="3"/>
  <c r="K22" i="6" s="1"/>
  <c r="L7" i="2"/>
  <c r="M13" i="6" s="1"/>
  <c r="M7" i="2"/>
  <c r="N13" i="6" s="1"/>
  <c r="N7" i="2"/>
  <c r="O13" i="6" s="1"/>
  <c r="H7" i="2"/>
  <c r="I13" i="6" s="1"/>
  <c r="P7" i="2"/>
  <c r="Q13" i="6" s="1"/>
  <c r="I7" i="2"/>
  <c r="J13" i="6" s="1"/>
  <c r="Q7" i="2"/>
  <c r="R13" i="6" s="1"/>
  <c r="K7" i="2"/>
  <c r="L13" i="6" s="1"/>
  <c r="Q6" i="1"/>
  <c r="R30" i="6" s="1"/>
  <c r="R61" i="6" s="1"/>
  <c r="P6" i="1"/>
  <c r="Q30" i="6" s="1"/>
  <c r="Q61" i="6" s="1"/>
  <c r="O6" i="1"/>
  <c r="P30" i="6" s="1"/>
  <c r="N6" i="1"/>
  <c r="O30" i="6" s="1"/>
  <c r="O61" i="6" s="1"/>
  <c r="M6" i="1"/>
  <c r="N30" i="6" s="1"/>
  <c r="N61" i="6" s="1"/>
  <c r="L6" i="1"/>
  <c r="M30" i="6" s="1"/>
  <c r="M61" i="6" s="1"/>
  <c r="K6" i="1"/>
  <c r="L30" i="6" s="1"/>
  <c r="L61" i="6" s="1"/>
  <c r="J6" i="1"/>
  <c r="K30" i="6" s="1"/>
  <c r="K61" i="6" s="1"/>
  <c r="I6" i="1"/>
  <c r="J30" i="6" s="1"/>
  <c r="J61" i="6" s="1"/>
  <c r="H6" i="1"/>
  <c r="I30" i="6" s="1"/>
  <c r="I61" i="6" s="1"/>
  <c r="G6" i="1"/>
  <c r="H30" i="6" s="1"/>
  <c r="F6" i="1"/>
  <c r="G30" i="6" s="1"/>
  <c r="G61" i="6" s="1"/>
  <c r="Q5" i="1"/>
  <c r="P5" i="1"/>
  <c r="O5" i="1"/>
  <c r="N5" i="1"/>
  <c r="M5" i="1"/>
  <c r="L5" i="1"/>
  <c r="K5" i="1"/>
  <c r="J5" i="1"/>
  <c r="I5" i="1"/>
  <c r="H5" i="1"/>
  <c r="G5" i="1"/>
  <c r="F5" i="1"/>
  <c r="E6" i="1"/>
  <c r="F30" i="6" s="1"/>
  <c r="F61" i="6" s="1"/>
  <c r="E5" i="1"/>
  <c r="E4" i="1"/>
  <c r="F28" i="6" s="1"/>
  <c r="F59" i="6" s="1"/>
  <c r="H61" i="6" l="1"/>
  <c r="P61" i="6"/>
  <c r="F29" i="6"/>
  <c r="F60" i="6" s="1"/>
  <c r="E7" i="1"/>
  <c r="F31" i="6" s="1"/>
  <c r="G29" i="6"/>
  <c r="G60" i="6" s="1"/>
  <c r="F7" i="1"/>
  <c r="G31" i="6" s="1"/>
  <c r="H29" i="6"/>
  <c r="H60" i="6" s="1"/>
  <c r="G7" i="1"/>
  <c r="H31" i="6" s="1"/>
  <c r="I29" i="6"/>
  <c r="I60" i="6" s="1"/>
  <c r="H7" i="1"/>
  <c r="I31" i="6" s="1"/>
  <c r="J29" i="6"/>
  <c r="J60" i="6" s="1"/>
  <c r="I7" i="1"/>
  <c r="J31" i="6" s="1"/>
  <c r="K29" i="6"/>
  <c r="K60" i="6" s="1"/>
  <c r="J7" i="1"/>
  <c r="K31" i="6" s="1"/>
  <c r="L29" i="6"/>
  <c r="L60" i="6" s="1"/>
  <c r="K7" i="1"/>
  <c r="L31" i="6" s="1"/>
  <c r="M29" i="6"/>
  <c r="M60" i="6" s="1"/>
  <c r="L7" i="1"/>
  <c r="M31" i="6" s="1"/>
  <c r="N29" i="6"/>
  <c r="N60" i="6" s="1"/>
  <c r="M7" i="1"/>
  <c r="N31" i="6" s="1"/>
  <c r="O29" i="6"/>
  <c r="O60" i="6" s="1"/>
  <c r="N7" i="1"/>
  <c r="O31" i="6" s="1"/>
  <c r="P29" i="6"/>
  <c r="P60" i="6" s="1"/>
  <c r="O7" i="1"/>
  <c r="P31" i="6" s="1"/>
  <c r="Q29" i="6"/>
  <c r="Q60" i="6" s="1"/>
  <c r="P7" i="1"/>
  <c r="Q31" i="6" s="1"/>
  <c r="R29" i="6"/>
  <c r="R60" i="6" s="1"/>
  <c r="Q7" i="1"/>
  <c r="R31" i="6" s="1"/>
  <c r="Q4" i="1"/>
  <c r="R28" i="6" s="1"/>
  <c r="R59" i="6" s="1"/>
  <c r="P4" i="1"/>
  <c r="Q28" i="6" s="1"/>
  <c r="Q59" i="6" s="1"/>
  <c r="O4" i="1"/>
  <c r="P28" i="6" s="1"/>
  <c r="P59" i="6" s="1"/>
  <c r="N4" i="1"/>
  <c r="O28" i="6" s="1"/>
  <c r="O59" i="6" s="1"/>
  <c r="M4" i="1"/>
  <c r="N28" i="6" s="1"/>
  <c r="N59" i="6" s="1"/>
  <c r="L4" i="1"/>
  <c r="M28" i="6" s="1"/>
  <c r="M59" i="6" s="1"/>
  <c r="K4" i="1"/>
  <c r="L28" i="6" s="1"/>
  <c r="L59" i="6" s="1"/>
  <c r="J4" i="1"/>
  <c r="K28" i="6" s="1"/>
  <c r="K59" i="6" s="1"/>
  <c r="I4" i="1"/>
  <c r="J28" i="6" s="1"/>
  <c r="J59" i="6" s="1"/>
  <c r="H4" i="1"/>
  <c r="I28" i="6" s="1"/>
  <c r="I59" i="6" s="1"/>
  <c r="G4" i="1"/>
  <c r="H28" i="6" s="1"/>
  <c r="H59" i="6" s="1"/>
  <c r="F4" i="1"/>
  <c r="G28" i="6" s="1"/>
  <c r="G59" i="6" s="1"/>
  <c r="Q3" i="1"/>
  <c r="R27" i="6" s="1"/>
  <c r="R58" i="6" s="1"/>
  <c r="P3" i="1"/>
  <c r="Q27" i="6" s="1"/>
  <c r="Q58" i="6" s="1"/>
  <c r="O3" i="1"/>
  <c r="P27" i="6" s="1"/>
  <c r="P58" i="6" s="1"/>
  <c r="N3" i="1"/>
  <c r="O27" i="6" s="1"/>
  <c r="O58" i="6" s="1"/>
  <c r="M3" i="1"/>
  <c r="N27" i="6" s="1"/>
  <c r="N58" i="6" s="1"/>
  <c r="L3" i="1"/>
  <c r="M27" i="6" s="1"/>
  <c r="M58" i="6" s="1"/>
  <c r="K3" i="1"/>
  <c r="L27" i="6" s="1"/>
  <c r="L58" i="6" s="1"/>
  <c r="J3" i="1"/>
  <c r="K27" i="6" s="1"/>
  <c r="K58" i="6" s="1"/>
  <c r="I3" i="1"/>
  <c r="J27" i="6" s="1"/>
  <c r="J58" i="6" s="1"/>
  <c r="H3" i="1"/>
  <c r="I27" i="6" s="1"/>
  <c r="I58" i="6" s="1"/>
  <c r="G3" i="1"/>
  <c r="H27" i="6" s="1"/>
  <c r="H58" i="6" s="1"/>
  <c r="F3" i="1"/>
  <c r="G27" i="6" s="1"/>
  <c r="G58" i="6" s="1"/>
  <c r="E3" i="1"/>
  <c r="F27" i="6" s="1"/>
  <c r="F58" i="6" s="1"/>
  <c r="F69" i="6" l="1"/>
  <c r="F70" i="6" s="1"/>
  <c r="F64" i="6"/>
  <c r="F65" i="6"/>
  <c r="G69" i="6"/>
  <c r="G70" i="6" s="1"/>
  <c r="G65" i="6"/>
  <c r="G64" i="6"/>
  <c r="H65" i="6"/>
  <c r="H69" i="6"/>
  <c r="H70" i="6" s="1"/>
  <c r="H64" i="6"/>
  <c r="I65" i="6"/>
  <c r="I69" i="6"/>
  <c r="I70" i="6" s="1"/>
  <c r="I64" i="6"/>
  <c r="J65" i="6"/>
  <c r="J69" i="6"/>
  <c r="J70" i="6" s="1"/>
  <c r="J64" i="6"/>
  <c r="K65" i="6"/>
  <c r="K69" i="6"/>
  <c r="K70" i="6" s="1"/>
  <c r="K64" i="6"/>
  <c r="L65" i="6"/>
  <c r="L69" i="6"/>
  <c r="L70" i="6" s="1"/>
  <c r="L64" i="6"/>
  <c r="M65" i="6"/>
  <c r="M69" i="6"/>
  <c r="M70" i="6" s="1"/>
  <c r="M64" i="6"/>
  <c r="N65" i="6"/>
  <c r="N69" i="6"/>
  <c r="N70" i="6" s="1"/>
  <c r="N64" i="6"/>
  <c r="O65" i="6"/>
  <c r="O69" i="6"/>
  <c r="O70" i="6" s="1"/>
  <c r="O64" i="6"/>
  <c r="P65" i="6"/>
  <c r="P69" i="6"/>
  <c r="P70" i="6" s="1"/>
  <c r="Q65" i="6"/>
  <c r="Q69" i="6"/>
  <c r="Q70" i="6" s="1"/>
  <c r="Q64" i="6"/>
  <c r="R65" i="6"/>
  <c r="R69" i="6"/>
  <c r="R70" i="6" s="1"/>
  <c r="R64" i="6"/>
  <c r="P64" i="6"/>
</calcChain>
</file>

<file path=xl/sharedStrings.xml><?xml version="1.0" encoding="utf-8"?>
<sst xmlns="http://schemas.openxmlformats.org/spreadsheetml/2006/main" count="73" uniqueCount="38">
  <si>
    <t>No.1</t>
    <phoneticPr fontId="1"/>
  </si>
  <si>
    <t>押下スイッチ番号</t>
    <rPh sb="0" eb="2">
      <t>オウカ</t>
    </rPh>
    <rPh sb="6" eb="8">
      <t>バンゴウ</t>
    </rPh>
    <phoneticPr fontId="1"/>
  </si>
  <si>
    <t>off</t>
    <phoneticPr fontId="1"/>
  </si>
  <si>
    <t>平均</t>
    <rPh sb="0" eb="2">
      <t>ヘイキン</t>
    </rPh>
    <phoneticPr fontId="1"/>
  </si>
  <si>
    <t>標準偏差</t>
    <rPh sb="0" eb="2">
      <t>ヒョウジュン</t>
    </rPh>
    <rPh sb="2" eb="4">
      <t>ヘンサ</t>
    </rPh>
    <phoneticPr fontId="1"/>
  </si>
  <si>
    <t>最大</t>
    <rPh sb="0" eb="2">
      <t>サイダイ</t>
    </rPh>
    <phoneticPr fontId="1"/>
  </si>
  <si>
    <t>最小</t>
    <rPh sb="0" eb="2">
      <t>サイショウ</t>
    </rPh>
    <phoneticPr fontId="1"/>
  </si>
  <si>
    <t>最大最小差</t>
    <rPh sb="0" eb="2">
      <t>サイダイ</t>
    </rPh>
    <rPh sb="2" eb="4">
      <t>サイショウ</t>
    </rPh>
    <rPh sb="4" eb="5">
      <t>サ</t>
    </rPh>
    <phoneticPr fontId="1"/>
  </si>
  <si>
    <t>生データ</t>
    <rPh sb="0" eb="1">
      <t>ナマ</t>
    </rPh>
    <phoneticPr fontId="1"/>
  </si>
  <si>
    <t>No.2</t>
    <phoneticPr fontId="1"/>
  </si>
  <si>
    <t>No.3</t>
    <phoneticPr fontId="1"/>
  </si>
  <si>
    <t>No.4</t>
    <phoneticPr fontId="1"/>
  </si>
  <si>
    <t>No.５</t>
    <phoneticPr fontId="1"/>
  </si>
  <si>
    <t>量子化bit</t>
    <rPh sb="0" eb="3">
      <t>リョウシカ</t>
    </rPh>
    <phoneticPr fontId="1"/>
  </si>
  <si>
    <t>フルスケール電圧</t>
    <rPh sb="6" eb="8">
      <t>デンアツ</t>
    </rPh>
    <phoneticPr fontId="1"/>
  </si>
  <si>
    <t>入力電圧(計算値）</t>
    <rPh sb="0" eb="2">
      <t>ニュウリョク</t>
    </rPh>
    <rPh sb="2" eb="4">
      <t>デンアツ</t>
    </rPh>
    <rPh sb="5" eb="8">
      <t>ケイサンチ</t>
    </rPh>
    <phoneticPr fontId="1"/>
  </si>
  <si>
    <t>ＡＤ値</t>
    <rPh sb="2" eb="3">
      <t>チ</t>
    </rPh>
    <phoneticPr fontId="1"/>
  </si>
  <si>
    <t>まとめ</t>
    <phoneticPr fontId="1"/>
  </si>
  <si>
    <t>押下スイッチ番号</t>
  </si>
  <si>
    <t>off</t>
  </si>
  <si>
    <t>平均の平均</t>
    <rPh sb="0" eb="2">
      <t>ヘイキン</t>
    </rPh>
    <rPh sb="3" eb="5">
      <t>ヘイキン</t>
    </rPh>
    <phoneticPr fontId="1"/>
  </si>
  <si>
    <t>標準偏差の最大値</t>
    <rPh sb="0" eb="4">
      <t>ヒョウジュンヘンサ</t>
    </rPh>
    <rPh sb="5" eb="8">
      <t>サイダイチ</t>
    </rPh>
    <phoneticPr fontId="1"/>
  </si>
  <si>
    <t>最大値の最大値</t>
    <rPh sb="0" eb="3">
      <t>サイダイチ</t>
    </rPh>
    <rPh sb="4" eb="7">
      <t>サイダイチ</t>
    </rPh>
    <phoneticPr fontId="1"/>
  </si>
  <si>
    <t>最小値の最小値</t>
    <rPh sb="0" eb="3">
      <t>サイショウチ</t>
    </rPh>
    <rPh sb="4" eb="7">
      <t>サイショウチ</t>
    </rPh>
    <phoneticPr fontId="1"/>
  </si>
  <si>
    <t>N=</t>
    <phoneticPr fontId="1"/>
  </si>
  <si>
    <t>平均値の-Nシグマ</t>
    <rPh sb="0" eb="3">
      <t>ヘイキンチ</t>
    </rPh>
    <phoneticPr fontId="1"/>
  </si>
  <si>
    <t>計算値との比較</t>
    <rPh sb="0" eb="3">
      <t>ケイサンチ</t>
    </rPh>
    <rPh sb="5" eb="7">
      <t>ヒカク</t>
    </rPh>
    <phoneticPr fontId="1"/>
  </si>
  <si>
    <t>差(平均－計算）</t>
    <rPh sb="0" eb="1">
      <t>サ</t>
    </rPh>
    <rPh sb="2" eb="4">
      <t>ヘイキン</t>
    </rPh>
    <rPh sb="5" eb="7">
      <t>ケイサン</t>
    </rPh>
    <phoneticPr fontId="1"/>
  </si>
  <si>
    <t>Ｎシグマ外</t>
    <rPh sb="4" eb="5">
      <t>ガイ</t>
    </rPh>
    <phoneticPr fontId="1"/>
  </si>
  <si>
    <t>これまでの結論</t>
    <rPh sb="5" eb="7">
      <t>ケツロン</t>
    </rPh>
    <phoneticPr fontId="1"/>
  </si>
  <si>
    <t>実機の現物合わせでＡＤ変換された値を実測し（その値±ある幅）を、押されたスイッチ番号の判定に用いることとする。</t>
    <rPh sb="0" eb="2">
      <t>ジッキ</t>
    </rPh>
    <rPh sb="3" eb="5">
      <t>ゲンブツ</t>
    </rPh>
    <rPh sb="5" eb="6">
      <t>ア</t>
    </rPh>
    <rPh sb="11" eb="13">
      <t>ヘンカン</t>
    </rPh>
    <rPh sb="16" eb="17">
      <t>アタイ</t>
    </rPh>
    <rPh sb="18" eb="20">
      <t>ジッソク</t>
    </rPh>
    <rPh sb="24" eb="25">
      <t>アタイ</t>
    </rPh>
    <rPh sb="28" eb="29">
      <t>ハバ</t>
    </rPh>
    <rPh sb="32" eb="33">
      <t>オ</t>
    </rPh>
    <rPh sb="40" eb="42">
      <t>バンゴウ</t>
    </rPh>
    <rPh sb="43" eb="45">
      <t>ハンテイ</t>
    </rPh>
    <rPh sb="46" eb="47">
      <t>モチ</t>
    </rPh>
    <phoneticPr fontId="1"/>
  </si>
  <si>
    <t>各号機の総合評価</t>
    <rPh sb="0" eb="1">
      <t>カク</t>
    </rPh>
    <rPh sb="1" eb="3">
      <t>ゴウキ</t>
    </rPh>
    <rPh sb="4" eb="6">
      <t>ソウゴウ</t>
    </rPh>
    <rPh sb="6" eb="8">
      <t>ヒョウカ</t>
    </rPh>
    <phoneticPr fontId="1"/>
  </si>
  <si>
    <t>AD出力値の計算値（公称値からの計算値）</t>
    <rPh sb="2" eb="4">
      <t>シュツリョク</t>
    </rPh>
    <rPh sb="4" eb="5">
      <t>チ</t>
    </rPh>
    <rPh sb="6" eb="9">
      <t>ケイサンチ</t>
    </rPh>
    <rPh sb="10" eb="13">
      <t>コウショウチ</t>
    </rPh>
    <rPh sb="16" eb="18">
      <t>ケイサン</t>
    </rPh>
    <rPh sb="18" eb="19">
      <t>チ</t>
    </rPh>
    <phoneticPr fontId="1"/>
  </si>
  <si>
    <t>各号機におけるADC出力値の実測値評価</t>
    <rPh sb="0" eb="3">
      <t>カクゴウキ</t>
    </rPh>
    <rPh sb="10" eb="12">
      <t>シュツリョク</t>
    </rPh>
    <rPh sb="12" eb="13">
      <t>チ</t>
    </rPh>
    <rPh sb="14" eb="17">
      <t>ジッソクチ</t>
    </rPh>
    <rPh sb="17" eb="19">
      <t>ヒョウカ</t>
    </rPh>
    <phoneticPr fontId="1"/>
  </si>
  <si>
    <t>Nシグマの幅を色々変えると、隣接するスイッチ押下の出力値と判別できなくなる場合がある。</t>
    <rPh sb="5" eb="6">
      <t>ハバ</t>
    </rPh>
    <rPh sb="7" eb="10">
      <t>イロイロカ</t>
    </rPh>
    <rPh sb="14" eb="16">
      <t>リンセツ</t>
    </rPh>
    <rPh sb="22" eb="24">
      <t>オウカ</t>
    </rPh>
    <rPh sb="25" eb="28">
      <t>シュツリョクチ</t>
    </rPh>
    <rPh sb="29" eb="31">
      <t>ハンベツ</t>
    </rPh>
    <rPh sb="37" eb="39">
      <t>バアイ</t>
    </rPh>
    <phoneticPr fontId="1"/>
  </si>
  <si>
    <t>Nを小さくすると、最大値の最大値・最小値の最小値が被る場合がある（被ると、セルが黄色くなる）。</t>
    <rPh sb="2" eb="3">
      <t>チイ</t>
    </rPh>
    <rPh sb="9" eb="12">
      <t>サイダイチ</t>
    </rPh>
    <rPh sb="13" eb="16">
      <t>サイダイチ</t>
    </rPh>
    <rPh sb="17" eb="20">
      <t>サイショウチ</t>
    </rPh>
    <rPh sb="21" eb="24">
      <t>サイショウチ</t>
    </rPh>
    <rPh sb="25" eb="26">
      <t>カブ</t>
    </rPh>
    <rPh sb="27" eb="29">
      <t>バアイ</t>
    </rPh>
    <rPh sb="33" eb="34">
      <t>カブ</t>
    </rPh>
    <rPh sb="40" eb="42">
      <t>キイロ</t>
    </rPh>
    <phoneticPr fontId="1"/>
  </si>
  <si>
    <r>
      <t>その値、というのは、</t>
    </r>
    <r>
      <rPr>
        <sz val="11"/>
        <color rgb="FFFF0000"/>
        <rFont val="ＭＳ Ｐゴシック"/>
        <family val="3"/>
        <charset val="128"/>
        <scheme val="minor"/>
      </rPr>
      <t>平均の平均</t>
    </r>
    <r>
      <rPr>
        <sz val="11"/>
        <color theme="1"/>
        <rFont val="ＭＳ Ｐゴシック"/>
        <family val="2"/>
        <charset val="128"/>
        <scheme val="minor"/>
      </rPr>
      <t>、ある幅は、</t>
    </r>
    <r>
      <rPr>
        <sz val="11"/>
        <color rgb="FFFF0000"/>
        <rFont val="ＭＳ Ｐゴシック"/>
        <family val="3"/>
        <charset val="128"/>
        <scheme val="minor"/>
      </rPr>
      <t>標準偏差の最大値の6倍</t>
    </r>
    <r>
      <rPr>
        <sz val="11"/>
        <color theme="1"/>
        <rFont val="ＭＳ Ｐゴシック"/>
        <family val="2"/>
        <charset val="128"/>
        <scheme val="minor"/>
      </rPr>
      <t>（6シグマ）とする。</t>
    </r>
    <rPh sb="2" eb="3">
      <t>アタイ</t>
    </rPh>
    <rPh sb="10" eb="12">
      <t>ヘイキン</t>
    </rPh>
    <rPh sb="13" eb="15">
      <t>ヘイキン</t>
    </rPh>
    <rPh sb="18" eb="19">
      <t>ハバ</t>
    </rPh>
    <rPh sb="21" eb="23">
      <t>ヒョウジュン</t>
    </rPh>
    <rPh sb="23" eb="25">
      <t>ヘンサ</t>
    </rPh>
    <rPh sb="26" eb="29">
      <t>サイダイチ</t>
    </rPh>
    <rPh sb="31" eb="32">
      <t>バイ</t>
    </rPh>
    <phoneticPr fontId="1"/>
  </si>
  <si>
    <t>スイッチ番号が大きい場合は、計算値と実測値とが一致しなくなるが、この教材では「見ないことにする」</t>
    <rPh sb="4" eb="6">
      <t>バンゴウ</t>
    </rPh>
    <rPh sb="7" eb="8">
      <t>オオ</t>
    </rPh>
    <rPh sb="10" eb="12">
      <t>バアイ</t>
    </rPh>
    <rPh sb="14" eb="17">
      <t>ケイサンチ</t>
    </rPh>
    <rPh sb="18" eb="21">
      <t>ジッソクチ</t>
    </rPh>
    <rPh sb="23" eb="25">
      <t>イッチ</t>
    </rPh>
    <rPh sb="34" eb="36">
      <t>キョウザイ</t>
    </rPh>
    <rPh sb="39" eb="40">
      <t>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</si>
</sst>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.0_ "/>
  </numFmts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6"/>
      <color theme="1"/>
      <name val="ＭＳ Ｐゴシック"/>
      <family val="2"/>
      <charset val="128"/>
      <scheme val="minor"/>
    </font>
    <font>
      <sz val="28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4" fillId="0" borderId="0" xfId="0" applyFont="1">
      <alignment vertical="center"/>
    </xf>
  </cellXfs>
  <cellStyles count="1">
    <cellStyle name="標準" xfId="0" builtinId="0"/>
  </cellStyles>
  <dxfs count="2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/>
              <a:t>抵抗／スイッチ回路の入出力特性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'1号機'!$E$1:$Q$1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off</c:v>
                </c:pt>
              </c:strCache>
            </c:strRef>
          </c:xVal>
          <c:yVal>
            <c:numRef>
              <c:f>'1号機'!$E$3:$Q$3</c:f>
              <c:numCache>
                <c:formatCode>0_ </c:formatCode>
                <c:ptCount val="13"/>
                <c:pt idx="0">
                  <c:v>1.2857142857142858</c:v>
                </c:pt>
                <c:pt idx="1">
                  <c:v>242.625</c:v>
                </c:pt>
                <c:pt idx="2">
                  <c:v>513.33333333333337</c:v>
                </c:pt>
                <c:pt idx="3">
                  <c:v>853.4</c:v>
                </c:pt>
                <c:pt idx="4">
                  <c:v>1191.75</c:v>
                </c:pt>
                <c:pt idx="5">
                  <c:v>1568.4545454545455</c:v>
                </c:pt>
                <c:pt idx="6">
                  <c:v>1978.2222222222222</c:v>
                </c:pt>
                <c:pt idx="7">
                  <c:v>2377.3000000000002</c:v>
                </c:pt>
                <c:pt idx="8">
                  <c:v>2791.6363636363635</c:v>
                </c:pt>
                <c:pt idx="9">
                  <c:v>3152.6</c:v>
                </c:pt>
                <c:pt idx="10">
                  <c:v>3478</c:v>
                </c:pt>
                <c:pt idx="11">
                  <c:v>3740.9</c:v>
                </c:pt>
                <c:pt idx="12">
                  <c:v>3953.0666666666666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0B-48C5-B34B-19A890F8E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93560"/>
        <c:axId val="183390424"/>
      </c:scatterChart>
      <c:valAx>
        <c:axId val="183393560"/>
        <c:scaling>
          <c:orientation val="minMax"/>
          <c:max val="1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押下スイッチ番号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90424"/>
        <c:crosses val="autoZero"/>
        <c:crossBetween val="midCat"/>
        <c:majorUnit val="1"/>
      </c:valAx>
      <c:valAx>
        <c:axId val="183390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AD</a:t>
                </a:r>
                <a:r>
                  <a:rPr lang="ja-JP" altLang="en-US"/>
                  <a:t>コンバータ出力値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93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/>
              <a:t>抵抗／スイッチ回路の入出力特性</a:t>
            </a:r>
          </a:p>
        </c:rich>
      </c:tx>
      <c:layout>
        <c:manualLayout>
          <c:xMode val="edge"/>
          <c:yMode val="edge"/>
          <c:x val="0.31784189289771614"/>
          <c:y val="3.22255790533736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'2号機'!$E$1:$Q$1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off</c:v>
                </c:pt>
              </c:strCache>
            </c:strRef>
          </c:xVal>
          <c:yVal>
            <c:numRef>
              <c:f>'2号機'!$E$3:$Q$3</c:f>
              <c:numCache>
                <c:formatCode>0_ </c:formatCode>
                <c:ptCount val="13"/>
                <c:pt idx="0">
                  <c:v>2.25</c:v>
                </c:pt>
                <c:pt idx="1">
                  <c:v>242.45454545454547</c:v>
                </c:pt>
                <c:pt idx="2">
                  <c:v>523.4666666666667</c:v>
                </c:pt>
                <c:pt idx="3">
                  <c:v>865.21428571428567</c:v>
                </c:pt>
                <c:pt idx="4">
                  <c:v>1197.6666666666667</c:v>
                </c:pt>
                <c:pt idx="5">
                  <c:v>1572.8461538461538</c:v>
                </c:pt>
                <c:pt idx="6">
                  <c:v>1985.5454545454545</c:v>
                </c:pt>
                <c:pt idx="7">
                  <c:v>2380.1875</c:v>
                </c:pt>
                <c:pt idx="8">
                  <c:v>2790.8</c:v>
                </c:pt>
                <c:pt idx="9">
                  <c:v>3150.6666666666665</c:v>
                </c:pt>
                <c:pt idx="10">
                  <c:v>3477.5625</c:v>
                </c:pt>
                <c:pt idx="11">
                  <c:v>3748.8</c:v>
                </c:pt>
                <c:pt idx="12">
                  <c:v>3963.7692307692309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E8-4584-81F1-636C4C4E7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94736"/>
        <c:axId val="183391992"/>
      </c:scatterChart>
      <c:valAx>
        <c:axId val="183394736"/>
        <c:scaling>
          <c:orientation val="minMax"/>
          <c:max val="1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押下スイッチ番号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91992"/>
        <c:crosses val="autoZero"/>
        <c:crossBetween val="midCat"/>
        <c:majorUnit val="1"/>
      </c:valAx>
      <c:valAx>
        <c:axId val="1833919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AD</a:t>
                </a:r>
                <a:r>
                  <a:rPr lang="ja-JP" altLang="en-US"/>
                  <a:t>コンバータ出力値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9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/>
              <a:t>抵抗／スイッチ回路の入出力特性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'3号機'!$E$1:$Q$1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off</c:v>
                </c:pt>
              </c:strCache>
            </c:strRef>
          </c:xVal>
          <c:yVal>
            <c:numRef>
              <c:f>'3号機'!$E$3:$Q$3</c:f>
              <c:numCache>
                <c:formatCode>0_ </c:formatCode>
                <c:ptCount val="13"/>
                <c:pt idx="0">
                  <c:v>1.4</c:v>
                </c:pt>
                <c:pt idx="1">
                  <c:v>238.8</c:v>
                </c:pt>
                <c:pt idx="2">
                  <c:v>511</c:v>
                </c:pt>
                <c:pt idx="3">
                  <c:v>863.28571428571433</c:v>
                </c:pt>
                <c:pt idx="4">
                  <c:v>1201.4000000000001</c:v>
                </c:pt>
                <c:pt idx="5">
                  <c:v>1575.3333333333333</c:v>
                </c:pt>
                <c:pt idx="6">
                  <c:v>1976.6</c:v>
                </c:pt>
                <c:pt idx="7">
                  <c:v>2370</c:v>
                </c:pt>
                <c:pt idx="8">
                  <c:v>2783.2</c:v>
                </c:pt>
                <c:pt idx="9">
                  <c:v>3153.6</c:v>
                </c:pt>
                <c:pt idx="10">
                  <c:v>3488</c:v>
                </c:pt>
                <c:pt idx="11">
                  <c:v>3765.5</c:v>
                </c:pt>
                <c:pt idx="12">
                  <c:v>3981.8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6C-4B9C-A443-9199186A4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92776"/>
        <c:axId val="183395128"/>
      </c:scatterChart>
      <c:valAx>
        <c:axId val="183392776"/>
        <c:scaling>
          <c:orientation val="minMax"/>
          <c:max val="1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押下スイッチ番号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95128"/>
        <c:crosses val="autoZero"/>
        <c:crossBetween val="midCat"/>
        <c:majorUnit val="1"/>
      </c:valAx>
      <c:valAx>
        <c:axId val="1833951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AD</a:t>
                </a:r>
                <a:r>
                  <a:rPr lang="ja-JP" altLang="en-US"/>
                  <a:t>コンバータ出力値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92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/>
              <a:t>抵抗／スイッチ回路の入出力特性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'4号機'!$E$1:$Q$1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off</c:v>
                </c:pt>
              </c:strCache>
            </c:strRef>
          </c:xVal>
          <c:yVal>
            <c:numRef>
              <c:f>'4号機'!$E$3:$Q$3</c:f>
              <c:numCache>
                <c:formatCode>0_ </c:formatCode>
                <c:ptCount val="13"/>
                <c:pt idx="0">
                  <c:v>2.25</c:v>
                </c:pt>
                <c:pt idx="1">
                  <c:v>242.45454545454547</c:v>
                </c:pt>
                <c:pt idx="2">
                  <c:v>523.4666666666667</c:v>
                </c:pt>
                <c:pt idx="3">
                  <c:v>865.21428571428567</c:v>
                </c:pt>
                <c:pt idx="4">
                  <c:v>1197.6666666666667</c:v>
                </c:pt>
                <c:pt idx="5">
                  <c:v>1572.8461538461538</c:v>
                </c:pt>
                <c:pt idx="6">
                  <c:v>1985.5454545454545</c:v>
                </c:pt>
                <c:pt idx="7">
                  <c:v>2380.1875</c:v>
                </c:pt>
                <c:pt idx="8">
                  <c:v>2790.8</c:v>
                </c:pt>
                <c:pt idx="9">
                  <c:v>3150.6666666666665</c:v>
                </c:pt>
                <c:pt idx="10">
                  <c:v>3477.5625</c:v>
                </c:pt>
                <c:pt idx="11">
                  <c:v>3748.8</c:v>
                </c:pt>
                <c:pt idx="12">
                  <c:v>3963.7692307692309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DF-4416-AC22-778D2B89D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89640"/>
        <c:axId val="183390032"/>
      </c:scatterChart>
      <c:valAx>
        <c:axId val="183389640"/>
        <c:scaling>
          <c:orientation val="minMax"/>
          <c:max val="1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押下スイッチ番号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90032"/>
        <c:crosses val="autoZero"/>
        <c:crossBetween val="midCat"/>
        <c:majorUnit val="1"/>
      </c:valAx>
      <c:valAx>
        <c:axId val="1833900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AD</a:t>
                </a:r>
                <a:r>
                  <a:rPr lang="ja-JP" altLang="en-US"/>
                  <a:t>コンバータ出力値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89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/>
              <a:t>抵抗／スイッチ回路の入出力特性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'5号機'!$E$1:$Q$1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off</c:v>
                </c:pt>
              </c:strCache>
            </c:strRef>
          </c:xVal>
          <c:yVal>
            <c:numRef>
              <c:f>'5号機'!$E$3:$Q$3</c:f>
              <c:numCache>
                <c:formatCode>0_ </c:formatCode>
                <c:ptCount val="13"/>
                <c:pt idx="0">
                  <c:v>2.4285714285714284</c:v>
                </c:pt>
                <c:pt idx="1">
                  <c:v>242</c:v>
                </c:pt>
                <c:pt idx="2">
                  <c:v>515.36363636363637</c:v>
                </c:pt>
                <c:pt idx="3">
                  <c:v>860.76923076923072</c:v>
                </c:pt>
                <c:pt idx="4">
                  <c:v>1196.7857142857142</c:v>
                </c:pt>
                <c:pt idx="5">
                  <c:v>1572.8333333333333</c:v>
                </c:pt>
                <c:pt idx="6">
                  <c:v>1983.0833333333333</c:v>
                </c:pt>
                <c:pt idx="7">
                  <c:v>2382.8571428571427</c:v>
                </c:pt>
                <c:pt idx="8">
                  <c:v>2790.090909090909</c:v>
                </c:pt>
                <c:pt idx="9">
                  <c:v>3155.25</c:v>
                </c:pt>
                <c:pt idx="10">
                  <c:v>3480.7692307692309</c:v>
                </c:pt>
                <c:pt idx="11">
                  <c:v>3746.45</c:v>
                </c:pt>
                <c:pt idx="12">
                  <c:v>3968.875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5A-4E2B-B2EC-5F72B1515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79792"/>
        <c:axId val="187681752"/>
      </c:scatterChart>
      <c:valAx>
        <c:axId val="187679792"/>
        <c:scaling>
          <c:orientation val="minMax"/>
          <c:max val="1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押下スイッチ番号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681752"/>
        <c:crosses val="autoZero"/>
        <c:crossBetween val="midCat"/>
        <c:majorUnit val="1"/>
      </c:valAx>
      <c:valAx>
        <c:axId val="1876817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AD</a:t>
                </a:r>
                <a:r>
                  <a:rPr lang="ja-JP" altLang="en-US"/>
                  <a:t>コンバータ出力値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67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647700</xdr:colOff>
      <xdr:row>20</xdr:row>
      <xdr:rowOff>38100</xdr:rowOff>
    </xdr:from>
    <xdr:to>
      <xdr:col>19</xdr:col>
      <xdr:colOff>266700</xdr:colOff>
      <xdr:row>38</xdr:row>
      <xdr:rowOff>104775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314325</xdr:colOff>
      <xdr:row>20</xdr:row>
      <xdr:rowOff>114300</xdr:rowOff>
    </xdr:from>
    <xdr:to>
      <xdr:col>11</xdr:col>
      <xdr:colOff>66675</xdr:colOff>
      <xdr:row>43</xdr:row>
      <xdr:rowOff>70104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" y="3781425"/>
          <a:ext cx="6962775" cy="38991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142875</xdr:colOff>
      <xdr:row>25</xdr:row>
      <xdr:rowOff>28575</xdr:rowOff>
    </xdr:from>
    <xdr:to>
      <xdr:col>19</xdr:col>
      <xdr:colOff>447675</xdr:colOff>
      <xdr:row>43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504825</xdr:colOff>
      <xdr:row>27</xdr:row>
      <xdr:rowOff>133350</xdr:rowOff>
    </xdr:from>
    <xdr:to>
      <xdr:col>10</xdr:col>
      <xdr:colOff>511629</xdr:colOff>
      <xdr:row>49</xdr:row>
      <xdr:rowOff>19050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25" y="5000625"/>
          <a:ext cx="6531429" cy="3657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20</xdr:row>
      <xdr:rowOff>114300</xdr:rowOff>
    </xdr:from>
    <xdr:to>
      <xdr:col>18</xdr:col>
      <xdr:colOff>590550</xdr:colOff>
      <xdr:row>39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523875</xdr:colOff>
      <xdr:row>17</xdr:row>
      <xdr:rowOff>104775</xdr:rowOff>
    </xdr:from>
    <xdr:to>
      <xdr:col>10</xdr:col>
      <xdr:colOff>208189</xdr:colOff>
      <xdr:row>40</xdr:row>
      <xdr:rowOff>22479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3257550"/>
          <a:ext cx="6894739" cy="386105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26</xdr:row>
      <xdr:rowOff>57150</xdr:rowOff>
    </xdr:from>
    <xdr:to>
      <xdr:col>18</xdr:col>
      <xdr:colOff>485775</xdr:colOff>
      <xdr:row>44</xdr:row>
      <xdr:rowOff>123825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9525</xdr:colOff>
      <xdr:row>26</xdr:row>
      <xdr:rowOff>142875</xdr:rowOff>
    </xdr:from>
    <xdr:to>
      <xdr:col>10</xdr:col>
      <xdr:colOff>242888</xdr:colOff>
      <xdr:row>46</xdr:row>
      <xdr:rowOff>114300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1125" y="4838700"/>
          <a:ext cx="6072188" cy="34004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28</xdr:row>
      <xdr:rowOff>161925</xdr:rowOff>
    </xdr:from>
    <xdr:to>
      <xdr:col>18</xdr:col>
      <xdr:colOff>409575</xdr:colOff>
      <xdr:row>47</xdr:row>
      <xdr:rowOff>57150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19050</xdr:colOff>
      <xdr:row>26</xdr:row>
      <xdr:rowOff>76200</xdr:rowOff>
    </xdr:from>
    <xdr:to>
      <xdr:col>10</xdr:col>
      <xdr:colOff>142875</xdr:colOff>
      <xdr:row>45</xdr:row>
      <xdr:rowOff>157734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" y="4772025"/>
          <a:ext cx="5962650" cy="33390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44"/>
  <sheetViews>
    <sheetView workbookViewId="0">
      <selection activeCell="A41" sqref="A41:XFD65"/>
    </sheetView>
  </sheetViews>
  <sheetFormatPr defaultRowHeight="13.5" x14ac:dyDescent="0.15"/>
  <cols>
    <col min="4" max="4" width="13.625" customWidth="1"/>
  </cols>
  <sheetData>
    <row r="1" spans="3:17" ht="32.25" x14ac:dyDescent="0.15">
      <c r="C1" s="3" t="s">
        <v>0</v>
      </c>
      <c r="D1" t="s">
        <v>1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 t="s">
        <v>2</v>
      </c>
    </row>
    <row r="3" spans="3:17" x14ac:dyDescent="0.15">
      <c r="D3" t="s">
        <v>3</v>
      </c>
      <c r="E3" s="1">
        <f t="shared" ref="E3:Q3" si="0">AVERAGE(E9:E34)</f>
        <v>1.2857142857142858</v>
      </c>
      <c r="F3" s="1">
        <f t="shared" si="0"/>
        <v>242.625</v>
      </c>
      <c r="G3" s="1">
        <f t="shared" si="0"/>
        <v>513.33333333333337</v>
      </c>
      <c r="H3" s="1">
        <f t="shared" si="0"/>
        <v>853.4</v>
      </c>
      <c r="I3" s="1">
        <f t="shared" si="0"/>
        <v>1191.75</v>
      </c>
      <c r="J3" s="1">
        <f t="shared" si="0"/>
        <v>1568.4545454545455</v>
      </c>
      <c r="K3" s="1">
        <f t="shared" si="0"/>
        <v>1978.2222222222222</v>
      </c>
      <c r="L3" s="1">
        <f t="shared" si="0"/>
        <v>2377.3000000000002</v>
      </c>
      <c r="M3" s="1">
        <f t="shared" si="0"/>
        <v>2791.6363636363635</v>
      </c>
      <c r="N3" s="1">
        <f t="shared" si="0"/>
        <v>3152.6</v>
      </c>
      <c r="O3" s="1">
        <f t="shared" si="0"/>
        <v>3478</v>
      </c>
      <c r="P3" s="1">
        <f t="shared" si="0"/>
        <v>3740.9</v>
      </c>
      <c r="Q3" s="1">
        <f t="shared" si="0"/>
        <v>3953.0666666666666</v>
      </c>
    </row>
    <row r="4" spans="3:17" x14ac:dyDescent="0.15">
      <c r="D4" t="s">
        <v>4</v>
      </c>
      <c r="E4" s="1">
        <f t="shared" ref="E4:Q4" si="1">STDEV(E9:E34)</f>
        <v>1.7043362064926935</v>
      </c>
      <c r="F4" s="1">
        <f t="shared" si="1"/>
        <v>0.91612538131290433</v>
      </c>
      <c r="G4" s="1">
        <f t="shared" si="1"/>
        <v>4.6368092477478529</v>
      </c>
      <c r="H4" s="1">
        <f t="shared" si="1"/>
        <v>4.3512450325548588</v>
      </c>
      <c r="I4" s="1">
        <f t="shared" si="1"/>
        <v>4.0266966255586869</v>
      </c>
      <c r="J4" s="1">
        <f t="shared" si="1"/>
        <v>3.8565175058240402</v>
      </c>
      <c r="K4" s="1">
        <f t="shared" si="1"/>
        <v>3.6324157862838948</v>
      </c>
      <c r="L4" s="1">
        <f t="shared" si="1"/>
        <v>5.3343748982946035</v>
      </c>
      <c r="M4" s="1">
        <f t="shared" si="1"/>
        <v>5.9711427260236745</v>
      </c>
      <c r="N4" s="1">
        <f t="shared" si="1"/>
        <v>4.2998707990925595</v>
      </c>
      <c r="O4" s="1">
        <f t="shared" si="1"/>
        <v>3.2317865716108862</v>
      </c>
      <c r="P4" s="1">
        <f t="shared" si="1"/>
        <v>4.1217579852399009</v>
      </c>
      <c r="Q4" s="1">
        <f t="shared" si="1"/>
        <v>8.26754987601411</v>
      </c>
    </row>
    <row r="5" spans="3:17" x14ac:dyDescent="0.15">
      <c r="D5" t="s">
        <v>5</v>
      </c>
      <c r="E5" s="1">
        <f t="shared" ref="E5:Q5" si="2">MAX(E9:E35)</f>
        <v>4</v>
      </c>
      <c r="F5" s="1">
        <f t="shared" si="2"/>
        <v>244</v>
      </c>
      <c r="G5" s="1">
        <f t="shared" si="2"/>
        <v>522</v>
      </c>
      <c r="H5" s="1">
        <f t="shared" si="2"/>
        <v>858</v>
      </c>
      <c r="I5" s="1">
        <f t="shared" si="2"/>
        <v>1196</v>
      </c>
      <c r="J5" s="1">
        <f t="shared" si="2"/>
        <v>1573</v>
      </c>
      <c r="K5" s="1">
        <f t="shared" si="2"/>
        <v>1982</v>
      </c>
      <c r="L5" s="1">
        <f t="shared" si="2"/>
        <v>2390</v>
      </c>
      <c r="M5" s="1">
        <f t="shared" si="2"/>
        <v>2804</v>
      </c>
      <c r="N5" s="1">
        <f t="shared" si="2"/>
        <v>3156</v>
      </c>
      <c r="O5" s="1">
        <f t="shared" si="2"/>
        <v>3482</v>
      </c>
      <c r="P5" s="1">
        <f t="shared" si="2"/>
        <v>3747</v>
      </c>
      <c r="Q5" s="1">
        <f t="shared" si="2"/>
        <v>3963</v>
      </c>
    </row>
    <row r="6" spans="3:17" x14ac:dyDescent="0.15">
      <c r="D6" t="s">
        <v>6</v>
      </c>
      <c r="E6" s="1">
        <f t="shared" ref="E6:Q6" si="3">MIN(E9:E36)</f>
        <v>0</v>
      </c>
      <c r="F6" s="1">
        <f t="shared" si="3"/>
        <v>242</v>
      </c>
      <c r="G6" s="1">
        <f t="shared" si="3"/>
        <v>511</v>
      </c>
      <c r="H6" s="1">
        <f t="shared" si="3"/>
        <v>846</v>
      </c>
      <c r="I6" s="1">
        <f t="shared" si="3"/>
        <v>1186</v>
      </c>
      <c r="J6" s="1">
        <f t="shared" si="3"/>
        <v>1564</v>
      </c>
      <c r="K6" s="1">
        <f t="shared" si="3"/>
        <v>1972</v>
      </c>
      <c r="L6" s="1">
        <f t="shared" si="3"/>
        <v>2372</v>
      </c>
      <c r="M6" s="1">
        <f t="shared" si="3"/>
        <v>2784</v>
      </c>
      <c r="N6" s="1">
        <f t="shared" si="3"/>
        <v>3144</v>
      </c>
      <c r="O6" s="1">
        <f t="shared" si="3"/>
        <v>3473</v>
      </c>
      <c r="P6" s="1">
        <f t="shared" si="3"/>
        <v>3734</v>
      </c>
      <c r="Q6" s="1">
        <f t="shared" si="3"/>
        <v>3939</v>
      </c>
    </row>
    <row r="7" spans="3:17" x14ac:dyDescent="0.15">
      <c r="D7" t="s">
        <v>7</v>
      </c>
      <c r="E7" s="1">
        <f>E5-E6</f>
        <v>4</v>
      </c>
      <c r="F7" s="1">
        <f t="shared" ref="F7:Q7" si="4">F5-F6</f>
        <v>2</v>
      </c>
      <c r="G7" s="1">
        <f t="shared" si="4"/>
        <v>11</v>
      </c>
      <c r="H7" s="1">
        <f t="shared" si="4"/>
        <v>12</v>
      </c>
      <c r="I7" s="1">
        <f t="shared" si="4"/>
        <v>10</v>
      </c>
      <c r="J7" s="1">
        <f t="shared" si="4"/>
        <v>9</v>
      </c>
      <c r="K7" s="1">
        <f t="shared" si="4"/>
        <v>10</v>
      </c>
      <c r="L7" s="1">
        <f t="shared" si="4"/>
        <v>18</v>
      </c>
      <c r="M7" s="1">
        <f t="shared" si="4"/>
        <v>20</v>
      </c>
      <c r="N7" s="1">
        <f t="shared" si="4"/>
        <v>12</v>
      </c>
      <c r="O7" s="1">
        <f t="shared" si="4"/>
        <v>9</v>
      </c>
      <c r="P7" s="1">
        <f t="shared" si="4"/>
        <v>13</v>
      </c>
      <c r="Q7" s="1">
        <f t="shared" si="4"/>
        <v>24</v>
      </c>
    </row>
    <row r="9" spans="3:17" x14ac:dyDescent="0.15">
      <c r="D9" t="s">
        <v>8</v>
      </c>
      <c r="E9">
        <v>2</v>
      </c>
      <c r="F9">
        <v>244</v>
      </c>
      <c r="G9">
        <v>521</v>
      </c>
      <c r="H9">
        <v>855</v>
      </c>
      <c r="I9">
        <v>1195</v>
      </c>
      <c r="J9">
        <v>1564</v>
      </c>
      <c r="K9">
        <v>1980</v>
      </c>
      <c r="L9">
        <v>2390</v>
      </c>
      <c r="M9">
        <v>2804</v>
      </c>
      <c r="N9">
        <v>3144</v>
      </c>
      <c r="O9">
        <v>3475</v>
      </c>
      <c r="P9">
        <v>3734</v>
      </c>
      <c r="Q9">
        <v>3948</v>
      </c>
    </row>
    <row r="10" spans="3:17" x14ac:dyDescent="0.15">
      <c r="E10">
        <v>0</v>
      </c>
      <c r="F10">
        <v>242</v>
      </c>
      <c r="G10">
        <v>511</v>
      </c>
      <c r="H10">
        <v>858</v>
      </c>
      <c r="I10">
        <v>1194</v>
      </c>
      <c r="J10">
        <v>1572</v>
      </c>
      <c r="K10">
        <v>1972</v>
      </c>
      <c r="L10">
        <v>2373</v>
      </c>
      <c r="M10">
        <v>2794</v>
      </c>
      <c r="N10">
        <v>3156</v>
      </c>
      <c r="O10">
        <v>3478</v>
      </c>
      <c r="P10">
        <v>3741</v>
      </c>
      <c r="Q10">
        <v>3959</v>
      </c>
    </row>
    <row r="11" spans="3:17" x14ac:dyDescent="0.15">
      <c r="E11">
        <v>3</v>
      </c>
      <c r="F11">
        <v>243</v>
      </c>
      <c r="G11">
        <v>511</v>
      </c>
      <c r="H11">
        <v>849</v>
      </c>
      <c r="I11">
        <v>1194</v>
      </c>
      <c r="J11">
        <v>1564</v>
      </c>
      <c r="K11">
        <v>1980</v>
      </c>
      <c r="L11">
        <v>2372</v>
      </c>
      <c r="M11">
        <v>2785</v>
      </c>
      <c r="N11">
        <v>3156</v>
      </c>
      <c r="O11">
        <v>3475</v>
      </c>
      <c r="P11">
        <v>3738</v>
      </c>
      <c r="Q11">
        <v>3941</v>
      </c>
    </row>
    <row r="12" spans="3:17" x14ac:dyDescent="0.15">
      <c r="E12">
        <v>0</v>
      </c>
      <c r="F12">
        <v>242</v>
      </c>
      <c r="G12">
        <v>511</v>
      </c>
      <c r="H12">
        <v>857</v>
      </c>
      <c r="I12">
        <v>1196</v>
      </c>
      <c r="J12">
        <v>1566</v>
      </c>
      <c r="K12">
        <v>1977</v>
      </c>
      <c r="L12">
        <v>2377</v>
      </c>
      <c r="M12">
        <v>2784</v>
      </c>
      <c r="N12">
        <v>3150</v>
      </c>
      <c r="O12">
        <v>3480</v>
      </c>
      <c r="P12">
        <v>3746</v>
      </c>
      <c r="Q12">
        <v>3939</v>
      </c>
    </row>
    <row r="13" spans="3:17" x14ac:dyDescent="0.15">
      <c r="E13">
        <v>0</v>
      </c>
      <c r="F13">
        <v>242</v>
      </c>
      <c r="G13">
        <v>511</v>
      </c>
      <c r="H13">
        <v>857</v>
      </c>
      <c r="I13">
        <v>1186</v>
      </c>
      <c r="J13">
        <v>1572</v>
      </c>
      <c r="K13">
        <v>1974</v>
      </c>
      <c r="L13">
        <v>2378</v>
      </c>
      <c r="M13">
        <v>2793</v>
      </c>
      <c r="N13">
        <v>3156</v>
      </c>
      <c r="O13">
        <v>3481</v>
      </c>
      <c r="P13">
        <v>3741</v>
      </c>
      <c r="Q13">
        <v>3945</v>
      </c>
    </row>
    <row r="14" spans="3:17" x14ac:dyDescent="0.15">
      <c r="E14">
        <v>4</v>
      </c>
      <c r="F14">
        <v>242</v>
      </c>
      <c r="G14">
        <v>511</v>
      </c>
      <c r="H14">
        <v>851</v>
      </c>
      <c r="I14">
        <v>1188</v>
      </c>
      <c r="J14">
        <v>1569</v>
      </c>
      <c r="K14">
        <v>1981</v>
      </c>
      <c r="L14">
        <v>2378</v>
      </c>
      <c r="M14">
        <v>2794</v>
      </c>
      <c r="N14">
        <v>3155</v>
      </c>
      <c r="O14">
        <v>3480</v>
      </c>
      <c r="P14">
        <v>3745</v>
      </c>
      <c r="Q14">
        <v>3945</v>
      </c>
    </row>
    <row r="15" spans="3:17" x14ac:dyDescent="0.15">
      <c r="E15">
        <v>0</v>
      </c>
      <c r="F15">
        <v>244</v>
      </c>
      <c r="G15">
        <v>511</v>
      </c>
      <c r="H15">
        <v>854</v>
      </c>
      <c r="I15">
        <v>1187</v>
      </c>
      <c r="J15">
        <v>1573</v>
      </c>
      <c r="K15">
        <v>1976</v>
      </c>
      <c r="L15">
        <v>2373</v>
      </c>
      <c r="M15">
        <v>2794</v>
      </c>
      <c r="N15">
        <v>3150</v>
      </c>
      <c r="O15">
        <v>3482</v>
      </c>
      <c r="P15">
        <v>3737</v>
      </c>
      <c r="Q15">
        <v>3947</v>
      </c>
    </row>
    <row r="16" spans="3:17" x14ac:dyDescent="0.15">
      <c r="F16">
        <v>242</v>
      </c>
      <c r="G16">
        <v>511</v>
      </c>
      <c r="H16">
        <v>858</v>
      </c>
      <c r="I16">
        <v>1194</v>
      </c>
      <c r="J16">
        <v>1572</v>
      </c>
      <c r="K16">
        <v>1982</v>
      </c>
      <c r="L16">
        <v>2380</v>
      </c>
      <c r="M16">
        <v>2792</v>
      </c>
      <c r="N16">
        <v>3148</v>
      </c>
      <c r="O16">
        <v>3475</v>
      </c>
      <c r="P16">
        <v>3740</v>
      </c>
      <c r="Q16">
        <v>3959</v>
      </c>
    </row>
    <row r="17" spans="7:17" x14ac:dyDescent="0.15">
      <c r="G17">
        <v>522</v>
      </c>
      <c r="H17">
        <v>849</v>
      </c>
      <c r="J17">
        <v>1572</v>
      </c>
      <c r="K17">
        <v>1982</v>
      </c>
      <c r="L17">
        <v>2373</v>
      </c>
      <c r="M17">
        <v>2786</v>
      </c>
      <c r="N17">
        <v>3156</v>
      </c>
      <c r="O17">
        <v>3481</v>
      </c>
      <c r="P17">
        <v>3740</v>
      </c>
      <c r="Q17">
        <v>3962</v>
      </c>
    </row>
    <row r="18" spans="7:17" x14ac:dyDescent="0.15">
      <c r="H18">
        <v>846</v>
      </c>
      <c r="J18">
        <v>1565</v>
      </c>
      <c r="L18">
        <v>2379</v>
      </c>
      <c r="M18">
        <v>2786</v>
      </c>
      <c r="N18">
        <v>3155</v>
      </c>
      <c r="O18">
        <v>3473</v>
      </c>
      <c r="P18">
        <v>3747</v>
      </c>
      <c r="Q18">
        <v>3963</v>
      </c>
    </row>
    <row r="19" spans="7:17" x14ac:dyDescent="0.15">
      <c r="J19">
        <v>1564</v>
      </c>
      <c r="M19">
        <v>2796</v>
      </c>
      <c r="Q19">
        <v>3961</v>
      </c>
    </row>
    <row r="20" spans="7:17" x14ac:dyDescent="0.15">
      <c r="Q20">
        <v>3963</v>
      </c>
    </row>
    <row r="21" spans="7:17" x14ac:dyDescent="0.15">
      <c r="Q21">
        <v>3954</v>
      </c>
    </row>
    <row r="22" spans="7:17" x14ac:dyDescent="0.15">
      <c r="Q22">
        <v>3956</v>
      </c>
    </row>
    <row r="23" spans="7:17" x14ac:dyDescent="0.15">
      <c r="Q23">
        <v>3954</v>
      </c>
    </row>
    <row r="43" spans="5:17" x14ac:dyDescent="0.15"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5:17" x14ac:dyDescent="0.15"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44"/>
  <sheetViews>
    <sheetView topLeftCell="A7" workbookViewId="0">
      <selection activeCell="G32" sqref="G32"/>
    </sheetView>
  </sheetViews>
  <sheetFormatPr defaultRowHeight="13.5" x14ac:dyDescent="0.15"/>
  <cols>
    <col min="4" max="4" width="13.625" customWidth="1"/>
  </cols>
  <sheetData>
    <row r="1" spans="3:17" ht="32.25" x14ac:dyDescent="0.15">
      <c r="C1" s="3" t="s">
        <v>9</v>
      </c>
      <c r="D1" t="s">
        <v>1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 t="s">
        <v>2</v>
      </c>
    </row>
    <row r="3" spans="3:17" x14ac:dyDescent="0.15">
      <c r="D3" t="s">
        <v>3</v>
      </c>
      <c r="E3" s="1">
        <f t="shared" ref="E3:Q3" si="0">AVERAGE(E9:E34)</f>
        <v>2.25</v>
      </c>
      <c r="F3" s="1">
        <f t="shared" si="0"/>
        <v>242.45454545454547</v>
      </c>
      <c r="G3" s="1">
        <f t="shared" si="0"/>
        <v>523.4666666666667</v>
      </c>
      <c r="H3" s="1">
        <f t="shared" si="0"/>
        <v>865.21428571428567</v>
      </c>
      <c r="I3" s="1">
        <f t="shared" si="0"/>
        <v>1197.6666666666667</v>
      </c>
      <c r="J3" s="1">
        <f t="shared" si="0"/>
        <v>1572.8461538461538</v>
      </c>
      <c r="K3" s="1">
        <f t="shared" si="0"/>
        <v>1985.5454545454545</v>
      </c>
      <c r="L3" s="1">
        <f t="shared" si="0"/>
        <v>2380.1875</v>
      </c>
      <c r="M3" s="1">
        <f t="shared" si="0"/>
        <v>2790.8</v>
      </c>
      <c r="N3" s="1">
        <f t="shared" si="0"/>
        <v>3150.6666666666665</v>
      </c>
      <c r="O3" s="1">
        <f t="shared" si="0"/>
        <v>3477.5625</v>
      </c>
      <c r="P3" s="1">
        <f t="shared" si="0"/>
        <v>3748.8</v>
      </c>
      <c r="Q3" s="1">
        <f t="shared" si="0"/>
        <v>3963.7692307692309</v>
      </c>
    </row>
    <row r="4" spans="3:17" x14ac:dyDescent="0.15">
      <c r="D4" t="s">
        <v>4</v>
      </c>
      <c r="E4" s="1">
        <f t="shared" ref="E4:Q4" si="1">STDEV(E9:E34)</f>
        <v>2.3403573930647275</v>
      </c>
      <c r="F4" s="1">
        <f t="shared" si="1"/>
        <v>1.8090680674665818</v>
      </c>
      <c r="G4" s="1">
        <f t="shared" si="1"/>
        <v>5.2217493875775638</v>
      </c>
      <c r="H4" s="1">
        <f t="shared" si="1"/>
        <v>4.6769248843258513</v>
      </c>
      <c r="I4" s="1">
        <f t="shared" si="1"/>
        <v>3.8297084310253524</v>
      </c>
      <c r="J4" s="1">
        <f t="shared" si="1"/>
        <v>3.8045182315713739</v>
      </c>
      <c r="K4" s="1">
        <f t="shared" si="1"/>
        <v>2.3393860888547819</v>
      </c>
      <c r="L4" s="1">
        <f t="shared" si="1"/>
        <v>3.7809831173033994</v>
      </c>
      <c r="M4" s="1">
        <f t="shared" si="1"/>
        <v>3.6292462814513669</v>
      </c>
      <c r="N4" s="1">
        <f t="shared" si="1"/>
        <v>4.355421560503296</v>
      </c>
      <c r="O4" s="1">
        <f t="shared" si="1"/>
        <v>3.5017852589786256</v>
      </c>
      <c r="P4" s="1">
        <f t="shared" si="1"/>
        <v>3.7454734585325027</v>
      </c>
      <c r="Q4" s="1">
        <f t="shared" si="1"/>
        <v>5.4795657698070404</v>
      </c>
    </row>
    <row r="5" spans="3:17" x14ac:dyDescent="0.15">
      <c r="D5" t="s">
        <v>5</v>
      </c>
      <c r="E5" s="1">
        <f t="shared" ref="E5:Q5" si="2">MAX(E9:E35)</f>
        <v>7</v>
      </c>
      <c r="F5" s="1">
        <f t="shared" si="2"/>
        <v>244</v>
      </c>
      <c r="G5" s="1">
        <f t="shared" si="2"/>
        <v>529</v>
      </c>
      <c r="H5" s="1">
        <f t="shared" si="2"/>
        <v>874</v>
      </c>
      <c r="I5" s="1">
        <f t="shared" si="2"/>
        <v>1201</v>
      </c>
      <c r="J5" s="1">
        <f t="shared" si="2"/>
        <v>1578</v>
      </c>
      <c r="K5" s="1">
        <f t="shared" si="2"/>
        <v>1988</v>
      </c>
      <c r="L5" s="1">
        <f t="shared" si="2"/>
        <v>2384</v>
      </c>
      <c r="M5" s="1">
        <f t="shared" si="2"/>
        <v>2796</v>
      </c>
      <c r="N5" s="1">
        <f t="shared" si="2"/>
        <v>3156</v>
      </c>
      <c r="O5" s="1">
        <f t="shared" si="2"/>
        <v>3484</v>
      </c>
      <c r="P5" s="1">
        <f t="shared" si="2"/>
        <v>3754</v>
      </c>
      <c r="Q5" s="1">
        <f t="shared" si="2"/>
        <v>3971</v>
      </c>
    </row>
    <row r="6" spans="3:17" x14ac:dyDescent="0.15">
      <c r="D6" t="s">
        <v>6</v>
      </c>
      <c r="E6" s="1">
        <f t="shared" ref="E6:Q6" si="3">MIN(E9:E36)</f>
        <v>0</v>
      </c>
      <c r="F6" s="1">
        <f t="shared" si="3"/>
        <v>238</v>
      </c>
      <c r="G6" s="1">
        <f t="shared" si="3"/>
        <v>511</v>
      </c>
      <c r="H6" s="1">
        <f t="shared" si="3"/>
        <v>860</v>
      </c>
      <c r="I6" s="1">
        <f t="shared" si="3"/>
        <v>1191</v>
      </c>
      <c r="J6" s="1">
        <f t="shared" si="3"/>
        <v>1567</v>
      </c>
      <c r="K6" s="1">
        <f t="shared" si="3"/>
        <v>1981</v>
      </c>
      <c r="L6" s="1">
        <f t="shared" si="3"/>
        <v>2374</v>
      </c>
      <c r="M6" s="1">
        <f t="shared" si="3"/>
        <v>2784</v>
      </c>
      <c r="N6" s="1">
        <f t="shared" si="3"/>
        <v>3144</v>
      </c>
      <c r="O6" s="1">
        <f t="shared" si="3"/>
        <v>3472</v>
      </c>
      <c r="P6" s="1">
        <f t="shared" si="3"/>
        <v>3740</v>
      </c>
      <c r="Q6" s="1">
        <f t="shared" si="3"/>
        <v>3953</v>
      </c>
    </row>
    <row r="7" spans="3:17" x14ac:dyDescent="0.15">
      <c r="D7" t="s">
        <v>7</v>
      </c>
      <c r="E7" s="1">
        <f>E5-E6</f>
        <v>7</v>
      </c>
      <c r="F7" s="1">
        <f t="shared" ref="F7:Q7" si="4">F5-F6</f>
        <v>6</v>
      </c>
      <c r="G7" s="1">
        <f t="shared" si="4"/>
        <v>18</v>
      </c>
      <c r="H7" s="1">
        <f t="shared" si="4"/>
        <v>14</v>
      </c>
      <c r="I7" s="1">
        <f t="shared" si="4"/>
        <v>10</v>
      </c>
      <c r="J7" s="1">
        <f t="shared" si="4"/>
        <v>11</v>
      </c>
      <c r="K7" s="1">
        <f t="shared" si="4"/>
        <v>7</v>
      </c>
      <c r="L7" s="1">
        <f t="shared" si="4"/>
        <v>10</v>
      </c>
      <c r="M7" s="1">
        <f t="shared" si="4"/>
        <v>12</v>
      </c>
      <c r="N7" s="1">
        <f t="shared" si="4"/>
        <v>12</v>
      </c>
      <c r="O7" s="1">
        <f t="shared" si="4"/>
        <v>12</v>
      </c>
      <c r="P7" s="1">
        <f t="shared" si="4"/>
        <v>14</v>
      </c>
      <c r="Q7" s="1">
        <f t="shared" si="4"/>
        <v>18</v>
      </c>
    </row>
    <row r="9" spans="3:17" x14ac:dyDescent="0.15">
      <c r="D9" t="s">
        <v>8</v>
      </c>
      <c r="E9">
        <v>3</v>
      </c>
      <c r="F9">
        <v>238</v>
      </c>
      <c r="G9">
        <v>511</v>
      </c>
      <c r="H9">
        <v>861</v>
      </c>
      <c r="I9">
        <v>1200</v>
      </c>
      <c r="J9">
        <v>1570</v>
      </c>
      <c r="K9">
        <v>1984</v>
      </c>
      <c r="L9">
        <v>2384</v>
      </c>
      <c r="M9">
        <v>2784</v>
      </c>
      <c r="N9">
        <v>3144</v>
      </c>
      <c r="O9">
        <v>3474</v>
      </c>
      <c r="P9">
        <v>3750</v>
      </c>
      <c r="Q9">
        <v>3968</v>
      </c>
    </row>
    <row r="10" spans="3:17" x14ac:dyDescent="0.15">
      <c r="E10">
        <v>0</v>
      </c>
      <c r="F10">
        <v>243</v>
      </c>
      <c r="G10">
        <v>524</v>
      </c>
      <c r="H10">
        <v>860</v>
      </c>
      <c r="I10">
        <v>1193</v>
      </c>
      <c r="J10">
        <v>1576</v>
      </c>
      <c r="K10">
        <v>1987</v>
      </c>
      <c r="L10">
        <v>2378</v>
      </c>
      <c r="M10">
        <v>2796</v>
      </c>
      <c r="N10">
        <v>3146</v>
      </c>
      <c r="O10">
        <v>3481</v>
      </c>
      <c r="P10">
        <v>3751</v>
      </c>
      <c r="Q10">
        <v>3971</v>
      </c>
    </row>
    <row r="11" spans="3:17" x14ac:dyDescent="0.15">
      <c r="E11">
        <v>7</v>
      </c>
      <c r="F11">
        <v>244</v>
      </c>
      <c r="G11">
        <v>524</v>
      </c>
      <c r="H11">
        <v>869</v>
      </c>
      <c r="I11">
        <v>1200</v>
      </c>
      <c r="J11">
        <v>1570</v>
      </c>
      <c r="K11">
        <v>1982</v>
      </c>
      <c r="L11">
        <v>2384</v>
      </c>
      <c r="M11">
        <v>2790</v>
      </c>
      <c r="N11">
        <v>3156</v>
      </c>
      <c r="O11">
        <v>3472</v>
      </c>
      <c r="P11">
        <v>3752</v>
      </c>
      <c r="Q11">
        <v>3964</v>
      </c>
    </row>
    <row r="12" spans="3:17" x14ac:dyDescent="0.15">
      <c r="E12">
        <v>0</v>
      </c>
      <c r="F12">
        <v>244</v>
      </c>
      <c r="G12">
        <v>525</v>
      </c>
      <c r="H12">
        <v>861</v>
      </c>
      <c r="I12">
        <v>1191</v>
      </c>
      <c r="J12">
        <v>1569</v>
      </c>
      <c r="K12">
        <v>1985</v>
      </c>
      <c r="L12">
        <v>2374</v>
      </c>
      <c r="M12">
        <v>2793</v>
      </c>
      <c r="N12">
        <v>3150</v>
      </c>
      <c r="O12">
        <v>3473</v>
      </c>
      <c r="P12">
        <v>3748</v>
      </c>
      <c r="Q12">
        <v>3962</v>
      </c>
    </row>
    <row r="13" spans="3:17" x14ac:dyDescent="0.15">
      <c r="E13">
        <v>0</v>
      </c>
      <c r="F13">
        <v>241</v>
      </c>
      <c r="G13">
        <v>525</v>
      </c>
      <c r="H13">
        <v>870</v>
      </c>
      <c r="I13">
        <v>1200</v>
      </c>
      <c r="J13">
        <v>1578</v>
      </c>
      <c r="K13">
        <v>1988</v>
      </c>
      <c r="L13">
        <v>2383</v>
      </c>
      <c r="M13">
        <v>2795</v>
      </c>
      <c r="N13">
        <v>3149</v>
      </c>
      <c r="O13">
        <v>3475</v>
      </c>
      <c r="P13">
        <v>3746</v>
      </c>
      <c r="Q13">
        <v>3965</v>
      </c>
    </row>
    <row r="14" spans="3:17" x14ac:dyDescent="0.15">
      <c r="E14">
        <v>3</v>
      </c>
      <c r="F14">
        <v>243</v>
      </c>
      <c r="G14">
        <v>526</v>
      </c>
      <c r="H14">
        <v>865</v>
      </c>
      <c r="I14">
        <v>1191</v>
      </c>
      <c r="J14">
        <v>1577</v>
      </c>
      <c r="K14">
        <v>1986</v>
      </c>
      <c r="L14">
        <v>2384</v>
      </c>
      <c r="M14">
        <v>2788</v>
      </c>
      <c r="N14">
        <v>3154</v>
      </c>
      <c r="O14">
        <v>3475</v>
      </c>
      <c r="P14">
        <v>3750</v>
      </c>
      <c r="Q14">
        <v>3969</v>
      </c>
    </row>
    <row r="15" spans="3:17" x14ac:dyDescent="0.15">
      <c r="E15">
        <v>2</v>
      </c>
      <c r="F15">
        <v>243</v>
      </c>
      <c r="G15">
        <v>525</v>
      </c>
      <c r="H15">
        <v>871</v>
      </c>
      <c r="I15">
        <v>1200</v>
      </c>
      <c r="J15">
        <v>1574</v>
      </c>
      <c r="K15">
        <v>1988</v>
      </c>
      <c r="L15">
        <v>2384</v>
      </c>
      <c r="M15">
        <v>2790</v>
      </c>
      <c r="N15">
        <v>3156</v>
      </c>
      <c r="O15">
        <v>3475</v>
      </c>
      <c r="P15">
        <v>3750</v>
      </c>
      <c r="Q15">
        <v>3964</v>
      </c>
    </row>
    <row r="16" spans="3:17" x14ac:dyDescent="0.15">
      <c r="E16">
        <v>3</v>
      </c>
      <c r="F16">
        <v>244</v>
      </c>
      <c r="G16">
        <v>525</v>
      </c>
      <c r="H16">
        <v>868</v>
      </c>
      <c r="I16">
        <v>1201</v>
      </c>
      <c r="J16">
        <v>1570</v>
      </c>
      <c r="K16">
        <v>1987</v>
      </c>
      <c r="L16">
        <v>2381</v>
      </c>
      <c r="M16">
        <v>2794</v>
      </c>
      <c r="N16">
        <v>3156</v>
      </c>
      <c r="O16">
        <v>3480</v>
      </c>
      <c r="P16">
        <v>3751</v>
      </c>
      <c r="Q16">
        <v>3956</v>
      </c>
    </row>
    <row r="17" spans="5:17" x14ac:dyDescent="0.15">
      <c r="E17">
        <v>5</v>
      </c>
      <c r="F17">
        <v>243</v>
      </c>
      <c r="G17">
        <v>526</v>
      </c>
      <c r="H17">
        <v>866</v>
      </c>
      <c r="I17">
        <v>1199</v>
      </c>
      <c r="J17">
        <v>1578</v>
      </c>
      <c r="K17">
        <v>1987</v>
      </c>
      <c r="L17">
        <v>2378</v>
      </c>
      <c r="M17">
        <v>2789</v>
      </c>
      <c r="N17">
        <v>3154</v>
      </c>
      <c r="O17">
        <v>3484</v>
      </c>
      <c r="P17">
        <v>3744</v>
      </c>
      <c r="Q17">
        <v>3964</v>
      </c>
    </row>
    <row r="18" spans="5:17" x14ac:dyDescent="0.15">
      <c r="E18">
        <v>0</v>
      </c>
      <c r="F18">
        <v>241</v>
      </c>
      <c r="G18">
        <v>527</v>
      </c>
      <c r="H18">
        <v>862</v>
      </c>
      <c r="I18">
        <v>1201</v>
      </c>
      <c r="J18">
        <v>1572</v>
      </c>
      <c r="K18">
        <v>1981</v>
      </c>
      <c r="L18">
        <v>2376</v>
      </c>
      <c r="M18">
        <v>2793</v>
      </c>
      <c r="N18">
        <v>3146</v>
      </c>
      <c r="O18">
        <v>3480</v>
      </c>
      <c r="P18">
        <v>3752</v>
      </c>
      <c r="Q18">
        <v>3968</v>
      </c>
    </row>
    <row r="19" spans="5:17" x14ac:dyDescent="0.15">
      <c r="E19">
        <v>4</v>
      </c>
      <c r="F19">
        <v>243</v>
      </c>
      <c r="G19">
        <v>525</v>
      </c>
      <c r="H19">
        <v>860</v>
      </c>
      <c r="I19">
        <v>1192</v>
      </c>
      <c r="J19">
        <v>1570</v>
      </c>
      <c r="K19">
        <v>1986</v>
      </c>
      <c r="L19">
        <v>2381</v>
      </c>
      <c r="M19">
        <v>2788</v>
      </c>
      <c r="N19">
        <v>3149</v>
      </c>
      <c r="O19">
        <v>3481</v>
      </c>
      <c r="P19">
        <v>3746</v>
      </c>
      <c r="Q19">
        <v>3957</v>
      </c>
    </row>
    <row r="20" spans="5:17" x14ac:dyDescent="0.15">
      <c r="E20">
        <v>0</v>
      </c>
      <c r="G20">
        <v>525</v>
      </c>
      <c r="H20">
        <v>860</v>
      </c>
      <c r="I20">
        <v>1198</v>
      </c>
      <c r="J20">
        <v>1576</v>
      </c>
      <c r="L20">
        <v>2376</v>
      </c>
      <c r="M20">
        <v>2788</v>
      </c>
      <c r="N20">
        <v>3148</v>
      </c>
      <c r="O20">
        <v>3478</v>
      </c>
      <c r="P20">
        <v>3746</v>
      </c>
      <c r="Q20">
        <v>3953</v>
      </c>
    </row>
    <row r="21" spans="5:17" x14ac:dyDescent="0.15">
      <c r="G21">
        <v>529</v>
      </c>
      <c r="H21">
        <v>866</v>
      </c>
      <c r="I21">
        <v>1201</v>
      </c>
      <c r="J21">
        <v>1567</v>
      </c>
      <c r="L21">
        <v>2376</v>
      </c>
      <c r="M21">
        <v>2795</v>
      </c>
      <c r="O21">
        <v>3476</v>
      </c>
      <c r="P21">
        <v>3754</v>
      </c>
      <c r="Q21">
        <v>3968</v>
      </c>
    </row>
    <row r="22" spans="5:17" x14ac:dyDescent="0.15">
      <c r="G22">
        <v>511</v>
      </c>
      <c r="H22">
        <v>874</v>
      </c>
      <c r="I22">
        <v>1200</v>
      </c>
      <c r="L22">
        <v>2384</v>
      </c>
      <c r="M22">
        <v>2786</v>
      </c>
      <c r="O22">
        <v>3478</v>
      </c>
      <c r="P22">
        <v>3752</v>
      </c>
    </row>
    <row r="23" spans="5:17" x14ac:dyDescent="0.15">
      <c r="G23">
        <v>524</v>
      </c>
      <c r="I23">
        <v>1198</v>
      </c>
      <c r="L23">
        <v>2384</v>
      </c>
      <c r="M23">
        <v>2793</v>
      </c>
      <c r="O23">
        <v>3482</v>
      </c>
      <c r="P23">
        <v>3740</v>
      </c>
    </row>
    <row r="24" spans="5:17" x14ac:dyDescent="0.15">
      <c r="L24">
        <v>2376</v>
      </c>
      <c r="O24">
        <v>3477</v>
      </c>
    </row>
    <row r="43" spans="5:17" x14ac:dyDescent="0.15"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5:17" x14ac:dyDescent="0.15"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44"/>
  <sheetViews>
    <sheetView workbookViewId="0">
      <selection activeCell="A41" sqref="A41:XFD64"/>
    </sheetView>
  </sheetViews>
  <sheetFormatPr defaultRowHeight="13.5" x14ac:dyDescent="0.15"/>
  <cols>
    <col min="4" max="4" width="13.625" customWidth="1"/>
  </cols>
  <sheetData>
    <row r="1" spans="3:17" ht="32.25" x14ac:dyDescent="0.15">
      <c r="C1" s="3" t="s">
        <v>10</v>
      </c>
      <c r="D1" t="s">
        <v>1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 t="s">
        <v>2</v>
      </c>
    </row>
    <row r="3" spans="3:17" x14ac:dyDescent="0.15">
      <c r="D3" t="s">
        <v>3</v>
      </c>
      <c r="E3" s="1">
        <f t="shared" ref="E3:Q3" si="0">AVERAGE(E9:E34)</f>
        <v>1.4</v>
      </c>
      <c r="F3" s="1">
        <f t="shared" si="0"/>
        <v>238.8</v>
      </c>
      <c r="G3" s="1">
        <f t="shared" si="0"/>
        <v>511</v>
      </c>
      <c r="H3" s="1">
        <f t="shared" si="0"/>
        <v>863.28571428571433</v>
      </c>
      <c r="I3" s="1">
        <f t="shared" si="0"/>
        <v>1201.4000000000001</v>
      </c>
      <c r="J3" s="1">
        <f t="shared" si="0"/>
        <v>1575.3333333333333</v>
      </c>
      <c r="K3" s="1">
        <f t="shared" si="0"/>
        <v>1976.6</v>
      </c>
      <c r="L3" s="1">
        <f t="shared" si="0"/>
        <v>2370</v>
      </c>
      <c r="M3" s="1">
        <f t="shared" si="0"/>
        <v>2783.2</v>
      </c>
      <c r="N3" s="1">
        <f t="shared" si="0"/>
        <v>3153.6</v>
      </c>
      <c r="O3" s="1">
        <f t="shared" si="0"/>
        <v>3488</v>
      </c>
      <c r="P3" s="1">
        <f t="shared" si="0"/>
        <v>3765.5</v>
      </c>
      <c r="Q3" s="1">
        <f t="shared" si="0"/>
        <v>3981.8</v>
      </c>
    </row>
    <row r="4" spans="3:17" x14ac:dyDescent="0.15">
      <c r="D4" t="s">
        <v>4</v>
      </c>
      <c r="E4" s="1">
        <f t="shared" ref="E4:Q4" si="1">STDEV(E9:E34)</f>
        <v>1.9493588689617927</v>
      </c>
      <c r="F4" s="1">
        <f t="shared" si="1"/>
        <v>1.3038404810405297</v>
      </c>
      <c r="G4" s="1">
        <f t="shared" si="1"/>
        <v>0</v>
      </c>
      <c r="H4" s="1">
        <f t="shared" si="1"/>
        <v>3.4016802570830453</v>
      </c>
      <c r="I4" s="1">
        <f t="shared" si="1"/>
        <v>4.0373258476372698</v>
      </c>
      <c r="J4" s="1">
        <f t="shared" si="1"/>
        <v>4.6761807778000488</v>
      </c>
      <c r="K4" s="1">
        <f t="shared" si="1"/>
        <v>2.0736441353327719</v>
      </c>
      <c r="L4" s="1">
        <f t="shared" si="1"/>
        <v>1.8257418583505538</v>
      </c>
      <c r="M4" s="1">
        <f t="shared" si="1"/>
        <v>3.5637059362410923</v>
      </c>
      <c r="N4" s="1">
        <f t="shared" si="1"/>
        <v>4.3931765272977588</v>
      </c>
      <c r="O4" s="1">
        <f t="shared" si="1"/>
        <v>4.636809247747852</v>
      </c>
      <c r="P4" s="1">
        <f t="shared" si="1"/>
        <v>3.6193922141707713</v>
      </c>
      <c r="Q4" s="1">
        <f t="shared" si="1"/>
        <v>4.6139883927995413</v>
      </c>
    </row>
    <row r="5" spans="3:17" x14ac:dyDescent="0.15">
      <c r="D5" t="s">
        <v>5</v>
      </c>
      <c r="E5" s="1">
        <f>MAX(E9:E35)</f>
        <v>4</v>
      </c>
      <c r="F5" s="1">
        <f t="shared" ref="F5:Q5" si="2">MAX(F9:F35)</f>
        <v>240</v>
      </c>
      <c r="G5" s="1">
        <f t="shared" si="2"/>
        <v>511</v>
      </c>
      <c r="H5" s="1">
        <f t="shared" si="2"/>
        <v>867</v>
      </c>
      <c r="I5" s="1">
        <f t="shared" si="2"/>
        <v>1208</v>
      </c>
      <c r="J5" s="1">
        <f t="shared" si="2"/>
        <v>1581</v>
      </c>
      <c r="K5" s="1">
        <f t="shared" si="2"/>
        <v>1978</v>
      </c>
      <c r="L5" s="1">
        <f t="shared" si="2"/>
        <v>2372</v>
      </c>
      <c r="M5" s="1">
        <f t="shared" si="2"/>
        <v>2789</v>
      </c>
      <c r="N5" s="1">
        <f t="shared" si="2"/>
        <v>3158</v>
      </c>
      <c r="O5" s="1">
        <f t="shared" si="2"/>
        <v>3492</v>
      </c>
      <c r="P5" s="1">
        <f t="shared" si="2"/>
        <v>3770</v>
      </c>
      <c r="Q5" s="1">
        <f t="shared" si="2"/>
        <v>3988</v>
      </c>
    </row>
    <row r="6" spans="3:17" x14ac:dyDescent="0.15">
      <c r="D6" t="s">
        <v>6</v>
      </c>
      <c r="E6" s="1">
        <f>MIN(E9:E36)</f>
        <v>0</v>
      </c>
      <c r="F6" s="1">
        <f t="shared" ref="F6:Q6" si="3">MIN(F9:F36)</f>
        <v>237</v>
      </c>
      <c r="G6" s="1">
        <f t="shared" si="3"/>
        <v>511</v>
      </c>
      <c r="H6" s="1">
        <f t="shared" si="3"/>
        <v>857</v>
      </c>
      <c r="I6" s="1">
        <f t="shared" si="3"/>
        <v>1197</v>
      </c>
      <c r="J6" s="1">
        <f t="shared" si="3"/>
        <v>1569</v>
      </c>
      <c r="K6" s="1">
        <f t="shared" si="3"/>
        <v>1973</v>
      </c>
      <c r="L6" s="1">
        <f t="shared" si="3"/>
        <v>2368</v>
      </c>
      <c r="M6" s="1">
        <f t="shared" si="3"/>
        <v>2780</v>
      </c>
      <c r="N6" s="1">
        <f t="shared" si="3"/>
        <v>3148</v>
      </c>
      <c r="O6" s="1">
        <f t="shared" si="3"/>
        <v>3480</v>
      </c>
      <c r="P6" s="1">
        <f t="shared" si="3"/>
        <v>3760</v>
      </c>
      <c r="Q6" s="1">
        <f t="shared" si="3"/>
        <v>3975</v>
      </c>
    </row>
    <row r="7" spans="3:17" x14ac:dyDescent="0.15">
      <c r="D7" t="s">
        <v>7</v>
      </c>
      <c r="E7" s="1">
        <f>E5-E6</f>
        <v>4</v>
      </c>
      <c r="F7" s="1">
        <f t="shared" ref="F7:Q7" si="4">F5-F6</f>
        <v>3</v>
      </c>
      <c r="G7" s="1">
        <f t="shared" si="4"/>
        <v>0</v>
      </c>
      <c r="H7" s="1">
        <f t="shared" si="4"/>
        <v>10</v>
      </c>
      <c r="I7" s="1">
        <f t="shared" si="4"/>
        <v>11</v>
      </c>
      <c r="J7" s="1">
        <f t="shared" si="4"/>
        <v>12</v>
      </c>
      <c r="K7" s="1">
        <f t="shared" si="4"/>
        <v>5</v>
      </c>
      <c r="L7" s="1">
        <f t="shared" si="4"/>
        <v>4</v>
      </c>
      <c r="M7" s="1">
        <f t="shared" si="4"/>
        <v>9</v>
      </c>
      <c r="N7" s="1">
        <f t="shared" si="4"/>
        <v>10</v>
      </c>
      <c r="O7" s="1">
        <f t="shared" si="4"/>
        <v>12</v>
      </c>
      <c r="P7" s="1">
        <f t="shared" si="4"/>
        <v>10</v>
      </c>
      <c r="Q7" s="1">
        <f t="shared" si="4"/>
        <v>13</v>
      </c>
    </row>
    <row r="9" spans="3:17" x14ac:dyDescent="0.15">
      <c r="D9" t="s">
        <v>8</v>
      </c>
      <c r="E9">
        <v>3</v>
      </c>
      <c r="F9">
        <v>238</v>
      </c>
      <c r="G9">
        <v>511</v>
      </c>
      <c r="H9">
        <v>857</v>
      </c>
      <c r="I9">
        <v>1197</v>
      </c>
      <c r="J9">
        <v>1573</v>
      </c>
      <c r="K9">
        <v>1977</v>
      </c>
      <c r="L9">
        <v>2369</v>
      </c>
      <c r="M9">
        <v>2782</v>
      </c>
      <c r="N9">
        <v>3153</v>
      </c>
      <c r="O9">
        <v>3480</v>
      </c>
      <c r="P9">
        <v>3763</v>
      </c>
      <c r="Q9">
        <v>3977</v>
      </c>
    </row>
    <row r="10" spans="3:17" x14ac:dyDescent="0.15">
      <c r="E10">
        <v>0</v>
      </c>
      <c r="F10">
        <v>240</v>
      </c>
      <c r="G10">
        <v>511</v>
      </c>
      <c r="H10">
        <v>863</v>
      </c>
      <c r="I10">
        <v>1201</v>
      </c>
      <c r="J10">
        <v>1579</v>
      </c>
      <c r="K10">
        <v>1977</v>
      </c>
      <c r="L10">
        <v>2372</v>
      </c>
      <c r="M10">
        <v>2780</v>
      </c>
      <c r="N10">
        <v>3148</v>
      </c>
      <c r="O10">
        <v>3489</v>
      </c>
      <c r="P10">
        <v>3770</v>
      </c>
      <c r="Q10">
        <v>3988</v>
      </c>
    </row>
    <row r="11" spans="3:17" x14ac:dyDescent="0.15">
      <c r="E11">
        <v>0</v>
      </c>
      <c r="F11">
        <v>240</v>
      </c>
      <c r="G11">
        <v>511</v>
      </c>
      <c r="H11">
        <v>863</v>
      </c>
      <c r="I11">
        <v>1201</v>
      </c>
      <c r="J11">
        <v>1572</v>
      </c>
      <c r="K11">
        <v>1973</v>
      </c>
      <c r="L11">
        <v>2368</v>
      </c>
      <c r="M11">
        <v>2784</v>
      </c>
      <c r="N11">
        <v>3158</v>
      </c>
      <c r="O11">
        <v>3492</v>
      </c>
      <c r="P11">
        <v>3760</v>
      </c>
      <c r="Q11">
        <v>3987</v>
      </c>
    </row>
    <row r="12" spans="3:17" x14ac:dyDescent="0.15">
      <c r="E12">
        <v>0</v>
      </c>
      <c r="F12">
        <v>237</v>
      </c>
      <c r="G12">
        <v>511</v>
      </c>
      <c r="H12">
        <v>867</v>
      </c>
      <c r="I12">
        <v>1208</v>
      </c>
      <c r="J12">
        <v>1581</v>
      </c>
      <c r="K12">
        <v>1978</v>
      </c>
      <c r="L12">
        <v>2371</v>
      </c>
      <c r="M12">
        <v>2789</v>
      </c>
      <c r="N12">
        <v>3158</v>
      </c>
      <c r="O12">
        <v>3489</v>
      </c>
      <c r="P12">
        <v>3765</v>
      </c>
      <c r="Q12">
        <v>3980</v>
      </c>
    </row>
    <row r="13" spans="3:17" x14ac:dyDescent="0.15">
      <c r="E13">
        <v>4</v>
      </c>
      <c r="F13">
        <v>239</v>
      </c>
      <c r="G13">
        <v>511</v>
      </c>
      <c r="H13">
        <v>864</v>
      </c>
      <c r="I13">
        <v>1200</v>
      </c>
      <c r="J13">
        <v>1569</v>
      </c>
      <c r="K13">
        <v>1978</v>
      </c>
      <c r="M13">
        <v>2781</v>
      </c>
      <c r="N13">
        <v>3151</v>
      </c>
      <c r="O13">
        <v>3490</v>
      </c>
      <c r="P13">
        <v>3768</v>
      </c>
      <c r="Q13">
        <v>3984</v>
      </c>
    </row>
    <row r="14" spans="3:17" x14ac:dyDescent="0.15">
      <c r="H14">
        <v>867</v>
      </c>
      <c r="J14">
        <v>1578</v>
      </c>
      <c r="P14">
        <v>3767</v>
      </c>
      <c r="Q14">
        <v>3976</v>
      </c>
    </row>
    <row r="15" spans="3:17" x14ac:dyDescent="0.15">
      <c r="H15">
        <v>862</v>
      </c>
      <c r="Q15">
        <v>3982</v>
      </c>
    </row>
    <row r="16" spans="3:17" x14ac:dyDescent="0.15">
      <c r="Q16">
        <v>3984</v>
      </c>
    </row>
    <row r="17" spans="17:17" x14ac:dyDescent="0.15">
      <c r="Q17">
        <v>3975</v>
      </c>
    </row>
    <row r="18" spans="17:17" x14ac:dyDescent="0.15">
      <c r="Q18">
        <v>3985</v>
      </c>
    </row>
    <row r="43" spans="5:17" x14ac:dyDescent="0.15"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5:17" x14ac:dyDescent="0.15"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44"/>
  <sheetViews>
    <sheetView workbookViewId="0">
      <selection activeCell="A41" sqref="A41:XFD64"/>
    </sheetView>
  </sheetViews>
  <sheetFormatPr defaultRowHeight="13.5" x14ac:dyDescent="0.15"/>
  <cols>
    <col min="4" max="4" width="13.625" customWidth="1"/>
  </cols>
  <sheetData>
    <row r="1" spans="3:17" ht="32.25" x14ac:dyDescent="0.15">
      <c r="C1" s="3" t="s">
        <v>11</v>
      </c>
      <c r="D1" t="s">
        <v>1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 t="s">
        <v>2</v>
      </c>
    </row>
    <row r="3" spans="3:17" x14ac:dyDescent="0.15">
      <c r="D3" t="s">
        <v>3</v>
      </c>
      <c r="E3" s="1">
        <f t="shared" ref="E3:Q3" si="0">AVERAGE(E9:E34)</f>
        <v>2.25</v>
      </c>
      <c r="F3" s="1">
        <f t="shared" si="0"/>
        <v>242.45454545454547</v>
      </c>
      <c r="G3" s="1">
        <f t="shared" si="0"/>
        <v>523.4666666666667</v>
      </c>
      <c r="H3" s="1">
        <f t="shared" si="0"/>
        <v>865.21428571428567</v>
      </c>
      <c r="I3" s="1">
        <f t="shared" si="0"/>
        <v>1197.6666666666667</v>
      </c>
      <c r="J3" s="1">
        <f t="shared" si="0"/>
        <v>1572.8461538461538</v>
      </c>
      <c r="K3" s="1">
        <f t="shared" si="0"/>
        <v>1985.5454545454545</v>
      </c>
      <c r="L3" s="1">
        <f t="shared" si="0"/>
        <v>2380.1875</v>
      </c>
      <c r="M3" s="1">
        <f t="shared" si="0"/>
        <v>2790.8</v>
      </c>
      <c r="N3" s="1">
        <f t="shared" si="0"/>
        <v>3150.6666666666665</v>
      </c>
      <c r="O3" s="1">
        <f t="shared" si="0"/>
        <v>3477.5625</v>
      </c>
      <c r="P3" s="1">
        <f t="shared" si="0"/>
        <v>3748.8</v>
      </c>
      <c r="Q3" s="1">
        <f t="shared" si="0"/>
        <v>3963.7692307692309</v>
      </c>
    </row>
    <row r="4" spans="3:17" x14ac:dyDescent="0.15">
      <c r="D4" t="s">
        <v>4</v>
      </c>
      <c r="E4" s="1">
        <f t="shared" ref="E4:Q4" si="1">STDEV(E9:E34)</f>
        <v>2.3403573930647275</v>
      </c>
      <c r="F4" s="1">
        <f t="shared" si="1"/>
        <v>1.8090680674665818</v>
      </c>
      <c r="G4" s="1">
        <f t="shared" si="1"/>
        <v>5.2217493875775638</v>
      </c>
      <c r="H4" s="1">
        <f t="shared" si="1"/>
        <v>4.6769248843258513</v>
      </c>
      <c r="I4" s="1">
        <f t="shared" si="1"/>
        <v>3.8297084310253524</v>
      </c>
      <c r="J4" s="1">
        <f t="shared" si="1"/>
        <v>3.8045182315713739</v>
      </c>
      <c r="K4" s="1">
        <f t="shared" si="1"/>
        <v>2.3393860888547819</v>
      </c>
      <c r="L4" s="1">
        <f t="shared" si="1"/>
        <v>3.7809831173033994</v>
      </c>
      <c r="M4" s="1">
        <f t="shared" si="1"/>
        <v>3.6292462814513669</v>
      </c>
      <c r="N4" s="1">
        <f t="shared" si="1"/>
        <v>4.355421560503296</v>
      </c>
      <c r="O4" s="1">
        <f t="shared" si="1"/>
        <v>3.5017852589786256</v>
      </c>
      <c r="P4" s="1">
        <f t="shared" si="1"/>
        <v>3.7454734585325027</v>
      </c>
      <c r="Q4" s="1">
        <f t="shared" si="1"/>
        <v>5.4795657698070404</v>
      </c>
    </row>
    <row r="5" spans="3:17" x14ac:dyDescent="0.15">
      <c r="D5" t="s">
        <v>5</v>
      </c>
      <c r="E5" s="1">
        <f t="shared" ref="E5:Q5" si="2">MAX(E9:E35)</f>
        <v>7</v>
      </c>
      <c r="F5" s="1">
        <f t="shared" si="2"/>
        <v>244</v>
      </c>
      <c r="G5" s="1">
        <f t="shared" si="2"/>
        <v>529</v>
      </c>
      <c r="H5" s="1">
        <f t="shared" si="2"/>
        <v>874</v>
      </c>
      <c r="I5" s="1">
        <f t="shared" si="2"/>
        <v>1201</v>
      </c>
      <c r="J5" s="1">
        <f t="shared" si="2"/>
        <v>1578</v>
      </c>
      <c r="K5" s="1">
        <f t="shared" si="2"/>
        <v>1988</v>
      </c>
      <c r="L5" s="1">
        <f t="shared" si="2"/>
        <v>2384</v>
      </c>
      <c r="M5" s="1">
        <f t="shared" si="2"/>
        <v>2796</v>
      </c>
      <c r="N5" s="1">
        <f t="shared" si="2"/>
        <v>3156</v>
      </c>
      <c r="O5" s="1">
        <f t="shared" si="2"/>
        <v>3484</v>
      </c>
      <c r="P5" s="1">
        <f t="shared" si="2"/>
        <v>3754</v>
      </c>
      <c r="Q5" s="1">
        <f t="shared" si="2"/>
        <v>3971</v>
      </c>
    </row>
    <row r="6" spans="3:17" x14ac:dyDescent="0.15">
      <c r="D6" t="s">
        <v>6</v>
      </c>
      <c r="E6" s="1">
        <f t="shared" ref="E6:Q6" si="3">MIN(E9:E36)</f>
        <v>0</v>
      </c>
      <c r="F6" s="1">
        <f t="shared" si="3"/>
        <v>238</v>
      </c>
      <c r="G6" s="1">
        <f t="shared" si="3"/>
        <v>511</v>
      </c>
      <c r="H6" s="1">
        <f t="shared" si="3"/>
        <v>860</v>
      </c>
      <c r="I6" s="1">
        <f t="shared" si="3"/>
        <v>1191</v>
      </c>
      <c r="J6" s="1">
        <f t="shared" si="3"/>
        <v>1567</v>
      </c>
      <c r="K6" s="1">
        <f t="shared" si="3"/>
        <v>1981</v>
      </c>
      <c r="L6" s="1">
        <f t="shared" si="3"/>
        <v>2374</v>
      </c>
      <c r="M6" s="1">
        <f t="shared" si="3"/>
        <v>2784</v>
      </c>
      <c r="N6" s="1">
        <f t="shared" si="3"/>
        <v>3144</v>
      </c>
      <c r="O6" s="1">
        <f t="shared" si="3"/>
        <v>3472</v>
      </c>
      <c r="P6" s="1">
        <f t="shared" si="3"/>
        <v>3740</v>
      </c>
      <c r="Q6" s="1">
        <f t="shared" si="3"/>
        <v>3953</v>
      </c>
    </row>
    <row r="7" spans="3:17" x14ac:dyDescent="0.15">
      <c r="D7" t="s">
        <v>7</v>
      </c>
      <c r="E7" s="1">
        <f>E5-E6</f>
        <v>7</v>
      </c>
      <c r="F7" s="1">
        <f t="shared" ref="F7:Q7" si="4">F5-F6</f>
        <v>6</v>
      </c>
      <c r="G7" s="1">
        <f t="shared" si="4"/>
        <v>18</v>
      </c>
      <c r="H7" s="1">
        <f t="shared" si="4"/>
        <v>14</v>
      </c>
      <c r="I7" s="1">
        <f t="shared" si="4"/>
        <v>10</v>
      </c>
      <c r="J7" s="1">
        <f t="shared" si="4"/>
        <v>11</v>
      </c>
      <c r="K7" s="1">
        <f t="shared" si="4"/>
        <v>7</v>
      </c>
      <c r="L7" s="1">
        <f t="shared" si="4"/>
        <v>10</v>
      </c>
      <c r="M7" s="1">
        <f t="shared" si="4"/>
        <v>12</v>
      </c>
      <c r="N7" s="1">
        <f t="shared" si="4"/>
        <v>12</v>
      </c>
      <c r="O7" s="1">
        <f t="shared" si="4"/>
        <v>12</v>
      </c>
      <c r="P7" s="1">
        <f t="shared" si="4"/>
        <v>14</v>
      </c>
      <c r="Q7" s="1">
        <f t="shared" si="4"/>
        <v>18</v>
      </c>
    </row>
    <row r="9" spans="3:17" x14ac:dyDescent="0.15">
      <c r="D9" t="s">
        <v>8</v>
      </c>
      <c r="E9">
        <v>3</v>
      </c>
      <c r="F9">
        <v>238</v>
      </c>
      <c r="G9">
        <v>511</v>
      </c>
      <c r="H9">
        <v>861</v>
      </c>
      <c r="I9">
        <v>1200</v>
      </c>
      <c r="J9">
        <v>1570</v>
      </c>
      <c r="K9">
        <v>1984</v>
      </c>
      <c r="L9">
        <v>2384</v>
      </c>
      <c r="M9">
        <v>2784</v>
      </c>
      <c r="N9">
        <v>3144</v>
      </c>
      <c r="O9">
        <v>3474</v>
      </c>
      <c r="P9">
        <v>3740</v>
      </c>
      <c r="Q9">
        <v>3968</v>
      </c>
    </row>
    <row r="10" spans="3:17" x14ac:dyDescent="0.15">
      <c r="E10">
        <v>0</v>
      </c>
      <c r="F10">
        <v>243</v>
      </c>
      <c r="G10">
        <v>524</v>
      </c>
      <c r="H10">
        <v>860</v>
      </c>
      <c r="I10">
        <v>1193</v>
      </c>
      <c r="J10">
        <v>1576</v>
      </c>
      <c r="K10">
        <v>1987</v>
      </c>
      <c r="L10">
        <v>2378</v>
      </c>
      <c r="M10">
        <v>2796</v>
      </c>
      <c r="N10">
        <v>3146</v>
      </c>
      <c r="O10">
        <v>3481</v>
      </c>
      <c r="P10">
        <v>3750</v>
      </c>
      <c r="Q10">
        <v>3971</v>
      </c>
    </row>
    <row r="11" spans="3:17" x14ac:dyDescent="0.15">
      <c r="E11">
        <v>7</v>
      </c>
      <c r="F11">
        <v>244</v>
      </c>
      <c r="G11">
        <v>524</v>
      </c>
      <c r="H11">
        <v>869</v>
      </c>
      <c r="I11">
        <v>1200</v>
      </c>
      <c r="J11">
        <v>1570</v>
      </c>
      <c r="K11">
        <v>1982</v>
      </c>
      <c r="L11">
        <v>2384</v>
      </c>
      <c r="M11">
        <v>2790</v>
      </c>
      <c r="N11">
        <v>3156</v>
      </c>
      <c r="O11">
        <v>3472</v>
      </c>
      <c r="P11">
        <v>3751</v>
      </c>
      <c r="Q11">
        <v>3964</v>
      </c>
    </row>
    <row r="12" spans="3:17" x14ac:dyDescent="0.15">
      <c r="E12">
        <v>0</v>
      </c>
      <c r="F12">
        <v>244</v>
      </c>
      <c r="G12">
        <v>525</v>
      </c>
      <c r="H12">
        <v>861</v>
      </c>
      <c r="I12">
        <v>1191</v>
      </c>
      <c r="J12">
        <v>1569</v>
      </c>
      <c r="K12">
        <v>1985</v>
      </c>
      <c r="L12">
        <v>2374</v>
      </c>
      <c r="M12">
        <v>2793</v>
      </c>
      <c r="N12">
        <v>3150</v>
      </c>
      <c r="O12">
        <v>3473</v>
      </c>
      <c r="P12">
        <v>3752</v>
      </c>
      <c r="Q12">
        <v>3962</v>
      </c>
    </row>
    <row r="13" spans="3:17" x14ac:dyDescent="0.15">
      <c r="E13">
        <v>0</v>
      </c>
      <c r="F13">
        <v>241</v>
      </c>
      <c r="G13">
        <v>525</v>
      </c>
      <c r="H13">
        <v>870</v>
      </c>
      <c r="I13">
        <v>1200</v>
      </c>
      <c r="J13">
        <v>1578</v>
      </c>
      <c r="K13">
        <v>1988</v>
      </c>
      <c r="L13">
        <v>2383</v>
      </c>
      <c r="M13">
        <v>2795</v>
      </c>
      <c r="N13">
        <v>3149</v>
      </c>
      <c r="O13">
        <v>3475</v>
      </c>
      <c r="P13">
        <v>3748</v>
      </c>
      <c r="Q13">
        <v>3965</v>
      </c>
    </row>
    <row r="14" spans="3:17" x14ac:dyDescent="0.15">
      <c r="E14">
        <v>3</v>
      </c>
      <c r="F14">
        <v>243</v>
      </c>
      <c r="G14">
        <v>526</v>
      </c>
      <c r="H14">
        <v>865</v>
      </c>
      <c r="I14">
        <v>1191</v>
      </c>
      <c r="J14">
        <v>1577</v>
      </c>
      <c r="K14">
        <v>1986</v>
      </c>
      <c r="L14">
        <v>2384</v>
      </c>
      <c r="M14">
        <v>2788</v>
      </c>
      <c r="N14">
        <v>3154</v>
      </c>
      <c r="O14">
        <v>3475</v>
      </c>
      <c r="P14">
        <v>3746</v>
      </c>
      <c r="Q14">
        <v>3969</v>
      </c>
    </row>
    <row r="15" spans="3:17" x14ac:dyDescent="0.15">
      <c r="E15">
        <v>2</v>
      </c>
      <c r="F15">
        <v>243</v>
      </c>
      <c r="G15">
        <v>525</v>
      </c>
      <c r="H15">
        <v>871</v>
      </c>
      <c r="I15">
        <v>1200</v>
      </c>
      <c r="J15">
        <v>1574</v>
      </c>
      <c r="K15">
        <v>1988</v>
      </c>
      <c r="L15">
        <v>2384</v>
      </c>
      <c r="M15">
        <v>2790</v>
      </c>
      <c r="N15">
        <v>3156</v>
      </c>
      <c r="O15">
        <v>3475</v>
      </c>
      <c r="P15">
        <v>3750</v>
      </c>
      <c r="Q15">
        <v>3964</v>
      </c>
    </row>
    <row r="16" spans="3:17" x14ac:dyDescent="0.15">
      <c r="E16">
        <v>3</v>
      </c>
      <c r="F16">
        <v>244</v>
      </c>
      <c r="G16">
        <v>525</v>
      </c>
      <c r="H16">
        <v>868</v>
      </c>
      <c r="I16">
        <v>1201</v>
      </c>
      <c r="J16">
        <v>1570</v>
      </c>
      <c r="K16">
        <v>1987</v>
      </c>
      <c r="L16">
        <v>2381</v>
      </c>
      <c r="M16">
        <v>2794</v>
      </c>
      <c r="N16">
        <v>3156</v>
      </c>
      <c r="O16">
        <v>3480</v>
      </c>
      <c r="P16">
        <v>3750</v>
      </c>
      <c r="Q16">
        <v>3956</v>
      </c>
    </row>
    <row r="17" spans="5:17" x14ac:dyDescent="0.15">
      <c r="E17">
        <v>5</v>
      </c>
      <c r="F17">
        <v>243</v>
      </c>
      <c r="G17">
        <v>526</v>
      </c>
      <c r="H17">
        <v>866</v>
      </c>
      <c r="I17">
        <v>1199</v>
      </c>
      <c r="J17">
        <v>1578</v>
      </c>
      <c r="K17">
        <v>1987</v>
      </c>
      <c r="L17">
        <v>2378</v>
      </c>
      <c r="M17">
        <v>2789</v>
      </c>
      <c r="N17">
        <v>3154</v>
      </c>
      <c r="O17">
        <v>3484</v>
      </c>
      <c r="P17">
        <v>3751</v>
      </c>
      <c r="Q17">
        <v>3964</v>
      </c>
    </row>
    <row r="18" spans="5:17" x14ac:dyDescent="0.15">
      <c r="E18">
        <v>0</v>
      </c>
      <c r="F18">
        <v>241</v>
      </c>
      <c r="G18">
        <v>527</v>
      </c>
      <c r="H18">
        <v>862</v>
      </c>
      <c r="I18">
        <v>1201</v>
      </c>
      <c r="J18">
        <v>1572</v>
      </c>
      <c r="K18">
        <v>1981</v>
      </c>
      <c r="L18">
        <v>2376</v>
      </c>
      <c r="M18">
        <v>2793</v>
      </c>
      <c r="N18">
        <v>3146</v>
      </c>
      <c r="O18">
        <v>3480</v>
      </c>
      <c r="P18">
        <v>3744</v>
      </c>
      <c r="Q18">
        <v>3968</v>
      </c>
    </row>
    <row r="19" spans="5:17" x14ac:dyDescent="0.15">
      <c r="E19">
        <v>4</v>
      </c>
      <c r="F19">
        <v>243</v>
      </c>
      <c r="G19">
        <v>525</v>
      </c>
      <c r="H19">
        <v>860</v>
      </c>
      <c r="I19">
        <v>1192</v>
      </c>
      <c r="J19">
        <v>1570</v>
      </c>
      <c r="K19">
        <v>1986</v>
      </c>
      <c r="L19">
        <v>2381</v>
      </c>
      <c r="M19">
        <v>2788</v>
      </c>
      <c r="N19">
        <v>3149</v>
      </c>
      <c r="O19">
        <v>3481</v>
      </c>
      <c r="P19">
        <v>3752</v>
      </c>
      <c r="Q19">
        <v>3957</v>
      </c>
    </row>
    <row r="20" spans="5:17" x14ac:dyDescent="0.15">
      <c r="E20">
        <v>0</v>
      </c>
      <c r="G20">
        <v>525</v>
      </c>
      <c r="H20">
        <v>860</v>
      </c>
      <c r="I20">
        <v>1198</v>
      </c>
      <c r="J20">
        <v>1576</v>
      </c>
      <c r="L20">
        <v>2376</v>
      </c>
      <c r="M20">
        <v>2788</v>
      </c>
      <c r="N20">
        <v>3148</v>
      </c>
      <c r="O20">
        <v>3478</v>
      </c>
      <c r="P20">
        <v>3746</v>
      </c>
      <c r="Q20">
        <v>3953</v>
      </c>
    </row>
    <row r="21" spans="5:17" x14ac:dyDescent="0.15">
      <c r="G21">
        <v>529</v>
      </c>
      <c r="H21">
        <v>866</v>
      </c>
      <c r="I21">
        <v>1201</v>
      </c>
      <c r="J21">
        <v>1567</v>
      </c>
      <c r="L21">
        <v>2376</v>
      </c>
      <c r="M21">
        <v>2795</v>
      </c>
      <c r="O21">
        <v>3476</v>
      </c>
      <c r="P21">
        <v>3746</v>
      </c>
      <c r="Q21">
        <v>3968</v>
      </c>
    </row>
    <row r="22" spans="5:17" x14ac:dyDescent="0.15">
      <c r="G22">
        <v>511</v>
      </c>
      <c r="H22">
        <v>874</v>
      </c>
      <c r="I22">
        <v>1200</v>
      </c>
      <c r="L22">
        <v>2384</v>
      </c>
      <c r="M22">
        <v>2786</v>
      </c>
      <c r="O22">
        <v>3478</v>
      </c>
      <c r="P22">
        <v>3754</v>
      </c>
    </row>
    <row r="23" spans="5:17" x14ac:dyDescent="0.15">
      <c r="G23">
        <v>524</v>
      </c>
      <c r="I23">
        <v>1198</v>
      </c>
      <c r="L23">
        <v>2384</v>
      </c>
      <c r="M23">
        <v>2793</v>
      </c>
      <c r="O23">
        <v>3482</v>
      </c>
      <c r="P23">
        <v>3752</v>
      </c>
    </row>
    <row r="24" spans="5:17" x14ac:dyDescent="0.15">
      <c r="L24">
        <v>2376</v>
      </c>
      <c r="O24">
        <v>3477</v>
      </c>
    </row>
    <row r="43" spans="5:17" x14ac:dyDescent="0.15"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5:17" x14ac:dyDescent="0.15"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44"/>
  <sheetViews>
    <sheetView topLeftCell="A4" workbookViewId="0">
      <selection activeCell="A41" sqref="A41:XFD64"/>
    </sheetView>
  </sheetViews>
  <sheetFormatPr defaultRowHeight="13.5" x14ac:dyDescent="0.15"/>
  <cols>
    <col min="4" max="4" width="13.625" customWidth="1"/>
  </cols>
  <sheetData>
    <row r="1" spans="3:17" ht="32.25" x14ac:dyDescent="0.15">
      <c r="C1" s="3" t="s">
        <v>12</v>
      </c>
      <c r="D1" t="s">
        <v>1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 t="s">
        <v>2</v>
      </c>
    </row>
    <row r="3" spans="3:17" x14ac:dyDescent="0.15">
      <c r="D3" t="s">
        <v>3</v>
      </c>
      <c r="E3" s="1">
        <f t="shared" ref="E3:Q3" si="0">AVERAGE(E9:E34)</f>
        <v>2.4285714285714284</v>
      </c>
      <c r="F3" s="1">
        <f t="shared" si="0"/>
        <v>242</v>
      </c>
      <c r="G3" s="1">
        <f t="shared" si="0"/>
        <v>515.36363636363637</v>
      </c>
      <c r="H3" s="1">
        <f t="shared" si="0"/>
        <v>860.76923076923072</v>
      </c>
      <c r="I3" s="1">
        <f t="shared" si="0"/>
        <v>1196.7857142857142</v>
      </c>
      <c r="J3" s="1">
        <f t="shared" si="0"/>
        <v>1572.8333333333333</v>
      </c>
      <c r="K3" s="1">
        <f t="shared" si="0"/>
        <v>1983.0833333333333</v>
      </c>
      <c r="L3" s="1">
        <f t="shared" si="0"/>
        <v>2382.8571428571427</v>
      </c>
      <c r="M3" s="1">
        <f t="shared" si="0"/>
        <v>2790.090909090909</v>
      </c>
      <c r="N3" s="1">
        <f t="shared" si="0"/>
        <v>3155.25</v>
      </c>
      <c r="O3" s="1">
        <f t="shared" si="0"/>
        <v>3480.7692307692309</v>
      </c>
      <c r="P3" s="1">
        <f t="shared" si="0"/>
        <v>3746.45</v>
      </c>
      <c r="Q3" s="1">
        <f t="shared" si="0"/>
        <v>3968.875</v>
      </c>
    </row>
    <row r="4" spans="3:17" x14ac:dyDescent="0.15">
      <c r="D4" t="s">
        <v>4</v>
      </c>
      <c r="E4" s="1">
        <f t="shared" ref="E4:Q4" si="1">STDEV(E9:E34)</f>
        <v>3.0562492275106332</v>
      </c>
      <c r="F4" s="1">
        <f t="shared" si="1"/>
        <v>3.4902461491731755</v>
      </c>
      <c r="G4" s="1">
        <f t="shared" si="1"/>
        <v>6.136329966237593</v>
      </c>
      <c r="H4" s="1">
        <f t="shared" si="1"/>
        <v>2.2417941532712198</v>
      </c>
      <c r="I4" s="1">
        <f t="shared" si="1"/>
        <v>3.4234164543304137</v>
      </c>
      <c r="J4" s="1">
        <f t="shared" si="1"/>
        <v>3.5632807491088454</v>
      </c>
      <c r="K4" s="1">
        <f t="shared" si="1"/>
        <v>3.7284735685686643</v>
      </c>
      <c r="L4" s="1">
        <f t="shared" si="1"/>
        <v>4.6880723093849541</v>
      </c>
      <c r="M4" s="1">
        <f t="shared" si="1"/>
        <v>3.7537859676477416</v>
      </c>
      <c r="N4" s="1">
        <f t="shared" si="1"/>
        <v>5</v>
      </c>
      <c r="O4" s="1">
        <f t="shared" si="1"/>
        <v>3.8112518974270158</v>
      </c>
      <c r="P4" s="1">
        <f t="shared" si="1"/>
        <v>4.2112006039033316</v>
      </c>
      <c r="Q4" s="1">
        <f t="shared" si="1"/>
        <v>7.6583287994183165</v>
      </c>
    </row>
    <row r="5" spans="3:17" x14ac:dyDescent="0.15">
      <c r="D5" t="s">
        <v>5</v>
      </c>
      <c r="E5" s="1">
        <f t="shared" ref="E5:Q5" si="2">MAX(E9:E35)</f>
        <v>9</v>
      </c>
      <c r="F5" s="1">
        <f t="shared" si="2"/>
        <v>248</v>
      </c>
      <c r="G5" s="1">
        <f t="shared" si="2"/>
        <v>525</v>
      </c>
      <c r="H5" s="1">
        <f t="shared" si="2"/>
        <v>864</v>
      </c>
      <c r="I5" s="1">
        <f t="shared" si="2"/>
        <v>1202</v>
      </c>
      <c r="J5" s="1">
        <f t="shared" si="2"/>
        <v>1577</v>
      </c>
      <c r="K5" s="1">
        <f t="shared" si="2"/>
        <v>1989</v>
      </c>
      <c r="L5" s="1">
        <f t="shared" si="2"/>
        <v>2390</v>
      </c>
      <c r="M5" s="1">
        <f t="shared" si="2"/>
        <v>2800</v>
      </c>
      <c r="N5" s="1">
        <f t="shared" si="2"/>
        <v>3162</v>
      </c>
      <c r="O5" s="1">
        <f t="shared" si="2"/>
        <v>3485</v>
      </c>
      <c r="P5" s="1">
        <f t="shared" si="2"/>
        <v>3755</v>
      </c>
      <c r="Q5" s="1">
        <f t="shared" si="2"/>
        <v>3979</v>
      </c>
    </row>
    <row r="6" spans="3:17" x14ac:dyDescent="0.15">
      <c r="D6" t="s">
        <v>6</v>
      </c>
      <c r="E6" s="1">
        <f t="shared" ref="E6:Q6" si="3">MIN(E9:E36)</f>
        <v>0</v>
      </c>
      <c r="F6" s="1">
        <f t="shared" si="3"/>
        <v>235</v>
      </c>
      <c r="G6" s="1">
        <f t="shared" si="3"/>
        <v>511</v>
      </c>
      <c r="H6" s="1">
        <f t="shared" si="3"/>
        <v>857</v>
      </c>
      <c r="I6" s="1">
        <f t="shared" si="3"/>
        <v>1192</v>
      </c>
      <c r="J6" s="1">
        <f t="shared" si="3"/>
        <v>1567</v>
      </c>
      <c r="K6" s="1">
        <f t="shared" si="3"/>
        <v>1979</v>
      </c>
      <c r="L6" s="1">
        <f t="shared" si="3"/>
        <v>2374</v>
      </c>
      <c r="M6" s="1">
        <f t="shared" si="3"/>
        <v>2786</v>
      </c>
      <c r="N6" s="1">
        <f t="shared" si="3"/>
        <v>3146</v>
      </c>
      <c r="O6" s="1">
        <f t="shared" si="3"/>
        <v>3472</v>
      </c>
      <c r="P6" s="1">
        <f t="shared" si="3"/>
        <v>3735</v>
      </c>
      <c r="Q6" s="1">
        <f t="shared" si="3"/>
        <v>3952</v>
      </c>
    </row>
    <row r="7" spans="3:17" x14ac:dyDescent="0.15">
      <c r="D7" t="s">
        <v>7</v>
      </c>
      <c r="E7" s="1">
        <f>E5-E6</f>
        <v>9</v>
      </c>
      <c r="F7" s="1">
        <f t="shared" ref="F7:Q7" si="4">F5-F6</f>
        <v>13</v>
      </c>
      <c r="G7" s="1">
        <f t="shared" si="4"/>
        <v>14</v>
      </c>
      <c r="H7" s="1">
        <f t="shared" si="4"/>
        <v>7</v>
      </c>
      <c r="I7" s="1">
        <f t="shared" si="4"/>
        <v>10</v>
      </c>
      <c r="J7" s="1">
        <f t="shared" si="4"/>
        <v>10</v>
      </c>
      <c r="K7" s="1">
        <f t="shared" si="4"/>
        <v>10</v>
      </c>
      <c r="L7" s="1">
        <f t="shared" si="4"/>
        <v>16</v>
      </c>
      <c r="M7" s="1">
        <f t="shared" si="4"/>
        <v>14</v>
      </c>
      <c r="N7" s="1">
        <f t="shared" si="4"/>
        <v>16</v>
      </c>
      <c r="O7" s="1">
        <f t="shared" si="4"/>
        <v>13</v>
      </c>
      <c r="P7" s="1">
        <f t="shared" si="4"/>
        <v>20</v>
      </c>
      <c r="Q7" s="1">
        <f t="shared" si="4"/>
        <v>27</v>
      </c>
    </row>
    <row r="9" spans="3:17" x14ac:dyDescent="0.15">
      <c r="D9" t="s">
        <v>8</v>
      </c>
      <c r="E9">
        <v>7</v>
      </c>
      <c r="F9">
        <v>243</v>
      </c>
      <c r="G9">
        <v>511</v>
      </c>
      <c r="H9">
        <v>863</v>
      </c>
      <c r="I9">
        <v>1202</v>
      </c>
      <c r="J9">
        <v>1577</v>
      </c>
      <c r="K9">
        <v>1987</v>
      </c>
      <c r="L9">
        <v>2378</v>
      </c>
      <c r="M9">
        <v>2792</v>
      </c>
      <c r="N9">
        <v>3150</v>
      </c>
      <c r="O9">
        <v>3477</v>
      </c>
      <c r="P9">
        <v>3735</v>
      </c>
      <c r="Q9">
        <v>3973</v>
      </c>
    </row>
    <row r="10" spans="3:17" x14ac:dyDescent="0.15">
      <c r="E10">
        <v>1</v>
      </c>
      <c r="F10">
        <v>237</v>
      </c>
      <c r="G10">
        <v>511</v>
      </c>
      <c r="H10">
        <v>857</v>
      </c>
      <c r="I10">
        <v>1197</v>
      </c>
      <c r="J10">
        <v>1571</v>
      </c>
      <c r="K10">
        <v>1980</v>
      </c>
      <c r="L10">
        <v>2380</v>
      </c>
      <c r="M10">
        <v>2800</v>
      </c>
      <c r="N10">
        <v>3162</v>
      </c>
      <c r="O10">
        <v>3484</v>
      </c>
      <c r="P10">
        <v>3746</v>
      </c>
      <c r="Q10">
        <v>3979</v>
      </c>
    </row>
    <row r="11" spans="3:17" x14ac:dyDescent="0.15">
      <c r="E11">
        <v>0</v>
      </c>
      <c r="F11">
        <v>245</v>
      </c>
      <c r="G11">
        <v>511</v>
      </c>
      <c r="H11">
        <v>861</v>
      </c>
      <c r="I11">
        <v>1196</v>
      </c>
      <c r="J11">
        <v>1575</v>
      </c>
      <c r="K11">
        <v>1989</v>
      </c>
      <c r="L11">
        <v>2374</v>
      </c>
      <c r="M11">
        <v>2790</v>
      </c>
      <c r="N11">
        <v>3157</v>
      </c>
      <c r="O11">
        <v>3472</v>
      </c>
      <c r="P11">
        <v>3747</v>
      </c>
      <c r="Q11">
        <v>3974</v>
      </c>
    </row>
    <row r="12" spans="3:17" x14ac:dyDescent="0.15">
      <c r="E12">
        <v>0</v>
      </c>
      <c r="F12">
        <v>235</v>
      </c>
      <c r="G12">
        <v>511</v>
      </c>
      <c r="H12">
        <v>859</v>
      </c>
      <c r="I12">
        <v>1199</v>
      </c>
      <c r="J12">
        <v>1571</v>
      </c>
      <c r="K12">
        <v>1984</v>
      </c>
      <c r="L12">
        <v>2385</v>
      </c>
      <c r="M12">
        <v>2786</v>
      </c>
      <c r="N12">
        <v>3154</v>
      </c>
      <c r="O12">
        <v>3482</v>
      </c>
      <c r="P12">
        <v>3748</v>
      </c>
      <c r="Q12">
        <v>3974</v>
      </c>
    </row>
    <row r="13" spans="3:17" x14ac:dyDescent="0.15">
      <c r="E13">
        <v>5</v>
      </c>
      <c r="F13">
        <v>242</v>
      </c>
      <c r="G13">
        <v>521</v>
      </c>
      <c r="H13">
        <v>862</v>
      </c>
      <c r="I13">
        <v>1200</v>
      </c>
      <c r="J13">
        <v>1575</v>
      </c>
      <c r="K13">
        <v>1979</v>
      </c>
      <c r="L13">
        <v>2384</v>
      </c>
      <c r="M13">
        <v>2790</v>
      </c>
      <c r="N13">
        <v>3159</v>
      </c>
      <c r="O13">
        <v>3477</v>
      </c>
      <c r="P13">
        <v>3755</v>
      </c>
      <c r="Q13">
        <v>3972</v>
      </c>
    </row>
    <row r="14" spans="3:17" x14ac:dyDescent="0.15">
      <c r="E14">
        <v>2</v>
      </c>
      <c r="F14">
        <v>248</v>
      </c>
      <c r="G14">
        <v>511</v>
      </c>
      <c r="H14">
        <v>864</v>
      </c>
      <c r="I14">
        <v>1192</v>
      </c>
      <c r="J14">
        <v>1568</v>
      </c>
      <c r="K14">
        <v>1981</v>
      </c>
      <c r="L14">
        <v>2383</v>
      </c>
      <c r="M14">
        <v>2792</v>
      </c>
      <c r="N14">
        <v>3149</v>
      </c>
      <c r="O14">
        <v>3481</v>
      </c>
      <c r="P14">
        <v>3746</v>
      </c>
      <c r="Q14">
        <v>3971</v>
      </c>
    </row>
    <row r="15" spans="3:17" x14ac:dyDescent="0.15">
      <c r="E15">
        <v>9</v>
      </c>
      <c r="F15">
        <v>241</v>
      </c>
      <c r="G15">
        <v>511</v>
      </c>
      <c r="H15">
        <v>859</v>
      </c>
      <c r="I15">
        <v>1195</v>
      </c>
      <c r="J15">
        <v>1571</v>
      </c>
      <c r="K15">
        <v>1980</v>
      </c>
      <c r="L15">
        <v>2378</v>
      </c>
      <c r="M15">
        <v>2788</v>
      </c>
      <c r="N15">
        <v>3153</v>
      </c>
      <c r="O15">
        <v>3484</v>
      </c>
      <c r="P15">
        <v>3748</v>
      </c>
      <c r="Q15">
        <v>3968</v>
      </c>
    </row>
    <row r="16" spans="3:17" x14ac:dyDescent="0.15">
      <c r="E16">
        <v>0</v>
      </c>
      <c r="F16">
        <v>240</v>
      </c>
      <c r="G16">
        <v>525</v>
      </c>
      <c r="H16">
        <v>863</v>
      </c>
      <c r="I16">
        <v>1200</v>
      </c>
      <c r="J16">
        <v>1577</v>
      </c>
      <c r="K16">
        <v>1981</v>
      </c>
      <c r="L16">
        <v>2386</v>
      </c>
      <c r="M16">
        <v>2788</v>
      </c>
      <c r="N16">
        <v>3154</v>
      </c>
      <c r="O16">
        <v>3478</v>
      </c>
      <c r="P16">
        <v>3748</v>
      </c>
      <c r="Q16">
        <v>3971</v>
      </c>
    </row>
    <row r="17" spans="5:17" x14ac:dyDescent="0.15">
      <c r="E17">
        <v>6</v>
      </c>
      <c r="F17">
        <v>242</v>
      </c>
      <c r="G17">
        <v>524</v>
      </c>
      <c r="H17">
        <v>860</v>
      </c>
      <c r="I17">
        <v>1195</v>
      </c>
      <c r="J17">
        <v>1570</v>
      </c>
      <c r="K17">
        <v>1986</v>
      </c>
      <c r="L17">
        <v>2388</v>
      </c>
      <c r="M17">
        <v>2788</v>
      </c>
      <c r="N17">
        <v>3150</v>
      </c>
      <c r="O17">
        <v>3482</v>
      </c>
      <c r="P17">
        <v>3748</v>
      </c>
      <c r="Q17">
        <v>3976</v>
      </c>
    </row>
    <row r="18" spans="5:17" x14ac:dyDescent="0.15">
      <c r="E18">
        <v>0</v>
      </c>
      <c r="F18">
        <v>243</v>
      </c>
      <c r="G18">
        <v>522</v>
      </c>
      <c r="H18">
        <v>859</v>
      </c>
      <c r="I18">
        <v>1192</v>
      </c>
      <c r="J18">
        <v>1576</v>
      </c>
      <c r="K18">
        <v>1980</v>
      </c>
      <c r="L18">
        <v>2386</v>
      </c>
      <c r="M18">
        <v>2789</v>
      </c>
      <c r="N18">
        <v>3160</v>
      </c>
      <c r="O18">
        <v>3485</v>
      </c>
      <c r="P18">
        <v>3744</v>
      </c>
      <c r="Q18">
        <v>3973</v>
      </c>
    </row>
    <row r="19" spans="5:17" x14ac:dyDescent="0.15">
      <c r="E19">
        <v>2</v>
      </c>
      <c r="F19">
        <v>244</v>
      </c>
      <c r="G19">
        <v>511</v>
      </c>
      <c r="H19">
        <v>864</v>
      </c>
      <c r="I19">
        <v>1192</v>
      </c>
      <c r="J19">
        <v>1567</v>
      </c>
      <c r="K19">
        <v>1981</v>
      </c>
      <c r="L19">
        <v>2390</v>
      </c>
      <c r="M19">
        <v>2788</v>
      </c>
      <c r="N19">
        <v>3146</v>
      </c>
      <c r="O19">
        <v>3481</v>
      </c>
      <c r="P19">
        <v>3744</v>
      </c>
      <c r="Q19">
        <v>3968</v>
      </c>
    </row>
    <row r="20" spans="5:17" x14ac:dyDescent="0.15">
      <c r="E20">
        <v>2</v>
      </c>
      <c r="F20">
        <v>244</v>
      </c>
      <c r="H20">
        <v>860</v>
      </c>
      <c r="I20">
        <v>1200</v>
      </c>
      <c r="J20">
        <v>1576</v>
      </c>
      <c r="K20">
        <v>1989</v>
      </c>
      <c r="L20">
        <v>2385</v>
      </c>
      <c r="N20">
        <v>3154</v>
      </c>
      <c r="O20">
        <v>3485</v>
      </c>
      <c r="P20">
        <v>3748</v>
      </c>
      <c r="Q20">
        <v>3973</v>
      </c>
    </row>
    <row r="21" spans="5:17" x14ac:dyDescent="0.15">
      <c r="E21">
        <v>0</v>
      </c>
      <c r="H21">
        <v>859</v>
      </c>
      <c r="I21">
        <v>1200</v>
      </c>
      <c r="L21">
        <v>2377</v>
      </c>
      <c r="N21">
        <v>3158</v>
      </c>
      <c r="O21">
        <v>3482</v>
      </c>
      <c r="P21">
        <v>3748</v>
      </c>
      <c r="Q21">
        <v>3963</v>
      </c>
    </row>
    <row r="22" spans="5:17" x14ac:dyDescent="0.15">
      <c r="E22">
        <v>0</v>
      </c>
      <c r="I22">
        <v>1195</v>
      </c>
      <c r="L22">
        <v>2386</v>
      </c>
      <c r="N22">
        <v>3154</v>
      </c>
      <c r="P22">
        <v>3741</v>
      </c>
      <c r="Q22">
        <v>3961</v>
      </c>
    </row>
    <row r="23" spans="5:17" x14ac:dyDescent="0.15">
      <c r="N23">
        <v>3162</v>
      </c>
      <c r="P23">
        <v>3742</v>
      </c>
      <c r="Q23">
        <v>3952</v>
      </c>
    </row>
    <row r="24" spans="5:17" x14ac:dyDescent="0.15">
      <c r="N24">
        <v>3162</v>
      </c>
      <c r="P24">
        <v>3746</v>
      </c>
      <c r="Q24">
        <v>3954</v>
      </c>
    </row>
    <row r="25" spans="5:17" x14ac:dyDescent="0.15">
      <c r="P25">
        <v>3750</v>
      </c>
    </row>
    <row r="26" spans="5:17" x14ac:dyDescent="0.15">
      <c r="P26">
        <v>3744</v>
      </c>
    </row>
    <row r="27" spans="5:17" x14ac:dyDescent="0.15">
      <c r="P27">
        <v>3752</v>
      </c>
    </row>
    <row r="28" spans="5:17" x14ac:dyDescent="0.15">
      <c r="P28">
        <v>3749</v>
      </c>
    </row>
    <row r="43" spans="5:17" x14ac:dyDescent="0.15"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5:17" x14ac:dyDescent="0.15"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19"/>
  <sheetViews>
    <sheetView workbookViewId="0">
      <selection activeCell="C15" sqref="C15"/>
    </sheetView>
  </sheetViews>
  <sheetFormatPr defaultRowHeight="13.5" x14ac:dyDescent="0.15"/>
  <cols>
    <col min="2" max="2" width="13.375" customWidth="1"/>
  </cols>
  <sheetData>
    <row r="4" spans="2:19" x14ac:dyDescent="0.15">
      <c r="B4" t="s">
        <v>13</v>
      </c>
      <c r="C4">
        <v>12</v>
      </c>
    </row>
    <row r="5" spans="2:19" x14ac:dyDescent="0.15">
      <c r="B5" t="s">
        <v>14</v>
      </c>
      <c r="C5">
        <v>3.3</v>
      </c>
    </row>
    <row r="6" spans="2:19" x14ac:dyDescent="0.15">
      <c r="B6" t="s">
        <v>15</v>
      </c>
      <c r="C6" t="s">
        <v>16</v>
      </c>
    </row>
    <row r="7" spans="2:19" x14ac:dyDescent="0.15">
      <c r="B7">
        <v>0</v>
      </c>
      <c r="C7">
        <f t="shared" ref="C7:C19" si="0">INT(B7/$C$5*(POWER(2,12)-1))</f>
        <v>0</v>
      </c>
      <c r="F7" t="s">
        <v>15</v>
      </c>
      <c r="G7">
        <v>0</v>
      </c>
      <c r="H7">
        <v>0.19800000000000001</v>
      </c>
      <c r="I7">
        <v>0.42244897959183675</v>
      </c>
      <c r="J7">
        <v>0.69327731092436973</v>
      </c>
      <c r="K7">
        <v>0.96063348416289596</v>
      </c>
      <c r="L7">
        <v>1.2672346002621231</v>
      </c>
      <c r="M7">
        <v>1.6012048192771084</v>
      </c>
      <c r="N7">
        <v>1.9310679611650485</v>
      </c>
      <c r="O7">
        <v>2.2816152330925803</v>
      </c>
      <c r="P7">
        <v>2.5959600544711758</v>
      </c>
      <c r="Q7">
        <v>2.88115041857953</v>
      </c>
      <c r="R7">
        <v>3.1132000481753583</v>
      </c>
      <c r="S7">
        <v>3.3</v>
      </c>
    </row>
    <row r="8" spans="2:19" x14ac:dyDescent="0.15">
      <c r="B8">
        <v>0.19800000000000001</v>
      </c>
      <c r="C8">
        <f t="shared" si="0"/>
        <v>245</v>
      </c>
      <c r="F8" t="s">
        <v>16</v>
      </c>
      <c r="G8">
        <f t="shared" ref="G8:S8" si="1">INT(G7/$C$5*(POWER(2,12)-1))</f>
        <v>0</v>
      </c>
      <c r="H8">
        <f t="shared" si="1"/>
        <v>245</v>
      </c>
      <c r="I8">
        <f t="shared" si="1"/>
        <v>524</v>
      </c>
      <c r="J8">
        <f t="shared" si="1"/>
        <v>860</v>
      </c>
      <c r="K8">
        <f t="shared" si="1"/>
        <v>1192</v>
      </c>
      <c r="L8">
        <f t="shared" si="1"/>
        <v>1572</v>
      </c>
      <c r="M8">
        <f t="shared" si="1"/>
        <v>1986</v>
      </c>
      <c r="N8">
        <f t="shared" si="1"/>
        <v>2396</v>
      </c>
      <c r="O8">
        <f t="shared" si="1"/>
        <v>2831</v>
      </c>
      <c r="P8">
        <f t="shared" si="1"/>
        <v>3221</v>
      </c>
      <c r="Q8">
        <f t="shared" si="1"/>
        <v>3575</v>
      </c>
      <c r="R8">
        <f t="shared" si="1"/>
        <v>3863</v>
      </c>
      <c r="S8">
        <f t="shared" si="1"/>
        <v>4095</v>
      </c>
    </row>
    <row r="9" spans="2:19" x14ac:dyDescent="0.15">
      <c r="B9">
        <v>0.42244897959183675</v>
      </c>
      <c r="C9">
        <f t="shared" si="0"/>
        <v>524</v>
      </c>
    </row>
    <row r="10" spans="2:19" x14ac:dyDescent="0.15">
      <c r="B10">
        <v>0.69327731092436973</v>
      </c>
      <c r="C10">
        <f t="shared" si="0"/>
        <v>860</v>
      </c>
    </row>
    <row r="11" spans="2:19" x14ac:dyDescent="0.15">
      <c r="B11">
        <v>0.96063348416289596</v>
      </c>
      <c r="C11">
        <f t="shared" si="0"/>
        <v>1192</v>
      </c>
    </row>
    <row r="12" spans="2:19" x14ac:dyDescent="0.15">
      <c r="B12">
        <v>1.2672346002621231</v>
      </c>
      <c r="C12">
        <f t="shared" si="0"/>
        <v>1572</v>
      </c>
    </row>
    <row r="13" spans="2:19" x14ac:dyDescent="0.15">
      <c r="B13">
        <v>1.6012048192771084</v>
      </c>
      <c r="C13">
        <f t="shared" si="0"/>
        <v>1986</v>
      </c>
    </row>
    <row r="14" spans="2:19" x14ac:dyDescent="0.15">
      <c r="B14">
        <v>1.9310679611650485</v>
      </c>
      <c r="C14">
        <f t="shared" si="0"/>
        <v>2396</v>
      </c>
    </row>
    <row r="15" spans="2:19" x14ac:dyDescent="0.15">
      <c r="B15">
        <v>2.2816152330925803</v>
      </c>
      <c r="C15">
        <f t="shared" si="0"/>
        <v>2831</v>
      </c>
    </row>
    <row r="16" spans="2:19" x14ac:dyDescent="0.15">
      <c r="B16">
        <v>2.5959600544711758</v>
      </c>
      <c r="C16">
        <f t="shared" si="0"/>
        <v>3221</v>
      </c>
    </row>
    <row r="17" spans="2:3" x14ac:dyDescent="0.15">
      <c r="B17">
        <v>2.88115041857953</v>
      </c>
      <c r="C17">
        <f t="shared" si="0"/>
        <v>3575</v>
      </c>
    </row>
    <row r="18" spans="2:3" x14ac:dyDescent="0.15">
      <c r="B18">
        <v>3.1132000481753583</v>
      </c>
      <c r="C18">
        <f t="shared" si="0"/>
        <v>3863</v>
      </c>
    </row>
    <row r="19" spans="2:3" x14ac:dyDescent="0.15">
      <c r="B19">
        <v>3.3</v>
      </c>
      <c r="C19">
        <f t="shared" si="0"/>
        <v>4095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R83"/>
  <sheetViews>
    <sheetView tabSelected="1" topLeftCell="B34" workbookViewId="0">
      <selection activeCell="E56" sqref="E56"/>
    </sheetView>
  </sheetViews>
  <sheetFormatPr defaultRowHeight="13.5" x14ac:dyDescent="0.15"/>
  <cols>
    <col min="5" max="5" width="36.75" customWidth="1"/>
  </cols>
  <sheetData>
    <row r="2" spans="4:18" ht="30.75" x14ac:dyDescent="0.15">
      <c r="D2" s="2" t="s">
        <v>17</v>
      </c>
    </row>
    <row r="5" spans="4:18" ht="21" x14ac:dyDescent="0.15">
      <c r="D5" s="7" t="s">
        <v>33</v>
      </c>
    </row>
    <row r="7" spans="4:18" x14ac:dyDescent="0.15">
      <c r="D7" t="str">
        <f>'1号機'!C1</f>
        <v>No.1</v>
      </c>
      <c r="E7" t="str">
        <f>'1号機'!D1</f>
        <v>押下スイッチ番号</v>
      </c>
      <c r="F7">
        <f>'1号機'!E1</f>
        <v>1</v>
      </c>
      <c r="G7">
        <f>'1号機'!F1</f>
        <v>2</v>
      </c>
      <c r="H7">
        <f>'1号機'!G1</f>
        <v>3</v>
      </c>
      <c r="I7">
        <f>'1号機'!H1</f>
        <v>4</v>
      </c>
      <c r="J7">
        <f>'1号機'!I1</f>
        <v>5</v>
      </c>
      <c r="K7">
        <f>'1号機'!J1</f>
        <v>6</v>
      </c>
      <c r="L7">
        <f>'1号機'!K1</f>
        <v>7</v>
      </c>
      <c r="M7">
        <f>'1号機'!L1</f>
        <v>8</v>
      </c>
      <c r="N7">
        <f>'1号機'!M1</f>
        <v>9</v>
      </c>
      <c r="O7">
        <f>'1号機'!N1</f>
        <v>10</v>
      </c>
      <c r="P7">
        <f>'1号機'!O1</f>
        <v>11</v>
      </c>
      <c r="Q7">
        <f>'1号機'!P1</f>
        <v>12</v>
      </c>
      <c r="R7" t="str">
        <f>'1号機'!Q1</f>
        <v>off</v>
      </c>
    </row>
    <row r="9" spans="4:18" x14ac:dyDescent="0.15">
      <c r="E9" t="str">
        <f>'1号機'!D3</f>
        <v>平均</v>
      </c>
      <c r="F9" s="4">
        <f>'1号機'!E3</f>
        <v>1.2857142857142858</v>
      </c>
      <c r="G9" s="4">
        <f>'1号機'!F3</f>
        <v>242.625</v>
      </c>
      <c r="H9" s="4">
        <f>'1号機'!G3</f>
        <v>513.33333333333337</v>
      </c>
      <c r="I9" s="4">
        <f>'1号機'!H3</f>
        <v>853.4</v>
      </c>
      <c r="J9" s="4">
        <f>'1号機'!I3</f>
        <v>1191.75</v>
      </c>
      <c r="K9" s="4">
        <f>'1号機'!J3</f>
        <v>1568.4545454545455</v>
      </c>
      <c r="L9" s="4">
        <f>'1号機'!K3</f>
        <v>1978.2222222222222</v>
      </c>
      <c r="M9" s="4">
        <f>'1号機'!L3</f>
        <v>2377.3000000000002</v>
      </c>
      <c r="N9" s="4">
        <f>'1号機'!M3</f>
        <v>2791.6363636363635</v>
      </c>
      <c r="O9" s="4">
        <f>'1号機'!N3</f>
        <v>3152.6</v>
      </c>
      <c r="P9" s="4">
        <f>'1号機'!O3</f>
        <v>3478</v>
      </c>
      <c r="Q9" s="4">
        <f>'1号機'!P3</f>
        <v>3740.9</v>
      </c>
      <c r="R9" s="4">
        <f>'1号機'!Q3</f>
        <v>3953.0666666666666</v>
      </c>
    </row>
    <row r="10" spans="4:18" x14ac:dyDescent="0.15">
      <c r="E10" t="str">
        <f>'1号機'!D4</f>
        <v>標準偏差</v>
      </c>
      <c r="F10" s="4">
        <f>'1号機'!E4</f>
        <v>1.7043362064926935</v>
      </c>
      <c r="G10" s="4">
        <f>'1号機'!F4</f>
        <v>0.91612538131290433</v>
      </c>
      <c r="H10" s="4">
        <f>'1号機'!G4</f>
        <v>4.6368092477478529</v>
      </c>
      <c r="I10" s="4">
        <f>'1号機'!H4</f>
        <v>4.3512450325548588</v>
      </c>
      <c r="J10" s="4">
        <f>'1号機'!I4</f>
        <v>4.0266966255586869</v>
      </c>
      <c r="K10" s="4">
        <f>'1号機'!J4</f>
        <v>3.8565175058240402</v>
      </c>
      <c r="L10" s="4">
        <f>'1号機'!K4</f>
        <v>3.6324157862838948</v>
      </c>
      <c r="M10" s="4">
        <f>'1号機'!L4</f>
        <v>5.3343748982946035</v>
      </c>
      <c r="N10" s="4">
        <f>'1号機'!M4</f>
        <v>5.9711427260236745</v>
      </c>
      <c r="O10" s="4">
        <f>'1号機'!N4</f>
        <v>4.2998707990925595</v>
      </c>
      <c r="P10" s="4">
        <f>'1号機'!O4</f>
        <v>3.2317865716108862</v>
      </c>
      <c r="Q10" s="4">
        <f>'1号機'!P4</f>
        <v>4.1217579852399009</v>
      </c>
      <c r="R10" s="4">
        <f>'1号機'!Q4</f>
        <v>8.26754987601411</v>
      </c>
    </row>
    <row r="11" spans="4:18" x14ac:dyDescent="0.15">
      <c r="E11" t="str">
        <f>'1号機'!D5</f>
        <v>最大</v>
      </c>
      <c r="F11">
        <f>'1号機'!E5</f>
        <v>4</v>
      </c>
      <c r="G11">
        <f>'1号機'!F5</f>
        <v>244</v>
      </c>
      <c r="H11">
        <f>'1号機'!G5</f>
        <v>522</v>
      </c>
      <c r="I11">
        <f>'1号機'!H5</f>
        <v>858</v>
      </c>
      <c r="J11">
        <f>'1号機'!I5</f>
        <v>1196</v>
      </c>
      <c r="K11">
        <f>'1号機'!J5</f>
        <v>1573</v>
      </c>
      <c r="L11">
        <f>'1号機'!K5</f>
        <v>1982</v>
      </c>
      <c r="M11">
        <f>'1号機'!L5</f>
        <v>2390</v>
      </c>
      <c r="N11">
        <f>'1号機'!M5</f>
        <v>2804</v>
      </c>
      <c r="O11">
        <f>'1号機'!N5</f>
        <v>3156</v>
      </c>
      <c r="P11">
        <f>'1号機'!O5</f>
        <v>3482</v>
      </c>
      <c r="Q11">
        <f>'1号機'!P5</f>
        <v>3747</v>
      </c>
      <c r="R11">
        <f>'1号機'!Q5</f>
        <v>3963</v>
      </c>
    </row>
    <row r="12" spans="4:18" x14ac:dyDescent="0.15">
      <c r="E12" t="str">
        <f>'1号機'!D6</f>
        <v>最小</v>
      </c>
      <c r="F12">
        <f>'1号機'!E6</f>
        <v>0</v>
      </c>
      <c r="G12">
        <f>'1号機'!F6</f>
        <v>242</v>
      </c>
      <c r="H12">
        <f>'1号機'!G6</f>
        <v>511</v>
      </c>
      <c r="I12">
        <f>'1号機'!H6</f>
        <v>846</v>
      </c>
      <c r="J12">
        <f>'1号機'!I6</f>
        <v>1186</v>
      </c>
      <c r="K12">
        <f>'1号機'!J6</f>
        <v>1564</v>
      </c>
      <c r="L12">
        <f>'1号機'!K6</f>
        <v>1972</v>
      </c>
      <c r="M12">
        <f>'1号機'!L6</f>
        <v>2372</v>
      </c>
      <c r="N12">
        <f>'1号機'!M6</f>
        <v>2784</v>
      </c>
      <c r="O12">
        <f>'1号機'!N6</f>
        <v>3144</v>
      </c>
      <c r="P12">
        <f>'1号機'!O6</f>
        <v>3473</v>
      </c>
      <c r="Q12">
        <f>'1号機'!P6</f>
        <v>3734</v>
      </c>
      <c r="R12">
        <f>'1号機'!Q6</f>
        <v>3939</v>
      </c>
    </row>
    <row r="13" spans="4:18" x14ac:dyDescent="0.15">
      <c r="E13" t="str">
        <f>'1号機'!D7</f>
        <v>最大最小差</v>
      </c>
      <c r="F13">
        <f>'1号機'!E7</f>
        <v>4</v>
      </c>
      <c r="G13">
        <f>'1号機'!F7</f>
        <v>2</v>
      </c>
      <c r="H13">
        <f>'1号機'!G7</f>
        <v>11</v>
      </c>
      <c r="I13">
        <f>'1号機'!H7</f>
        <v>12</v>
      </c>
      <c r="J13">
        <f>'1号機'!I7</f>
        <v>10</v>
      </c>
      <c r="K13">
        <f>'1号機'!J7</f>
        <v>9</v>
      </c>
      <c r="L13">
        <f>'1号機'!K7</f>
        <v>10</v>
      </c>
      <c r="M13">
        <f>'1号機'!L7</f>
        <v>18</v>
      </c>
      <c r="N13">
        <f>'1号機'!M7</f>
        <v>20</v>
      </c>
      <c r="O13">
        <f>'1号機'!N7</f>
        <v>12</v>
      </c>
      <c r="P13">
        <f>'1号機'!O7</f>
        <v>9</v>
      </c>
      <c r="Q13">
        <f>'1号機'!P7</f>
        <v>13</v>
      </c>
      <c r="R13">
        <f>'1号機'!Q7</f>
        <v>24</v>
      </c>
    </row>
    <row r="16" spans="4:18" x14ac:dyDescent="0.15">
      <c r="D16" t="str">
        <f>'2号機'!C1</f>
        <v>No.2</v>
      </c>
      <c r="E16" t="str">
        <f>'2号機'!D1</f>
        <v>押下スイッチ番号</v>
      </c>
      <c r="F16">
        <f>'2号機'!E1</f>
        <v>1</v>
      </c>
      <c r="G16">
        <f>'2号機'!F1</f>
        <v>2</v>
      </c>
      <c r="H16">
        <f>'2号機'!G1</f>
        <v>3</v>
      </c>
      <c r="I16">
        <f>'2号機'!H1</f>
        <v>4</v>
      </c>
      <c r="J16">
        <f>'2号機'!I1</f>
        <v>5</v>
      </c>
      <c r="K16">
        <f>'2号機'!J1</f>
        <v>6</v>
      </c>
      <c r="L16">
        <f>'2号機'!K1</f>
        <v>7</v>
      </c>
      <c r="M16">
        <f>'2号機'!L1</f>
        <v>8</v>
      </c>
      <c r="N16">
        <f>'2号機'!M1</f>
        <v>9</v>
      </c>
      <c r="O16">
        <f>'2号機'!N1</f>
        <v>10</v>
      </c>
      <c r="P16">
        <f>'2号機'!O1</f>
        <v>11</v>
      </c>
      <c r="Q16">
        <f>'2号機'!P1</f>
        <v>12</v>
      </c>
      <c r="R16" t="str">
        <f>'2号機'!Q1</f>
        <v>off</v>
      </c>
    </row>
    <row r="18" spans="4:18" x14ac:dyDescent="0.15">
      <c r="E18" t="str">
        <f>'2号機'!D3</f>
        <v>平均</v>
      </c>
      <c r="F18" s="4">
        <f>'2号機'!E3</f>
        <v>2.25</v>
      </c>
      <c r="G18" s="4">
        <f>'2号機'!F3</f>
        <v>242.45454545454547</v>
      </c>
      <c r="H18" s="4">
        <f>'2号機'!G3</f>
        <v>523.4666666666667</v>
      </c>
      <c r="I18" s="4">
        <f>'2号機'!H3</f>
        <v>865.21428571428567</v>
      </c>
      <c r="J18" s="4">
        <f>'2号機'!I3</f>
        <v>1197.6666666666667</v>
      </c>
      <c r="K18" s="4">
        <f>'2号機'!J3</f>
        <v>1572.8461538461538</v>
      </c>
      <c r="L18" s="4">
        <f>'2号機'!K3</f>
        <v>1985.5454545454545</v>
      </c>
      <c r="M18" s="4">
        <f>'2号機'!L3</f>
        <v>2380.1875</v>
      </c>
      <c r="N18" s="4">
        <f>'2号機'!M3</f>
        <v>2790.8</v>
      </c>
      <c r="O18" s="4">
        <f>'2号機'!N3</f>
        <v>3150.6666666666665</v>
      </c>
      <c r="P18" s="4">
        <f>'2号機'!O3</f>
        <v>3477.5625</v>
      </c>
      <c r="Q18" s="4">
        <f>'2号機'!P3</f>
        <v>3748.8</v>
      </c>
      <c r="R18" s="4">
        <f>'2号機'!Q3</f>
        <v>3963.7692307692309</v>
      </c>
    </row>
    <row r="19" spans="4:18" x14ac:dyDescent="0.15">
      <c r="E19" t="str">
        <f>'2号機'!D4</f>
        <v>標準偏差</v>
      </c>
      <c r="F19" s="4">
        <f>'2号機'!E4</f>
        <v>2.3403573930647275</v>
      </c>
      <c r="G19" s="4">
        <f>'2号機'!F4</f>
        <v>1.8090680674665818</v>
      </c>
      <c r="H19" s="4">
        <f>'2号機'!G4</f>
        <v>5.2217493875775638</v>
      </c>
      <c r="I19" s="4">
        <f>'2号機'!H4</f>
        <v>4.6769248843258513</v>
      </c>
      <c r="J19" s="4">
        <f>'2号機'!I4</f>
        <v>3.8297084310253524</v>
      </c>
      <c r="K19" s="4">
        <f>'2号機'!J4</f>
        <v>3.8045182315713739</v>
      </c>
      <c r="L19" s="4">
        <f>'2号機'!K4</f>
        <v>2.3393860888547819</v>
      </c>
      <c r="M19" s="4">
        <f>'2号機'!L4</f>
        <v>3.7809831173033994</v>
      </c>
      <c r="N19" s="4">
        <f>'2号機'!M4</f>
        <v>3.6292462814513669</v>
      </c>
      <c r="O19" s="4">
        <f>'2号機'!N4</f>
        <v>4.355421560503296</v>
      </c>
      <c r="P19" s="4">
        <f>'2号機'!O4</f>
        <v>3.5017852589786256</v>
      </c>
      <c r="Q19" s="4">
        <f>'2号機'!P4</f>
        <v>3.7454734585325027</v>
      </c>
      <c r="R19" s="4">
        <f>'2号機'!Q4</f>
        <v>5.4795657698070404</v>
      </c>
    </row>
    <row r="20" spans="4:18" x14ac:dyDescent="0.15">
      <c r="E20" t="str">
        <f>'2号機'!D5</f>
        <v>最大</v>
      </c>
      <c r="F20">
        <f>'2号機'!E5</f>
        <v>7</v>
      </c>
      <c r="G20">
        <f>'2号機'!F5</f>
        <v>244</v>
      </c>
      <c r="H20">
        <f>'2号機'!G5</f>
        <v>529</v>
      </c>
      <c r="I20">
        <f>'2号機'!H5</f>
        <v>874</v>
      </c>
      <c r="J20">
        <f>'2号機'!I5</f>
        <v>1201</v>
      </c>
      <c r="K20">
        <f>'2号機'!J5</f>
        <v>1578</v>
      </c>
      <c r="L20">
        <f>'2号機'!K5</f>
        <v>1988</v>
      </c>
      <c r="M20">
        <f>'2号機'!L5</f>
        <v>2384</v>
      </c>
      <c r="N20">
        <f>'2号機'!M5</f>
        <v>2796</v>
      </c>
      <c r="O20">
        <f>'2号機'!N5</f>
        <v>3156</v>
      </c>
      <c r="P20">
        <f>'2号機'!O5</f>
        <v>3484</v>
      </c>
      <c r="Q20">
        <f>'2号機'!P5</f>
        <v>3754</v>
      </c>
      <c r="R20">
        <f>'2号機'!Q5</f>
        <v>3971</v>
      </c>
    </row>
    <row r="21" spans="4:18" x14ac:dyDescent="0.15">
      <c r="E21" t="str">
        <f>'2号機'!D6</f>
        <v>最小</v>
      </c>
      <c r="F21">
        <f>'2号機'!E6</f>
        <v>0</v>
      </c>
      <c r="G21">
        <f>'2号機'!F6</f>
        <v>238</v>
      </c>
      <c r="H21">
        <f>'2号機'!G6</f>
        <v>511</v>
      </c>
      <c r="I21">
        <f>'2号機'!H6</f>
        <v>860</v>
      </c>
      <c r="J21">
        <f>'2号機'!I6</f>
        <v>1191</v>
      </c>
      <c r="K21">
        <f>'2号機'!J6</f>
        <v>1567</v>
      </c>
      <c r="L21">
        <f>'2号機'!K6</f>
        <v>1981</v>
      </c>
      <c r="M21">
        <f>'2号機'!L6</f>
        <v>2374</v>
      </c>
      <c r="N21">
        <f>'2号機'!M6</f>
        <v>2784</v>
      </c>
      <c r="O21">
        <f>'2号機'!N6</f>
        <v>3144</v>
      </c>
      <c r="P21">
        <f>'2号機'!O6</f>
        <v>3472</v>
      </c>
      <c r="Q21">
        <f>'2号機'!P6</f>
        <v>3740</v>
      </c>
      <c r="R21">
        <f>'2号機'!Q6</f>
        <v>3953</v>
      </c>
    </row>
    <row r="22" spans="4:18" x14ac:dyDescent="0.15">
      <c r="E22" t="str">
        <f>'2号機'!D7</f>
        <v>最大最小差</v>
      </c>
      <c r="F22">
        <f>'2号機'!E7</f>
        <v>7</v>
      </c>
      <c r="G22">
        <f>'2号機'!F7</f>
        <v>6</v>
      </c>
      <c r="H22">
        <f>'2号機'!G7</f>
        <v>18</v>
      </c>
      <c r="I22">
        <f>'2号機'!H7</f>
        <v>14</v>
      </c>
      <c r="J22">
        <f>'2号機'!I7</f>
        <v>10</v>
      </c>
      <c r="K22">
        <f>'2号機'!J7</f>
        <v>11</v>
      </c>
      <c r="L22">
        <f>'2号機'!K7</f>
        <v>7</v>
      </c>
      <c r="M22">
        <f>'2号機'!L7</f>
        <v>10</v>
      </c>
      <c r="N22">
        <f>'2号機'!M7</f>
        <v>12</v>
      </c>
      <c r="O22">
        <f>'2号機'!N7</f>
        <v>12</v>
      </c>
      <c r="P22">
        <f>'2号機'!O7</f>
        <v>12</v>
      </c>
      <c r="Q22">
        <f>'2号機'!P7</f>
        <v>14</v>
      </c>
      <c r="R22">
        <f>'2号機'!Q7</f>
        <v>18</v>
      </c>
    </row>
    <row r="25" spans="4:18" x14ac:dyDescent="0.15">
      <c r="D25" t="str">
        <f>'3号機'!C1</f>
        <v>No.3</v>
      </c>
      <c r="E25" t="str">
        <f>'3号機'!D1</f>
        <v>押下スイッチ番号</v>
      </c>
      <c r="F25">
        <f>'3号機'!E1</f>
        <v>1</v>
      </c>
      <c r="G25">
        <f>'3号機'!F1</f>
        <v>2</v>
      </c>
      <c r="H25">
        <f>'3号機'!G1</f>
        <v>3</v>
      </c>
      <c r="I25">
        <f>'3号機'!H1</f>
        <v>4</v>
      </c>
      <c r="J25">
        <f>'3号機'!I1</f>
        <v>5</v>
      </c>
      <c r="K25">
        <f>'3号機'!J1</f>
        <v>6</v>
      </c>
      <c r="L25">
        <f>'3号機'!K1</f>
        <v>7</v>
      </c>
      <c r="M25">
        <f>'3号機'!L1</f>
        <v>8</v>
      </c>
      <c r="N25">
        <f>'3号機'!M1</f>
        <v>9</v>
      </c>
      <c r="O25">
        <f>'3号機'!N1</f>
        <v>10</v>
      </c>
      <c r="P25">
        <f>'3号機'!O1</f>
        <v>11</v>
      </c>
      <c r="Q25">
        <f>'3号機'!P1</f>
        <v>12</v>
      </c>
      <c r="R25" t="str">
        <f>'3号機'!Q1</f>
        <v>off</v>
      </c>
    </row>
    <row r="27" spans="4:18" x14ac:dyDescent="0.15">
      <c r="E27" t="str">
        <f>'3号機'!D3</f>
        <v>平均</v>
      </c>
      <c r="F27" s="4">
        <f>'3号機'!E3</f>
        <v>1.4</v>
      </c>
      <c r="G27" s="4">
        <f>'3号機'!F3</f>
        <v>238.8</v>
      </c>
      <c r="H27" s="4">
        <f>'3号機'!G3</f>
        <v>511</v>
      </c>
      <c r="I27" s="4">
        <f>'3号機'!H3</f>
        <v>863.28571428571433</v>
      </c>
      <c r="J27" s="4">
        <f>'3号機'!I3</f>
        <v>1201.4000000000001</v>
      </c>
      <c r="K27" s="4">
        <f>'3号機'!J3</f>
        <v>1575.3333333333333</v>
      </c>
      <c r="L27" s="4">
        <f>'3号機'!K3</f>
        <v>1976.6</v>
      </c>
      <c r="M27" s="4">
        <f>'3号機'!L3</f>
        <v>2370</v>
      </c>
      <c r="N27" s="4">
        <f>'3号機'!M3</f>
        <v>2783.2</v>
      </c>
      <c r="O27" s="4">
        <f>'3号機'!N3</f>
        <v>3153.6</v>
      </c>
      <c r="P27" s="4">
        <f>'3号機'!O3</f>
        <v>3488</v>
      </c>
      <c r="Q27" s="4">
        <f>'3号機'!P3</f>
        <v>3765.5</v>
      </c>
      <c r="R27" s="4">
        <f>'3号機'!Q3</f>
        <v>3981.8</v>
      </c>
    </row>
    <row r="28" spans="4:18" x14ac:dyDescent="0.15">
      <c r="E28" t="str">
        <f>'3号機'!D4</f>
        <v>標準偏差</v>
      </c>
      <c r="F28" s="4">
        <f>'3号機'!E4</f>
        <v>1.9493588689617927</v>
      </c>
      <c r="G28" s="4">
        <f>'3号機'!F4</f>
        <v>1.3038404810405297</v>
      </c>
      <c r="H28" s="4">
        <f>'3号機'!G4</f>
        <v>0</v>
      </c>
      <c r="I28" s="4">
        <f>'3号機'!H4</f>
        <v>3.4016802570830453</v>
      </c>
      <c r="J28" s="4">
        <f>'3号機'!I4</f>
        <v>4.0373258476372698</v>
      </c>
      <c r="K28" s="4">
        <f>'3号機'!J4</f>
        <v>4.6761807778000488</v>
      </c>
      <c r="L28" s="4">
        <f>'3号機'!K4</f>
        <v>2.0736441353327719</v>
      </c>
      <c r="M28" s="4">
        <f>'3号機'!L4</f>
        <v>1.8257418583505538</v>
      </c>
      <c r="N28" s="4">
        <f>'3号機'!M4</f>
        <v>3.5637059362410923</v>
      </c>
      <c r="O28" s="4">
        <f>'3号機'!N4</f>
        <v>4.3931765272977588</v>
      </c>
      <c r="P28" s="4">
        <f>'3号機'!O4</f>
        <v>4.636809247747852</v>
      </c>
      <c r="Q28" s="4">
        <f>'3号機'!P4</f>
        <v>3.6193922141707713</v>
      </c>
      <c r="R28" s="4">
        <f>'3号機'!Q4</f>
        <v>4.6139883927995413</v>
      </c>
    </row>
    <row r="29" spans="4:18" x14ac:dyDescent="0.15">
      <c r="E29" t="str">
        <f>'3号機'!D5</f>
        <v>最大</v>
      </c>
      <c r="F29">
        <f>'3号機'!E5</f>
        <v>4</v>
      </c>
      <c r="G29">
        <f>'3号機'!F5</f>
        <v>240</v>
      </c>
      <c r="H29">
        <f>'3号機'!G5</f>
        <v>511</v>
      </c>
      <c r="I29">
        <f>'3号機'!H5</f>
        <v>867</v>
      </c>
      <c r="J29">
        <f>'3号機'!I5</f>
        <v>1208</v>
      </c>
      <c r="K29">
        <f>'3号機'!J5</f>
        <v>1581</v>
      </c>
      <c r="L29">
        <f>'3号機'!K5</f>
        <v>1978</v>
      </c>
      <c r="M29">
        <f>'3号機'!L5</f>
        <v>2372</v>
      </c>
      <c r="N29">
        <f>'3号機'!M5</f>
        <v>2789</v>
      </c>
      <c r="O29">
        <f>'3号機'!N5</f>
        <v>3158</v>
      </c>
      <c r="P29">
        <f>'3号機'!O5</f>
        <v>3492</v>
      </c>
      <c r="Q29">
        <f>'3号機'!P5</f>
        <v>3770</v>
      </c>
      <c r="R29">
        <f>'3号機'!Q5</f>
        <v>3988</v>
      </c>
    </row>
    <row r="30" spans="4:18" x14ac:dyDescent="0.15">
      <c r="E30" t="str">
        <f>'3号機'!D6</f>
        <v>最小</v>
      </c>
      <c r="F30">
        <f>'3号機'!E6</f>
        <v>0</v>
      </c>
      <c r="G30">
        <f>'3号機'!F6</f>
        <v>237</v>
      </c>
      <c r="H30">
        <f>'3号機'!G6</f>
        <v>511</v>
      </c>
      <c r="I30">
        <f>'3号機'!H6</f>
        <v>857</v>
      </c>
      <c r="J30">
        <f>'3号機'!I6</f>
        <v>1197</v>
      </c>
      <c r="K30">
        <f>'3号機'!J6</f>
        <v>1569</v>
      </c>
      <c r="L30">
        <f>'3号機'!K6</f>
        <v>1973</v>
      </c>
      <c r="M30">
        <f>'3号機'!L6</f>
        <v>2368</v>
      </c>
      <c r="N30">
        <f>'3号機'!M6</f>
        <v>2780</v>
      </c>
      <c r="O30">
        <f>'3号機'!N6</f>
        <v>3148</v>
      </c>
      <c r="P30">
        <f>'3号機'!O6</f>
        <v>3480</v>
      </c>
      <c r="Q30">
        <f>'3号機'!P6</f>
        <v>3760</v>
      </c>
      <c r="R30">
        <f>'3号機'!Q6</f>
        <v>3975</v>
      </c>
    </row>
    <row r="31" spans="4:18" x14ac:dyDescent="0.15">
      <c r="E31" t="str">
        <f>'3号機'!D7</f>
        <v>最大最小差</v>
      </c>
      <c r="F31">
        <f>'3号機'!E7</f>
        <v>4</v>
      </c>
      <c r="G31">
        <f>'3号機'!F7</f>
        <v>3</v>
      </c>
      <c r="H31">
        <f>'3号機'!G7</f>
        <v>0</v>
      </c>
      <c r="I31">
        <f>'3号機'!H7</f>
        <v>10</v>
      </c>
      <c r="J31">
        <f>'3号機'!I7</f>
        <v>11</v>
      </c>
      <c r="K31">
        <f>'3号機'!J7</f>
        <v>12</v>
      </c>
      <c r="L31">
        <f>'3号機'!K7</f>
        <v>5</v>
      </c>
      <c r="M31">
        <f>'3号機'!L7</f>
        <v>4</v>
      </c>
      <c r="N31">
        <f>'3号機'!M7</f>
        <v>9</v>
      </c>
      <c r="O31">
        <f>'3号機'!N7</f>
        <v>10</v>
      </c>
      <c r="P31">
        <f>'3号機'!O7</f>
        <v>12</v>
      </c>
      <c r="Q31">
        <f>'3号機'!P7</f>
        <v>10</v>
      </c>
      <c r="R31">
        <f>'3号機'!Q7</f>
        <v>13</v>
      </c>
    </row>
    <row r="34" spans="4:18" x14ac:dyDescent="0.15">
      <c r="D34" t="str">
        <f>'4号機'!C1</f>
        <v>No.4</v>
      </c>
      <c r="E34" t="str">
        <f>'4号機'!D1</f>
        <v>押下スイッチ番号</v>
      </c>
      <c r="F34">
        <f>'4号機'!E1</f>
        <v>1</v>
      </c>
      <c r="G34">
        <f>'4号機'!F1</f>
        <v>2</v>
      </c>
      <c r="H34">
        <f>'4号機'!G1</f>
        <v>3</v>
      </c>
      <c r="I34">
        <f>'4号機'!H1</f>
        <v>4</v>
      </c>
      <c r="J34">
        <f>'4号機'!I1</f>
        <v>5</v>
      </c>
      <c r="K34">
        <f>'4号機'!J1</f>
        <v>6</v>
      </c>
      <c r="L34">
        <f>'4号機'!K1</f>
        <v>7</v>
      </c>
      <c r="M34">
        <f>'4号機'!L1</f>
        <v>8</v>
      </c>
      <c r="N34">
        <f>'4号機'!M1</f>
        <v>9</v>
      </c>
      <c r="O34">
        <f>'4号機'!N1</f>
        <v>10</v>
      </c>
      <c r="P34">
        <f>'4号機'!O1</f>
        <v>11</v>
      </c>
      <c r="Q34">
        <f>'4号機'!P1</f>
        <v>12</v>
      </c>
      <c r="R34" t="str">
        <f>'4号機'!Q1</f>
        <v>off</v>
      </c>
    </row>
    <row r="36" spans="4:18" x14ac:dyDescent="0.15">
      <c r="E36" t="str">
        <f>'4号機'!D3</f>
        <v>平均</v>
      </c>
      <c r="F36" s="4">
        <f>'4号機'!E3</f>
        <v>2.25</v>
      </c>
      <c r="G36" s="4">
        <f>'4号機'!F3</f>
        <v>242.45454545454547</v>
      </c>
      <c r="H36" s="4">
        <f>'4号機'!G3</f>
        <v>523.4666666666667</v>
      </c>
      <c r="I36" s="4">
        <f>'4号機'!H3</f>
        <v>865.21428571428567</v>
      </c>
      <c r="J36" s="4">
        <f>'4号機'!I3</f>
        <v>1197.6666666666667</v>
      </c>
      <c r="K36" s="4">
        <f>'4号機'!J3</f>
        <v>1572.8461538461538</v>
      </c>
      <c r="L36" s="4">
        <f>'4号機'!K3</f>
        <v>1985.5454545454545</v>
      </c>
      <c r="M36" s="4">
        <f>'4号機'!L3</f>
        <v>2380.1875</v>
      </c>
      <c r="N36" s="4">
        <f>'4号機'!M3</f>
        <v>2790.8</v>
      </c>
      <c r="O36" s="4">
        <f>'4号機'!N3</f>
        <v>3150.6666666666665</v>
      </c>
      <c r="P36" s="4">
        <f>'4号機'!O3</f>
        <v>3477.5625</v>
      </c>
      <c r="Q36" s="4">
        <f>'4号機'!P3</f>
        <v>3748.8</v>
      </c>
      <c r="R36" s="4">
        <f>'4号機'!Q3</f>
        <v>3963.7692307692309</v>
      </c>
    </row>
    <row r="37" spans="4:18" x14ac:dyDescent="0.15">
      <c r="E37" t="str">
        <f>'4号機'!D4</f>
        <v>標準偏差</v>
      </c>
      <c r="F37" s="4">
        <f>'4号機'!E4</f>
        <v>2.3403573930647275</v>
      </c>
      <c r="G37" s="4">
        <f>'4号機'!F4</f>
        <v>1.8090680674665818</v>
      </c>
      <c r="H37" s="4">
        <f>'4号機'!G4</f>
        <v>5.2217493875775638</v>
      </c>
      <c r="I37" s="4">
        <f>'4号機'!H4</f>
        <v>4.6769248843258513</v>
      </c>
      <c r="J37" s="4">
        <f>'4号機'!I4</f>
        <v>3.8297084310253524</v>
      </c>
      <c r="K37" s="4">
        <f>'4号機'!J4</f>
        <v>3.8045182315713739</v>
      </c>
      <c r="L37" s="4">
        <f>'4号機'!K4</f>
        <v>2.3393860888547819</v>
      </c>
      <c r="M37" s="4">
        <f>'4号機'!L4</f>
        <v>3.7809831173033994</v>
      </c>
      <c r="N37" s="4">
        <f>'4号機'!M4</f>
        <v>3.6292462814513669</v>
      </c>
      <c r="O37" s="4">
        <f>'4号機'!N4</f>
        <v>4.355421560503296</v>
      </c>
      <c r="P37" s="4">
        <f>'4号機'!O4</f>
        <v>3.5017852589786256</v>
      </c>
      <c r="Q37" s="4">
        <f>'4号機'!P4</f>
        <v>3.7454734585325027</v>
      </c>
      <c r="R37" s="4">
        <f>'4号機'!Q4</f>
        <v>5.4795657698070404</v>
      </c>
    </row>
    <row r="38" spans="4:18" x14ac:dyDescent="0.15">
      <c r="E38" t="str">
        <f>'4号機'!D5</f>
        <v>最大</v>
      </c>
      <c r="F38">
        <f>'4号機'!E5</f>
        <v>7</v>
      </c>
      <c r="G38">
        <f>'4号機'!F5</f>
        <v>244</v>
      </c>
      <c r="H38">
        <f>'4号機'!G5</f>
        <v>529</v>
      </c>
      <c r="I38">
        <f>'4号機'!H5</f>
        <v>874</v>
      </c>
      <c r="J38">
        <f>'4号機'!I5</f>
        <v>1201</v>
      </c>
      <c r="K38">
        <f>'4号機'!J5</f>
        <v>1578</v>
      </c>
      <c r="L38">
        <f>'4号機'!K5</f>
        <v>1988</v>
      </c>
      <c r="M38">
        <f>'4号機'!L5</f>
        <v>2384</v>
      </c>
      <c r="N38">
        <f>'4号機'!M5</f>
        <v>2796</v>
      </c>
      <c r="O38">
        <f>'4号機'!N5</f>
        <v>3156</v>
      </c>
      <c r="P38">
        <f>'4号機'!O5</f>
        <v>3484</v>
      </c>
      <c r="Q38">
        <f>'4号機'!P5</f>
        <v>3754</v>
      </c>
      <c r="R38">
        <f>'4号機'!Q5</f>
        <v>3971</v>
      </c>
    </row>
    <row r="39" spans="4:18" x14ac:dyDescent="0.15">
      <c r="E39" t="str">
        <f>'4号機'!D6</f>
        <v>最小</v>
      </c>
      <c r="F39">
        <f>'4号機'!E6</f>
        <v>0</v>
      </c>
      <c r="G39">
        <f>'4号機'!F6</f>
        <v>238</v>
      </c>
      <c r="H39">
        <f>'4号機'!G6</f>
        <v>511</v>
      </c>
      <c r="I39">
        <f>'4号機'!H6</f>
        <v>860</v>
      </c>
      <c r="J39">
        <f>'4号機'!I6</f>
        <v>1191</v>
      </c>
      <c r="K39">
        <f>'4号機'!J6</f>
        <v>1567</v>
      </c>
      <c r="L39">
        <f>'4号機'!K6</f>
        <v>1981</v>
      </c>
      <c r="M39">
        <f>'4号機'!L6</f>
        <v>2374</v>
      </c>
      <c r="N39">
        <f>'4号機'!M6</f>
        <v>2784</v>
      </c>
      <c r="O39">
        <f>'4号機'!N6</f>
        <v>3144</v>
      </c>
      <c r="P39">
        <f>'4号機'!O6</f>
        <v>3472</v>
      </c>
      <c r="Q39">
        <f>'4号機'!P6</f>
        <v>3740</v>
      </c>
      <c r="R39">
        <f>'4号機'!Q6</f>
        <v>3953</v>
      </c>
    </row>
    <row r="40" spans="4:18" x14ac:dyDescent="0.15">
      <c r="E40" t="str">
        <f>'4号機'!D7</f>
        <v>最大最小差</v>
      </c>
      <c r="F40">
        <f>'4号機'!E7</f>
        <v>7</v>
      </c>
      <c r="G40">
        <f>'4号機'!F7</f>
        <v>6</v>
      </c>
      <c r="H40">
        <f>'4号機'!G7</f>
        <v>18</v>
      </c>
      <c r="I40">
        <f>'4号機'!H7</f>
        <v>14</v>
      </c>
      <c r="J40">
        <f>'4号機'!I7</f>
        <v>10</v>
      </c>
      <c r="K40">
        <f>'4号機'!J7</f>
        <v>11</v>
      </c>
      <c r="L40">
        <f>'4号機'!K7</f>
        <v>7</v>
      </c>
      <c r="M40">
        <f>'4号機'!L7</f>
        <v>10</v>
      </c>
      <c r="N40">
        <f>'4号機'!M7</f>
        <v>12</v>
      </c>
      <c r="O40">
        <f>'4号機'!N7</f>
        <v>12</v>
      </c>
      <c r="P40">
        <f>'4号機'!O7</f>
        <v>12</v>
      </c>
      <c r="Q40">
        <f>'4号機'!P7</f>
        <v>14</v>
      </c>
      <c r="R40">
        <f>'4号機'!Q7</f>
        <v>18</v>
      </c>
    </row>
    <row r="43" spans="4:18" x14ac:dyDescent="0.15">
      <c r="D43" t="str">
        <f>'5号機'!C1</f>
        <v>No.５</v>
      </c>
      <c r="E43" t="str">
        <f>'5号機'!D1</f>
        <v>押下スイッチ番号</v>
      </c>
      <c r="F43">
        <f>'5号機'!E1</f>
        <v>1</v>
      </c>
      <c r="G43">
        <f>'5号機'!F1</f>
        <v>2</v>
      </c>
      <c r="H43">
        <f>'5号機'!G1</f>
        <v>3</v>
      </c>
      <c r="I43">
        <f>'5号機'!H1</f>
        <v>4</v>
      </c>
      <c r="J43">
        <f>'5号機'!I1</f>
        <v>5</v>
      </c>
      <c r="K43">
        <f>'5号機'!J1</f>
        <v>6</v>
      </c>
      <c r="L43">
        <f>'5号機'!K1</f>
        <v>7</v>
      </c>
      <c r="M43">
        <f>'5号機'!L1</f>
        <v>8</v>
      </c>
      <c r="N43">
        <f>'5号機'!M1</f>
        <v>9</v>
      </c>
      <c r="O43">
        <f>'5号機'!N1</f>
        <v>10</v>
      </c>
      <c r="P43">
        <f>'5号機'!O1</f>
        <v>11</v>
      </c>
      <c r="Q43">
        <f>'5号機'!P1</f>
        <v>12</v>
      </c>
      <c r="R43" t="str">
        <f>'5号機'!Q1</f>
        <v>off</v>
      </c>
    </row>
    <row r="45" spans="4:18" x14ac:dyDescent="0.15">
      <c r="E45" t="str">
        <f>'5号機'!D3</f>
        <v>平均</v>
      </c>
      <c r="F45" s="4">
        <f>'5号機'!E3</f>
        <v>2.4285714285714284</v>
      </c>
      <c r="G45" s="4">
        <f>'5号機'!F3</f>
        <v>242</v>
      </c>
      <c r="H45" s="4">
        <f>'5号機'!G3</f>
        <v>515.36363636363637</v>
      </c>
      <c r="I45" s="4">
        <f>'5号機'!H3</f>
        <v>860.76923076923072</v>
      </c>
      <c r="J45" s="4">
        <f>'5号機'!I3</f>
        <v>1196.7857142857142</v>
      </c>
      <c r="K45" s="4">
        <f>'5号機'!J3</f>
        <v>1572.8333333333333</v>
      </c>
      <c r="L45" s="4">
        <f>'5号機'!K3</f>
        <v>1983.0833333333333</v>
      </c>
      <c r="M45" s="4">
        <f>'5号機'!L3</f>
        <v>2382.8571428571427</v>
      </c>
      <c r="N45" s="4">
        <f>'5号機'!M3</f>
        <v>2790.090909090909</v>
      </c>
      <c r="O45" s="4">
        <f>'5号機'!N3</f>
        <v>3155.25</v>
      </c>
      <c r="P45" s="4">
        <f>'5号機'!O3</f>
        <v>3480.7692307692309</v>
      </c>
      <c r="Q45" s="4">
        <f>'5号機'!P3</f>
        <v>3746.45</v>
      </c>
      <c r="R45" s="4">
        <f>'5号機'!Q3</f>
        <v>3968.875</v>
      </c>
    </row>
    <row r="46" spans="4:18" x14ac:dyDescent="0.15">
      <c r="E46" t="str">
        <f>'5号機'!D4</f>
        <v>標準偏差</v>
      </c>
      <c r="F46" s="4">
        <f>'5号機'!E4</f>
        <v>3.0562492275106332</v>
      </c>
      <c r="G46" s="4">
        <f>'5号機'!F4</f>
        <v>3.4902461491731755</v>
      </c>
      <c r="H46" s="4">
        <f>'5号機'!G4</f>
        <v>6.136329966237593</v>
      </c>
      <c r="I46" s="4">
        <f>'5号機'!H4</f>
        <v>2.2417941532712198</v>
      </c>
      <c r="J46" s="4">
        <f>'5号機'!I4</f>
        <v>3.4234164543304137</v>
      </c>
      <c r="K46" s="4">
        <f>'5号機'!J4</f>
        <v>3.5632807491088454</v>
      </c>
      <c r="L46" s="4">
        <f>'5号機'!K4</f>
        <v>3.7284735685686643</v>
      </c>
      <c r="M46" s="4">
        <f>'5号機'!L4</f>
        <v>4.6880723093849541</v>
      </c>
      <c r="N46" s="4">
        <f>'5号機'!M4</f>
        <v>3.7537859676477416</v>
      </c>
      <c r="O46" s="4">
        <f>'5号機'!N4</f>
        <v>5</v>
      </c>
      <c r="P46" s="4">
        <f>'5号機'!O4</f>
        <v>3.8112518974270158</v>
      </c>
      <c r="Q46" s="4">
        <f>'5号機'!P4</f>
        <v>4.2112006039033316</v>
      </c>
      <c r="R46" s="4">
        <f>'5号機'!Q4</f>
        <v>7.6583287994183165</v>
      </c>
    </row>
    <row r="47" spans="4:18" x14ac:dyDescent="0.15">
      <c r="E47" t="str">
        <f>'5号機'!D5</f>
        <v>最大</v>
      </c>
      <c r="F47">
        <f>'5号機'!E5</f>
        <v>9</v>
      </c>
      <c r="G47">
        <f>'5号機'!F5</f>
        <v>248</v>
      </c>
      <c r="H47">
        <f>'5号機'!G5</f>
        <v>525</v>
      </c>
      <c r="I47">
        <f>'5号機'!H5</f>
        <v>864</v>
      </c>
      <c r="J47">
        <f>'5号機'!I5</f>
        <v>1202</v>
      </c>
      <c r="K47">
        <f>'5号機'!J5</f>
        <v>1577</v>
      </c>
      <c r="L47">
        <f>'5号機'!K5</f>
        <v>1989</v>
      </c>
      <c r="M47">
        <f>'5号機'!L5</f>
        <v>2390</v>
      </c>
      <c r="N47">
        <f>'5号機'!M5</f>
        <v>2800</v>
      </c>
      <c r="O47">
        <f>'5号機'!N5</f>
        <v>3162</v>
      </c>
      <c r="P47">
        <f>'5号機'!O5</f>
        <v>3485</v>
      </c>
      <c r="Q47">
        <f>'5号機'!P5</f>
        <v>3755</v>
      </c>
      <c r="R47">
        <f>'5号機'!Q5</f>
        <v>3979</v>
      </c>
    </row>
    <row r="48" spans="4:18" x14ac:dyDescent="0.15">
      <c r="E48" t="str">
        <f>'5号機'!D6</f>
        <v>最小</v>
      </c>
      <c r="F48">
        <f>'5号機'!E6</f>
        <v>0</v>
      </c>
      <c r="G48">
        <f>'5号機'!F6</f>
        <v>235</v>
      </c>
      <c r="H48">
        <f>'5号機'!G6</f>
        <v>511</v>
      </c>
      <c r="I48">
        <f>'5号機'!H6</f>
        <v>857</v>
      </c>
      <c r="J48">
        <f>'5号機'!I6</f>
        <v>1192</v>
      </c>
      <c r="K48">
        <f>'5号機'!J6</f>
        <v>1567</v>
      </c>
      <c r="L48">
        <f>'5号機'!K6</f>
        <v>1979</v>
      </c>
      <c r="M48">
        <f>'5号機'!L6</f>
        <v>2374</v>
      </c>
      <c r="N48">
        <f>'5号機'!M6</f>
        <v>2786</v>
      </c>
      <c r="O48">
        <f>'5号機'!N6</f>
        <v>3146</v>
      </c>
      <c r="P48">
        <f>'5号機'!O6</f>
        <v>3472</v>
      </c>
      <c r="Q48">
        <f>'5号機'!P6</f>
        <v>3735</v>
      </c>
      <c r="R48">
        <f>'5号機'!Q6</f>
        <v>3952</v>
      </c>
    </row>
    <row r="49" spans="4:18" x14ac:dyDescent="0.15">
      <c r="E49" t="str">
        <f>'5号機'!D7</f>
        <v>最大最小差</v>
      </c>
      <c r="F49">
        <f>'5号機'!E7</f>
        <v>9</v>
      </c>
      <c r="G49">
        <f>'5号機'!F7</f>
        <v>13</v>
      </c>
      <c r="H49">
        <f>'5号機'!G7</f>
        <v>14</v>
      </c>
      <c r="I49">
        <f>'5号機'!H7</f>
        <v>7</v>
      </c>
      <c r="J49">
        <f>'5号機'!I7</f>
        <v>10</v>
      </c>
      <c r="K49">
        <f>'5号機'!J7</f>
        <v>10</v>
      </c>
      <c r="L49">
        <f>'5号機'!K7</f>
        <v>10</v>
      </c>
      <c r="M49">
        <f>'5号機'!L7</f>
        <v>16</v>
      </c>
      <c r="N49">
        <f>'5号機'!M7</f>
        <v>14</v>
      </c>
      <c r="O49">
        <f>'5号機'!N7</f>
        <v>16</v>
      </c>
      <c r="P49">
        <f>'5号機'!O7</f>
        <v>13</v>
      </c>
      <c r="Q49">
        <f>'5号機'!P7</f>
        <v>20</v>
      </c>
      <c r="R49">
        <f>'5号機'!Q7</f>
        <v>27</v>
      </c>
    </row>
    <row r="52" spans="4:18" ht="21" x14ac:dyDescent="0.15">
      <c r="D52" s="7" t="s">
        <v>31</v>
      </c>
    </row>
    <row r="54" spans="4:18" x14ac:dyDescent="0.15">
      <c r="D54" t="s">
        <v>3</v>
      </c>
      <c r="E54" t="s">
        <v>18</v>
      </c>
      <c r="F54">
        <v>1</v>
      </c>
      <c r="G54">
        <v>2</v>
      </c>
      <c r="H54">
        <v>3</v>
      </c>
      <c r="I54">
        <v>4</v>
      </c>
      <c r="J54">
        <v>5</v>
      </c>
      <c r="K54">
        <v>6</v>
      </c>
      <c r="L54">
        <v>7</v>
      </c>
      <c r="M54">
        <v>8</v>
      </c>
      <c r="N54">
        <v>9</v>
      </c>
      <c r="O54">
        <v>10</v>
      </c>
      <c r="P54">
        <v>11</v>
      </c>
      <c r="Q54">
        <v>12</v>
      </c>
      <c r="R54" t="s">
        <v>19</v>
      </c>
    </row>
    <row r="56" spans="4:18" x14ac:dyDescent="0.15">
      <c r="E56" t="s">
        <v>32</v>
      </c>
      <c r="F56">
        <v>0</v>
      </c>
      <c r="G56">
        <v>245</v>
      </c>
      <c r="H56">
        <v>524</v>
      </c>
      <c r="I56">
        <v>860</v>
      </c>
      <c r="J56">
        <v>1192</v>
      </c>
      <c r="K56">
        <v>1572</v>
      </c>
      <c r="L56">
        <v>1986</v>
      </c>
      <c r="M56">
        <v>2396</v>
      </c>
      <c r="N56">
        <v>2831</v>
      </c>
      <c r="O56">
        <v>3221</v>
      </c>
      <c r="P56">
        <v>3575</v>
      </c>
      <c r="Q56">
        <v>3863</v>
      </c>
      <c r="R56">
        <v>4095</v>
      </c>
    </row>
    <row r="58" spans="4:18" x14ac:dyDescent="0.15">
      <c r="E58" t="s">
        <v>20</v>
      </c>
      <c r="F58" s="4">
        <f>AVERAGE(F9,F18,F27,F36,F45)</f>
        <v>1.9228571428571428</v>
      </c>
      <c r="G58" s="4">
        <f t="shared" ref="G58:R58" si="0">AVERAGE(G9,G18,G27,G36,G45)</f>
        <v>241.6668181818182</v>
      </c>
      <c r="H58" s="4">
        <f t="shared" si="0"/>
        <v>517.32606060606065</v>
      </c>
      <c r="I58" s="4">
        <f t="shared" si="0"/>
        <v>861.57670329670327</v>
      </c>
      <c r="J58" s="4">
        <f t="shared" si="0"/>
        <v>1197.0538095238094</v>
      </c>
      <c r="K58" s="4">
        <f t="shared" si="0"/>
        <v>1572.4627039627039</v>
      </c>
      <c r="L58" s="4">
        <f t="shared" si="0"/>
        <v>1981.799292929293</v>
      </c>
      <c r="M58" s="4">
        <f t="shared" si="0"/>
        <v>2378.1064285714283</v>
      </c>
      <c r="N58" s="4">
        <f t="shared" si="0"/>
        <v>2789.3054545454543</v>
      </c>
      <c r="O58" s="4">
        <f t="shared" si="0"/>
        <v>3152.5566666666664</v>
      </c>
      <c r="P58" s="4">
        <f t="shared" si="0"/>
        <v>3480.3788461538461</v>
      </c>
      <c r="Q58" s="4">
        <f t="shared" si="0"/>
        <v>3750.09</v>
      </c>
      <c r="R58" s="4">
        <f t="shared" si="0"/>
        <v>3966.2560256410261</v>
      </c>
    </row>
    <row r="59" spans="4:18" x14ac:dyDescent="0.15">
      <c r="E59" t="s">
        <v>21</v>
      </c>
      <c r="F59" s="4">
        <f>MAX(F10,F19,F28,F37,F46)</f>
        <v>3.0562492275106332</v>
      </c>
      <c r="G59" s="4">
        <f t="shared" ref="G59:R59" si="1">MAX(G10,G19,G28,G37,G46)</f>
        <v>3.4902461491731755</v>
      </c>
      <c r="H59" s="4">
        <f t="shared" si="1"/>
        <v>6.136329966237593</v>
      </c>
      <c r="I59" s="4">
        <f t="shared" si="1"/>
        <v>4.6769248843258513</v>
      </c>
      <c r="J59" s="4">
        <f t="shared" si="1"/>
        <v>4.0373258476372698</v>
      </c>
      <c r="K59" s="4">
        <f t="shared" si="1"/>
        <v>4.6761807778000488</v>
      </c>
      <c r="L59" s="4">
        <f t="shared" si="1"/>
        <v>3.7284735685686643</v>
      </c>
      <c r="M59" s="4">
        <f t="shared" si="1"/>
        <v>5.3343748982946035</v>
      </c>
      <c r="N59" s="4">
        <f t="shared" si="1"/>
        <v>5.9711427260236745</v>
      </c>
      <c r="O59" s="4">
        <f t="shared" si="1"/>
        <v>5</v>
      </c>
      <c r="P59" s="4">
        <f t="shared" si="1"/>
        <v>4.636809247747852</v>
      </c>
      <c r="Q59" s="4">
        <f t="shared" si="1"/>
        <v>4.2112006039033316</v>
      </c>
      <c r="R59" s="4">
        <f t="shared" si="1"/>
        <v>8.26754987601411</v>
      </c>
    </row>
    <row r="60" spans="4:18" x14ac:dyDescent="0.15">
      <c r="E60" t="s">
        <v>22</v>
      </c>
      <c r="F60" s="4">
        <f>MAX(F11,F20,F29,F38,F47)</f>
        <v>9</v>
      </c>
      <c r="G60" s="4">
        <f t="shared" ref="G60:R60" si="2">MAX(G11,G20,G29,G38,G47)</f>
        <v>248</v>
      </c>
      <c r="H60" s="4">
        <f t="shared" si="2"/>
        <v>529</v>
      </c>
      <c r="I60" s="4">
        <f t="shared" si="2"/>
        <v>874</v>
      </c>
      <c r="J60" s="4">
        <f t="shared" si="2"/>
        <v>1208</v>
      </c>
      <c r="K60" s="4">
        <f t="shared" si="2"/>
        <v>1581</v>
      </c>
      <c r="L60" s="4">
        <f t="shared" si="2"/>
        <v>1989</v>
      </c>
      <c r="M60" s="4">
        <f t="shared" si="2"/>
        <v>2390</v>
      </c>
      <c r="N60" s="4">
        <f t="shared" si="2"/>
        <v>2804</v>
      </c>
      <c r="O60" s="4">
        <f t="shared" si="2"/>
        <v>3162</v>
      </c>
      <c r="P60" s="4">
        <f t="shared" si="2"/>
        <v>3492</v>
      </c>
      <c r="Q60" s="4">
        <f t="shared" si="2"/>
        <v>3770</v>
      </c>
      <c r="R60" s="4">
        <f t="shared" si="2"/>
        <v>3988</v>
      </c>
    </row>
    <row r="61" spans="4:18" x14ac:dyDescent="0.15">
      <c r="E61" t="s">
        <v>23</v>
      </c>
      <c r="F61" s="4">
        <f>MIN(F12,F21,F30,F39,F48)</f>
        <v>0</v>
      </c>
      <c r="G61" s="4">
        <f t="shared" ref="G61:R61" si="3">MIN(G12,G21,G30,G39,G48)</f>
        <v>235</v>
      </c>
      <c r="H61" s="4">
        <f t="shared" si="3"/>
        <v>511</v>
      </c>
      <c r="I61" s="4">
        <f t="shared" si="3"/>
        <v>846</v>
      </c>
      <c r="J61" s="4">
        <f t="shared" si="3"/>
        <v>1186</v>
      </c>
      <c r="K61" s="4">
        <f t="shared" si="3"/>
        <v>1564</v>
      </c>
      <c r="L61" s="4">
        <f t="shared" si="3"/>
        <v>1972</v>
      </c>
      <c r="M61" s="4">
        <f t="shared" si="3"/>
        <v>2368</v>
      </c>
      <c r="N61" s="4">
        <f t="shared" si="3"/>
        <v>2780</v>
      </c>
      <c r="O61" s="4">
        <f t="shared" si="3"/>
        <v>3144</v>
      </c>
      <c r="P61" s="4">
        <f t="shared" si="3"/>
        <v>3472</v>
      </c>
      <c r="Q61" s="4">
        <f t="shared" si="3"/>
        <v>3734</v>
      </c>
      <c r="R61" s="4">
        <f t="shared" si="3"/>
        <v>3939</v>
      </c>
    </row>
    <row r="62" spans="4:18" x14ac:dyDescent="0.15"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4:18" x14ac:dyDescent="0.15">
      <c r="D63" s="5" t="s">
        <v>24</v>
      </c>
      <c r="E63" s="6">
        <v>10</v>
      </c>
      <c r="F63" s="4"/>
    </row>
    <row r="64" spans="4:18" x14ac:dyDescent="0.15">
      <c r="F64" s="4">
        <f>F58+$E$63*F59</f>
        <v>32.485349417963477</v>
      </c>
      <c r="G64" s="4">
        <f t="shared" ref="G64:R64" si="4">G58+$E$63*G59</f>
        <v>276.56927967354994</v>
      </c>
      <c r="H64" s="4">
        <f t="shared" si="4"/>
        <v>578.68936026843653</v>
      </c>
      <c r="I64" s="4">
        <f t="shared" si="4"/>
        <v>908.34595213996181</v>
      </c>
      <c r="J64" s="4">
        <f t="shared" si="4"/>
        <v>1237.4270680001821</v>
      </c>
      <c r="K64" s="4">
        <f t="shared" si="4"/>
        <v>1619.2245117407044</v>
      </c>
      <c r="L64" s="4">
        <f t="shared" si="4"/>
        <v>2019.0840286149796</v>
      </c>
      <c r="M64" s="4">
        <f t="shared" si="4"/>
        <v>2431.4501775543745</v>
      </c>
      <c r="N64" s="4">
        <f t="shared" si="4"/>
        <v>2849.0168818056909</v>
      </c>
      <c r="O64" s="4">
        <f t="shared" si="4"/>
        <v>3202.5566666666664</v>
      </c>
      <c r="P64" s="4">
        <f t="shared" si="4"/>
        <v>3526.7469386313246</v>
      </c>
      <c r="Q64" s="4">
        <f t="shared" si="4"/>
        <v>3792.2020060390337</v>
      </c>
      <c r="R64" s="4">
        <f t="shared" si="4"/>
        <v>4048.9315244011673</v>
      </c>
    </row>
    <row r="65" spans="4:18" x14ac:dyDescent="0.15">
      <c r="E65" t="s">
        <v>25</v>
      </c>
      <c r="F65">
        <f>F58-$E$63*F59</f>
        <v>-28.63963513224919</v>
      </c>
      <c r="G65">
        <f t="shared" ref="G65:R65" si="5">G58-$E$63*G59</f>
        <v>206.76435669008646</v>
      </c>
      <c r="H65">
        <f t="shared" si="5"/>
        <v>455.96276094368471</v>
      </c>
      <c r="I65">
        <f t="shared" si="5"/>
        <v>814.80745445344473</v>
      </c>
      <c r="J65">
        <f t="shared" si="5"/>
        <v>1156.6805510474367</v>
      </c>
      <c r="K65">
        <f t="shared" si="5"/>
        <v>1525.7008961847034</v>
      </c>
      <c r="L65">
        <f t="shared" si="5"/>
        <v>1944.5145572436063</v>
      </c>
      <c r="M65">
        <f t="shared" si="5"/>
        <v>2324.7626795884821</v>
      </c>
      <c r="N65">
        <f t="shared" si="5"/>
        <v>2729.5940272852176</v>
      </c>
      <c r="O65">
        <f t="shared" si="5"/>
        <v>3102.5566666666664</v>
      </c>
      <c r="P65">
        <f t="shared" si="5"/>
        <v>3434.0107536763676</v>
      </c>
      <c r="Q65">
        <f t="shared" si="5"/>
        <v>3707.9779939609666</v>
      </c>
      <c r="R65">
        <f t="shared" si="5"/>
        <v>3883.5805268808849</v>
      </c>
    </row>
    <row r="68" spans="4:18" x14ac:dyDescent="0.15">
      <c r="E68" t="s">
        <v>26</v>
      </c>
    </row>
    <row r="69" spans="4:18" x14ac:dyDescent="0.15">
      <c r="E69" t="s">
        <v>27</v>
      </c>
      <c r="F69" s="4">
        <f>F58-F56</f>
        <v>1.9228571428571428</v>
      </c>
      <c r="G69" s="4">
        <f t="shared" ref="G69:R69" si="6">G58-G56</f>
        <v>-3.3331818181817994</v>
      </c>
      <c r="H69" s="4">
        <f t="shared" si="6"/>
        <v>-6.6739393939393494</v>
      </c>
      <c r="I69" s="4">
        <f t="shared" si="6"/>
        <v>1.5767032967032719</v>
      </c>
      <c r="J69" s="4">
        <f t="shared" si="6"/>
        <v>5.0538095238093774</v>
      </c>
      <c r="K69" s="4">
        <f t="shared" si="6"/>
        <v>0.46270396270392666</v>
      </c>
      <c r="L69" s="4">
        <f t="shared" si="6"/>
        <v>-4.2007070707070397</v>
      </c>
      <c r="M69" s="4">
        <f t="shared" si="6"/>
        <v>-17.893571428571704</v>
      </c>
      <c r="N69" s="4">
        <f t="shared" si="6"/>
        <v>-41.694545454545732</v>
      </c>
      <c r="O69" s="4">
        <f t="shared" si="6"/>
        <v>-68.443333333333612</v>
      </c>
      <c r="P69" s="4">
        <f t="shared" si="6"/>
        <v>-94.621153846153902</v>
      </c>
      <c r="Q69" s="4">
        <f t="shared" si="6"/>
        <v>-112.90999999999985</v>
      </c>
      <c r="R69" s="4">
        <f t="shared" si="6"/>
        <v>-128.7439743589739</v>
      </c>
    </row>
    <row r="70" spans="4:18" x14ac:dyDescent="0.15">
      <c r="E70" t="s">
        <v>28</v>
      </c>
      <c r="F70" t="str">
        <f>IF(ABS(F69)&gt;$E$63*F59,"ＮＧ","Ｇｏ")</f>
        <v>Ｇｏ</v>
      </c>
      <c r="G70" t="str">
        <f t="shared" ref="G70:R70" si="7">IF(ABS(G69)&gt;$E$63*G59,"ＮＧ","Ｇｏ")</f>
        <v>Ｇｏ</v>
      </c>
      <c r="H70" t="str">
        <f t="shared" si="7"/>
        <v>Ｇｏ</v>
      </c>
      <c r="I70" t="str">
        <f t="shared" si="7"/>
        <v>Ｇｏ</v>
      </c>
      <c r="J70" t="str">
        <f t="shared" si="7"/>
        <v>Ｇｏ</v>
      </c>
      <c r="K70" t="str">
        <f t="shared" si="7"/>
        <v>Ｇｏ</v>
      </c>
      <c r="L70" t="str">
        <f t="shared" si="7"/>
        <v>Ｇｏ</v>
      </c>
      <c r="M70" t="str">
        <f t="shared" si="7"/>
        <v>Ｇｏ</v>
      </c>
      <c r="N70" t="str">
        <f t="shared" si="7"/>
        <v>Ｇｏ</v>
      </c>
      <c r="O70" t="str">
        <f t="shared" si="7"/>
        <v>ＮＧ</v>
      </c>
      <c r="P70" t="str">
        <f t="shared" si="7"/>
        <v>ＮＧ</v>
      </c>
      <c r="Q70" t="str">
        <f t="shared" si="7"/>
        <v>ＮＧ</v>
      </c>
      <c r="R70" t="str">
        <f t="shared" si="7"/>
        <v>ＮＧ</v>
      </c>
    </row>
    <row r="76" spans="4:18" ht="21" x14ac:dyDescent="0.15">
      <c r="D76" s="7" t="s">
        <v>29</v>
      </c>
    </row>
    <row r="77" spans="4:18" x14ac:dyDescent="0.15">
      <c r="E77" t="s">
        <v>30</v>
      </c>
    </row>
    <row r="78" spans="4:18" x14ac:dyDescent="0.15">
      <c r="E78" t="s">
        <v>36</v>
      </c>
    </row>
    <row r="80" spans="4:18" x14ac:dyDescent="0.15">
      <c r="E80" t="s">
        <v>34</v>
      </c>
    </row>
    <row r="81" spans="5:5" x14ac:dyDescent="0.15">
      <c r="E81" t="s">
        <v>35</v>
      </c>
    </row>
    <row r="83" spans="5:5" x14ac:dyDescent="0.15">
      <c r="E83" t="s">
        <v>37</v>
      </c>
    </row>
  </sheetData>
  <phoneticPr fontId="1"/>
  <conditionalFormatting sqref="F60">
    <cfRule type="cellIs" dxfId="12" priority="10" operator="greaterThan">
      <formula>F64</formula>
    </cfRule>
  </conditionalFormatting>
  <conditionalFormatting sqref="F61:F62">
    <cfRule type="cellIs" dxfId="11" priority="9" operator="lessThan">
      <formula>F65</formula>
    </cfRule>
  </conditionalFormatting>
  <conditionalFormatting sqref="G60:R60">
    <cfRule type="cellIs" dxfId="10" priority="6" operator="greaterThan">
      <formula>G64</formula>
    </cfRule>
  </conditionalFormatting>
  <conditionalFormatting sqref="G61:R62">
    <cfRule type="cellIs" dxfId="9" priority="5" operator="lessThan">
      <formula>G65</formula>
    </cfRule>
  </conditionalFormatting>
  <conditionalFormatting sqref="G65">
    <cfRule type="cellIs" dxfId="8" priority="2" operator="lessThan">
      <formula>F64</formula>
    </cfRule>
  </conditionalFormatting>
  <conditionalFormatting sqref="H65:R65">
    <cfRule type="cellIs" dxfId="7" priority="1" operator="lessThan">
      <formula>G64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e4e659-3280-4f05-a16e-30505ced685d" xsi:nil="true"/>
    <lcf76f155ced4ddcb4097134ff3c332f xmlns="dfc130d6-41c7-467c-b557-4c8e949a34f6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6C7A63408AD6E42A7843D06610E9D5E" ma:contentTypeVersion="13" ma:contentTypeDescription="新しいドキュメントを作成します。" ma:contentTypeScope="" ma:versionID="6551e2b1cd33a89b264420d537b833ff">
  <xsd:schema xmlns:xsd="http://www.w3.org/2001/XMLSchema" xmlns:xs="http://www.w3.org/2001/XMLSchema" xmlns:p="http://schemas.microsoft.com/office/2006/metadata/properties" xmlns:ns2="dfc130d6-41c7-467c-b557-4c8e949a34f6" xmlns:ns3="15e4e659-3280-4f05-a16e-30505ced685d" targetNamespace="http://schemas.microsoft.com/office/2006/metadata/properties" ma:root="true" ma:fieldsID="23541a3dcb534d19e7097d3acc375350" ns2:_="" ns3:_="">
    <xsd:import namespace="dfc130d6-41c7-467c-b557-4c8e949a34f6"/>
    <xsd:import namespace="15e4e659-3280-4f05-a16e-30505ced68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c130d6-41c7-467c-b557-4c8e949a34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aaad84fd-f06c-4439-864f-0e876eef72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e4e659-3280-4f05-a16e-30505ced685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1fc3712-1b7e-46f6-ae05-7bf595f4a70d}" ma:internalName="TaxCatchAll" ma:showField="CatchAllData" ma:web="15e4e659-3280-4f05-a16e-30505ced68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C6634C-FAB1-4654-A551-02625B6720BE}">
  <ds:schemaRefs>
    <ds:schemaRef ds:uri="http://schemas.microsoft.com/office/2006/metadata/properties"/>
    <ds:schemaRef ds:uri="http://schemas.microsoft.com/office/infopath/2007/PartnerControls"/>
    <ds:schemaRef ds:uri="15e4e659-3280-4f05-a16e-30505ced685d"/>
    <ds:schemaRef ds:uri="dfc130d6-41c7-467c-b557-4c8e949a34f6"/>
  </ds:schemaRefs>
</ds:datastoreItem>
</file>

<file path=customXml/itemProps2.xml><?xml version="1.0" encoding="utf-8"?>
<ds:datastoreItem xmlns:ds="http://schemas.openxmlformats.org/officeDocument/2006/customXml" ds:itemID="{73B4F944-B46C-4BDD-802F-6D91044E19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c130d6-41c7-467c-b557-4c8e949a34f6"/>
    <ds:schemaRef ds:uri="15e4e659-3280-4f05-a16e-30505ced68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47E9D06-3AFF-4EDB-8D92-4DAE8ACF98E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1号機</vt:lpstr>
      <vt:lpstr>2号機</vt:lpstr>
      <vt:lpstr>3号機</vt:lpstr>
      <vt:lpstr>4号機</vt:lpstr>
      <vt:lpstr>5号機</vt:lpstr>
      <vt:lpstr>入力電圧ーＡＤ値の計算値</vt:lpstr>
      <vt:lpstr>まとめ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x-lib</dc:creator>
  <cp:keywords/>
  <dc:description/>
  <cp:lastModifiedBy>Windows ユーザー</cp:lastModifiedBy>
  <cp:revision/>
  <dcterms:created xsi:type="dcterms:W3CDTF">2024-06-19T12:50:11Z</dcterms:created>
  <dcterms:modified xsi:type="dcterms:W3CDTF">2024-06-27T02:49:29Z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0x01010086C7A63408AD6E42A7843D06610E9D5E</vt:lpwstr>
  </property>
  <property fmtid="{D5CDD505-2E9C-101B-9397-08002B2CF9AE}" pid="3" name="MediaServiceImageTags">
    <vt:lpwstr/>
  </property>
</Properties>
</file>