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200.2\pcprofile\folder_redirect\shidou01\Desktop\"/>
    </mc:Choice>
  </mc:AlternateContent>
  <bookViews>
    <workbookView xWindow="0" yWindow="0" windowWidth="28800" windowHeight="12210" activeTab="1"/>
  </bookViews>
  <sheets>
    <sheet name="試作２－１号機" sheetId="1" r:id="rId1"/>
    <sheet name="試作２－２号機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" i="2" l="1"/>
  <c r="Q33" i="2"/>
  <c r="U18" i="2" l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R33" i="1"/>
  <c r="Q33" i="1"/>
  <c r="T18" i="1" l="1"/>
  <c r="R32" i="2"/>
  <c r="Q32" i="2"/>
  <c r="R31" i="2"/>
  <c r="Q31" i="2"/>
  <c r="R30" i="2"/>
  <c r="Q30" i="2"/>
  <c r="R29" i="2"/>
  <c r="Q29" i="2"/>
  <c r="R28" i="2"/>
  <c r="Q28" i="2"/>
  <c r="R27" i="2"/>
  <c r="Q27" i="2"/>
  <c r="R26" i="2"/>
  <c r="Q26" i="2"/>
  <c r="R25" i="2"/>
  <c r="Q25" i="2"/>
  <c r="R24" i="2"/>
  <c r="Q24" i="2"/>
  <c r="R23" i="2"/>
  <c r="Q23" i="2"/>
  <c r="U8" i="2" s="1"/>
  <c r="G12" i="2" s="1"/>
  <c r="R22" i="2"/>
  <c r="Q22" i="2"/>
  <c r="U7" i="2" s="1"/>
  <c r="G11" i="2" s="1"/>
  <c r="Q21" i="2"/>
  <c r="U6" i="2" s="1"/>
  <c r="G10" i="2" s="1"/>
  <c r="U16" i="2"/>
  <c r="G20" i="2" s="1"/>
  <c r="U15" i="2"/>
  <c r="G19" i="2" s="1"/>
  <c r="U14" i="2"/>
  <c r="G18" i="2" s="1"/>
  <c r="U12" i="2"/>
  <c r="G16" i="2" s="1"/>
  <c r="U11" i="2"/>
  <c r="G15" i="2" s="1"/>
  <c r="U10" i="2"/>
  <c r="G14" i="2" s="1"/>
  <c r="U9" i="2" l="1"/>
  <c r="G13" i="2" s="1"/>
  <c r="U13" i="2"/>
  <c r="G17" i="2" s="1"/>
  <c r="U17" i="2"/>
  <c r="G21" i="2" s="1"/>
  <c r="Q32" i="1"/>
  <c r="Q31" i="1"/>
  <c r="R32" i="1"/>
  <c r="T17" i="1" s="1"/>
  <c r="E21" i="1" s="1"/>
  <c r="R31" i="1"/>
  <c r="T16" i="1" s="1"/>
  <c r="E20" i="1" s="1"/>
  <c r="R30" i="1" l="1"/>
  <c r="R29" i="1"/>
  <c r="R28" i="1"/>
  <c r="R27" i="1"/>
  <c r="R26" i="1"/>
  <c r="R25" i="1"/>
  <c r="R24" i="1"/>
  <c r="R23" i="1"/>
  <c r="R22" i="1"/>
  <c r="Q21" i="1"/>
  <c r="T6" i="1" s="1"/>
  <c r="E10" i="1" s="1"/>
  <c r="Q30" i="1"/>
  <c r="Q29" i="1"/>
  <c r="Q28" i="1"/>
  <c r="Q27" i="1"/>
  <c r="Q26" i="1"/>
  <c r="Q25" i="1"/>
  <c r="Q24" i="1"/>
  <c r="Q23" i="1"/>
  <c r="Q22" i="1"/>
  <c r="T9" i="1" l="1"/>
  <c r="E13" i="1" s="1"/>
  <c r="T7" i="1"/>
  <c r="E11" i="1" s="1"/>
  <c r="T8" i="1"/>
  <c r="E12" i="1" s="1"/>
  <c r="T10" i="1"/>
  <c r="E14" i="1" s="1"/>
  <c r="T11" i="1"/>
  <c r="E15" i="1" s="1"/>
  <c r="T12" i="1"/>
  <c r="E16" i="1" s="1"/>
  <c r="T13" i="1"/>
  <c r="E17" i="1" s="1"/>
  <c r="T14" i="1"/>
  <c r="E18" i="1" s="1"/>
  <c r="T15" i="1"/>
  <c r="E19" i="1" s="1"/>
</calcChain>
</file>

<file path=xl/sharedStrings.xml><?xml version="1.0" encoding="utf-8"?>
<sst xmlns="http://schemas.openxmlformats.org/spreadsheetml/2006/main" count="53" uniqueCount="33">
  <si>
    <t>抵抗／スイッチ回路　試作２号機</t>
    <rPh sb="0" eb="2">
      <t>テイコウ</t>
    </rPh>
    <rPh sb="7" eb="9">
      <t>カイロ</t>
    </rPh>
    <rPh sb="10" eb="12">
      <t>シサク</t>
    </rPh>
    <rPh sb="13" eb="15">
      <t>ゴウキ</t>
    </rPh>
    <phoneticPr fontId="1"/>
  </si>
  <si>
    <t>V</t>
    <phoneticPr fontId="1"/>
  </si>
  <si>
    <t>抵抗公称値</t>
    <rPh sb="0" eb="2">
      <t>テイコウ</t>
    </rPh>
    <rPh sb="2" eb="5">
      <t>コウショウチ</t>
    </rPh>
    <phoneticPr fontId="1"/>
  </si>
  <si>
    <t>電圧公称値</t>
    <rPh sb="0" eb="2">
      <t>デンアツ</t>
    </rPh>
    <rPh sb="2" eb="5">
      <t>コウショウチ</t>
    </rPh>
    <phoneticPr fontId="1"/>
  </si>
  <si>
    <t>12bitAD値</t>
    <rPh sb="7" eb="8">
      <t>チ</t>
    </rPh>
    <phoneticPr fontId="1"/>
  </si>
  <si>
    <t>R1</t>
    <phoneticPr fontId="1"/>
  </si>
  <si>
    <t>R2</t>
    <phoneticPr fontId="1"/>
  </si>
  <si>
    <t>R3</t>
    <phoneticPr fontId="1"/>
  </si>
  <si>
    <t>押下SW</t>
    <rPh sb="0" eb="2">
      <t>オウカ</t>
    </rPh>
    <phoneticPr fontId="1"/>
  </si>
  <si>
    <t>実測値</t>
    <rPh sb="0" eb="3">
      <t>ジッソクチ</t>
    </rPh>
    <phoneticPr fontId="1"/>
  </si>
  <si>
    <t>計算値</t>
    <rPh sb="0" eb="3">
      <t>ケイサンチ</t>
    </rPh>
    <phoneticPr fontId="1"/>
  </si>
  <si>
    <t>R4</t>
    <phoneticPr fontId="1"/>
  </si>
  <si>
    <t>R5</t>
    <phoneticPr fontId="1"/>
  </si>
  <si>
    <t>R6</t>
    <phoneticPr fontId="1"/>
  </si>
  <si>
    <t>R7</t>
    <phoneticPr fontId="1"/>
  </si>
  <si>
    <t>R8</t>
    <phoneticPr fontId="1"/>
  </si>
  <si>
    <t>R9</t>
    <phoneticPr fontId="1"/>
  </si>
  <si>
    <t>R10</t>
    <phoneticPr fontId="1"/>
  </si>
  <si>
    <t>R11</t>
    <phoneticPr fontId="1"/>
  </si>
  <si>
    <t>R12</t>
    <phoneticPr fontId="1"/>
  </si>
  <si>
    <t>無押下</t>
    <rPh sb="0" eb="1">
      <t>ム</t>
    </rPh>
    <rPh sb="1" eb="3">
      <t>オウカ</t>
    </rPh>
    <phoneticPr fontId="1"/>
  </si>
  <si>
    <t>抵抗／スイッチ回路　試作２ー２号機</t>
    <rPh sb="0" eb="2">
      <t>テイコウ</t>
    </rPh>
    <rPh sb="7" eb="9">
      <t>カイロ</t>
    </rPh>
    <rPh sb="10" eb="12">
      <t>シサク</t>
    </rPh>
    <rPh sb="15" eb="17">
      <t>ゴウキ</t>
    </rPh>
    <phoneticPr fontId="1"/>
  </si>
  <si>
    <t>押下SW</t>
  </si>
  <si>
    <t>計算値</t>
  </si>
  <si>
    <t>無押下</t>
  </si>
  <si>
    <t>ラダー抵抗部の計算</t>
    <rPh sb="3" eb="5">
      <t>テイコウ</t>
    </rPh>
    <rPh sb="5" eb="6">
      <t>ブ</t>
    </rPh>
    <rPh sb="7" eb="9">
      <t>ケイサン</t>
    </rPh>
    <phoneticPr fontId="1"/>
  </si>
  <si>
    <t>ラダー抵抗部の計算</t>
    <rPh sb="3" eb="6">
      <t>テイコウブ</t>
    </rPh>
    <rPh sb="7" eb="9">
      <t>ケイサン</t>
    </rPh>
    <phoneticPr fontId="1"/>
  </si>
  <si>
    <t>電源電圧　V</t>
    <rPh sb="0" eb="2">
      <t>デンゲン</t>
    </rPh>
    <rPh sb="2" eb="4">
      <t>デンアツ</t>
    </rPh>
    <phoneticPr fontId="1"/>
  </si>
  <si>
    <t>参考Web</t>
    <rPh sb="0" eb="2">
      <t>サンコウ</t>
    </rPh>
    <phoneticPr fontId="1"/>
  </si>
  <si>
    <t>https://synapse.kyoto/tool/ResDiv/page001.html#output</t>
  </si>
  <si>
    <t>I/Oピン一つで読めるキーパッドの設計サービス</t>
    <phoneticPr fontId="1"/>
  </si>
  <si>
    <t>（京都シナプスのハード製作記）</t>
    <rPh sb="1" eb="3">
      <t>キョウト</t>
    </rPh>
    <rPh sb="11" eb="13">
      <t>セイサク</t>
    </rPh>
    <rPh sb="13" eb="14">
      <t>キ</t>
    </rPh>
    <phoneticPr fontId="1"/>
  </si>
  <si>
    <t>抵抗公称値</t>
    <rPh sb="0" eb="5">
      <t>テイコウコウショウチ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</si>
</sst>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6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スイッチ押下と出力電圧の関係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'試作２－１号機'!$D$9</c:f>
              <c:strCache>
                <c:ptCount val="1"/>
                <c:pt idx="0">
                  <c:v>実測値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'試作２－１号機'!$C$10:$C$22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無押下</c:v>
                </c:pt>
              </c:strCache>
            </c:strRef>
          </c:xVal>
          <c:yVal>
            <c:numRef>
              <c:f>'試作２－１号機'!$D$10:$D$22</c:f>
              <c:numCache>
                <c:formatCode>General</c:formatCode>
                <c:ptCount val="13"/>
                <c:pt idx="0">
                  <c:v>0</c:v>
                </c:pt>
                <c:pt idx="1">
                  <c:v>0.19670000000000001</c:v>
                </c:pt>
                <c:pt idx="2">
                  <c:v>0.42</c:v>
                </c:pt>
                <c:pt idx="3">
                  <c:v>0.69199999999999995</c:v>
                </c:pt>
                <c:pt idx="4">
                  <c:v>0.96099999999999997</c:v>
                </c:pt>
                <c:pt idx="5">
                  <c:v>1.266</c:v>
                </c:pt>
                <c:pt idx="6">
                  <c:v>1.601</c:v>
                </c:pt>
                <c:pt idx="7">
                  <c:v>1.9370000000000001</c:v>
                </c:pt>
                <c:pt idx="8">
                  <c:v>2.286</c:v>
                </c:pt>
                <c:pt idx="9">
                  <c:v>2.6030000000000002</c:v>
                </c:pt>
                <c:pt idx="10">
                  <c:v>2.8889999999999998</c:v>
                </c:pt>
                <c:pt idx="11">
                  <c:v>3.1230000000000002</c:v>
                </c:pt>
                <c:pt idx="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1-44F4-BD6D-5B99FB4999F3}"/>
            </c:ext>
          </c:extLst>
        </c:ser>
        <c:ser>
          <c:idx val="1"/>
          <c:order val="1"/>
          <c:tx>
            <c:strRef>
              <c:f>'試作２－１号機'!$E$9</c:f>
              <c:strCache>
                <c:ptCount val="1"/>
                <c:pt idx="0">
                  <c:v>計算値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'試作２－１号機'!$C$10:$C$22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無押下</c:v>
                </c:pt>
              </c:strCache>
            </c:strRef>
          </c:xVal>
          <c:yVal>
            <c:numRef>
              <c:f>'試作２－１号機'!$E$10:$E$22</c:f>
              <c:numCache>
                <c:formatCode>0.0E+00</c:formatCode>
                <c:ptCount val="13"/>
                <c:pt idx="0">
                  <c:v>0</c:v>
                </c:pt>
                <c:pt idx="1">
                  <c:v>0.19800000000000001</c:v>
                </c:pt>
                <c:pt idx="2">
                  <c:v>0.42244897959183675</c:v>
                </c:pt>
                <c:pt idx="3">
                  <c:v>0.69327731092436973</c:v>
                </c:pt>
                <c:pt idx="4">
                  <c:v>0.96063348416289596</c:v>
                </c:pt>
                <c:pt idx="5">
                  <c:v>1.2672346002621231</c:v>
                </c:pt>
                <c:pt idx="6">
                  <c:v>1.6012048192771084</c:v>
                </c:pt>
                <c:pt idx="7">
                  <c:v>1.9310679611650485</c:v>
                </c:pt>
                <c:pt idx="8">
                  <c:v>2.2816152330925803</c:v>
                </c:pt>
                <c:pt idx="9">
                  <c:v>2.5959600544711758</c:v>
                </c:pt>
                <c:pt idx="10">
                  <c:v>2.88115041857953</c:v>
                </c:pt>
                <c:pt idx="11">
                  <c:v>3.1132000481753583</c:v>
                </c:pt>
                <c:pt idx="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1C-4F24-BD72-D464EE37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22736"/>
        <c:axId val="479523520"/>
      </c:scatterChart>
      <c:valAx>
        <c:axId val="4795227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523520"/>
        <c:crosses val="autoZero"/>
        <c:crossBetween val="midCat"/>
        <c:majorUnit val="1"/>
      </c:valAx>
      <c:valAx>
        <c:axId val="47952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52273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スイッチ押下と出力電圧の関係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'試作２－２号機'!$F$9</c:f>
              <c:strCache>
                <c:ptCount val="1"/>
                <c:pt idx="0">
                  <c:v>実測値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'試作２－２号機'!$E$10:$E$22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無押下</c:v>
                </c:pt>
              </c:strCache>
            </c:strRef>
          </c:xVal>
          <c:yVal>
            <c:numRef>
              <c:f>'試作２－２号機'!$G$10:$G$22</c:f>
              <c:numCache>
                <c:formatCode>0.0E+00</c:formatCode>
                <c:ptCount val="13"/>
                <c:pt idx="0">
                  <c:v>0</c:v>
                </c:pt>
                <c:pt idx="1">
                  <c:v>0.19800000000000001</c:v>
                </c:pt>
                <c:pt idx="2">
                  <c:v>0.42244897959183675</c:v>
                </c:pt>
                <c:pt idx="3">
                  <c:v>0.69327731092436973</c:v>
                </c:pt>
                <c:pt idx="4">
                  <c:v>0.96063348416289596</c:v>
                </c:pt>
                <c:pt idx="5">
                  <c:v>1.2672346002621231</c:v>
                </c:pt>
                <c:pt idx="6">
                  <c:v>1.6012048192771084</c:v>
                </c:pt>
                <c:pt idx="7">
                  <c:v>1.9310679611650485</c:v>
                </c:pt>
                <c:pt idx="8">
                  <c:v>2.2816152330925803</c:v>
                </c:pt>
                <c:pt idx="9">
                  <c:v>2.5959600544711758</c:v>
                </c:pt>
                <c:pt idx="10">
                  <c:v>2.88115041857953</c:v>
                </c:pt>
                <c:pt idx="11">
                  <c:v>3.1132000481753583</c:v>
                </c:pt>
                <c:pt idx="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5-49ED-88C5-2C3583C8EC62}"/>
            </c:ext>
          </c:extLst>
        </c:ser>
        <c:ser>
          <c:idx val="1"/>
          <c:order val="1"/>
          <c:tx>
            <c:strRef>
              <c:f>'試作２－２号機'!$G$9</c:f>
              <c:strCache>
                <c:ptCount val="1"/>
                <c:pt idx="0">
                  <c:v>計算値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'試作２－２号機'!$E$10:$E$22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無押下</c:v>
                </c:pt>
              </c:strCache>
            </c:strRef>
          </c:xVal>
          <c:yVal>
            <c:numRef>
              <c:f>'試作２－２号機'!$G$10:$G$22</c:f>
              <c:numCache>
                <c:formatCode>0.0E+00</c:formatCode>
                <c:ptCount val="13"/>
                <c:pt idx="0">
                  <c:v>0</c:v>
                </c:pt>
                <c:pt idx="1">
                  <c:v>0.19800000000000001</c:v>
                </c:pt>
                <c:pt idx="2">
                  <c:v>0.42244897959183675</c:v>
                </c:pt>
                <c:pt idx="3">
                  <c:v>0.69327731092436973</c:v>
                </c:pt>
                <c:pt idx="4">
                  <c:v>0.96063348416289596</c:v>
                </c:pt>
                <c:pt idx="5">
                  <c:v>1.2672346002621231</c:v>
                </c:pt>
                <c:pt idx="6">
                  <c:v>1.6012048192771084</c:v>
                </c:pt>
                <c:pt idx="7">
                  <c:v>1.9310679611650485</c:v>
                </c:pt>
                <c:pt idx="8">
                  <c:v>2.2816152330925803</c:v>
                </c:pt>
                <c:pt idx="9">
                  <c:v>2.5959600544711758</c:v>
                </c:pt>
                <c:pt idx="10">
                  <c:v>2.88115041857953</c:v>
                </c:pt>
                <c:pt idx="11">
                  <c:v>3.1132000481753583</c:v>
                </c:pt>
                <c:pt idx="12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5-49ED-88C5-2C3583C8E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523912"/>
        <c:axId val="479518424"/>
      </c:scatterChart>
      <c:valAx>
        <c:axId val="4795239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スイッチ番号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518424"/>
        <c:crosses val="autoZero"/>
        <c:crossBetween val="midCat"/>
        <c:majorUnit val="1"/>
      </c:valAx>
      <c:valAx>
        <c:axId val="479518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出力電圧（</a:t>
                </a:r>
                <a:r>
                  <a:rPr lang="en-US" altLang="ja-JP"/>
                  <a:t>V)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9523912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56356105775795"/>
          <c:y val="0.14700483091787439"/>
          <c:w val="0.69709253106367486"/>
          <c:h val="8.1522309711286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8</xdr:row>
      <xdr:rowOff>209550</xdr:rowOff>
    </xdr:from>
    <xdr:to>
      <xdr:col>14</xdr:col>
      <xdr:colOff>120650</xdr:colOff>
      <xdr:row>20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11</xdr:row>
      <xdr:rowOff>69850</xdr:rowOff>
    </xdr:from>
    <xdr:to>
      <xdr:col>12</xdr:col>
      <xdr:colOff>209549</xdr:colOff>
      <xdr:row>12</xdr:row>
      <xdr:rowOff>174625</xdr:rowOff>
    </xdr:to>
    <xdr:sp macro="" textlink="">
      <xdr:nvSpPr>
        <xdr:cNvPr id="3" name="テキスト ボックス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915024" y="2994025"/>
          <a:ext cx="2524125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抵抗／スイッチ回路　試作</a:t>
          </a:r>
          <a:r>
            <a:rPr lang="en-US" altLang="ja-JP" sz="1100"/>
            <a:t>2-1</a:t>
          </a:r>
          <a:r>
            <a:rPr lang="ja-JP" altLang="en-US" sz="1100"/>
            <a:t>号機</a:t>
          </a:r>
          <a:endParaRPr lang="en-US" altLang="ja-JP" sz="1100"/>
        </a:p>
      </xdr:txBody>
    </xdr:sp>
    <xdr:clientData/>
  </xdr:twoCellAnchor>
  <xdr:twoCellAnchor editAs="oneCell">
    <xdr:from>
      <xdr:col>4</xdr:col>
      <xdr:colOff>66675</xdr:colOff>
      <xdr:row>25</xdr:row>
      <xdr:rowOff>228600</xdr:rowOff>
    </xdr:from>
    <xdr:to>
      <xdr:col>14</xdr:col>
      <xdr:colOff>205468</xdr:colOff>
      <xdr:row>42</xdr:row>
      <xdr:rowOff>98679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75" y="6486525"/>
          <a:ext cx="6996793" cy="391820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0.56736</cdr:x>
      <cdr:y>0.56945</cdr:y>
    </cdr:from>
    <cdr:to>
      <cdr:x>0.8625</cdr:x>
      <cdr:y>0.79861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593975" y="1562106"/>
          <a:ext cx="1349375" cy="628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出力端子無負荷時</a:t>
          </a:r>
          <a:endParaRPr lang="en-US" altLang="ja-JP" sz="1100"/>
        </a:p>
        <a:p xmlns:a="http://schemas.openxmlformats.org/drawingml/2006/main">
          <a:r>
            <a:rPr lang="ja-JP" altLang="en-US" sz="1100"/>
            <a:t>電源電圧</a:t>
          </a:r>
          <a:r>
            <a:rPr lang="en-US" altLang="ja-JP" sz="1100"/>
            <a:t>3.3V</a:t>
          </a:r>
          <a:r>
            <a:rPr lang="ja-JP" altLang="en-US" sz="1100"/>
            <a:t>（</a:t>
          </a:r>
          <a:r>
            <a:rPr lang="en-US" altLang="ja-JP" sz="1100"/>
            <a:t>NucleoF103</a:t>
          </a:r>
          <a:r>
            <a:rPr lang="ja-JP" altLang="en-US" sz="1100"/>
            <a:t>）</a:t>
          </a:r>
          <a:endParaRPr lang="en-US" altLang="ja-JP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8</xdr:row>
      <xdr:rowOff>209550</xdr:rowOff>
    </xdr:from>
    <xdr:to>
      <xdr:col>14</xdr:col>
      <xdr:colOff>120650</xdr:colOff>
      <xdr:row>20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428624</xdr:colOff>
      <xdr:row>11</xdr:row>
      <xdr:rowOff>69850</xdr:rowOff>
    </xdr:from>
    <xdr:to>
      <xdr:col>12</xdr:col>
      <xdr:colOff>209549</xdr:colOff>
      <xdr:row>12</xdr:row>
      <xdr:rowOff>174625</xdr:rowOff>
    </xdr:to>
    <xdr:sp macro="" textlink="">
      <xdr:nvSpPr>
        <xdr:cNvPr id="3" name="テキスト ボックス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915024" y="2994025"/>
          <a:ext cx="2524125" cy="3429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ja-JP" altLang="en-US" sz="1100"/>
            <a:t>抵抗／スイッチ回路　試作</a:t>
          </a:r>
          <a:r>
            <a:rPr lang="en-US" altLang="ja-JP" sz="1100"/>
            <a:t>2-2</a:t>
          </a:r>
          <a:r>
            <a:rPr lang="ja-JP" altLang="en-US" sz="1100"/>
            <a:t>号機</a:t>
          </a:r>
          <a:endParaRPr lang="en-US" altLang="ja-JP" sz="1100"/>
        </a:p>
      </xdr:txBody>
    </xdr:sp>
    <xdr:clientData/>
  </xdr:twoCellAnchor>
  <xdr:twoCellAnchor editAs="oneCell">
    <xdr:from>
      <xdr:col>3</xdr:col>
      <xdr:colOff>161925</xdr:colOff>
      <xdr:row>27</xdr:row>
      <xdr:rowOff>9525</xdr:rowOff>
    </xdr:from>
    <xdr:to>
      <xdr:col>14</xdr:col>
      <xdr:colOff>125186</xdr:colOff>
      <xdr:row>44</xdr:row>
      <xdr:rowOff>165354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6743700"/>
          <a:ext cx="7507061" cy="4203954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0.56736</cdr:x>
      <cdr:y>0.56945</cdr:y>
    </cdr:from>
    <cdr:to>
      <cdr:x>0.8625</cdr:x>
      <cdr:y>0.79861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593975" y="1562106"/>
          <a:ext cx="1349375" cy="628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ja-JP" altLang="en-US" sz="1100"/>
            <a:t>出力端子無負荷時</a:t>
          </a:r>
          <a:endParaRPr lang="en-US" altLang="ja-JP" sz="1100"/>
        </a:p>
        <a:p xmlns:a="http://schemas.openxmlformats.org/drawingml/2006/main">
          <a:r>
            <a:rPr lang="ja-JP" altLang="en-US" sz="1100"/>
            <a:t>電源電圧</a:t>
          </a:r>
          <a:r>
            <a:rPr lang="en-US" altLang="ja-JP" sz="1100"/>
            <a:t>3.3V</a:t>
          </a:r>
          <a:r>
            <a:rPr lang="ja-JP" altLang="en-US" sz="1100"/>
            <a:t>（</a:t>
          </a:r>
          <a:r>
            <a:rPr lang="en-US" altLang="ja-JP" sz="1100"/>
            <a:t>NucleoF103</a:t>
          </a:r>
          <a:r>
            <a:rPr lang="ja-JP" altLang="en-US" sz="1100"/>
            <a:t>）</a:t>
          </a:r>
          <a:endParaRPr lang="en-US" altLang="ja-JP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33"/>
  <sheetViews>
    <sheetView topLeftCell="B1" workbookViewId="0">
      <selection activeCell="Q5" sqref="Q5"/>
    </sheetView>
  </sheetViews>
  <sheetFormatPr defaultRowHeight="18.75" x14ac:dyDescent="0.4"/>
  <cols>
    <col min="17" max="17" width="9.5" bestFit="1" customWidth="1"/>
  </cols>
  <sheetData>
    <row r="2" spans="3:21" ht="42.75" x14ac:dyDescent="0.4">
      <c r="E2" s="2" t="s">
        <v>0</v>
      </c>
    </row>
    <row r="3" spans="3:21" x14ac:dyDescent="0.4">
      <c r="E3" t="s">
        <v>28</v>
      </c>
      <c r="F3" t="s">
        <v>29</v>
      </c>
    </row>
    <row r="4" spans="3:21" x14ac:dyDescent="0.4">
      <c r="F4" t="s">
        <v>30</v>
      </c>
      <c r="P4" t="s">
        <v>1</v>
      </c>
      <c r="Q4">
        <v>3.3</v>
      </c>
    </row>
    <row r="5" spans="3:21" x14ac:dyDescent="0.4">
      <c r="F5" t="s">
        <v>31</v>
      </c>
      <c r="Q5" t="s">
        <v>2</v>
      </c>
      <c r="S5" t="str">
        <f>C9</f>
        <v>押下SW</v>
      </c>
      <c r="T5" t="s">
        <v>3</v>
      </c>
      <c r="U5" t="s">
        <v>4</v>
      </c>
    </row>
    <row r="6" spans="3:21" x14ac:dyDescent="0.4">
      <c r="P6" t="s">
        <v>5</v>
      </c>
      <c r="Q6" s="1">
        <v>4700</v>
      </c>
      <c r="S6">
        <f t="shared" ref="S6:S18" si="0">C10</f>
        <v>1</v>
      </c>
      <c r="T6" s="1">
        <f t="shared" ref="T6:T18" si="1">$Q$4*R21/Q21</f>
        <v>0</v>
      </c>
    </row>
    <row r="7" spans="3:21" x14ac:dyDescent="0.4">
      <c r="P7" t="s">
        <v>6</v>
      </c>
      <c r="Q7" s="1">
        <v>300</v>
      </c>
      <c r="S7">
        <f t="shared" si="0"/>
        <v>2</v>
      </c>
      <c r="T7" s="1">
        <f t="shared" si="1"/>
        <v>0.19800000000000001</v>
      </c>
    </row>
    <row r="8" spans="3:21" x14ac:dyDescent="0.4">
      <c r="P8" t="s">
        <v>7</v>
      </c>
      <c r="Q8" s="1">
        <v>390</v>
      </c>
      <c r="S8">
        <f t="shared" si="0"/>
        <v>3</v>
      </c>
      <c r="T8" s="1">
        <f t="shared" si="1"/>
        <v>0.42244897959183675</v>
      </c>
    </row>
    <row r="9" spans="3:21" x14ac:dyDescent="0.4">
      <c r="C9" t="s">
        <v>8</v>
      </c>
      <c r="D9" t="s">
        <v>9</v>
      </c>
      <c r="E9" t="s">
        <v>10</v>
      </c>
      <c r="P9" t="s">
        <v>11</v>
      </c>
      <c r="Q9" s="1">
        <v>560</v>
      </c>
      <c r="S9">
        <f t="shared" si="0"/>
        <v>4</v>
      </c>
      <c r="T9" s="1">
        <f t="shared" si="1"/>
        <v>0.69327731092436973</v>
      </c>
    </row>
    <row r="10" spans="3:21" x14ac:dyDescent="0.4">
      <c r="C10">
        <v>1</v>
      </c>
      <c r="D10" s="4">
        <v>0</v>
      </c>
      <c r="E10" s="1">
        <f t="shared" ref="E10:E21" si="2">T6</f>
        <v>0</v>
      </c>
      <c r="P10" t="s">
        <v>12</v>
      </c>
      <c r="Q10" s="1">
        <v>680</v>
      </c>
      <c r="S10">
        <f t="shared" si="0"/>
        <v>5</v>
      </c>
      <c r="T10" s="1">
        <f t="shared" si="1"/>
        <v>0.96063348416289596</v>
      </c>
    </row>
    <row r="11" spans="3:21" x14ac:dyDescent="0.4">
      <c r="C11">
        <v>2</v>
      </c>
      <c r="D11" s="4">
        <v>0.19670000000000001</v>
      </c>
      <c r="E11" s="1">
        <f t="shared" si="2"/>
        <v>0.19800000000000001</v>
      </c>
      <c r="P11" t="s">
        <v>13</v>
      </c>
      <c r="Q11" s="1">
        <v>1000</v>
      </c>
      <c r="S11">
        <f t="shared" si="0"/>
        <v>6</v>
      </c>
      <c r="T11" s="1">
        <f t="shared" si="1"/>
        <v>1.2672346002621231</v>
      </c>
    </row>
    <row r="12" spans="3:21" x14ac:dyDescent="0.4">
      <c r="C12">
        <v>3</v>
      </c>
      <c r="D12" s="4">
        <v>0.42</v>
      </c>
      <c r="E12" s="1">
        <f t="shared" si="2"/>
        <v>0.42244897959183675</v>
      </c>
      <c r="P12" t="s">
        <v>14</v>
      </c>
      <c r="Q12" s="1">
        <v>1500</v>
      </c>
      <c r="S12">
        <f t="shared" si="0"/>
        <v>7</v>
      </c>
      <c r="T12" s="1">
        <f t="shared" si="1"/>
        <v>1.6012048192771084</v>
      </c>
    </row>
    <row r="13" spans="3:21" x14ac:dyDescent="0.4">
      <c r="C13">
        <v>4</v>
      </c>
      <c r="D13" s="4">
        <v>0.69199999999999995</v>
      </c>
      <c r="E13" s="1">
        <f t="shared" si="2"/>
        <v>0.69327731092436973</v>
      </c>
      <c r="P13" t="s">
        <v>15</v>
      </c>
      <c r="Q13" s="1">
        <v>2200</v>
      </c>
      <c r="S13">
        <f t="shared" si="0"/>
        <v>8</v>
      </c>
      <c r="T13" s="1">
        <f t="shared" si="1"/>
        <v>1.9310679611650485</v>
      </c>
    </row>
    <row r="14" spans="3:21" x14ac:dyDescent="0.4">
      <c r="C14">
        <v>5</v>
      </c>
      <c r="D14" s="4">
        <v>0.96099999999999997</v>
      </c>
      <c r="E14" s="1">
        <f t="shared" si="2"/>
        <v>0.96063348416289596</v>
      </c>
      <c r="P14" t="s">
        <v>16</v>
      </c>
      <c r="Q14" s="1">
        <v>3900</v>
      </c>
      <c r="S14">
        <f t="shared" si="0"/>
        <v>9</v>
      </c>
      <c r="T14" s="1">
        <f t="shared" si="1"/>
        <v>2.2816152330925803</v>
      </c>
    </row>
    <row r="15" spans="3:21" x14ac:dyDescent="0.4">
      <c r="C15">
        <v>6</v>
      </c>
      <c r="D15" s="4">
        <v>1.266</v>
      </c>
      <c r="E15" s="1">
        <f t="shared" si="2"/>
        <v>1.2672346002621231</v>
      </c>
      <c r="P15" t="s">
        <v>17</v>
      </c>
      <c r="Q15" s="1">
        <v>6800</v>
      </c>
      <c r="S15">
        <f t="shared" si="0"/>
        <v>10</v>
      </c>
      <c r="T15" s="1">
        <f t="shared" si="1"/>
        <v>2.5959600544711758</v>
      </c>
    </row>
    <row r="16" spans="3:21" x14ac:dyDescent="0.4">
      <c r="C16">
        <v>7</v>
      </c>
      <c r="D16" s="4">
        <v>1.601</v>
      </c>
      <c r="E16" s="1">
        <f t="shared" si="2"/>
        <v>1.6012048192771084</v>
      </c>
      <c r="P16" t="s">
        <v>18</v>
      </c>
      <c r="Q16" s="3">
        <v>15000</v>
      </c>
      <c r="S16">
        <f t="shared" si="0"/>
        <v>11</v>
      </c>
      <c r="T16" s="1">
        <f t="shared" si="1"/>
        <v>2.88115041857953</v>
      </c>
    </row>
    <row r="17" spans="3:20" x14ac:dyDescent="0.4">
      <c r="C17">
        <v>8</v>
      </c>
      <c r="D17" s="4">
        <v>1.9370000000000001</v>
      </c>
      <c r="E17" s="1">
        <f t="shared" si="2"/>
        <v>1.9310679611650485</v>
      </c>
      <c r="P17" t="s">
        <v>19</v>
      </c>
      <c r="Q17" s="3">
        <v>46000</v>
      </c>
      <c r="S17">
        <f t="shared" si="0"/>
        <v>12</v>
      </c>
      <c r="T17" s="1">
        <f t="shared" si="1"/>
        <v>3.1132000481753583</v>
      </c>
    </row>
    <row r="18" spans="3:20" x14ac:dyDescent="0.4">
      <c r="C18">
        <v>9</v>
      </c>
      <c r="D18" s="4">
        <v>2.286</v>
      </c>
      <c r="E18" s="1">
        <f t="shared" si="2"/>
        <v>2.2816152330925803</v>
      </c>
      <c r="S18" t="str">
        <f t="shared" si="0"/>
        <v>無押下</v>
      </c>
      <c r="T18" s="1">
        <f t="shared" si="1"/>
        <v>3.3</v>
      </c>
    </row>
    <row r="19" spans="3:20" x14ac:dyDescent="0.4">
      <c r="C19">
        <v>10</v>
      </c>
      <c r="D19" s="4">
        <v>2.6030000000000002</v>
      </c>
      <c r="E19" s="1">
        <f t="shared" si="2"/>
        <v>2.5959600544711758</v>
      </c>
    </row>
    <row r="20" spans="3:20" x14ac:dyDescent="0.4">
      <c r="C20">
        <v>11</v>
      </c>
      <c r="D20" s="4">
        <v>2.8889999999999998</v>
      </c>
      <c r="E20" s="1">
        <f t="shared" si="2"/>
        <v>2.88115041857953</v>
      </c>
      <c r="Q20" t="s">
        <v>25</v>
      </c>
    </row>
    <row r="21" spans="3:20" x14ac:dyDescent="0.4">
      <c r="C21">
        <v>12</v>
      </c>
      <c r="D21" s="4">
        <v>3.1230000000000002</v>
      </c>
      <c r="E21" s="1">
        <f t="shared" si="2"/>
        <v>3.1132000481753583</v>
      </c>
      <c r="Q21" s="1">
        <f>SUM(Q6)</f>
        <v>4700</v>
      </c>
      <c r="R21">
        <v>0</v>
      </c>
    </row>
    <row r="22" spans="3:20" x14ac:dyDescent="0.4">
      <c r="C22" t="s">
        <v>20</v>
      </c>
      <c r="D22" s="4">
        <v>3.3</v>
      </c>
      <c r="E22" s="1">
        <v>3.3</v>
      </c>
      <c r="Q22" s="1">
        <f>SUM(Q6:Q7)</f>
        <v>5000</v>
      </c>
      <c r="R22" s="1">
        <f>SUM(Q7)</f>
        <v>300</v>
      </c>
    </row>
    <row r="23" spans="3:20" x14ac:dyDescent="0.4">
      <c r="Q23" s="1">
        <f>SUM(Q6:Q8)</f>
        <v>5390</v>
      </c>
      <c r="R23" s="1">
        <f>SUM(Q7:Q8)</f>
        <v>690</v>
      </c>
    </row>
    <row r="24" spans="3:20" x14ac:dyDescent="0.4">
      <c r="Q24" s="1">
        <f>SUM(Q6:Q9)</f>
        <v>5950</v>
      </c>
      <c r="R24" s="1">
        <f>SUM(Q7:Q9)</f>
        <v>1250</v>
      </c>
    </row>
    <row r="25" spans="3:20" x14ac:dyDescent="0.4">
      <c r="Q25" s="1">
        <f>SUM(Q6:Q10)</f>
        <v>6630</v>
      </c>
      <c r="R25" s="1">
        <f>SUM(Q7:Q10)</f>
        <v>1930</v>
      </c>
    </row>
    <row r="26" spans="3:20" x14ac:dyDescent="0.4">
      <c r="Q26" s="1">
        <f>SUM(Q6:Q11)</f>
        <v>7630</v>
      </c>
      <c r="R26" s="1">
        <f>SUM(Q7:Q11)</f>
        <v>2930</v>
      </c>
    </row>
    <row r="27" spans="3:20" x14ac:dyDescent="0.4">
      <c r="Q27" s="1">
        <f>SUM(Q6:Q12)</f>
        <v>9130</v>
      </c>
      <c r="R27" s="1">
        <f>SUM(Q7:Q12)</f>
        <v>4430</v>
      </c>
    </row>
    <row r="28" spans="3:20" x14ac:dyDescent="0.4">
      <c r="Q28" s="1">
        <f>SUM(Q6:Q13)</f>
        <v>11330</v>
      </c>
      <c r="R28" s="1">
        <f>SUM(Q7:Q13)</f>
        <v>6630</v>
      </c>
    </row>
    <row r="29" spans="3:20" x14ac:dyDescent="0.4">
      <c r="Q29" s="1">
        <f>SUM(Q6:Q14)</f>
        <v>15230</v>
      </c>
      <c r="R29" s="1">
        <f>SUM(Q7:Q14)</f>
        <v>10530</v>
      </c>
    </row>
    <row r="30" spans="3:20" x14ac:dyDescent="0.4">
      <c r="Q30" s="1">
        <f>SUM(Q6:Q15)</f>
        <v>22030</v>
      </c>
      <c r="R30" s="1">
        <f>SUM(Q7:Q15)</f>
        <v>17330</v>
      </c>
    </row>
    <row r="31" spans="3:20" x14ac:dyDescent="0.4">
      <c r="Q31" s="1">
        <f>SUM(Q6:Q16)</f>
        <v>37030</v>
      </c>
      <c r="R31" s="1">
        <f>SUM(Q7:Q16)</f>
        <v>32330</v>
      </c>
    </row>
    <row r="32" spans="3:20" x14ac:dyDescent="0.4">
      <c r="Q32" s="1">
        <f>SUM(Q6:Q17)</f>
        <v>83030</v>
      </c>
      <c r="R32" s="1">
        <f>SUM(Q7:Q17)</f>
        <v>78330</v>
      </c>
    </row>
    <row r="33" spans="17:18" x14ac:dyDescent="0.4">
      <c r="Q33" s="1">
        <f>SUM(Q6:Q17)</f>
        <v>83030</v>
      </c>
      <c r="R33" s="1">
        <f>SUM(Q6:Q17)</f>
        <v>83030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U33"/>
  <sheetViews>
    <sheetView tabSelected="1" workbookViewId="0">
      <selection activeCell="Q6" sqref="Q6"/>
    </sheetView>
  </sheetViews>
  <sheetFormatPr defaultRowHeight="18.75" x14ac:dyDescent="0.4"/>
  <cols>
    <col min="17" max="17" width="9.5" bestFit="1" customWidth="1"/>
  </cols>
  <sheetData>
    <row r="2" spans="5:21" ht="42.75" x14ac:dyDescent="0.4">
      <c r="E2" s="2" t="s">
        <v>21</v>
      </c>
    </row>
    <row r="3" spans="5:21" x14ac:dyDescent="0.4">
      <c r="E3" t="s">
        <v>28</v>
      </c>
      <c r="F3" t="s">
        <v>29</v>
      </c>
    </row>
    <row r="4" spans="5:21" x14ac:dyDescent="0.4">
      <c r="F4" t="s">
        <v>30</v>
      </c>
      <c r="P4" t="s">
        <v>27</v>
      </c>
      <c r="Q4">
        <v>3.3</v>
      </c>
    </row>
    <row r="5" spans="5:21" x14ac:dyDescent="0.4">
      <c r="F5" t="s">
        <v>31</v>
      </c>
      <c r="Q5" t="s">
        <v>32</v>
      </c>
      <c r="T5" t="s">
        <v>22</v>
      </c>
      <c r="U5" t="s">
        <v>23</v>
      </c>
    </row>
    <row r="6" spans="5:21" x14ac:dyDescent="0.4">
      <c r="P6" t="s">
        <v>5</v>
      </c>
      <c r="Q6" s="1">
        <v>4700</v>
      </c>
      <c r="S6" s="1"/>
      <c r="T6">
        <v>1</v>
      </c>
      <c r="U6" s="1">
        <f t="shared" ref="U6:U18" si="0">$Q$4*R21/Q21</f>
        <v>0</v>
      </c>
    </row>
    <row r="7" spans="5:21" x14ac:dyDescent="0.4">
      <c r="P7" t="s">
        <v>6</v>
      </c>
      <c r="Q7" s="1">
        <v>300</v>
      </c>
      <c r="S7" s="1"/>
      <c r="T7">
        <v>2</v>
      </c>
      <c r="U7" s="1">
        <f t="shared" si="0"/>
        <v>0.19800000000000001</v>
      </c>
    </row>
    <row r="8" spans="5:21" x14ac:dyDescent="0.4">
      <c r="P8" t="s">
        <v>7</v>
      </c>
      <c r="Q8" s="1">
        <v>390</v>
      </c>
      <c r="S8" s="1"/>
      <c r="T8">
        <v>3</v>
      </c>
      <c r="U8" s="1">
        <f t="shared" si="0"/>
        <v>0.42244897959183675</v>
      </c>
    </row>
    <row r="9" spans="5:21" x14ac:dyDescent="0.4">
      <c r="E9" t="s">
        <v>8</v>
      </c>
      <c r="F9" t="s">
        <v>9</v>
      </c>
      <c r="G9" t="s">
        <v>10</v>
      </c>
      <c r="P9" t="s">
        <v>11</v>
      </c>
      <c r="Q9" s="1">
        <v>560</v>
      </c>
      <c r="S9" s="1"/>
      <c r="T9">
        <v>4</v>
      </c>
      <c r="U9" s="1">
        <f t="shared" si="0"/>
        <v>0.69327731092436973</v>
      </c>
    </row>
    <row r="10" spans="5:21" x14ac:dyDescent="0.4">
      <c r="E10">
        <v>1</v>
      </c>
      <c r="F10" s="4">
        <v>0</v>
      </c>
      <c r="G10" s="1">
        <f t="shared" ref="G10:G21" si="1">U6</f>
        <v>0</v>
      </c>
      <c r="P10" t="s">
        <v>12</v>
      </c>
      <c r="Q10" s="1">
        <v>680</v>
      </c>
      <c r="S10" s="1"/>
      <c r="T10">
        <v>5</v>
      </c>
      <c r="U10" s="1">
        <f t="shared" si="0"/>
        <v>0.96063348416289596</v>
      </c>
    </row>
    <row r="11" spans="5:21" x14ac:dyDescent="0.4">
      <c r="E11">
        <v>2</v>
      </c>
      <c r="F11" s="4">
        <v>0.1971</v>
      </c>
      <c r="G11" s="1">
        <f t="shared" si="1"/>
        <v>0.19800000000000001</v>
      </c>
      <c r="P11" t="s">
        <v>13</v>
      </c>
      <c r="Q11" s="1">
        <v>1000</v>
      </c>
      <c r="S11" s="1"/>
      <c r="T11">
        <v>6</v>
      </c>
      <c r="U11" s="1">
        <f t="shared" si="0"/>
        <v>1.2672346002621231</v>
      </c>
    </row>
    <row r="12" spans="5:21" x14ac:dyDescent="0.4">
      <c r="E12">
        <v>3</v>
      </c>
      <c r="F12" s="4">
        <v>0.42199999999999999</v>
      </c>
      <c r="G12" s="1">
        <f t="shared" si="1"/>
        <v>0.42244897959183675</v>
      </c>
      <c r="P12" t="s">
        <v>14</v>
      </c>
      <c r="Q12" s="1">
        <v>1500</v>
      </c>
      <c r="S12" s="1"/>
      <c r="T12">
        <v>7</v>
      </c>
      <c r="U12" s="1">
        <f t="shared" si="0"/>
        <v>1.6012048192771084</v>
      </c>
    </row>
    <row r="13" spans="5:21" x14ac:dyDescent="0.4">
      <c r="E13">
        <v>4</v>
      </c>
      <c r="F13" s="4">
        <v>0.69199999999999995</v>
      </c>
      <c r="G13" s="1">
        <f t="shared" si="1"/>
        <v>0.69327731092436973</v>
      </c>
      <c r="P13" t="s">
        <v>15</v>
      </c>
      <c r="Q13" s="1">
        <v>2200</v>
      </c>
      <c r="S13" s="1"/>
      <c r="T13">
        <v>8</v>
      </c>
      <c r="U13" s="1">
        <f t="shared" si="0"/>
        <v>1.9310679611650485</v>
      </c>
    </row>
    <row r="14" spans="5:21" x14ac:dyDescent="0.4">
      <c r="E14">
        <v>5</v>
      </c>
      <c r="F14" s="4">
        <v>0.96299999999999997</v>
      </c>
      <c r="G14" s="1">
        <f t="shared" si="1"/>
        <v>0.96063348416289596</v>
      </c>
      <c r="P14" t="s">
        <v>16</v>
      </c>
      <c r="Q14" s="1">
        <v>3900</v>
      </c>
      <c r="S14" s="1"/>
      <c r="T14">
        <v>9</v>
      </c>
      <c r="U14" s="1">
        <f t="shared" si="0"/>
        <v>2.2816152330925803</v>
      </c>
    </row>
    <row r="15" spans="5:21" x14ac:dyDescent="0.4">
      <c r="E15">
        <v>6</v>
      </c>
      <c r="F15" s="4">
        <v>1.272</v>
      </c>
      <c r="G15" s="1">
        <f t="shared" si="1"/>
        <v>1.2672346002621231</v>
      </c>
      <c r="P15" t="s">
        <v>17</v>
      </c>
      <c r="Q15" s="1">
        <v>6800</v>
      </c>
      <c r="S15" s="1"/>
      <c r="T15">
        <v>10</v>
      </c>
      <c r="U15" s="1">
        <f t="shared" si="0"/>
        <v>2.5959600544711758</v>
      </c>
    </row>
    <row r="16" spans="5:21" x14ac:dyDescent="0.4">
      <c r="E16">
        <v>7</v>
      </c>
      <c r="F16" s="4">
        <v>1.6060000000000001</v>
      </c>
      <c r="G16" s="1">
        <f t="shared" si="1"/>
        <v>1.6012048192771084</v>
      </c>
      <c r="P16" t="s">
        <v>18</v>
      </c>
      <c r="Q16" s="3">
        <v>15000</v>
      </c>
      <c r="T16">
        <v>11</v>
      </c>
      <c r="U16" s="1">
        <f t="shared" si="0"/>
        <v>2.88115041857953</v>
      </c>
    </row>
    <row r="17" spans="5:21" x14ac:dyDescent="0.4">
      <c r="E17">
        <v>8</v>
      </c>
      <c r="F17" s="4">
        <v>1.9359999999999999</v>
      </c>
      <c r="G17" s="1">
        <f t="shared" si="1"/>
        <v>1.9310679611650485</v>
      </c>
      <c r="P17" t="s">
        <v>19</v>
      </c>
      <c r="Q17" s="3">
        <v>46000</v>
      </c>
      <c r="T17">
        <v>12</v>
      </c>
      <c r="U17" s="1">
        <f t="shared" si="0"/>
        <v>3.1132000481753583</v>
      </c>
    </row>
    <row r="18" spans="5:21" x14ac:dyDescent="0.4">
      <c r="E18">
        <v>9</v>
      </c>
      <c r="F18" s="4">
        <v>2.2879999999999998</v>
      </c>
      <c r="G18" s="1">
        <f t="shared" si="1"/>
        <v>2.2816152330925803</v>
      </c>
      <c r="T18" t="s">
        <v>24</v>
      </c>
      <c r="U18">
        <f t="shared" si="0"/>
        <v>3.3</v>
      </c>
    </row>
    <row r="19" spans="5:21" x14ac:dyDescent="0.4">
      <c r="E19">
        <v>10</v>
      </c>
      <c r="F19" s="4">
        <v>2.6030000000000002</v>
      </c>
      <c r="G19" s="1">
        <f t="shared" si="1"/>
        <v>2.5959600544711758</v>
      </c>
    </row>
    <row r="20" spans="5:21" x14ac:dyDescent="0.4">
      <c r="E20">
        <v>11</v>
      </c>
      <c r="F20" s="4">
        <v>2.89</v>
      </c>
      <c r="G20" s="1">
        <f t="shared" si="1"/>
        <v>2.88115041857953</v>
      </c>
      <c r="Q20" t="s">
        <v>26</v>
      </c>
    </row>
    <row r="21" spans="5:21" x14ac:dyDescent="0.4">
      <c r="E21">
        <v>12</v>
      </c>
      <c r="F21" s="4">
        <v>3.1240000000000001</v>
      </c>
      <c r="G21" s="1">
        <f t="shared" si="1"/>
        <v>3.1132000481753583</v>
      </c>
      <c r="Q21" s="1">
        <f>SUM(Q6)</f>
        <v>4700</v>
      </c>
      <c r="R21">
        <v>0</v>
      </c>
    </row>
    <row r="22" spans="5:21" x14ac:dyDescent="0.4">
      <c r="E22" t="s">
        <v>20</v>
      </c>
      <c r="F22" s="4">
        <v>3.3</v>
      </c>
      <c r="G22" s="1">
        <v>3.3</v>
      </c>
      <c r="Q22" s="1">
        <f>SUM(Q6:Q7)</f>
        <v>5000</v>
      </c>
      <c r="R22" s="1">
        <f>SUM(Q7)</f>
        <v>300</v>
      </c>
    </row>
    <row r="23" spans="5:21" x14ac:dyDescent="0.4">
      <c r="Q23" s="1">
        <f>SUM(Q6:Q8)</f>
        <v>5390</v>
      </c>
      <c r="R23" s="1">
        <f>SUM(Q7:Q8)</f>
        <v>690</v>
      </c>
    </row>
    <row r="24" spans="5:21" x14ac:dyDescent="0.4">
      <c r="Q24" s="1">
        <f>SUM(Q6:Q9)</f>
        <v>5950</v>
      </c>
      <c r="R24" s="1">
        <f>SUM(Q7:Q9)</f>
        <v>1250</v>
      </c>
    </row>
    <row r="25" spans="5:21" x14ac:dyDescent="0.4">
      <c r="Q25" s="1">
        <f>SUM(Q6:Q10)</f>
        <v>6630</v>
      </c>
      <c r="R25" s="1">
        <f>SUM(Q7:Q10)</f>
        <v>1930</v>
      </c>
    </row>
    <row r="26" spans="5:21" x14ac:dyDescent="0.4">
      <c r="Q26" s="1">
        <f>SUM(Q6:Q11)</f>
        <v>7630</v>
      </c>
      <c r="R26" s="1">
        <f>SUM(Q7:Q11)</f>
        <v>2930</v>
      </c>
    </row>
    <row r="27" spans="5:21" x14ac:dyDescent="0.4">
      <c r="Q27" s="1">
        <f>SUM(Q6:Q12)</f>
        <v>9130</v>
      </c>
      <c r="R27" s="1">
        <f>SUM(Q7:Q12)</f>
        <v>4430</v>
      </c>
    </row>
    <row r="28" spans="5:21" x14ac:dyDescent="0.4">
      <c r="Q28" s="1">
        <f>SUM(Q6:Q13)</f>
        <v>11330</v>
      </c>
      <c r="R28" s="1">
        <f>SUM(Q7:Q13)</f>
        <v>6630</v>
      </c>
    </row>
    <row r="29" spans="5:21" x14ac:dyDescent="0.4">
      <c r="Q29" s="1">
        <f>SUM(Q6:Q14)</f>
        <v>15230</v>
      </c>
      <c r="R29" s="1">
        <f>SUM(Q7:Q14)</f>
        <v>10530</v>
      </c>
    </row>
    <row r="30" spans="5:21" x14ac:dyDescent="0.4">
      <c r="Q30" s="1">
        <f>SUM(Q6:Q15)</f>
        <v>22030</v>
      </c>
      <c r="R30" s="1">
        <f>SUM(Q7:Q15)</f>
        <v>17330</v>
      </c>
    </row>
    <row r="31" spans="5:21" x14ac:dyDescent="0.4">
      <c r="Q31" s="1">
        <f>SUM(Q6:Q16)</f>
        <v>37030</v>
      </c>
      <c r="R31" s="1">
        <f>SUM(Q7:Q16)</f>
        <v>32330</v>
      </c>
    </row>
    <row r="32" spans="5:21" x14ac:dyDescent="0.4">
      <c r="Q32" s="1">
        <f>SUM(Q6:Q17)</f>
        <v>83030</v>
      </c>
      <c r="R32" s="1">
        <f>SUM(Q7:Q17)</f>
        <v>78330</v>
      </c>
    </row>
    <row r="33" spans="17:18" x14ac:dyDescent="0.4">
      <c r="Q33" s="1">
        <f>SUM(Q6:Q17)</f>
        <v>83030</v>
      </c>
      <c r="R33" s="1">
        <f>SUM(Q6:Q17)</f>
        <v>83030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e4e659-3280-4f05-a16e-30505ced685d" xsi:nil="true"/>
    <lcf76f155ced4ddcb4097134ff3c332f xmlns="dfc130d6-41c7-467c-b557-4c8e949a34f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6C7A63408AD6E42A7843D06610E9D5E" ma:contentTypeVersion="13" ma:contentTypeDescription="新しいドキュメントを作成します。" ma:contentTypeScope="" ma:versionID="6551e2b1cd33a89b264420d537b833ff">
  <xsd:schema xmlns:xsd="http://www.w3.org/2001/XMLSchema" xmlns:xs="http://www.w3.org/2001/XMLSchema" xmlns:p="http://schemas.microsoft.com/office/2006/metadata/properties" xmlns:ns2="dfc130d6-41c7-467c-b557-4c8e949a34f6" xmlns:ns3="15e4e659-3280-4f05-a16e-30505ced685d" targetNamespace="http://schemas.microsoft.com/office/2006/metadata/properties" ma:root="true" ma:fieldsID="23541a3dcb534d19e7097d3acc375350" ns2:_="" ns3:_="">
    <xsd:import namespace="dfc130d6-41c7-467c-b557-4c8e949a34f6"/>
    <xsd:import namespace="15e4e659-3280-4f05-a16e-30505ced68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c130d6-41c7-467c-b557-4c8e949a34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aaad84fd-f06c-4439-864f-0e876eef72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e4e659-3280-4f05-a16e-30505ced685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1fc3712-1b7e-46f6-ae05-7bf595f4a70d}" ma:internalName="TaxCatchAll" ma:showField="CatchAllData" ma:web="15e4e659-3280-4f05-a16e-30505ced68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D0FB3A-237B-4D97-A711-19CEDD4A2A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FA9042-3889-44EA-95E8-35C1E554BAAA}">
  <ds:schemaRefs>
    <ds:schemaRef ds:uri="http://schemas.microsoft.com/office/2006/metadata/properties"/>
    <ds:schemaRef ds:uri="http://schemas.microsoft.com/office/infopath/2007/PartnerControls"/>
    <ds:schemaRef ds:uri="15e4e659-3280-4f05-a16e-30505ced685d"/>
    <ds:schemaRef ds:uri="dfc130d6-41c7-467c-b557-4c8e949a34f6"/>
  </ds:schemaRefs>
</ds:datastoreItem>
</file>

<file path=customXml/itemProps3.xml><?xml version="1.0" encoding="utf-8"?>
<ds:datastoreItem xmlns:ds="http://schemas.openxmlformats.org/officeDocument/2006/customXml" ds:itemID="{2ADDE222-7664-4528-9425-9CA94053A3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c130d6-41c7-467c-b557-4c8e949a34f6"/>
    <ds:schemaRef ds:uri="15e4e659-3280-4f05-a16e-30505ced68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試作２－１号機</vt:lpstr>
      <vt:lpstr>試作２－２号機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cp:keywords/>
  <dc:description/>
  <cp:lastModifiedBy>Windows ユーザー</cp:lastModifiedBy>
  <cp:revision/>
  <dcterms:created xsi:type="dcterms:W3CDTF">2024-06-13T05:45:00Z</dcterms:created>
  <dcterms:modified xsi:type="dcterms:W3CDTF">2024-06-27T02:22:22Z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0x01010086C7A63408AD6E42A7843D06610E9D5E</vt:lpwstr>
  </property>
  <property fmtid="{D5CDD505-2E9C-101B-9397-08002B2CF9AE}" pid="3" name="MediaServiceImageTags">
    <vt:lpwstr/>
  </property>
</Properties>
</file>