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398768715qq.com/Documents/GitHub/ITMO-PE/RussianLanguage/"/>
    </mc:Choice>
  </mc:AlternateContent>
  <xr:revisionPtr revIDLastSave="0" documentId="13_ncr:1_{815AE537-86E5-B84D-92BB-469183AAB185}" xr6:coauthVersionLast="47" xr6:coauthVersionMax="47" xr10:uidLastSave="{00000000-0000-0000-0000-000000000000}"/>
  <bookViews>
    <workbookView xWindow="0" yWindow="880" windowWidth="18000" windowHeight="22500" activeTab="1" xr2:uid="{3353B11A-CBF8-0149-94FB-B37CEAD186FB}"/>
  </bookViews>
  <sheets>
    <sheet name="Sheet1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3" l="1"/>
  <c r="Y16" i="3"/>
  <c r="Y17" i="3"/>
  <c r="Y14" i="3"/>
  <c r="X14" i="3"/>
  <c r="X15" i="3"/>
  <c r="X16" i="3"/>
  <c r="X17" i="3"/>
  <c r="X3" i="3"/>
  <c r="X4" i="3"/>
  <c r="X5" i="3"/>
  <c r="X6" i="3"/>
  <c r="X7" i="3"/>
  <c r="X8" i="3"/>
  <c r="X9" i="3"/>
  <c r="X10" i="3"/>
  <c r="X11" i="3"/>
  <c r="X2" i="3"/>
  <c r="W2" i="3"/>
  <c r="B16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B18" i="3"/>
  <c r="B17" i="3"/>
  <c r="B15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B14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B13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B19" i="3"/>
  <c r="V3" i="3"/>
  <c r="W3" i="3" s="1"/>
  <c r="V4" i="3"/>
  <c r="W4" i="3" s="1"/>
  <c r="V5" i="3"/>
  <c r="W5" i="3" s="1"/>
  <c r="V6" i="3"/>
  <c r="W6" i="3" s="1"/>
  <c r="V7" i="3"/>
  <c r="W7" i="3" s="1"/>
  <c r="V8" i="3"/>
  <c r="W8" i="3" s="1"/>
  <c r="V9" i="3"/>
  <c r="W9" i="3" s="1"/>
  <c r="V10" i="3"/>
  <c r="W10" i="3" s="1"/>
  <c r="V11" i="3"/>
  <c r="W11" i="3" s="1"/>
  <c r="V2" i="3"/>
  <c r="V19" i="3" l="1"/>
</calcChain>
</file>

<file path=xl/sharedStrings.xml><?xml version="1.0" encoding="utf-8"?>
<sst xmlns="http://schemas.openxmlformats.org/spreadsheetml/2006/main" count="108" uniqueCount="108">
  <si>
    <t>Термин слово или словосочетание</t>
    <phoneticPr fontId="1" type="noConversion"/>
  </si>
  <si>
    <t>Определение к термину</t>
    <phoneticPr fontId="1" type="noConversion"/>
  </si>
  <si>
    <t>Перевод на родной язык</t>
    <phoneticPr fontId="1" type="noConversion"/>
  </si>
  <si>
    <t>Индивидуальный тезаурус</t>
    <phoneticPr fontId="1" type="noConversion"/>
  </si>
  <si>
    <t>Наука, изучающая процессы и закономерности психической деятельности.</t>
  </si>
  <si>
    <t>вы́явить</t>
  </si>
  <si>
    <t>Сделать явным, обнаружить, вскрыть.</t>
  </si>
  <si>
    <t>зарубе́жный</t>
  </si>
  <si>
    <t>психоло́гия</t>
  </si>
  <si>
    <t>Находящийся за рубежом, заграничный. Зарубежные страны.</t>
  </si>
  <si>
    <t>навя́зчивый</t>
  </si>
  <si>
    <t>моде́м</t>
  </si>
  <si>
    <t>владе́лец</t>
  </si>
  <si>
    <t>подве́ргнуться</t>
  </si>
  <si>
    <t>патологи́ческий</t>
  </si>
  <si>
    <t>пребыва́ть</t>
  </si>
  <si>
    <t>перегрузи́ть</t>
  </si>
  <si>
    <t>пристра́стие</t>
  </si>
  <si>
    <t>собесе́дник</t>
  </si>
  <si>
    <t>удовлетвори́ть</t>
  </si>
  <si>
    <t>вампи́р</t>
  </si>
  <si>
    <t>ощуще́ние</t>
  </si>
  <si>
    <t>жа́лоба</t>
  </si>
  <si>
    <t>чрезме́рный</t>
  </si>
  <si>
    <t>углублённый</t>
  </si>
  <si>
    <t>заглуша́ть</t>
  </si>
  <si>
    <t>трево́га</t>
  </si>
  <si>
    <t>пода́вленный</t>
  </si>
  <si>
    <t>раздражи́тельный</t>
  </si>
  <si>
    <t>прекрати́ть</t>
  </si>
  <si>
    <t>непреодоли́мый</t>
  </si>
  <si>
    <t>прогу́лка</t>
  </si>
  <si>
    <t>прия́тель</t>
  </si>
  <si>
    <t>ро́дственник</t>
  </si>
  <si>
    <t>Против воли внедрившийся в сознание, неотступный.</t>
  </si>
  <si>
    <t>Устройство для связи между компьютерами, телефаксами и т. п. по каналам связи.</t>
  </si>
  <si>
    <r>
      <rPr>
        <sz val="12"/>
        <color theme="1"/>
        <rFont val="SimSun"/>
        <family val="1"/>
        <charset val="134"/>
      </rPr>
      <t>心理学</t>
    </r>
    <phoneticPr fontId="1" type="noConversion"/>
  </si>
  <si>
    <r>
      <rPr>
        <sz val="12"/>
        <color theme="1"/>
        <rFont val="SimSun"/>
        <family val="1"/>
        <charset val="134"/>
      </rPr>
      <t>揭示，明确</t>
    </r>
    <phoneticPr fontId="1" type="noConversion"/>
  </si>
  <si>
    <r>
      <rPr>
        <sz val="12"/>
        <color theme="1"/>
        <rFont val="SimSun"/>
        <family val="1"/>
        <charset val="134"/>
      </rPr>
      <t>国外的</t>
    </r>
    <phoneticPr fontId="1" type="noConversion"/>
  </si>
  <si>
    <t>Тот, кто владеет чем-н.</t>
  </si>
  <si>
    <t>Стать предметом какого-н. действия, оказаться в каком-н.</t>
  </si>
  <si>
    <t>Болезненно-ненормальный, резко отклоняющийся от нормы</t>
  </si>
  <si>
    <t>Находиться где-н. или в каком-н. состоянии.</t>
  </si>
  <si>
    <t>Нагрузить чрезмерно.</t>
  </si>
  <si>
    <t>Несправедливое, предвзятое отношение к чему-н., необъективное предпочтение чего-н.</t>
  </si>
  <si>
    <t>Тот, кто участвует в беседе</t>
  </si>
  <si>
    <t>1 кого-что. Исполнить чьи-н. требования, желания и т. п. Удовлетворить потребности населения.
2 чему. Оказаться вполне отвечающим чему-н. Удовлетворить всем требованиям.
3 кого-что. Снабдить чем-н. (офиц.) Удовлетворить провиантом.
4 кого-что. Возместить кому-н. ущерб, сделать так, чтобы прошла у кого-н. обида, оскорбление. Удовлетворить оскорблённого.</t>
    <phoneticPr fontId="1" type="noConversion"/>
  </si>
  <si>
    <t> Сказочный оборотень — мертвец, якобы выходящий из могилы и сосущий кровь живых.</t>
  </si>
  <si>
    <t>Восприятие, являющееся результатом воздействия объективного мира на органы чувств. Материя есть то, что, действуя на наши органы чувств, вызывает ощущения.</t>
  </si>
  <si>
    <t>Выражение неудовольствия, обычно словесное, по поводу каких-н. неприятностей, боли.</t>
  </si>
  <si>
    <t>Слишком большой, превосходящий всякую меру.</t>
  </si>
  <si>
    <t xml:space="preserve"> Основательный, серьёзный.</t>
  </si>
  <si>
    <t>То же, что глушить </t>
  </si>
  <si>
    <t>Беспокойство, волнение (обычно в ожидании опасности или чего-н. неизвестного)</t>
  </si>
  <si>
    <t>Мрачный, тяжёлый.</t>
  </si>
  <si>
    <t xml:space="preserve">Быстро раздражающийся, быстро приходящий в нервное возбуждение, обнаруживающий раздражение. </t>
  </si>
  <si>
    <t>Перестать делать что-н.</t>
  </si>
  <si>
    <t>Такой, что невозможно преодолеть, неустранимый.</t>
  </si>
  <si>
    <t>Хождение или недалёкая поездка для развлечения, отдыха на открытом воздухе.</t>
  </si>
  <si>
    <t>Близкий знакомый, с к-рым состоят в дружеских отношениях.</t>
  </si>
  <si>
    <t>Тот, кто находится в родстве с кем-н.</t>
  </si>
  <si>
    <t>强迫性的</t>
  </si>
  <si>
    <t>调制解调器</t>
  </si>
  <si>
    <t>所有者</t>
  </si>
  <si>
    <t>陷入</t>
    <phoneticPr fontId="1" type="noConversion"/>
  </si>
  <si>
    <t>病理性的</t>
  </si>
  <si>
    <t>处于…状态</t>
    <phoneticPr fontId="1" type="noConversion"/>
  </si>
  <si>
    <t>过载</t>
  </si>
  <si>
    <t>偏见</t>
  </si>
  <si>
    <t>满足</t>
  </si>
  <si>
    <t>对话者</t>
  </si>
  <si>
    <t>吸血鬼</t>
  </si>
  <si>
    <t>感觉</t>
  </si>
  <si>
    <t>抱怨</t>
  </si>
  <si>
    <t>过大</t>
  </si>
  <si>
    <t>深入的</t>
    <phoneticPr fontId="1" type="noConversion"/>
  </si>
  <si>
    <t>抑制，压抑</t>
    <phoneticPr fontId="1" type="noConversion"/>
  </si>
  <si>
    <t>警报，焦虑，不安</t>
    <phoneticPr fontId="1" type="noConversion"/>
  </si>
  <si>
    <t>郁闷</t>
  </si>
  <si>
    <t>脾气暴躁的，易怒的</t>
    <phoneticPr fontId="1" type="noConversion"/>
  </si>
  <si>
    <t>停止</t>
    <phoneticPr fontId="1" type="noConversion"/>
  </si>
  <si>
    <t>不可抗拒的</t>
    <phoneticPr fontId="1" type="noConversion"/>
  </si>
  <si>
    <t>步行</t>
    <phoneticPr fontId="1" type="noConversion"/>
  </si>
  <si>
    <t>好友</t>
    <phoneticPr fontId="1" type="noConversion"/>
  </si>
  <si>
    <t>亲戚</t>
    <phoneticPr fontId="1" type="noConversion"/>
  </si>
  <si>
    <t>Вопросы</t>
    <phoneticPr fontId="1" type="noConversion"/>
  </si>
  <si>
    <t>Чел. 1</t>
    <phoneticPr fontId="1" type="noConversion"/>
  </si>
  <si>
    <t>Чел. 2</t>
    <phoneticPr fontId="1" type="noConversion"/>
  </si>
  <si>
    <t>Чел. 3</t>
  </si>
  <si>
    <t>Чел. 4</t>
  </si>
  <si>
    <t>Чел. 5</t>
  </si>
  <si>
    <t>Чел. 6</t>
  </si>
  <si>
    <t>Чел. 7</t>
  </si>
  <si>
    <t>Чел. 8</t>
  </si>
  <si>
    <t>Чел. 9</t>
  </si>
  <si>
    <t>Чел. 10</t>
  </si>
  <si>
    <t>sum</t>
    <phoneticPr fontId="1" type="noConversion"/>
  </si>
  <si>
    <t>avg</t>
    <phoneticPr fontId="1" type="noConversion"/>
  </si>
  <si>
    <t>sum 0</t>
    <phoneticPr fontId="1" type="noConversion"/>
  </si>
  <si>
    <t>sum 1</t>
    <phoneticPr fontId="1" type="noConversion"/>
  </si>
  <si>
    <t>sum 2</t>
  </si>
  <si>
    <t>sum 3</t>
  </si>
  <si>
    <t>sum 4</t>
  </si>
  <si>
    <t>sum 5</t>
  </si>
  <si>
    <t>нет</t>
    <phoneticPr fontId="1" type="noConversion"/>
  </si>
  <si>
    <t>слабый</t>
    <phoneticPr fontId="1" type="noConversion"/>
  </si>
  <si>
    <t>средний</t>
    <phoneticPr fontId="1" type="noConversion"/>
  </si>
  <si>
    <t>сильный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</si>
</sst>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5" formatCode="0_);[Red]\(0\)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2"/>
      <color theme="1"/>
      <name val="SimSun"/>
      <family val="1"/>
      <charset val="134"/>
    </font>
    <font>
      <sz val="12"/>
      <color theme="1"/>
      <name val="宋体"/>
      <family val="3"/>
      <charset val="134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185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Sheet3!$W$14:$W$17</c:f>
              <c:strCache>
                <c:ptCount val="4"/>
                <c:pt idx="0">
                  <c:v>нет</c:v>
                </c:pt>
                <c:pt idx="1">
                  <c:v>слабый</c:v>
                </c:pt>
                <c:pt idx="2">
                  <c:v>средний</c:v>
                </c:pt>
                <c:pt idx="3">
                  <c:v>сильный</c:v>
                </c:pt>
              </c:strCache>
            </c:strRef>
          </c:cat>
          <c:val>
            <c:numRef>
              <c:f>Sheet3!$X$14:$X$17</c:f>
              <c:numCache>
                <c:formatCode>0_);[Red]\(0\)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3246-AD32-D3CDF419D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20</xdr:row>
      <xdr:rowOff>165100</xdr:rowOff>
    </xdr:from>
    <xdr:to>
      <xdr:col>14</xdr:col>
      <xdr:colOff>203200</xdr:colOff>
      <xdr:row>43</xdr:row>
      <xdr:rowOff>88900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1A496D5-50F6-CEA7-44F7-ED9C21089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D980-F5CD-9046-9284-11B9FD11AE70}">
  <dimension ref="A1:C29"/>
  <sheetViews>
    <sheetView zoomScale="125" zoomScaleNormal="170" workbookViewId="0">
      <selection activeCell="A30" sqref="A30"/>
    </sheetView>
  </sheetViews>
  <sheetFormatPr baseColWidth="10" defaultRowHeight="16"/>
  <cols>
    <col min="1" max="1" width="32" style="1" customWidth="1"/>
    <col min="2" max="2" width="57.1640625" style="1" customWidth="1"/>
    <col min="3" max="3" width="25" style="1" customWidth="1"/>
    <col min="4" max="16384" width="10.83203125" style="1"/>
  </cols>
  <sheetData>
    <row r="1" spans="1:3">
      <c r="A1" s="2" t="s">
        <v>3</v>
      </c>
      <c r="B1" s="2"/>
      <c r="C1" s="2"/>
    </row>
    <row r="2" spans="1:3" ht="17">
      <c r="A2" s="1" t="s">
        <v>0</v>
      </c>
      <c r="B2" s="1" t="s">
        <v>1</v>
      </c>
      <c r="C2" s="1" t="s">
        <v>2</v>
      </c>
    </row>
    <row r="3" spans="1:3" ht="34">
      <c r="A3" s="1" t="s">
        <v>8</v>
      </c>
      <c r="B3" s="1" t="s">
        <v>4</v>
      </c>
      <c r="C3" s="1" t="s">
        <v>36</v>
      </c>
    </row>
    <row r="4" spans="1:3" ht="17">
      <c r="A4" s="1" t="s">
        <v>5</v>
      </c>
      <c r="B4" s="1" t="s">
        <v>6</v>
      </c>
      <c r="C4" s="1" t="s">
        <v>37</v>
      </c>
    </row>
    <row r="5" spans="1:3" ht="17">
      <c r="A5" s="1" t="s">
        <v>7</v>
      </c>
      <c r="B5" s="1" t="s">
        <v>9</v>
      </c>
      <c r="C5" s="1" t="s">
        <v>38</v>
      </c>
    </row>
    <row r="6" spans="1:3" ht="17">
      <c r="A6" s="1" t="s">
        <v>10</v>
      </c>
      <c r="B6" s="1" t="s">
        <v>34</v>
      </c>
      <c r="C6" s="4" t="s">
        <v>61</v>
      </c>
    </row>
    <row r="7" spans="1:3" ht="34">
      <c r="A7" s="1" t="s">
        <v>11</v>
      </c>
      <c r="B7" s="1" t="s">
        <v>35</v>
      </c>
      <c r="C7" s="4" t="s">
        <v>62</v>
      </c>
    </row>
    <row r="8" spans="1:3" ht="17">
      <c r="A8" s="1" t="s">
        <v>12</v>
      </c>
      <c r="B8" s="1" t="s">
        <v>39</v>
      </c>
      <c r="C8" s="4" t="s">
        <v>63</v>
      </c>
    </row>
    <row r="9" spans="1:3" ht="17">
      <c r="A9" s="1" t="s">
        <v>13</v>
      </c>
      <c r="B9" s="1" t="s">
        <v>40</v>
      </c>
      <c r="C9" s="4" t="s">
        <v>64</v>
      </c>
    </row>
    <row r="10" spans="1:3" ht="17">
      <c r="A10" s="1" t="s">
        <v>14</v>
      </c>
      <c r="B10" s="1" t="s">
        <v>41</v>
      </c>
      <c r="C10" s="4" t="s">
        <v>65</v>
      </c>
    </row>
    <row r="11" spans="1:3" ht="17">
      <c r="A11" s="1" t="s">
        <v>15</v>
      </c>
      <c r="B11" s="1" t="s">
        <v>42</v>
      </c>
      <c r="C11" s="4" t="s">
        <v>66</v>
      </c>
    </row>
    <row r="12" spans="1:3" ht="17">
      <c r="A12" s="1" t="s">
        <v>16</v>
      </c>
      <c r="B12" s="1" t="s">
        <v>43</v>
      </c>
      <c r="C12" s="4" t="s">
        <v>67</v>
      </c>
    </row>
    <row r="13" spans="1:3" ht="34">
      <c r="A13" s="1" t="s">
        <v>17</v>
      </c>
      <c r="B13" s="1" t="s">
        <v>44</v>
      </c>
      <c r="C13" s="4" t="s">
        <v>68</v>
      </c>
    </row>
    <row r="14" spans="1:3" ht="17">
      <c r="A14" s="1" t="s">
        <v>18</v>
      </c>
      <c r="B14" s="1" t="s">
        <v>45</v>
      </c>
      <c r="C14" s="4" t="s">
        <v>70</v>
      </c>
    </row>
    <row r="15" spans="1:3" ht="119">
      <c r="A15" s="1" t="s">
        <v>19</v>
      </c>
      <c r="B15" s="1" t="s">
        <v>46</v>
      </c>
      <c r="C15" s="4" t="s">
        <v>69</v>
      </c>
    </row>
    <row r="16" spans="1:3" ht="34">
      <c r="A16" s="1" t="s">
        <v>20</v>
      </c>
      <c r="B16" s="1" t="s">
        <v>47</v>
      </c>
      <c r="C16" s="4" t="s">
        <v>71</v>
      </c>
    </row>
    <row r="17" spans="1:3" ht="51">
      <c r="A17" s="1" t="s">
        <v>21</v>
      </c>
      <c r="B17" s="1" t="s">
        <v>48</v>
      </c>
      <c r="C17" s="4" t="s">
        <v>72</v>
      </c>
    </row>
    <row r="18" spans="1:3" ht="34">
      <c r="A18" s="1" t="s">
        <v>22</v>
      </c>
      <c r="B18" s="1" t="s">
        <v>49</v>
      </c>
      <c r="C18" s="4" t="s">
        <v>73</v>
      </c>
    </row>
    <row r="19" spans="1:3" ht="17">
      <c r="A19" s="1" t="s">
        <v>23</v>
      </c>
      <c r="B19" s="1" t="s">
        <v>50</v>
      </c>
      <c r="C19" s="4" t="s">
        <v>74</v>
      </c>
    </row>
    <row r="20" spans="1:3" ht="17">
      <c r="A20" s="1" t="s">
        <v>24</v>
      </c>
      <c r="B20" s="1" t="s">
        <v>51</v>
      </c>
      <c r="C20" s="4" t="s">
        <v>75</v>
      </c>
    </row>
    <row r="21" spans="1:3" ht="17">
      <c r="A21" s="1" t="s">
        <v>25</v>
      </c>
      <c r="B21" s="1" t="s">
        <v>52</v>
      </c>
      <c r="C21" s="4" t="s">
        <v>76</v>
      </c>
    </row>
    <row r="22" spans="1:3" ht="34">
      <c r="A22" s="1" t="s">
        <v>26</v>
      </c>
      <c r="B22" s="1" t="s">
        <v>53</v>
      </c>
      <c r="C22" s="3" t="s">
        <v>77</v>
      </c>
    </row>
    <row r="23" spans="1:3" ht="17">
      <c r="A23" s="1" t="s">
        <v>27</v>
      </c>
      <c r="B23" s="1" t="s">
        <v>54</v>
      </c>
      <c r="C23" s="4" t="s">
        <v>78</v>
      </c>
    </row>
    <row r="24" spans="1:3" ht="34">
      <c r="A24" s="1" t="s">
        <v>28</v>
      </c>
      <c r="B24" s="1" t="s">
        <v>55</v>
      </c>
      <c r="C24" s="4" t="s">
        <v>79</v>
      </c>
    </row>
    <row r="25" spans="1:3" ht="17">
      <c r="A25" s="1" t="s">
        <v>29</v>
      </c>
      <c r="B25" s="1" t="s">
        <v>56</v>
      </c>
      <c r="C25" s="3" t="s">
        <v>80</v>
      </c>
    </row>
    <row r="26" spans="1:3" ht="17">
      <c r="A26" s="1" t="s">
        <v>30</v>
      </c>
      <c r="B26" s="1" t="s">
        <v>57</v>
      </c>
      <c r="C26" s="3" t="s">
        <v>81</v>
      </c>
    </row>
    <row r="27" spans="1:3" ht="34">
      <c r="A27" s="1" t="s">
        <v>31</v>
      </c>
      <c r="B27" s="1" t="s">
        <v>58</v>
      </c>
      <c r="C27" s="3" t="s">
        <v>82</v>
      </c>
    </row>
    <row r="28" spans="1:3" ht="17">
      <c r="A28" s="1" t="s">
        <v>32</v>
      </c>
      <c r="B28" s="1" t="s">
        <v>59</v>
      </c>
      <c r="C28" s="3" t="s">
        <v>83</v>
      </c>
    </row>
    <row r="29" spans="1:3" ht="17">
      <c r="A29" s="1" t="s">
        <v>33</v>
      </c>
      <c r="B29" s="1" t="s">
        <v>60</v>
      </c>
      <c r="C29" s="3" t="s">
        <v>84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E666-C360-464C-83C4-FBEC4AE68DC7}">
  <dimension ref="A1:Y19"/>
  <sheetViews>
    <sheetView tabSelected="1" zoomScaleNormal="100" workbookViewId="0">
      <selection sqref="A1:Y19"/>
    </sheetView>
  </sheetViews>
  <sheetFormatPr baseColWidth="10" defaultRowHeight="16"/>
  <cols>
    <col min="2" max="21" width="5" customWidth="1"/>
  </cols>
  <sheetData>
    <row r="1" spans="1:25" s="5" customFormat="1">
      <c r="A1" s="5" t="s">
        <v>85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5" t="s">
        <v>96</v>
      </c>
    </row>
    <row r="2" spans="1:25">
      <c r="A2" t="s">
        <v>86</v>
      </c>
      <c r="B2" s="7">
        <v>4</v>
      </c>
      <c r="C2" s="7">
        <v>2</v>
      </c>
      <c r="D2" s="7">
        <v>0</v>
      </c>
      <c r="E2" s="7">
        <v>2</v>
      </c>
      <c r="F2" s="7">
        <v>4</v>
      </c>
      <c r="G2" s="7">
        <v>2</v>
      </c>
      <c r="H2" s="7">
        <v>2</v>
      </c>
      <c r="I2" s="7">
        <v>0</v>
      </c>
      <c r="J2" s="7">
        <v>1</v>
      </c>
      <c r="K2" s="7">
        <v>2</v>
      </c>
      <c r="L2" s="7">
        <v>0</v>
      </c>
      <c r="M2" s="7">
        <v>4</v>
      </c>
      <c r="N2" s="7">
        <v>1</v>
      </c>
      <c r="O2" s="7">
        <v>4</v>
      </c>
      <c r="P2" s="7">
        <v>1</v>
      </c>
      <c r="Q2" s="7">
        <v>3</v>
      </c>
      <c r="R2" s="7">
        <v>2</v>
      </c>
      <c r="S2" s="7">
        <v>1</v>
      </c>
      <c r="T2" s="7">
        <v>1</v>
      </c>
      <c r="U2" s="7">
        <v>0</v>
      </c>
      <c r="V2" s="7">
        <f>SUM(B2:U2)</f>
        <v>36</v>
      </c>
      <c r="W2" t="str">
        <f>IF(V2&lt;20,"нет",IF(V2&lt;40,"слабый",IF(V2&lt;60, "средний",IF(V2&gt;60,"сильный"))))</f>
        <v>слабый</v>
      </c>
      <c r="X2">
        <f>IF(V2&lt;20,0,IF(V2&lt;40,1,IF(V2&lt;60, 2,IF(V2&gt;60,3))))</f>
        <v>1</v>
      </c>
    </row>
    <row r="3" spans="1:25">
      <c r="A3" t="s">
        <v>87</v>
      </c>
      <c r="B3" s="7">
        <v>5</v>
      </c>
      <c r="C3" s="7">
        <v>2</v>
      </c>
      <c r="D3" s="7">
        <v>5</v>
      </c>
      <c r="E3" s="7">
        <v>4</v>
      </c>
      <c r="F3" s="7">
        <v>4</v>
      </c>
      <c r="G3" s="7">
        <v>3</v>
      </c>
      <c r="H3" s="7">
        <v>4</v>
      </c>
      <c r="I3" s="7">
        <v>2</v>
      </c>
      <c r="J3" s="7">
        <v>2</v>
      </c>
      <c r="K3" s="7">
        <v>1</v>
      </c>
      <c r="L3" s="7">
        <v>0</v>
      </c>
      <c r="M3" s="7">
        <v>5</v>
      </c>
      <c r="N3" s="7">
        <v>0</v>
      </c>
      <c r="O3" s="7">
        <v>5</v>
      </c>
      <c r="P3" s="7">
        <v>3</v>
      </c>
      <c r="Q3" s="7">
        <v>5</v>
      </c>
      <c r="R3" s="7">
        <v>0</v>
      </c>
      <c r="S3" s="7">
        <v>0</v>
      </c>
      <c r="T3" s="7">
        <v>5</v>
      </c>
      <c r="U3" s="7">
        <v>1</v>
      </c>
      <c r="V3" s="7">
        <f t="shared" ref="V3:V11" si="0">SUM(B3:U3)</f>
        <v>56</v>
      </c>
      <c r="W3" t="str">
        <f t="shared" ref="W3:W11" si="1">IF(V3&lt;20,"нет",IF(V3&lt;40,"слабый",IF(V3&lt;60, "средний",IF(V3&gt;60,"сильный"))))</f>
        <v>средний</v>
      </c>
      <c r="X3">
        <f t="shared" ref="X3:X11" si="2">IF(V3&lt;20,0,IF(V3&lt;40,1,IF(V3&lt;60, 2,IF(V3&gt;60,3))))</f>
        <v>2</v>
      </c>
    </row>
    <row r="4" spans="1:25">
      <c r="A4" t="s">
        <v>88</v>
      </c>
      <c r="B4" s="7">
        <v>1</v>
      </c>
      <c r="C4" s="7">
        <v>0</v>
      </c>
      <c r="D4" s="7">
        <v>0</v>
      </c>
      <c r="E4" s="7">
        <v>2</v>
      </c>
      <c r="F4" s="7">
        <v>0</v>
      </c>
      <c r="G4" s="7">
        <v>0</v>
      </c>
      <c r="H4" s="7">
        <v>3</v>
      </c>
      <c r="I4" s="7">
        <v>0</v>
      </c>
      <c r="J4" s="7">
        <v>2</v>
      </c>
      <c r="K4" s="7">
        <v>0</v>
      </c>
      <c r="L4" s="7">
        <v>0</v>
      </c>
      <c r="M4" s="7">
        <v>1</v>
      </c>
      <c r="N4" s="7">
        <v>0</v>
      </c>
      <c r="O4" s="7">
        <v>2</v>
      </c>
      <c r="P4" s="7">
        <v>1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f t="shared" si="0"/>
        <v>13</v>
      </c>
      <c r="W4" t="str">
        <f t="shared" si="1"/>
        <v>нет</v>
      </c>
      <c r="X4">
        <f t="shared" si="2"/>
        <v>0</v>
      </c>
    </row>
    <row r="5" spans="1:25">
      <c r="A5" t="s">
        <v>89</v>
      </c>
      <c r="B5" s="7">
        <v>5</v>
      </c>
      <c r="C5" s="7">
        <v>4</v>
      </c>
      <c r="D5" s="7">
        <v>2</v>
      </c>
      <c r="E5" s="7">
        <v>3</v>
      </c>
      <c r="F5" s="7">
        <v>2</v>
      </c>
      <c r="G5" s="7">
        <v>3</v>
      </c>
      <c r="H5" s="7">
        <v>4</v>
      </c>
      <c r="I5" s="7">
        <v>3</v>
      </c>
      <c r="J5" s="7">
        <v>4</v>
      </c>
      <c r="K5" s="7">
        <v>2</v>
      </c>
      <c r="L5" s="7">
        <v>0</v>
      </c>
      <c r="M5" s="7">
        <v>5</v>
      </c>
      <c r="N5" s="7">
        <v>0</v>
      </c>
      <c r="O5" s="7">
        <v>5</v>
      </c>
      <c r="P5" s="7">
        <v>4</v>
      </c>
      <c r="Q5" s="7">
        <v>5</v>
      </c>
      <c r="R5" s="7">
        <v>4</v>
      </c>
      <c r="S5" s="7">
        <v>4</v>
      </c>
      <c r="T5" s="7">
        <v>5</v>
      </c>
      <c r="U5" s="7">
        <v>0</v>
      </c>
      <c r="V5" s="7">
        <f t="shared" si="0"/>
        <v>64</v>
      </c>
      <c r="W5" t="str">
        <f t="shared" si="1"/>
        <v>сильный</v>
      </c>
      <c r="X5">
        <f t="shared" si="2"/>
        <v>3</v>
      </c>
    </row>
    <row r="6" spans="1:25">
      <c r="A6" t="s">
        <v>90</v>
      </c>
      <c r="B6" s="7">
        <v>3</v>
      </c>
      <c r="C6" s="7">
        <v>2</v>
      </c>
      <c r="D6" s="7">
        <v>0</v>
      </c>
      <c r="E6" s="7">
        <v>2</v>
      </c>
      <c r="F6" s="7">
        <v>1</v>
      </c>
      <c r="G6" s="7">
        <v>1</v>
      </c>
      <c r="H6" s="7">
        <v>1</v>
      </c>
      <c r="I6" s="7">
        <v>2</v>
      </c>
      <c r="J6" s="7">
        <v>0</v>
      </c>
      <c r="K6" s="7">
        <v>0</v>
      </c>
      <c r="L6" s="7">
        <v>0</v>
      </c>
      <c r="M6" s="7">
        <v>4</v>
      </c>
      <c r="N6" s="7">
        <v>0</v>
      </c>
      <c r="O6" s="7">
        <v>2</v>
      </c>
      <c r="P6" s="7">
        <v>0</v>
      </c>
      <c r="Q6" s="7">
        <v>1</v>
      </c>
      <c r="R6" s="7">
        <v>0</v>
      </c>
      <c r="S6" s="7">
        <v>1</v>
      </c>
      <c r="T6" s="7">
        <v>1</v>
      </c>
      <c r="U6" s="7">
        <v>0</v>
      </c>
      <c r="V6" s="7">
        <f t="shared" si="0"/>
        <v>21</v>
      </c>
      <c r="W6" t="str">
        <f t="shared" si="1"/>
        <v>слабый</v>
      </c>
      <c r="X6">
        <f t="shared" si="2"/>
        <v>1</v>
      </c>
    </row>
    <row r="7" spans="1:25">
      <c r="A7" t="s">
        <v>91</v>
      </c>
      <c r="B7" s="7">
        <v>4</v>
      </c>
      <c r="C7" s="7">
        <v>2</v>
      </c>
      <c r="D7" s="7">
        <v>3</v>
      </c>
      <c r="E7" s="7">
        <v>3</v>
      </c>
      <c r="F7" s="7">
        <v>3</v>
      </c>
      <c r="G7" s="7">
        <v>2</v>
      </c>
      <c r="H7" s="7">
        <v>4</v>
      </c>
      <c r="I7" s="7">
        <v>2</v>
      </c>
      <c r="J7" s="7">
        <v>3</v>
      </c>
      <c r="K7" s="7">
        <v>2</v>
      </c>
      <c r="L7" s="7">
        <v>3</v>
      </c>
      <c r="M7" s="7">
        <v>4</v>
      </c>
      <c r="N7" s="7">
        <v>3</v>
      </c>
      <c r="O7" s="7">
        <v>4</v>
      </c>
      <c r="P7" s="7">
        <v>2</v>
      </c>
      <c r="Q7" s="7">
        <v>1</v>
      </c>
      <c r="R7" s="7">
        <v>4</v>
      </c>
      <c r="S7" s="7">
        <v>1</v>
      </c>
      <c r="T7" s="7">
        <v>1</v>
      </c>
      <c r="U7" s="7">
        <v>2</v>
      </c>
      <c r="V7" s="7">
        <f t="shared" si="0"/>
        <v>53</v>
      </c>
      <c r="W7" t="str">
        <f t="shared" si="1"/>
        <v>средний</v>
      </c>
      <c r="X7">
        <f t="shared" si="2"/>
        <v>2</v>
      </c>
    </row>
    <row r="8" spans="1:25">
      <c r="A8" t="s">
        <v>92</v>
      </c>
      <c r="B8" s="7">
        <v>4</v>
      </c>
      <c r="C8" s="7">
        <v>1</v>
      </c>
      <c r="D8" s="7">
        <v>4</v>
      </c>
      <c r="E8" s="7">
        <v>4</v>
      </c>
      <c r="F8" s="7">
        <v>2</v>
      </c>
      <c r="G8" s="7">
        <v>2</v>
      </c>
      <c r="H8" s="7">
        <v>4</v>
      </c>
      <c r="I8" s="7">
        <v>4</v>
      </c>
      <c r="J8" s="7">
        <v>3</v>
      </c>
      <c r="K8" s="7">
        <v>3</v>
      </c>
      <c r="L8" s="7">
        <v>2</v>
      </c>
      <c r="M8" s="7">
        <v>4</v>
      </c>
      <c r="N8" s="7">
        <v>2</v>
      </c>
      <c r="O8" s="7">
        <v>5</v>
      </c>
      <c r="P8" s="7">
        <v>2</v>
      </c>
      <c r="Q8" s="7">
        <v>5</v>
      </c>
      <c r="R8" s="7">
        <v>3</v>
      </c>
      <c r="S8" s="7">
        <v>3</v>
      </c>
      <c r="T8" s="7">
        <v>4</v>
      </c>
      <c r="U8" s="7">
        <v>2</v>
      </c>
      <c r="V8" s="7">
        <f t="shared" si="0"/>
        <v>63</v>
      </c>
      <c r="W8" t="str">
        <f t="shared" si="1"/>
        <v>сильный</v>
      </c>
      <c r="X8">
        <f t="shared" si="2"/>
        <v>3</v>
      </c>
    </row>
    <row r="9" spans="1:25">
      <c r="A9" t="s">
        <v>93</v>
      </c>
      <c r="B9" s="7">
        <v>3</v>
      </c>
      <c r="C9" s="7">
        <v>3</v>
      </c>
      <c r="D9" s="7">
        <v>3</v>
      </c>
      <c r="E9" s="7">
        <v>3</v>
      </c>
      <c r="F9" s="7">
        <v>2</v>
      </c>
      <c r="G9" s="7">
        <v>3</v>
      </c>
      <c r="H9" s="7">
        <v>3</v>
      </c>
      <c r="I9" s="7">
        <v>2</v>
      </c>
      <c r="J9" s="7">
        <v>3</v>
      </c>
      <c r="K9" s="7">
        <v>1</v>
      </c>
      <c r="L9" s="7">
        <v>3</v>
      </c>
      <c r="M9" s="7">
        <v>3</v>
      </c>
      <c r="N9" s="7">
        <v>0</v>
      </c>
      <c r="O9" s="7">
        <v>4</v>
      </c>
      <c r="P9" s="7">
        <v>0</v>
      </c>
      <c r="Q9" s="7">
        <v>3</v>
      </c>
      <c r="R9" s="7">
        <v>1</v>
      </c>
      <c r="S9" s="7">
        <v>2</v>
      </c>
      <c r="T9" s="7">
        <v>1</v>
      </c>
      <c r="U9" s="7">
        <v>0</v>
      </c>
      <c r="V9" s="7">
        <f t="shared" si="0"/>
        <v>43</v>
      </c>
      <c r="W9" t="str">
        <f t="shared" si="1"/>
        <v>средний</v>
      </c>
      <c r="X9">
        <f t="shared" si="2"/>
        <v>2</v>
      </c>
    </row>
    <row r="10" spans="1:25">
      <c r="A10" t="s">
        <v>94</v>
      </c>
      <c r="B10" s="7">
        <v>3</v>
      </c>
      <c r="C10" s="7">
        <v>1</v>
      </c>
      <c r="D10" s="7">
        <v>1</v>
      </c>
      <c r="E10" s="7">
        <v>2</v>
      </c>
      <c r="F10" s="7">
        <v>2</v>
      </c>
      <c r="G10" s="7">
        <v>1</v>
      </c>
      <c r="H10" s="7">
        <v>3</v>
      </c>
      <c r="I10" s="7">
        <v>2</v>
      </c>
      <c r="J10" s="7">
        <v>2</v>
      </c>
      <c r="K10" s="7">
        <v>2</v>
      </c>
      <c r="L10" s="7">
        <v>1</v>
      </c>
      <c r="M10" s="7">
        <v>2</v>
      </c>
      <c r="N10" s="7">
        <v>0</v>
      </c>
      <c r="O10" s="7">
        <v>4</v>
      </c>
      <c r="P10" s="7">
        <v>1</v>
      </c>
      <c r="Q10" s="7">
        <v>3</v>
      </c>
      <c r="R10" s="7">
        <v>0</v>
      </c>
      <c r="S10" s="7">
        <v>1</v>
      </c>
      <c r="T10" s="7">
        <v>2</v>
      </c>
      <c r="U10" s="7">
        <v>0</v>
      </c>
      <c r="V10" s="7">
        <f t="shared" si="0"/>
        <v>33</v>
      </c>
      <c r="W10" t="str">
        <f t="shared" si="1"/>
        <v>слабый</v>
      </c>
      <c r="X10">
        <f t="shared" si="2"/>
        <v>1</v>
      </c>
    </row>
    <row r="11" spans="1:25">
      <c r="A11" t="s">
        <v>95</v>
      </c>
      <c r="B11" s="7">
        <v>4</v>
      </c>
      <c r="C11" s="7">
        <v>2</v>
      </c>
      <c r="D11" s="7">
        <v>3</v>
      </c>
      <c r="E11" s="7">
        <v>3</v>
      </c>
      <c r="F11" s="7">
        <v>3</v>
      </c>
      <c r="G11" s="7">
        <v>2</v>
      </c>
      <c r="H11" s="7">
        <v>4</v>
      </c>
      <c r="I11" s="7">
        <v>3</v>
      </c>
      <c r="J11" s="7">
        <v>2</v>
      </c>
      <c r="K11" s="7">
        <v>2</v>
      </c>
      <c r="L11" s="7">
        <v>3</v>
      </c>
      <c r="M11" s="7">
        <v>5</v>
      </c>
      <c r="N11" s="7">
        <v>0</v>
      </c>
      <c r="O11" s="7">
        <v>5</v>
      </c>
      <c r="P11" s="7">
        <v>0</v>
      </c>
      <c r="Q11" s="7">
        <v>2</v>
      </c>
      <c r="R11" s="7">
        <v>0</v>
      </c>
      <c r="S11" s="7">
        <v>0</v>
      </c>
      <c r="T11" s="7">
        <v>4</v>
      </c>
      <c r="U11" s="7">
        <v>0</v>
      </c>
      <c r="V11" s="7">
        <f t="shared" si="0"/>
        <v>47</v>
      </c>
      <c r="W11" t="str">
        <f t="shared" si="1"/>
        <v>средний</v>
      </c>
      <c r="X11">
        <f t="shared" si="2"/>
        <v>2</v>
      </c>
    </row>
    <row r="12" spans="1: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5">
      <c r="A13" s="5" t="s">
        <v>98</v>
      </c>
      <c r="B13">
        <f>COUNTIF(B2:B11,0)</f>
        <v>0</v>
      </c>
      <c r="C13">
        <f t="shared" ref="C13:U13" si="3">COUNTIF(C2:C11,0)</f>
        <v>1</v>
      </c>
      <c r="D13">
        <f t="shared" si="3"/>
        <v>3</v>
      </c>
      <c r="E13">
        <f t="shared" si="3"/>
        <v>0</v>
      </c>
      <c r="F13">
        <f t="shared" si="3"/>
        <v>1</v>
      </c>
      <c r="G13">
        <f t="shared" si="3"/>
        <v>1</v>
      </c>
      <c r="H13">
        <f t="shared" si="3"/>
        <v>0</v>
      </c>
      <c r="I13">
        <f t="shared" si="3"/>
        <v>2</v>
      </c>
      <c r="J13">
        <f t="shared" si="3"/>
        <v>1</v>
      </c>
      <c r="K13">
        <f t="shared" si="3"/>
        <v>2</v>
      </c>
      <c r="L13">
        <f t="shared" si="3"/>
        <v>5</v>
      </c>
      <c r="M13">
        <f t="shared" si="3"/>
        <v>0</v>
      </c>
      <c r="N13">
        <f t="shared" si="3"/>
        <v>7</v>
      </c>
      <c r="O13">
        <f t="shared" si="3"/>
        <v>0</v>
      </c>
      <c r="P13">
        <f t="shared" si="3"/>
        <v>3</v>
      </c>
      <c r="Q13">
        <f t="shared" si="3"/>
        <v>1</v>
      </c>
      <c r="R13">
        <f t="shared" si="3"/>
        <v>5</v>
      </c>
      <c r="S13">
        <f t="shared" si="3"/>
        <v>2</v>
      </c>
      <c r="T13">
        <f t="shared" si="3"/>
        <v>1</v>
      </c>
      <c r="U13">
        <f t="shared" si="3"/>
        <v>7</v>
      </c>
    </row>
    <row r="14" spans="1:25">
      <c r="A14" s="5" t="s">
        <v>99</v>
      </c>
      <c r="B14">
        <f>COUNTIF(B2:B11,1)</f>
        <v>1</v>
      </c>
      <c r="C14">
        <f t="shared" ref="C14:U14" si="4">COUNTIF(C2:C11,1)</f>
        <v>2</v>
      </c>
      <c r="D14">
        <f t="shared" si="4"/>
        <v>1</v>
      </c>
      <c r="E14">
        <f t="shared" si="4"/>
        <v>0</v>
      </c>
      <c r="F14">
        <f t="shared" si="4"/>
        <v>1</v>
      </c>
      <c r="G14">
        <f t="shared" si="4"/>
        <v>2</v>
      </c>
      <c r="H14">
        <f t="shared" si="4"/>
        <v>1</v>
      </c>
      <c r="I14">
        <f t="shared" si="4"/>
        <v>0</v>
      </c>
      <c r="J14">
        <f t="shared" si="4"/>
        <v>1</v>
      </c>
      <c r="K14">
        <f t="shared" si="4"/>
        <v>2</v>
      </c>
      <c r="L14">
        <f t="shared" si="4"/>
        <v>1</v>
      </c>
      <c r="M14">
        <f t="shared" si="4"/>
        <v>1</v>
      </c>
      <c r="N14">
        <f t="shared" si="4"/>
        <v>1</v>
      </c>
      <c r="O14">
        <f t="shared" si="4"/>
        <v>0</v>
      </c>
      <c r="P14">
        <f t="shared" si="4"/>
        <v>3</v>
      </c>
      <c r="Q14">
        <f t="shared" si="4"/>
        <v>2</v>
      </c>
      <c r="R14">
        <f t="shared" si="4"/>
        <v>1</v>
      </c>
      <c r="S14">
        <f t="shared" si="4"/>
        <v>5</v>
      </c>
      <c r="T14">
        <f t="shared" si="4"/>
        <v>4</v>
      </c>
      <c r="U14">
        <f t="shared" si="4"/>
        <v>1</v>
      </c>
      <c r="W14" s="5" t="s">
        <v>104</v>
      </c>
      <c r="X14" s="7">
        <f>COUNTIF(X2:X11,0)</f>
        <v>1</v>
      </c>
      <c r="Y14" s="8">
        <f>X14/10</f>
        <v>0.1</v>
      </c>
    </row>
    <row r="15" spans="1:25">
      <c r="A15" s="5" t="s">
        <v>100</v>
      </c>
      <c r="B15">
        <f>COUNTIF(B2:B11,2)</f>
        <v>0</v>
      </c>
      <c r="C15">
        <f t="shared" ref="C15:U15" si="5">COUNTIF(C2:C11,2)</f>
        <v>5</v>
      </c>
      <c r="D15">
        <f t="shared" si="5"/>
        <v>1</v>
      </c>
      <c r="E15">
        <f t="shared" si="5"/>
        <v>4</v>
      </c>
      <c r="F15">
        <f t="shared" si="5"/>
        <v>4</v>
      </c>
      <c r="G15">
        <f t="shared" si="5"/>
        <v>4</v>
      </c>
      <c r="H15">
        <f t="shared" si="5"/>
        <v>1</v>
      </c>
      <c r="I15">
        <f t="shared" si="5"/>
        <v>5</v>
      </c>
      <c r="J15">
        <f t="shared" si="5"/>
        <v>4</v>
      </c>
      <c r="K15">
        <f t="shared" si="5"/>
        <v>5</v>
      </c>
      <c r="L15">
        <f t="shared" si="5"/>
        <v>1</v>
      </c>
      <c r="M15">
        <f t="shared" si="5"/>
        <v>1</v>
      </c>
      <c r="N15">
        <f t="shared" si="5"/>
        <v>1</v>
      </c>
      <c r="O15">
        <f t="shared" si="5"/>
        <v>2</v>
      </c>
      <c r="P15">
        <f t="shared" si="5"/>
        <v>2</v>
      </c>
      <c r="Q15">
        <f t="shared" si="5"/>
        <v>1</v>
      </c>
      <c r="R15">
        <f t="shared" si="5"/>
        <v>1</v>
      </c>
      <c r="S15">
        <f t="shared" si="5"/>
        <v>1</v>
      </c>
      <c r="T15">
        <f t="shared" si="5"/>
        <v>1</v>
      </c>
      <c r="U15">
        <f t="shared" si="5"/>
        <v>2</v>
      </c>
      <c r="W15" s="5" t="s">
        <v>105</v>
      </c>
      <c r="X15" s="7">
        <f>COUNTIF(X2:X11,1)</f>
        <v>3</v>
      </c>
      <c r="Y15" s="8">
        <f t="shared" ref="Y15:Y17" si="6">X15/10</f>
        <v>0.3</v>
      </c>
    </row>
    <row r="16" spans="1:25">
      <c r="A16" s="5" t="s">
        <v>101</v>
      </c>
      <c r="B16">
        <f>COUNTIF(B2:B11,3)</f>
        <v>3</v>
      </c>
      <c r="C16">
        <f t="shared" ref="C16:U16" si="7">COUNTIF(C2:C11,3)</f>
        <v>1</v>
      </c>
      <c r="D16">
        <f t="shared" si="7"/>
        <v>3</v>
      </c>
      <c r="E16">
        <f t="shared" si="7"/>
        <v>4</v>
      </c>
      <c r="F16">
        <f t="shared" si="7"/>
        <v>2</v>
      </c>
      <c r="G16">
        <f t="shared" si="7"/>
        <v>3</v>
      </c>
      <c r="H16">
        <f t="shared" si="7"/>
        <v>3</v>
      </c>
      <c r="I16">
        <f t="shared" si="7"/>
        <v>2</v>
      </c>
      <c r="J16">
        <f t="shared" si="7"/>
        <v>3</v>
      </c>
      <c r="K16">
        <f t="shared" si="7"/>
        <v>1</v>
      </c>
      <c r="L16">
        <f t="shared" si="7"/>
        <v>3</v>
      </c>
      <c r="M16">
        <f t="shared" si="7"/>
        <v>1</v>
      </c>
      <c r="N16">
        <f t="shared" si="7"/>
        <v>1</v>
      </c>
      <c r="O16">
        <f t="shared" si="7"/>
        <v>0</v>
      </c>
      <c r="P16">
        <f t="shared" si="7"/>
        <v>1</v>
      </c>
      <c r="Q16">
        <f t="shared" si="7"/>
        <v>3</v>
      </c>
      <c r="R16">
        <f t="shared" si="7"/>
        <v>1</v>
      </c>
      <c r="S16">
        <f t="shared" si="7"/>
        <v>1</v>
      </c>
      <c r="T16">
        <f t="shared" si="7"/>
        <v>0</v>
      </c>
      <c r="U16">
        <f t="shared" si="7"/>
        <v>0</v>
      </c>
      <c r="W16" s="5" t="s">
        <v>106</v>
      </c>
      <c r="X16" s="7">
        <f>COUNTIF(X2:X11,2)</f>
        <v>4</v>
      </c>
      <c r="Y16" s="8">
        <f t="shared" si="6"/>
        <v>0.4</v>
      </c>
    </row>
    <row r="17" spans="1:25">
      <c r="A17" s="5" t="s">
        <v>102</v>
      </c>
      <c r="B17">
        <f>COUNTIF(B2:B11,4)</f>
        <v>4</v>
      </c>
      <c r="C17">
        <f t="shared" ref="C17:U17" si="8">COUNTIF(C2:C11,4)</f>
        <v>1</v>
      </c>
      <c r="D17">
        <f t="shared" si="8"/>
        <v>1</v>
      </c>
      <c r="E17">
        <f t="shared" si="8"/>
        <v>2</v>
      </c>
      <c r="F17">
        <f t="shared" si="8"/>
        <v>2</v>
      </c>
      <c r="G17">
        <f t="shared" si="8"/>
        <v>0</v>
      </c>
      <c r="H17">
        <f t="shared" si="8"/>
        <v>5</v>
      </c>
      <c r="I17">
        <f t="shared" si="8"/>
        <v>1</v>
      </c>
      <c r="J17">
        <f t="shared" si="8"/>
        <v>1</v>
      </c>
      <c r="K17">
        <f t="shared" si="8"/>
        <v>0</v>
      </c>
      <c r="L17">
        <f t="shared" si="8"/>
        <v>0</v>
      </c>
      <c r="M17">
        <f t="shared" si="8"/>
        <v>4</v>
      </c>
      <c r="N17">
        <f t="shared" si="8"/>
        <v>0</v>
      </c>
      <c r="O17">
        <f t="shared" si="8"/>
        <v>4</v>
      </c>
      <c r="P17">
        <f t="shared" si="8"/>
        <v>1</v>
      </c>
      <c r="Q17">
        <f t="shared" si="8"/>
        <v>0</v>
      </c>
      <c r="R17">
        <f t="shared" si="8"/>
        <v>2</v>
      </c>
      <c r="S17">
        <f t="shared" si="8"/>
        <v>1</v>
      </c>
      <c r="T17">
        <f t="shared" si="8"/>
        <v>2</v>
      </c>
      <c r="U17">
        <f t="shared" si="8"/>
        <v>0</v>
      </c>
      <c r="W17" s="5" t="s">
        <v>107</v>
      </c>
      <c r="X17" s="7">
        <f>COUNTIF(X2:X11,3)</f>
        <v>2</v>
      </c>
      <c r="Y17" s="8">
        <f t="shared" si="6"/>
        <v>0.2</v>
      </c>
    </row>
    <row r="18" spans="1:25">
      <c r="A18" s="5" t="s">
        <v>103</v>
      </c>
      <c r="B18">
        <f>COUNTIF(B2:B11,5)</f>
        <v>2</v>
      </c>
      <c r="C18">
        <f t="shared" ref="C18:U18" si="9">COUNTIF(C2:C11,5)</f>
        <v>0</v>
      </c>
      <c r="D18">
        <f t="shared" si="9"/>
        <v>1</v>
      </c>
      <c r="E18">
        <f t="shared" si="9"/>
        <v>0</v>
      </c>
      <c r="F18">
        <f t="shared" si="9"/>
        <v>0</v>
      </c>
      <c r="G18">
        <f t="shared" si="9"/>
        <v>0</v>
      </c>
      <c r="H18">
        <f t="shared" si="9"/>
        <v>0</v>
      </c>
      <c r="I18">
        <f t="shared" si="9"/>
        <v>0</v>
      </c>
      <c r="J18">
        <f t="shared" si="9"/>
        <v>0</v>
      </c>
      <c r="K18">
        <f t="shared" si="9"/>
        <v>0</v>
      </c>
      <c r="L18">
        <f t="shared" si="9"/>
        <v>0</v>
      </c>
      <c r="M18">
        <f t="shared" si="9"/>
        <v>3</v>
      </c>
      <c r="N18">
        <f t="shared" si="9"/>
        <v>0</v>
      </c>
      <c r="O18">
        <f t="shared" si="9"/>
        <v>4</v>
      </c>
      <c r="P18">
        <f t="shared" si="9"/>
        <v>0</v>
      </c>
      <c r="Q18">
        <f t="shared" si="9"/>
        <v>3</v>
      </c>
      <c r="R18">
        <f t="shared" si="9"/>
        <v>0</v>
      </c>
      <c r="S18">
        <f t="shared" si="9"/>
        <v>0</v>
      </c>
      <c r="T18">
        <f t="shared" si="9"/>
        <v>2</v>
      </c>
      <c r="U18">
        <f t="shared" si="9"/>
        <v>0</v>
      </c>
    </row>
    <row r="19" spans="1:25">
      <c r="A19" s="5" t="s">
        <v>97</v>
      </c>
      <c r="B19">
        <f>AVERAGE(B2:B11)</f>
        <v>3.6</v>
      </c>
      <c r="C19">
        <f>AVERAGE(C2:C11)</f>
        <v>1.9</v>
      </c>
      <c r="D19">
        <f>AVERAGE(D2:D11)</f>
        <v>2.1</v>
      </c>
      <c r="E19">
        <f>AVERAGE(E2:E11)</f>
        <v>2.8</v>
      </c>
      <c r="F19">
        <f>AVERAGE(F2:F11)</f>
        <v>2.2999999999999998</v>
      </c>
      <c r="G19">
        <f>AVERAGE(G2:G11)</f>
        <v>1.9</v>
      </c>
      <c r="H19">
        <f>AVERAGE(H2:H11)</f>
        <v>3.2</v>
      </c>
      <c r="I19">
        <f>AVERAGE(I2:I11)</f>
        <v>2</v>
      </c>
      <c r="J19">
        <f>AVERAGE(J2:J11)</f>
        <v>2.2000000000000002</v>
      </c>
      <c r="K19">
        <f>AVERAGE(K2:K11)</f>
        <v>1.5</v>
      </c>
      <c r="L19">
        <f>AVERAGE(L2:L11)</f>
        <v>1.2</v>
      </c>
      <c r="M19">
        <f>AVERAGE(M2:M11)</f>
        <v>3.7</v>
      </c>
      <c r="N19">
        <f>AVERAGE(N2:N11)</f>
        <v>0.6</v>
      </c>
      <c r="O19">
        <f>AVERAGE(O2:O11)</f>
        <v>4</v>
      </c>
      <c r="P19">
        <f>AVERAGE(P2:P11)</f>
        <v>1.4</v>
      </c>
      <c r="Q19">
        <f>AVERAGE(Q2:Q11)</f>
        <v>2.8</v>
      </c>
      <c r="R19">
        <f>AVERAGE(R2:R11)</f>
        <v>1.4</v>
      </c>
      <c r="S19">
        <f>AVERAGE(S2:S11)</f>
        <v>1.4</v>
      </c>
      <c r="T19">
        <f>AVERAGE(T2:T11)</f>
        <v>2.4</v>
      </c>
      <c r="U19">
        <f>AVERAGE(U2:U11)</f>
        <v>0.5</v>
      </c>
      <c r="V19">
        <f>AVERAGE(V2:V11)</f>
        <v>42.9</v>
      </c>
    </row>
  </sheetData>
  <phoneticPr fontId="1" type="noConversion"/>
  <conditionalFormatting sqref="V2:V12">
    <cfRule type="colorScale" priority="2">
      <colorScale>
        <cfvo type="min"/>
        <cfvo type="max"/>
        <color theme="0"/>
        <color rgb="FFC00000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B13:U18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宏祥 周</dc:creator>
  <cp:lastModifiedBy>宏祥 周</cp:lastModifiedBy>
  <dcterms:created xsi:type="dcterms:W3CDTF">2024-02-21T16:31:43Z</dcterms:created>
  <dcterms:modified xsi:type="dcterms:W3CDTF">2024-02-22T10:27:09Z</dcterms:modified>
</cp:coreProperties>
</file>