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TOLK\Downloads\"/>
    </mc:Choice>
  </mc:AlternateContent>
  <xr:revisionPtr revIDLastSave="0" documentId="8_{CB2B7934-9F40-4912-8725-46D8E0093C19}" xr6:coauthVersionLast="47" xr6:coauthVersionMax="47" xr10:uidLastSave="{00000000-0000-0000-0000-000000000000}"/>
  <bookViews>
    <workbookView xWindow="-120" yWindow="-120" windowWidth="29040" windowHeight="15990" firstSheet="1" activeTab="6" xr2:uid="{00000000-000D-0000-FFFF-FFFF00000000}"/>
  </bookViews>
  <sheets>
    <sheet name="workers Info" sheetId="5" r:id="rId1"/>
    <sheet name="Dashboard" sheetId="9" r:id="rId2"/>
    <sheet name="Total distance" sheetId="13" r:id="rId3"/>
    <sheet name="Top earning trucking companies" sheetId="12" r:id="rId4"/>
    <sheet name="freight type share" sheetId="11" r:id="rId5"/>
    <sheet name="Top workers" sheetId="10" r:id="rId6"/>
    <sheet name="Orders" sheetId="6" r:id="rId7"/>
  </sheets>
  <definedNames>
    <definedName name="NativeTimeline_Date">#N/A</definedName>
    <definedName name="Slicer_Drop_off_Location">#N/A</definedName>
    <definedName name="Slicer_Pickup_Location">#N/A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6" l="1"/>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102" i="6"/>
  <c r="R103" i="6"/>
  <c r="R104" i="6"/>
  <c r="R105" i="6"/>
  <c r="R106" i="6"/>
  <c r="R107" i="6"/>
  <c r="R108" i="6"/>
  <c r="R109" i="6"/>
  <c r="R110" i="6"/>
  <c r="R111" i="6"/>
  <c r="R112" i="6"/>
  <c r="R113" i="6"/>
  <c r="R114" i="6"/>
  <c r="R115" i="6"/>
  <c r="R116" i="6"/>
  <c r="R117" i="6"/>
  <c r="R118" i="6"/>
  <c r="R119" i="6"/>
  <c r="R120" i="6"/>
  <c r="R121" i="6"/>
  <c r="R122" i="6"/>
  <c r="R123" i="6"/>
  <c r="R124" i="6"/>
  <c r="R125" i="6"/>
  <c r="R126" i="6"/>
  <c r="R127" i="6"/>
  <c r="R128" i="6"/>
  <c r="R129" i="6"/>
  <c r="R130" i="6"/>
  <c r="R131" i="6"/>
  <c r="R132" i="6"/>
  <c r="R133" i="6"/>
  <c r="R134" i="6"/>
  <c r="R135" i="6"/>
  <c r="R136" i="6"/>
  <c r="R137" i="6"/>
  <c r="R138" i="6"/>
  <c r="R139" i="6"/>
  <c r="R140" i="6"/>
  <c r="R141" i="6"/>
  <c r="R142" i="6"/>
  <c r="R143" i="6"/>
  <c r="R144" i="6"/>
  <c r="R145" i="6"/>
  <c r="R146" i="6"/>
  <c r="R147" i="6"/>
  <c r="R148" i="6"/>
  <c r="R149" i="6"/>
  <c r="R150" i="6"/>
  <c r="R151" i="6"/>
  <c r="R152" i="6"/>
  <c r="R153" i="6"/>
  <c r="R154" i="6"/>
  <c r="R155" i="6"/>
  <c r="R156" i="6"/>
  <c r="R157" i="6"/>
  <c r="R158" i="6"/>
  <c r="R159" i="6"/>
  <c r="R160" i="6"/>
  <c r="R161" i="6"/>
  <c r="R162" i="6"/>
  <c r="R163" i="6"/>
  <c r="R164" i="6"/>
  <c r="R165" i="6"/>
  <c r="R166" i="6"/>
  <c r="R167" i="6"/>
  <c r="R168" i="6"/>
  <c r="R169" i="6"/>
  <c r="R170" i="6"/>
  <c r="R171" i="6"/>
  <c r="R172" i="6"/>
  <c r="R173" i="6"/>
  <c r="R174" i="6"/>
  <c r="R175" i="6"/>
  <c r="R176" i="6"/>
  <c r="R177" i="6"/>
  <c r="R178" i="6"/>
  <c r="R179" i="6"/>
  <c r="R180" i="6"/>
  <c r="R181" i="6"/>
  <c r="R182" i="6"/>
  <c r="R183" i="6"/>
  <c r="R184" i="6"/>
  <c r="R185" i="6"/>
  <c r="R186" i="6"/>
  <c r="R187" i="6"/>
  <c r="R188" i="6"/>
  <c r="R189" i="6"/>
  <c r="R190" i="6"/>
  <c r="R191" i="6"/>
  <c r="R192" i="6"/>
  <c r="R193" i="6"/>
  <c r="R194" i="6"/>
  <c r="R195" i="6"/>
  <c r="R196" i="6"/>
  <c r="R197" i="6"/>
  <c r="R198" i="6"/>
  <c r="R199" i="6"/>
  <c r="R200" i="6"/>
  <c r="R201" i="6"/>
  <c r="R202" i="6"/>
  <c r="R203" i="6"/>
  <c r="R204" i="6"/>
  <c r="R205" i="6"/>
  <c r="R206" i="6"/>
  <c r="R207" i="6"/>
  <c r="R208" i="6"/>
  <c r="R209" i="6"/>
  <c r="R210" i="6"/>
  <c r="R211" i="6"/>
  <c r="R212" i="6"/>
  <c r="R213" i="6"/>
  <c r="R214" i="6"/>
  <c r="R215" i="6"/>
  <c r="R216" i="6"/>
  <c r="R217" i="6"/>
  <c r="R218" i="6"/>
  <c r="R219" i="6"/>
  <c r="R220" i="6"/>
  <c r="R221" i="6"/>
  <c r="R222" i="6"/>
  <c r="R223" i="6"/>
  <c r="R224" i="6"/>
  <c r="R225" i="6"/>
  <c r="R226" i="6"/>
  <c r="R227" i="6"/>
  <c r="R228" i="6"/>
  <c r="R229" i="6"/>
  <c r="R230" i="6"/>
  <c r="R231" i="6"/>
  <c r="R232" i="6"/>
  <c r="R233" i="6"/>
  <c r="R234" i="6"/>
  <c r="R235" i="6"/>
  <c r="R236" i="6"/>
  <c r="R237" i="6"/>
  <c r="R238" i="6"/>
  <c r="R239" i="6"/>
  <c r="R240" i="6"/>
  <c r="R241" i="6"/>
  <c r="R242" i="6"/>
  <c r="R243" i="6"/>
  <c r="R244" i="6"/>
  <c r="R245" i="6"/>
  <c r="R246" i="6"/>
  <c r="R247" i="6"/>
  <c r="R248" i="6"/>
  <c r="R249" i="6"/>
  <c r="R250" i="6"/>
  <c r="R251" i="6"/>
  <c r="R252" i="6"/>
  <c r="R253" i="6"/>
  <c r="R254" i="6"/>
  <c r="R255" i="6"/>
  <c r="R256" i="6"/>
  <c r="R257" i="6"/>
  <c r="R258" i="6"/>
  <c r="R259" i="6"/>
  <c r="R260" i="6"/>
  <c r="R261" i="6"/>
  <c r="R262" i="6"/>
  <c r="R263" i="6"/>
  <c r="R264" i="6"/>
  <c r="R265" i="6"/>
  <c r="R266" i="6"/>
  <c r="R267" i="6"/>
  <c r="R268" i="6"/>
  <c r="R269" i="6"/>
  <c r="R270" i="6"/>
  <c r="R271" i="6"/>
  <c r="R272" i="6"/>
  <c r="R273" i="6"/>
  <c r="R274" i="6"/>
  <c r="R275" i="6"/>
  <c r="R276" i="6"/>
  <c r="R277" i="6"/>
  <c r="R278" i="6"/>
  <c r="R279" i="6"/>
  <c r="R280" i="6"/>
  <c r="R281" i="6"/>
  <c r="R282" i="6"/>
  <c r="R283" i="6"/>
  <c r="R284" i="6"/>
  <c r="R285" i="6"/>
  <c r="R286" i="6"/>
  <c r="R287" i="6"/>
  <c r="R288" i="6"/>
  <c r="R289" i="6"/>
  <c r="R290" i="6"/>
  <c r="R291" i="6"/>
  <c r="R292" i="6"/>
  <c r="R293" i="6"/>
  <c r="R294" i="6"/>
  <c r="R295" i="6"/>
  <c r="R296" i="6"/>
  <c r="R297" i="6"/>
  <c r="R298" i="6"/>
  <c r="R299" i="6"/>
  <c r="R300" i="6"/>
  <c r="R301" i="6"/>
  <c r="R302" i="6"/>
  <c r="R303" i="6"/>
  <c r="R304" i="6"/>
  <c r="R305" i="6"/>
  <c r="R306" i="6"/>
  <c r="R307" i="6"/>
  <c r="R308" i="6"/>
  <c r="R309" i="6"/>
  <c r="R310" i="6"/>
  <c r="R311" i="6"/>
  <c r="R312" i="6"/>
  <c r="R313" i="6"/>
  <c r="R314" i="6"/>
  <c r="R315" i="6"/>
  <c r="R316" i="6"/>
  <c r="R317" i="6"/>
  <c r="R318" i="6"/>
  <c r="R319" i="6"/>
  <c r="R320" i="6"/>
  <c r="R321" i="6"/>
  <c r="R322" i="6"/>
  <c r="R323" i="6"/>
  <c r="R324" i="6"/>
  <c r="R325" i="6"/>
  <c r="R326" i="6"/>
  <c r="R327" i="6"/>
  <c r="R328" i="6"/>
  <c r="R329" i="6"/>
  <c r="R330" i="6"/>
  <c r="R331" i="6"/>
  <c r="R332" i="6"/>
  <c r="R333" i="6"/>
  <c r="R334" i="6"/>
  <c r="R335" i="6"/>
  <c r="R336" i="6"/>
  <c r="R337" i="6"/>
  <c r="R338" i="6"/>
  <c r="R339" i="6"/>
  <c r="R340" i="6"/>
  <c r="R341" i="6"/>
  <c r="R342" i="6"/>
  <c r="R343" i="6"/>
  <c r="R344" i="6"/>
  <c r="R345" i="6"/>
  <c r="R346" i="6"/>
  <c r="R347" i="6"/>
  <c r="R348" i="6"/>
  <c r="R349" i="6"/>
  <c r="R350" i="6"/>
  <c r="R351" i="6"/>
  <c r="R352" i="6"/>
  <c r="R353" i="6"/>
  <c r="R354" i="6"/>
  <c r="R355" i="6"/>
  <c r="R356" i="6"/>
  <c r="R357" i="6"/>
  <c r="R358" i="6"/>
  <c r="R359" i="6"/>
  <c r="R360" i="6"/>
  <c r="R361" i="6"/>
  <c r="R362" i="6"/>
  <c r="R363" i="6"/>
  <c r="R364" i="6"/>
  <c r="R365" i="6"/>
  <c r="R366" i="6"/>
  <c r="R367" i="6"/>
  <c r="R368" i="6"/>
  <c r="R369" i="6"/>
  <c r="R370" i="6"/>
  <c r="R371" i="6"/>
  <c r="R372" i="6"/>
  <c r="R373" i="6"/>
  <c r="R374" i="6"/>
  <c r="R375" i="6"/>
  <c r="R376" i="6"/>
  <c r="R377" i="6"/>
  <c r="R378" i="6"/>
  <c r="R379" i="6"/>
  <c r="R380" i="6"/>
  <c r="R381" i="6"/>
  <c r="R382" i="6"/>
  <c r="R383" i="6"/>
  <c r="R384" i="6"/>
  <c r="R385" i="6"/>
  <c r="R386" i="6"/>
  <c r="R387" i="6"/>
  <c r="R388" i="6"/>
  <c r="R389" i="6"/>
  <c r="R390" i="6"/>
  <c r="R391" i="6"/>
  <c r="R392" i="6"/>
  <c r="R393" i="6"/>
  <c r="R394" i="6"/>
  <c r="R395" i="6"/>
  <c r="R396" i="6"/>
  <c r="R397" i="6"/>
  <c r="R398" i="6"/>
  <c r="R399" i="6"/>
  <c r="R400" i="6"/>
  <c r="R401" i="6"/>
  <c r="R402" i="6"/>
  <c r="R403" i="6"/>
  <c r="R404" i="6"/>
  <c r="R405" i="6"/>
  <c r="R406" i="6"/>
  <c r="R407" i="6"/>
  <c r="R408" i="6"/>
  <c r="R409" i="6"/>
  <c r="R410" i="6"/>
  <c r="R411" i="6"/>
  <c r="R412" i="6"/>
  <c r="R413" i="6"/>
  <c r="R414" i="6"/>
  <c r="R415" i="6"/>
  <c r="R416" i="6"/>
  <c r="R417" i="6"/>
  <c r="R418" i="6"/>
  <c r="R419" i="6"/>
  <c r="R420" i="6"/>
  <c r="R421" i="6"/>
  <c r="R422" i="6"/>
  <c r="R423" i="6"/>
  <c r="R424" i="6"/>
  <c r="R425" i="6"/>
  <c r="R426" i="6"/>
  <c r="R427" i="6"/>
  <c r="R428" i="6"/>
  <c r="R429" i="6"/>
  <c r="R430" i="6"/>
  <c r="R431" i="6"/>
  <c r="R432" i="6"/>
  <c r="R433" i="6"/>
  <c r="R434" i="6"/>
  <c r="R435" i="6"/>
  <c r="R436" i="6"/>
  <c r="R437" i="6"/>
  <c r="R438" i="6"/>
  <c r="R439" i="6"/>
  <c r="R440" i="6"/>
  <c r="R441" i="6"/>
  <c r="R442" i="6"/>
  <c r="R443" i="6"/>
  <c r="R444" i="6"/>
  <c r="R445" i="6"/>
  <c r="R446" i="6"/>
  <c r="R447" i="6"/>
  <c r="R448" i="6"/>
  <c r="R449" i="6"/>
  <c r="R450" i="6"/>
  <c r="R451" i="6"/>
  <c r="R452" i="6"/>
  <c r="R453" i="6"/>
  <c r="R454" i="6"/>
  <c r="R455" i="6"/>
  <c r="R456" i="6"/>
  <c r="R457" i="6"/>
  <c r="R458" i="6"/>
  <c r="R459" i="6"/>
  <c r="R460" i="6"/>
  <c r="R461" i="6"/>
  <c r="R462" i="6"/>
  <c r="R463" i="6"/>
  <c r="R464" i="6"/>
  <c r="R465" i="6"/>
  <c r="R466" i="6"/>
  <c r="R467" i="6"/>
  <c r="R468" i="6"/>
  <c r="R469" i="6"/>
  <c r="R470" i="6"/>
  <c r="R471"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497" i="6"/>
  <c r="R498" i="6"/>
  <c r="R499" i="6"/>
  <c r="R500" i="6"/>
  <c r="R501" i="6"/>
  <c r="R2" i="6"/>
  <c r="M501" i="6"/>
  <c r="C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E301" i="5"/>
  <c r="E2" i="5"/>
  <c r="I2" i="5"/>
  <c r="J2" i="5"/>
  <c r="E3" i="5"/>
  <c r="I3" i="5"/>
  <c r="J3" i="5"/>
  <c r="E4" i="5"/>
  <c r="I4" i="5"/>
  <c r="J4" i="5"/>
  <c r="E5" i="5"/>
  <c r="I5" i="5"/>
  <c r="J5" i="5"/>
  <c r="E6" i="5"/>
  <c r="I6" i="5"/>
  <c r="J6" i="5"/>
  <c r="E7" i="5"/>
  <c r="I7" i="5"/>
  <c r="J7" i="5"/>
  <c r="E8" i="5"/>
  <c r="I8" i="5"/>
  <c r="J8" i="5"/>
  <c r="E9" i="5"/>
  <c r="I9" i="5"/>
  <c r="J9" i="5"/>
  <c r="E10" i="5"/>
  <c r="I10" i="5"/>
  <c r="J10" i="5"/>
  <c r="E11" i="5"/>
  <c r="I11" i="5"/>
  <c r="J11" i="5"/>
  <c r="E12" i="5"/>
  <c r="I12" i="5"/>
  <c r="J12" i="5"/>
  <c r="E13" i="5"/>
  <c r="I13" i="5"/>
  <c r="J13" i="5"/>
  <c r="E14" i="5"/>
  <c r="I14" i="5"/>
  <c r="J14" i="5"/>
  <c r="E15" i="5"/>
  <c r="I15" i="5"/>
  <c r="J15" i="5"/>
  <c r="E16" i="5"/>
  <c r="I16" i="5"/>
  <c r="J16" i="5"/>
  <c r="E17" i="5"/>
  <c r="I17" i="5"/>
  <c r="J17" i="5"/>
  <c r="E18" i="5"/>
  <c r="I18" i="5"/>
  <c r="J18" i="5"/>
  <c r="E19" i="5"/>
  <c r="I19" i="5"/>
  <c r="J19" i="5"/>
  <c r="E20" i="5"/>
  <c r="I20" i="5"/>
  <c r="J20" i="5"/>
  <c r="E21" i="5"/>
  <c r="I21" i="5"/>
  <c r="J21" i="5"/>
  <c r="E22" i="5"/>
  <c r="I22" i="5"/>
  <c r="J22" i="5"/>
  <c r="E23" i="5"/>
  <c r="I23" i="5"/>
  <c r="J23" i="5"/>
  <c r="E24" i="5"/>
  <c r="I24" i="5"/>
  <c r="J24" i="5"/>
  <c r="E25" i="5"/>
  <c r="I25" i="5"/>
  <c r="J25" i="5"/>
  <c r="E26" i="5"/>
  <c r="I26" i="5"/>
  <c r="J26" i="5"/>
  <c r="E27" i="5"/>
  <c r="I27" i="5"/>
  <c r="J27" i="5"/>
  <c r="E28" i="5"/>
  <c r="I28" i="5"/>
  <c r="J28" i="5"/>
  <c r="E29" i="5"/>
  <c r="I29" i="5"/>
  <c r="J29" i="5"/>
  <c r="E30" i="5"/>
  <c r="I30" i="5"/>
  <c r="J30" i="5"/>
  <c r="E31" i="5"/>
  <c r="I31" i="5"/>
  <c r="J31" i="5"/>
  <c r="E32" i="5"/>
  <c r="I32" i="5"/>
  <c r="J32" i="5"/>
  <c r="E33" i="5"/>
  <c r="I33" i="5"/>
  <c r="J33" i="5"/>
  <c r="E34" i="5"/>
  <c r="I34" i="5"/>
  <c r="J34" i="5"/>
  <c r="E35" i="5"/>
  <c r="I35" i="5"/>
  <c r="J35" i="5"/>
  <c r="E36" i="5"/>
  <c r="I36" i="5"/>
  <c r="J36" i="5"/>
  <c r="E37" i="5"/>
  <c r="I37" i="5"/>
  <c r="J37" i="5"/>
  <c r="E38" i="5"/>
  <c r="I38" i="5"/>
  <c r="J38" i="5"/>
  <c r="E39" i="5"/>
  <c r="I39" i="5"/>
  <c r="J39" i="5"/>
  <c r="E40" i="5"/>
  <c r="I40" i="5"/>
  <c r="J40" i="5"/>
  <c r="E41" i="5"/>
  <c r="I41" i="5"/>
  <c r="J41" i="5"/>
  <c r="E42" i="5"/>
  <c r="I42" i="5"/>
  <c r="J42" i="5"/>
  <c r="E43" i="5"/>
  <c r="I43" i="5"/>
  <c r="J43" i="5"/>
  <c r="E44" i="5"/>
  <c r="I44" i="5"/>
  <c r="J44" i="5"/>
  <c r="E45" i="5"/>
  <c r="I45" i="5"/>
  <c r="J45" i="5"/>
  <c r="E46" i="5"/>
  <c r="I46" i="5"/>
  <c r="J46" i="5"/>
  <c r="E47" i="5"/>
  <c r="I47" i="5"/>
  <c r="J47" i="5"/>
  <c r="E48" i="5"/>
  <c r="I48" i="5"/>
  <c r="J48" i="5"/>
  <c r="E49" i="5"/>
  <c r="I49" i="5"/>
  <c r="J49" i="5"/>
  <c r="E50" i="5"/>
  <c r="I50" i="5"/>
  <c r="J50" i="5"/>
  <c r="E51" i="5"/>
  <c r="I51" i="5"/>
  <c r="J51" i="5"/>
  <c r="E52" i="5"/>
  <c r="I52" i="5"/>
  <c r="J52" i="5"/>
  <c r="E53" i="5"/>
  <c r="I53" i="5"/>
  <c r="J53" i="5"/>
  <c r="E54" i="5"/>
  <c r="I54" i="5"/>
  <c r="J54" i="5"/>
  <c r="E55" i="5"/>
  <c r="I55" i="5"/>
  <c r="J55" i="5"/>
  <c r="E56" i="5"/>
  <c r="I56" i="5"/>
  <c r="J56" i="5"/>
  <c r="E57" i="5"/>
  <c r="I57" i="5"/>
  <c r="J57" i="5"/>
  <c r="E58" i="5"/>
  <c r="I58" i="5"/>
  <c r="J58" i="5"/>
  <c r="E59" i="5"/>
  <c r="I59" i="5"/>
  <c r="J59" i="5"/>
  <c r="E60" i="5"/>
  <c r="I60" i="5"/>
  <c r="J60" i="5"/>
  <c r="E61" i="5"/>
  <c r="I61" i="5"/>
  <c r="J61" i="5"/>
  <c r="E62" i="5"/>
  <c r="I62" i="5"/>
  <c r="J62" i="5"/>
  <c r="E63" i="5"/>
  <c r="I63" i="5"/>
  <c r="J63" i="5"/>
  <c r="E64" i="5"/>
  <c r="I64" i="5"/>
  <c r="J64" i="5"/>
  <c r="E65" i="5"/>
  <c r="I65" i="5"/>
  <c r="J65" i="5"/>
  <c r="E66" i="5"/>
  <c r="I66" i="5"/>
  <c r="J66" i="5"/>
  <c r="E67" i="5"/>
  <c r="I67" i="5"/>
  <c r="J67" i="5"/>
  <c r="E68" i="5"/>
  <c r="I68" i="5"/>
  <c r="J68" i="5"/>
  <c r="E69" i="5"/>
  <c r="I69" i="5"/>
  <c r="J69" i="5"/>
  <c r="E70" i="5"/>
  <c r="I70" i="5"/>
  <c r="J70" i="5"/>
  <c r="E71" i="5"/>
  <c r="I71" i="5"/>
  <c r="J71" i="5"/>
  <c r="E72" i="5"/>
  <c r="I72" i="5"/>
  <c r="J72" i="5"/>
  <c r="E73" i="5"/>
  <c r="I73" i="5"/>
  <c r="J73" i="5"/>
  <c r="E74" i="5"/>
  <c r="I74" i="5"/>
  <c r="J74" i="5"/>
  <c r="E75" i="5"/>
  <c r="I75" i="5"/>
  <c r="J75" i="5"/>
  <c r="E76" i="5"/>
  <c r="I76" i="5"/>
  <c r="J76" i="5"/>
  <c r="E77" i="5"/>
  <c r="I77" i="5"/>
  <c r="J77" i="5"/>
  <c r="E78" i="5"/>
  <c r="I78" i="5"/>
  <c r="J78" i="5"/>
  <c r="E79" i="5"/>
  <c r="I79" i="5"/>
  <c r="J79" i="5"/>
  <c r="E80" i="5"/>
  <c r="I80" i="5"/>
  <c r="J80" i="5"/>
  <c r="E81" i="5"/>
  <c r="I81" i="5"/>
  <c r="J81" i="5"/>
  <c r="E82" i="5"/>
  <c r="I82" i="5"/>
  <c r="J82" i="5"/>
  <c r="E83" i="5"/>
  <c r="I83" i="5"/>
  <c r="J83" i="5"/>
  <c r="E84" i="5"/>
  <c r="I84" i="5"/>
  <c r="J84" i="5"/>
  <c r="E85" i="5"/>
  <c r="I85" i="5"/>
  <c r="J85" i="5"/>
  <c r="E86" i="5"/>
  <c r="I86" i="5"/>
  <c r="J86" i="5"/>
  <c r="E87" i="5"/>
  <c r="I87" i="5"/>
  <c r="J87" i="5"/>
  <c r="E88" i="5"/>
  <c r="I88" i="5"/>
  <c r="J88" i="5"/>
  <c r="E89" i="5"/>
  <c r="I89" i="5"/>
  <c r="J89" i="5"/>
  <c r="E90" i="5"/>
  <c r="I90" i="5"/>
  <c r="J90" i="5"/>
  <c r="E91" i="5"/>
  <c r="I91" i="5"/>
  <c r="J91" i="5"/>
  <c r="E92" i="5"/>
  <c r="I92" i="5"/>
  <c r="J92" i="5"/>
  <c r="E93" i="5"/>
  <c r="I93" i="5"/>
  <c r="J93" i="5"/>
  <c r="E94" i="5"/>
  <c r="I94" i="5"/>
  <c r="J94" i="5"/>
  <c r="E95" i="5"/>
  <c r="I95" i="5"/>
  <c r="J95" i="5"/>
  <c r="E96" i="5"/>
  <c r="I96" i="5"/>
  <c r="J96" i="5"/>
  <c r="E97" i="5"/>
  <c r="I97" i="5"/>
  <c r="J97" i="5"/>
  <c r="E98" i="5"/>
  <c r="I98" i="5"/>
  <c r="J98" i="5"/>
  <c r="E99" i="5"/>
  <c r="I99" i="5"/>
  <c r="J99" i="5"/>
  <c r="E100" i="5"/>
  <c r="I100" i="5"/>
  <c r="J100" i="5"/>
  <c r="E101" i="5"/>
  <c r="I101" i="5"/>
  <c r="J101" i="5"/>
  <c r="E102" i="5"/>
  <c r="I102" i="5"/>
  <c r="J102" i="5"/>
  <c r="E103" i="5"/>
  <c r="I103" i="5"/>
  <c r="J103" i="5"/>
  <c r="E104" i="5"/>
  <c r="I104" i="5"/>
  <c r="J104" i="5"/>
  <c r="E105" i="5"/>
  <c r="I105" i="5"/>
  <c r="J105" i="5"/>
  <c r="E106" i="5"/>
  <c r="I106" i="5"/>
  <c r="J106" i="5"/>
  <c r="E107" i="5"/>
  <c r="I107" i="5"/>
  <c r="J107" i="5"/>
  <c r="E108" i="5"/>
  <c r="I108" i="5"/>
  <c r="J108" i="5"/>
  <c r="E109" i="5"/>
  <c r="I109" i="5"/>
  <c r="J109" i="5"/>
  <c r="E110" i="5"/>
  <c r="I110" i="5"/>
  <c r="J110" i="5"/>
  <c r="E111" i="5"/>
  <c r="I111" i="5"/>
  <c r="J111" i="5"/>
  <c r="E112" i="5"/>
  <c r="I112" i="5"/>
  <c r="J112" i="5"/>
  <c r="E113" i="5"/>
  <c r="I113" i="5"/>
  <c r="J113" i="5"/>
  <c r="E114" i="5"/>
  <c r="I114" i="5"/>
  <c r="J114" i="5"/>
  <c r="E115" i="5"/>
  <c r="I115" i="5"/>
  <c r="J115" i="5"/>
  <c r="E116" i="5"/>
  <c r="I116" i="5"/>
  <c r="J116" i="5"/>
  <c r="E117" i="5"/>
  <c r="I117" i="5"/>
  <c r="J117" i="5"/>
  <c r="E118" i="5"/>
  <c r="I118" i="5"/>
  <c r="J118" i="5"/>
  <c r="E119" i="5"/>
  <c r="I119" i="5"/>
  <c r="J119" i="5"/>
  <c r="E120" i="5"/>
  <c r="I120" i="5"/>
  <c r="J120" i="5"/>
  <c r="E121" i="5"/>
  <c r="I121" i="5"/>
  <c r="J121" i="5"/>
  <c r="E122" i="5"/>
  <c r="I122" i="5"/>
  <c r="J122" i="5"/>
  <c r="E123" i="5"/>
  <c r="I123" i="5"/>
  <c r="J123" i="5"/>
  <c r="E124" i="5"/>
  <c r="I124" i="5"/>
  <c r="J124" i="5"/>
  <c r="E125" i="5"/>
  <c r="I125" i="5"/>
  <c r="J125" i="5"/>
  <c r="E126" i="5"/>
  <c r="I126" i="5"/>
  <c r="J126" i="5"/>
  <c r="E127" i="5"/>
  <c r="I127" i="5"/>
  <c r="J127" i="5"/>
  <c r="E128" i="5"/>
  <c r="I128" i="5"/>
  <c r="J128" i="5"/>
  <c r="E129" i="5"/>
  <c r="I129" i="5"/>
  <c r="J129" i="5"/>
  <c r="E130" i="5"/>
  <c r="I130" i="5"/>
  <c r="J130" i="5"/>
  <c r="E131" i="5"/>
  <c r="I131" i="5"/>
  <c r="J131" i="5"/>
  <c r="E132" i="5"/>
  <c r="I132" i="5"/>
  <c r="J132" i="5"/>
  <c r="E133" i="5"/>
  <c r="I133" i="5"/>
  <c r="J133" i="5"/>
  <c r="E134" i="5"/>
  <c r="I134" i="5"/>
  <c r="J134" i="5"/>
  <c r="E135" i="5"/>
  <c r="I135" i="5"/>
  <c r="J135" i="5"/>
  <c r="E136" i="5"/>
  <c r="I136" i="5"/>
  <c r="J136" i="5"/>
  <c r="E137" i="5"/>
  <c r="I137" i="5"/>
  <c r="J137" i="5"/>
  <c r="E138" i="5"/>
  <c r="I138" i="5"/>
  <c r="J138" i="5"/>
  <c r="E139" i="5"/>
  <c r="I139" i="5"/>
  <c r="J139" i="5"/>
  <c r="E140" i="5"/>
  <c r="I140" i="5"/>
  <c r="J140" i="5"/>
  <c r="E141" i="5"/>
  <c r="I141" i="5"/>
  <c r="J141" i="5"/>
  <c r="E142" i="5"/>
  <c r="I142" i="5"/>
  <c r="J142" i="5"/>
  <c r="E143" i="5"/>
  <c r="I143" i="5"/>
  <c r="J143" i="5"/>
  <c r="E144" i="5"/>
  <c r="I144" i="5"/>
  <c r="J144" i="5"/>
  <c r="E145" i="5"/>
  <c r="I145" i="5"/>
  <c r="J145" i="5"/>
  <c r="E146" i="5"/>
  <c r="I146" i="5"/>
  <c r="J146" i="5"/>
  <c r="E147" i="5"/>
  <c r="I147" i="5"/>
  <c r="J147" i="5"/>
  <c r="E148" i="5"/>
  <c r="I148" i="5"/>
  <c r="J148" i="5"/>
  <c r="E149" i="5"/>
  <c r="I149" i="5"/>
  <c r="J149" i="5"/>
  <c r="E150" i="5"/>
  <c r="I150" i="5"/>
  <c r="J150" i="5"/>
  <c r="E151" i="5"/>
  <c r="I151" i="5"/>
  <c r="J151" i="5"/>
  <c r="E152" i="5"/>
  <c r="I152" i="5"/>
  <c r="J152" i="5"/>
  <c r="E153" i="5"/>
  <c r="I153" i="5"/>
  <c r="J153" i="5"/>
  <c r="E154" i="5"/>
  <c r="I154" i="5"/>
  <c r="J154" i="5"/>
  <c r="E155" i="5"/>
  <c r="I155" i="5"/>
  <c r="J155" i="5"/>
  <c r="E156" i="5"/>
  <c r="I156" i="5"/>
  <c r="J156" i="5"/>
  <c r="E157" i="5"/>
  <c r="I157" i="5"/>
  <c r="J157" i="5"/>
  <c r="E158" i="5"/>
  <c r="I158" i="5"/>
  <c r="J158" i="5"/>
  <c r="E159" i="5"/>
  <c r="I159" i="5"/>
  <c r="J159" i="5"/>
  <c r="E160" i="5"/>
  <c r="I160" i="5"/>
  <c r="J160" i="5"/>
  <c r="E161" i="5"/>
  <c r="I161" i="5"/>
  <c r="J161" i="5"/>
  <c r="E162" i="5"/>
  <c r="I162" i="5"/>
  <c r="J162" i="5"/>
  <c r="E163" i="5"/>
  <c r="I163" i="5"/>
  <c r="J163" i="5"/>
  <c r="E164" i="5"/>
  <c r="I164" i="5"/>
  <c r="J164" i="5"/>
  <c r="E165" i="5"/>
  <c r="I165" i="5"/>
  <c r="J165" i="5"/>
  <c r="E166" i="5"/>
  <c r="I166" i="5"/>
  <c r="J166" i="5"/>
  <c r="E167" i="5"/>
  <c r="I167" i="5"/>
  <c r="J167" i="5"/>
  <c r="E168" i="5"/>
  <c r="I168" i="5"/>
  <c r="J168" i="5"/>
  <c r="E169" i="5"/>
  <c r="I169" i="5"/>
  <c r="J169" i="5"/>
  <c r="E170" i="5"/>
  <c r="I170" i="5"/>
  <c r="J170" i="5"/>
  <c r="E171" i="5"/>
  <c r="I171" i="5"/>
  <c r="J171" i="5"/>
  <c r="E172" i="5"/>
  <c r="I172" i="5"/>
  <c r="J172" i="5"/>
  <c r="E173" i="5"/>
  <c r="I173" i="5"/>
  <c r="J173" i="5"/>
  <c r="E174" i="5"/>
  <c r="I174" i="5"/>
  <c r="J174" i="5"/>
  <c r="E175" i="5"/>
  <c r="I175" i="5"/>
  <c r="J175" i="5"/>
  <c r="E176" i="5"/>
  <c r="I176" i="5"/>
  <c r="J176" i="5"/>
  <c r="E177" i="5"/>
  <c r="I177" i="5"/>
  <c r="J177" i="5"/>
  <c r="E178" i="5"/>
  <c r="I178" i="5"/>
  <c r="J178" i="5"/>
  <c r="E179" i="5"/>
  <c r="I179" i="5"/>
  <c r="J179" i="5"/>
  <c r="E180" i="5"/>
  <c r="I180" i="5"/>
  <c r="J180" i="5"/>
  <c r="E181" i="5"/>
  <c r="I181" i="5"/>
  <c r="J181" i="5"/>
  <c r="E182" i="5"/>
  <c r="I182" i="5"/>
  <c r="J182" i="5"/>
  <c r="E183" i="5"/>
  <c r="I183" i="5"/>
  <c r="J183" i="5"/>
  <c r="E184" i="5"/>
  <c r="I184" i="5"/>
  <c r="J184" i="5"/>
  <c r="E185" i="5"/>
  <c r="I185" i="5"/>
  <c r="J185" i="5"/>
  <c r="E186" i="5"/>
  <c r="I186" i="5"/>
  <c r="J186" i="5"/>
  <c r="E187" i="5"/>
  <c r="I187" i="5"/>
  <c r="J187" i="5"/>
  <c r="E188" i="5"/>
  <c r="I188" i="5"/>
  <c r="J188" i="5"/>
  <c r="E189" i="5"/>
  <c r="I189" i="5"/>
  <c r="J189" i="5"/>
  <c r="E190" i="5"/>
  <c r="I190" i="5"/>
  <c r="J190" i="5"/>
  <c r="E191" i="5"/>
  <c r="I191" i="5"/>
  <c r="J191" i="5"/>
  <c r="E192" i="5"/>
  <c r="I192" i="5"/>
  <c r="J192" i="5"/>
  <c r="E193" i="5"/>
  <c r="I193" i="5"/>
  <c r="J193" i="5"/>
  <c r="E194" i="5"/>
  <c r="I194" i="5"/>
  <c r="J194" i="5"/>
  <c r="E195" i="5"/>
  <c r="I195" i="5"/>
  <c r="J195" i="5"/>
  <c r="E196" i="5"/>
  <c r="I196" i="5"/>
  <c r="J196" i="5"/>
  <c r="E197" i="5"/>
  <c r="I197" i="5"/>
  <c r="J197" i="5"/>
  <c r="E198" i="5"/>
  <c r="I198" i="5"/>
  <c r="J198" i="5"/>
  <c r="E199" i="5"/>
  <c r="I199" i="5"/>
  <c r="J199" i="5"/>
  <c r="E200" i="5"/>
  <c r="I200" i="5"/>
  <c r="J200" i="5"/>
  <c r="E201" i="5"/>
  <c r="I201" i="5"/>
  <c r="J201" i="5"/>
  <c r="E202" i="5"/>
  <c r="I202" i="5"/>
  <c r="J202" i="5"/>
  <c r="E203" i="5"/>
  <c r="I203" i="5"/>
  <c r="J203" i="5"/>
  <c r="E204" i="5"/>
  <c r="I204" i="5"/>
  <c r="J204" i="5"/>
  <c r="E205" i="5"/>
  <c r="I205" i="5"/>
  <c r="J205" i="5"/>
  <c r="E206" i="5"/>
  <c r="I206" i="5"/>
  <c r="J206" i="5"/>
  <c r="E207" i="5"/>
  <c r="I207" i="5"/>
  <c r="J207" i="5"/>
  <c r="E208" i="5"/>
  <c r="I208" i="5"/>
  <c r="J208" i="5"/>
  <c r="E209" i="5"/>
  <c r="I209" i="5"/>
  <c r="J209" i="5"/>
  <c r="E210" i="5"/>
  <c r="I210" i="5"/>
  <c r="J210" i="5"/>
  <c r="E211" i="5"/>
  <c r="I211" i="5"/>
  <c r="J211" i="5"/>
  <c r="E212" i="5"/>
  <c r="I212" i="5"/>
  <c r="J212" i="5"/>
  <c r="E213" i="5"/>
  <c r="I213" i="5"/>
  <c r="J213" i="5"/>
  <c r="E214" i="5"/>
  <c r="I214" i="5"/>
  <c r="J214" i="5"/>
  <c r="E215" i="5"/>
  <c r="I215" i="5"/>
  <c r="J215" i="5"/>
  <c r="E216" i="5"/>
  <c r="I216" i="5"/>
  <c r="J216" i="5"/>
  <c r="E217" i="5"/>
  <c r="I217" i="5"/>
  <c r="J217" i="5"/>
  <c r="E218" i="5"/>
  <c r="I218" i="5"/>
  <c r="J218" i="5"/>
  <c r="E219" i="5"/>
  <c r="I219" i="5"/>
  <c r="J219" i="5"/>
  <c r="E220" i="5"/>
  <c r="I220" i="5"/>
  <c r="J220" i="5"/>
  <c r="E221" i="5"/>
  <c r="I221" i="5"/>
  <c r="J221" i="5"/>
  <c r="E222" i="5"/>
  <c r="I222" i="5"/>
  <c r="J222" i="5"/>
  <c r="E223" i="5"/>
  <c r="I223" i="5"/>
  <c r="J223" i="5"/>
  <c r="E224" i="5"/>
  <c r="I224" i="5"/>
  <c r="J224" i="5"/>
  <c r="E225" i="5"/>
  <c r="I225" i="5"/>
  <c r="J225" i="5"/>
  <c r="E226" i="5"/>
  <c r="I226" i="5"/>
  <c r="J226" i="5"/>
  <c r="E227" i="5"/>
  <c r="I227" i="5"/>
  <c r="J227" i="5"/>
  <c r="E228" i="5"/>
  <c r="I228" i="5"/>
  <c r="J228" i="5"/>
  <c r="E229" i="5"/>
  <c r="I229" i="5"/>
  <c r="J229" i="5"/>
  <c r="E230" i="5"/>
  <c r="I230" i="5"/>
  <c r="J230" i="5"/>
  <c r="E231" i="5"/>
  <c r="I231" i="5"/>
  <c r="J231" i="5"/>
  <c r="E232" i="5"/>
  <c r="I232" i="5"/>
  <c r="J232" i="5"/>
  <c r="E233" i="5"/>
  <c r="I233" i="5"/>
  <c r="J233" i="5"/>
  <c r="E234" i="5"/>
  <c r="I234" i="5"/>
  <c r="J234" i="5"/>
  <c r="E235" i="5"/>
  <c r="I235" i="5"/>
  <c r="J235" i="5"/>
  <c r="E236" i="5"/>
  <c r="I236" i="5"/>
  <c r="J236" i="5"/>
  <c r="E237" i="5"/>
  <c r="I237" i="5"/>
  <c r="J237" i="5"/>
  <c r="E238" i="5"/>
  <c r="I238" i="5"/>
  <c r="J238" i="5"/>
  <c r="E239" i="5"/>
  <c r="I239" i="5"/>
  <c r="J239" i="5"/>
  <c r="E240" i="5"/>
  <c r="I240" i="5"/>
  <c r="J240" i="5"/>
  <c r="E241" i="5"/>
  <c r="I241" i="5"/>
  <c r="J241" i="5"/>
  <c r="E242" i="5"/>
  <c r="I242" i="5"/>
  <c r="J242" i="5"/>
  <c r="E243" i="5"/>
  <c r="I243" i="5"/>
  <c r="J243" i="5"/>
  <c r="E244" i="5"/>
  <c r="I244" i="5"/>
  <c r="J244" i="5"/>
  <c r="E245" i="5"/>
  <c r="I245" i="5"/>
  <c r="J245" i="5"/>
  <c r="E246" i="5"/>
  <c r="I246" i="5"/>
  <c r="J246" i="5"/>
  <c r="E247" i="5"/>
  <c r="I247" i="5"/>
  <c r="J247" i="5"/>
  <c r="E248" i="5"/>
  <c r="I248" i="5"/>
  <c r="J248" i="5"/>
  <c r="E249" i="5"/>
  <c r="I249" i="5"/>
  <c r="J249" i="5"/>
  <c r="E250" i="5"/>
  <c r="I250" i="5"/>
  <c r="J250" i="5"/>
  <c r="E251" i="5"/>
  <c r="I251" i="5"/>
  <c r="J251" i="5"/>
  <c r="E252" i="5"/>
  <c r="I252" i="5"/>
  <c r="J252" i="5"/>
  <c r="E253" i="5"/>
  <c r="I253" i="5"/>
  <c r="J253" i="5"/>
  <c r="E254" i="5"/>
  <c r="I254" i="5"/>
  <c r="J254" i="5"/>
  <c r="E255" i="5"/>
  <c r="I255" i="5"/>
  <c r="J255" i="5"/>
  <c r="E256" i="5"/>
  <c r="I256" i="5"/>
  <c r="J256" i="5"/>
  <c r="E257" i="5"/>
  <c r="I257" i="5"/>
  <c r="J257" i="5"/>
  <c r="E258" i="5"/>
  <c r="I258" i="5"/>
  <c r="J258" i="5"/>
  <c r="E259" i="5"/>
  <c r="I259" i="5"/>
  <c r="J259" i="5"/>
  <c r="E260" i="5"/>
  <c r="I260" i="5"/>
  <c r="J260" i="5"/>
  <c r="E261" i="5"/>
  <c r="I261" i="5"/>
  <c r="J261" i="5"/>
  <c r="E262" i="5"/>
  <c r="I262" i="5"/>
  <c r="J262" i="5"/>
  <c r="E263" i="5"/>
  <c r="I263" i="5"/>
  <c r="J263" i="5"/>
  <c r="E264" i="5"/>
  <c r="I264" i="5"/>
  <c r="J264" i="5"/>
  <c r="E265" i="5"/>
  <c r="I265" i="5"/>
  <c r="J265" i="5"/>
  <c r="E266" i="5"/>
  <c r="I266" i="5"/>
  <c r="J266" i="5"/>
  <c r="E267" i="5"/>
  <c r="I267" i="5"/>
  <c r="J267" i="5"/>
  <c r="E268" i="5"/>
  <c r="I268" i="5"/>
  <c r="J268" i="5"/>
  <c r="E269" i="5"/>
  <c r="I269" i="5"/>
  <c r="J269" i="5"/>
  <c r="E270" i="5"/>
  <c r="I270" i="5"/>
  <c r="J270" i="5"/>
  <c r="E271" i="5"/>
  <c r="I271" i="5"/>
  <c r="J271" i="5"/>
  <c r="E272" i="5"/>
  <c r="I272" i="5"/>
  <c r="J272" i="5"/>
  <c r="E273" i="5"/>
  <c r="I273" i="5"/>
  <c r="J273" i="5"/>
  <c r="E274" i="5"/>
  <c r="I274" i="5"/>
  <c r="J274" i="5"/>
  <c r="E275" i="5"/>
  <c r="I275" i="5"/>
  <c r="J275" i="5"/>
  <c r="E276" i="5"/>
  <c r="I276" i="5"/>
  <c r="J276" i="5"/>
  <c r="E277" i="5"/>
  <c r="I277" i="5"/>
  <c r="J277" i="5"/>
  <c r="E278" i="5"/>
  <c r="I278" i="5"/>
  <c r="J278" i="5"/>
  <c r="E279" i="5"/>
  <c r="I279" i="5"/>
  <c r="J279" i="5"/>
  <c r="E280" i="5"/>
  <c r="I280" i="5"/>
  <c r="J280" i="5"/>
  <c r="E281" i="5"/>
  <c r="I281" i="5"/>
  <c r="J281" i="5"/>
  <c r="E282" i="5"/>
  <c r="I282" i="5"/>
  <c r="J282" i="5"/>
  <c r="E283" i="5"/>
  <c r="I283" i="5"/>
  <c r="J283" i="5"/>
  <c r="E284" i="5"/>
  <c r="I284" i="5"/>
  <c r="J284" i="5"/>
  <c r="E285" i="5"/>
  <c r="I285" i="5"/>
  <c r="J285" i="5"/>
  <c r="E286" i="5"/>
  <c r="I286" i="5"/>
  <c r="J286" i="5"/>
  <c r="E287" i="5"/>
  <c r="I287" i="5"/>
  <c r="J287" i="5"/>
  <c r="E288" i="5"/>
  <c r="I288" i="5"/>
  <c r="J288" i="5"/>
  <c r="E289" i="5"/>
  <c r="I289" i="5"/>
  <c r="J289" i="5"/>
  <c r="E290" i="5"/>
  <c r="I290" i="5"/>
  <c r="J290" i="5"/>
  <c r="E291" i="5"/>
  <c r="I291" i="5"/>
  <c r="J291" i="5"/>
  <c r="E292" i="5"/>
  <c r="I292" i="5"/>
  <c r="J292" i="5"/>
  <c r="E293" i="5"/>
  <c r="I293" i="5"/>
  <c r="J293" i="5"/>
  <c r="E294" i="5"/>
  <c r="I294" i="5"/>
  <c r="J294" i="5"/>
  <c r="E295" i="5"/>
  <c r="I295" i="5"/>
  <c r="J295" i="5"/>
  <c r="E296" i="5"/>
  <c r="I296" i="5"/>
  <c r="J296" i="5"/>
  <c r="E297" i="5"/>
  <c r="I297" i="5"/>
  <c r="J297" i="5"/>
  <c r="E298" i="5"/>
  <c r="I298" i="5"/>
  <c r="J298" i="5"/>
  <c r="E299" i="5"/>
  <c r="I299" i="5"/>
  <c r="J299" i="5"/>
  <c r="E300" i="5"/>
  <c r="I300" i="5"/>
  <c r="J300" i="5"/>
  <c r="I301" i="5"/>
  <c r="N3" i="6"/>
  <c r="O3" i="6" s="1"/>
  <c r="N4" i="6"/>
  <c r="O4" i="6" s="1"/>
  <c r="N5" i="6"/>
  <c r="O5" i="6" s="1"/>
  <c r="N6" i="6"/>
  <c r="O6" i="6" s="1"/>
  <c r="N7" i="6"/>
  <c r="O7" i="6" s="1"/>
  <c r="N8" i="6"/>
  <c r="O8" i="6" s="1"/>
  <c r="N9" i="6"/>
  <c r="O9" i="6" s="1"/>
  <c r="N10" i="6"/>
  <c r="O10" i="6" s="1"/>
  <c r="N11" i="6"/>
  <c r="O11" i="6" s="1"/>
  <c r="N12" i="6"/>
  <c r="O12" i="6" s="1"/>
  <c r="N13" i="6"/>
  <c r="O13" i="6" s="1"/>
  <c r="N14" i="6"/>
  <c r="O14" i="6" s="1"/>
  <c r="N15" i="6"/>
  <c r="O15" i="6" s="1"/>
  <c r="N16" i="6"/>
  <c r="O16" i="6" s="1"/>
  <c r="N17" i="6"/>
  <c r="O17" i="6" s="1"/>
  <c r="N18" i="6"/>
  <c r="O18" i="6" s="1"/>
  <c r="N19" i="6"/>
  <c r="O19" i="6" s="1"/>
  <c r="N20" i="6"/>
  <c r="O20" i="6" s="1"/>
  <c r="N21" i="6"/>
  <c r="O21" i="6" s="1"/>
  <c r="N22" i="6"/>
  <c r="O22" i="6" s="1"/>
  <c r="N23" i="6"/>
  <c r="O23" i="6" s="1"/>
  <c r="N24" i="6"/>
  <c r="O24" i="6" s="1"/>
  <c r="N25" i="6"/>
  <c r="O25" i="6" s="1"/>
  <c r="N26" i="6"/>
  <c r="O26" i="6" s="1"/>
  <c r="N27" i="6"/>
  <c r="O27" i="6" s="1"/>
  <c r="N28" i="6"/>
  <c r="O28" i="6" s="1"/>
  <c r="N29" i="6"/>
  <c r="O29" i="6" s="1"/>
  <c r="N30" i="6"/>
  <c r="O30" i="6" s="1"/>
  <c r="N31" i="6"/>
  <c r="O31" i="6" s="1"/>
  <c r="N32" i="6"/>
  <c r="O32" i="6" s="1"/>
  <c r="N33" i="6"/>
  <c r="O33" i="6" s="1"/>
  <c r="N34" i="6"/>
  <c r="O34" i="6" s="1"/>
  <c r="N35" i="6"/>
  <c r="O35" i="6" s="1"/>
  <c r="N36" i="6"/>
  <c r="O36" i="6" s="1"/>
  <c r="N37" i="6"/>
  <c r="O37" i="6" s="1"/>
  <c r="N38" i="6"/>
  <c r="O38" i="6" s="1"/>
  <c r="N39" i="6"/>
  <c r="O39" i="6" s="1"/>
  <c r="N40" i="6"/>
  <c r="O40" i="6" s="1"/>
  <c r="N41" i="6"/>
  <c r="O41" i="6" s="1"/>
  <c r="N42" i="6"/>
  <c r="O42" i="6" s="1"/>
  <c r="N43" i="6"/>
  <c r="O43" i="6" s="1"/>
  <c r="N44" i="6"/>
  <c r="O44" i="6" s="1"/>
  <c r="N45" i="6"/>
  <c r="O45" i="6" s="1"/>
  <c r="N46" i="6"/>
  <c r="O46" i="6" s="1"/>
  <c r="N47" i="6"/>
  <c r="O47" i="6" s="1"/>
  <c r="N48" i="6"/>
  <c r="O48" i="6" s="1"/>
  <c r="N49" i="6"/>
  <c r="O49" i="6" s="1"/>
  <c r="N50" i="6"/>
  <c r="O50" i="6" s="1"/>
  <c r="N51" i="6"/>
  <c r="O51" i="6" s="1"/>
  <c r="N52" i="6"/>
  <c r="O52" i="6" s="1"/>
  <c r="N53" i="6"/>
  <c r="O53" i="6" s="1"/>
  <c r="N54" i="6"/>
  <c r="O54" i="6" s="1"/>
  <c r="N55" i="6"/>
  <c r="O55" i="6" s="1"/>
  <c r="N56" i="6"/>
  <c r="O56" i="6" s="1"/>
  <c r="N57" i="6"/>
  <c r="O57" i="6" s="1"/>
  <c r="N58" i="6"/>
  <c r="O58" i="6" s="1"/>
  <c r="N59" i="6"/>
  <c r="O59" i="6" s="1"/>
  <c r="N60" i="6"/>
  <c r="O60" i="6" s="1"/>
  <c r="N61" i="6"/>
  <c r="O61" i="6" s="1"/>
  <c r="N62" i="6"/>
  <c r="O62" i="6" s="1"/>
  <c r="N63" i="6"/>
  <c r="O63" i="6" s="1"/>
  <c r="N64" i="6"/>
  <c r="O64" i="6" s="1"/>
  <c r="N65" i="6"/>
  <c r="O65" i="6" s="1"/>
  <c r="N66" i="6"/>
  <c r="O66" i="6" s="1"/>
  <c r="N67" i="6"/>
  <c r="O67" i="6" s="1"/>
  <c r="N68" i="6"/>
  <c r="O68" i="6" s="1"/>
  <c r="N69" i="6"/>
  <c r="O69" i="6" s="1"/>
  <c r="N70" i="6"/>
  <c r="O70" i="6" s="1"/>
  <c r="N71" i="6"/>
  <c r="O71" i="6" s="1"/>
  <c r="N72" i="6"/>
  <c r="O72" i="6" s="1"/>
  <c r="N73" i="6"/>
  <c r="O73" i="6" s="1"/>
  <c r="N74" i="6"/>
  <c r="O74" i="6" s="1"/>
  <c r="N75" i="6"/>
  <c r="O75" i="6" s="1"/>
  <c r="N76" i="6"/>
  <c r="O76" i="6" s="1"/>
  <c r="N77" i="6"/>
  <c r="O77" i="6" s="1"/>
  <c r="N78" i="6"/>
  <c r="O78" i="6" s="1"/>
  <c r="N79" i="6"/>
  <c r="O79" i="6" s="1"/>
  <c r="N80" i="6"/>
  <c r="O80" i="6" s="1"/>
  <c r="N81" i="6"/>
  <c r="O81" i="6" s="1"/>
  <c r="N82" i="6"/>
  <c r="O82" i="6" s="1"/>
  <c r="N83" i="6"/>
  <c r="O83" i="6" s="1"/>
  <c r="N84" i="6"/>
  <c r="O84" i="6" s="1"/>
  <c r="N85" i="6"/>
  <c r="O85" i="6" s="1"/>
  <c r="N86" i="6"/>
  <c r="O86" i="6" s="1"/>
  <c r="N87" i="6"/>
  <c r="O87" i="6" s="1"/>
  <c r="N88" i="6"/>
  <c r="O88" i="6" s="1"/>
  <c r="N89" i="6"/>
  <c r="O89" i="6" s="1"/>
  <c r="N90" i="6"/>
  <c r="O90" i="6" s="1"/>
  <c r="N91" i="6"/>
  <c r="O91" i="6" s="1"/>
  <c r="N92" i="6"/>
  <c r="O92" i="6" s="1"/>
  <c r="N93" i="6"/>
  <c r="O93" i="6" s="1"/>
  <c r="N94" i="6"/>
  <c r="O94" i="6" s="1"/>
  <c r="N95" i="6"/>
  <c r="O95" i="6" s="1"/>
  <c r="N96" i="6"/>
  <c r="O96" i="6" s="1"/>
  <c r="N97" i="6"/>
  <c r="O97" i="6" s="1"/>
  <c r="N98" i="6"/>
  <c r="O98" i="6" s="1"/>
  <c r="N99" i="6"/>
  <c r="O99" i="6" s="1"/>
  <c r="N100" i="6"/>
  <c r="O100" i="6" s="1"/>
  <c r="N101" i="6"/>
  <c r="O101" i="6" s="1"/>
  <c r="N102" i="6"/>
  <c r="O102" i="6" s="1"/>
  <c r="N103" i="6"/>
  <c r="O103" i="6" s="1"/>
  <c r="N104" i="6"/>
  <c r="O104" i="6" s="1"/>
  <c r="N105" i="6"/>
  <c r="O105" i="6" s="1"/>
  <c r="N106" i="6"/>
  <c r="O106" i="6" s="1"/>
  <c r="N107" i="6"/>
  <c r="O107" i="6" s="1"/>
  <c r="N108" i="6"/>
  <c r="O108" i="6" s="1"/>
  <c r="N109" i="6"/>
  <c r="O109" i="6" s="1"/>
  <c r="N110" i="6"/>
  <c r="O110" i="6" s="1"/>
  <c r="N111" i="6"/>
  <c r="O111" i="6" s="1"/>
  <c r="N112" i="6"/>
  <c r="O112" i="6" s="1"/>
  <c r="N113" i="6"/>
  <c r="O113" i="6" s="1"/>
  <c r="N114" i="6"/>
  <c r="O114" i="6" s="1"/>
  <c r="N115" i="6"/>
  <c r="O115" i="6" s="1"/>
  <c r="N116" i="6"/>
  <c r="O116" i="6" s="1"/>
  <c r="N117" i="6"/>
  <c r="O117" i="6" s="1"/>
  <c r="N118" i="6"/>
  <c r="O118" i="6" s="1"/>
  <c r="N119" i="6"/>
  <c r="O119" i="6" s="1"/>
  <c r="N120" i="6"/>
  <c r="O120" i="6" s="1"/>
  <c r="N121" i="6"/>
  <c r="O121" i="6" s="1"/>
  <c r="N122" i="6"/>
  <c r="O122" i="6" s="1"/>
  <c r="N123" i="6"/>
  <c r="O123" i="6" s="1"/>
  <c r="N124" i="6"/>
  <c r="O124" i="6" s="1"/>
  <c r="N125" i="6"/>
  <c r="O125" i="6" s="1"/>
  <c r="N126" i="6"/>
  <c r="O126" i="6" s="1"/>
  <c r="N127" i="6"/>
  <c r="O127" i="6" s="1"/>
  <c r="N128" i="6"/>
  <c r="O128" i="6" s="1"/>
  <c r="N129" i="6"/>
  <c r="O129" i="6" s="1"/>
  <c r="N130" i="6"/>
  <c r="O130" i="6" s="1"/>
  <c r="N131" i="6"/>
  <c r="O131" i="6" s="1"/>
  <c r="N132" i="6"/>
  <c r="O132" i="6" s="1"/>
  <c r="N133" i="6"/>
  <c r="O133" i="6" s="1"/>
  <c r="N134" i="6"/>
  <c r="O134" i="6" s="1"/>
  <c r="N135" i="6"/>
  <c r="O135" i="6" s="1"/>
  <c r="N136" i="6"/>
  <c r="O136" i="6" s="1"/>
  <c r="N137" i="6"/>
  <c r="O137" i="6" s="1"/>
  <c r="N138" i="6"/>
  <c r="O138" i="6" s="1"/>
  <c r="N139" i="6"/>
  <c r="O139" i="6" s="1"/>
  <c r="N140" i="6"/>
  <c r="O140" i="6" s="1"/>
  <c r="N141" i="6"/>
  <c r="O141" i="6" s="1"/>
  <c r="N142" i="6"/>
  <c r="O142" i="6" s="1"/>
  <c r="N143" i="6"/>
  <c r="O143" i="6" s="1"/>
  <c r="N144" i="6"/>
  <c r="O144" i="6" s="1"/>
  <c r="N145" i="6"/>
  <c r="O145" i="6" s="1"/>
  <c r="N146" i="6"/>
  <c r="O146" i="6" s="1"/>
  <c r="N147" i="6"/>
  <c r="O147" i="6" s="1"/>
  <c r="N148" i="6"/>
  <c r="O148" i="6" s="1"/>
  <c r="N149" i="6"/>
  <c r="O149" i="6" s="1"/>
  <c r="N150" i="6"/>
  <c r="O150" i="6" s="1"/>
  <c r="N151" i="6"/>
  <c r="O151" i="6" s="1"/>
  <c r="N152" i="6"/>
  <c r="O152" i="6" s="1"/>
  <c r="N153" i="6"/>
  <c r="O153" i="6" s="1"/>
  <c r="N154" i="6"/>
  <c r="O154" i="6" s="1"/>
  <c r="N155" i="6"/>
  <c r="O155" i="6" s="1"/>
  <c r="N156" i="6"/>
  <c r="O156" i="6" s="1"/>
  <c r="N157" i="6"/>
  <c r="O157" i="6" s="1"/>
  <c r="N158" i="6"/>
  <c r="O158" i="6" s="1"/>
  <c r="N159" i="6"/>
  <c r="O159" i="6" s="1"/>
  <c r="N160" i="6"/>
  <c r="O160" i="6" s="1"/>
  <c r="N161" i="6"/>
  <c r="O161" i="6" s="1"/>
  <c r="N162" i="6"/>
  <c r="O162" i="6" s="1"/>
  <c r="N163" i="6"/>
  <c r="O163" i="6" s="1"/>
  <c r="N164" i="6"/>
  <c r="O164" i="6" s="1"/>
  <c r="N165" i="6"/>
  <c r="O165" i="6" s="1"/>
  <c r="N166" i="6"/>
  <c r="O166" i="6" s="1"/>
  <c r="N167" i="6"/>
  <c r="O167" i="6" s="1"/>
  <c r="N168" i="6"/>
  <c r="O168" i="6" s="1"/>
  <c r="N169" i="6"/>
  <c r="O169" i="6" s="1"/>
  <c r="N170" i="6"/>
  <c r="O170" i="6" s="1"/>
  <c r="N171" i="6"/>
  <c r="O171" i="6" s="1"/>
  <c r="N172" i="6"/>
  <c r="O172" i="6" s="1"/>
  <c r="N173" i="6"/>
  <c r="O173" i="6" s="1"/>
  <c r="N174" i="6"/>
  <c r="O174" i="6" s="1"/>
  <c r="N175" i="6"/>
  <c r="O175" i="6" s="1"/>
  <c r="N176" i="6"/>
  <c r="O176" i="6" s="1"/>
  <c r="N177" i="6"/>
  <c r="O177" i="6" s="1"/>
  <c r="N178" i="6"/>
  <c r="O178" i="6" s="1"/>
  <c r="N179" i="6"/>
  <c r="O179" i="6" s="1"/>
  <c r="N180" i="6"/>
  <c r="O180" i="6" s="1"/>
  <c r="N181" i="6"/>
  <c r="O181" i="6" s="1"/>
  <c r="N182" i="6"/>
  <c r="O182" i="6" s="1"/>
  <c r="N183" i="6"/>
  <c r="O183" i="6" s="1"/>
  <c r="N184" i="6"/>
  <c r="O184" i="6" s="1"/>
  <c r="N185" i="6"/>
  <c r="O185" i="6" s="1"/>
  <c r="N186" i="6"/>
  <c r="O186" i="6" s="1"/>
  <c r="N187" i="6"/>
  <c r="O187" i="6" s="1"/>
  <c r="N188" i="6"/>
  <c r="O188" i="6" s="1"/>
  <c r="N189" i="6"/>
  <c r="O189" i="6" s="1"/>
  <c r="N190" i="6"/>
  <c r="O190" i="6" s="1"/>
  <c r="N191" i="6"/>
  <c r="O191" i="6" s="1"/>
  <c r="N192" i="6"/>
  <c r="O192" i="6" s="1"/>
  <c r="N193" i="6"/>
  <c r="O193" i="6" s="1"/>
  <c r="N194" i="6"/>
  <c r="O194" i="6" s="1"/>
  <c r="N195" i="6"/>
  <c r="O195" i="6" s="1"/>
  <c r="N196" i="6"/>
  <c r="O196" i="6" s="1"/>
  <c r="N197" i="6"/>
  <c r="O197" i="6" s="1"/>
  <c r="N198" i="6"/>
  <c r="O198" i="6" s="1"/>
  <c r="N199" i="6"/>
  <c r="O199" i="6" s="1"/>
  <c r="N200" i="6"/>
  <c r="O200" i="6" s="1"/>
  <c r="N201" i="6"/>
  <c r="O201" i="6" s="1"/>
  <c r="N202" i="6"/>
  <c r="O202" i="6" s="1"/>
  <c r="N203" i="6"/>
  <c r="O203" i="6" s="1"/>
  <c r="N204" i="6"/>
  <c r="O204" i="6" s="1"/>
  <c r="N205" i="6"/>
  <c r="O205" i="6" s="1"/>
  <c r="N206" i="6"/>
  <c r="O206" i="6" s="1"/>
  <c r="N207" i="6"/>
  <c r="O207" i="6" s="1"/>
  <c r="N208" i="6"/>
  <c r="O208" i="6" s="1"/>
  <c r="N209" i="6"/>
  <c r="O209" i="6" s="1"/>
  <c r="N210" i="6"/>
  <c r="O210" i="6" s="1"/>
  <c r="N211" i="6"/>
  <c r="O211" i="6" s="1"/>
  <c r="N212" i="6"/>
  <c r="O212" i="6" s="1"/>
  <c r="N213" i="6"/>
  <c r="O213" i="6" s="1"/>
  <c r="N214" i="6"/>
  <c r="O214" i="6" s="1"/>
  <c r="N215" i="6"/>
  <c r="O215" i="6" s="1"/>
  <c r="N216" i="6"/>
  <c r="O216" i="6" s="1"/>
  <c r="N217" i="6"/>
  <c r="O217" i="6" s="1"/>
  <c r="N218" i="6"/>
  <c r="O218" i="6" s="1"/>
  <c r="N219" i="6"/>
  <c r="O219" i="6" s="1"/>
  <c r="N220" i="6"/>
  <c r="O220" i="6" s="1"/>
  <c r="N221" i="6"/>
  <c r="O221" i="6" s="1"/>
  <c r="N222" i="6"/>
  <c r="O222" i="6" s="1"/>
  <c r="N223" i="6"/>
  <c r="O223" i="6" s="1"/>
  <c r="N224" i="6"/>
  <c r="O224" i="6" s="1"/>
  <c r="N225" i="6"/>
  <c r="O225" i="6" s="1"/>
  <c r="N226" i="6"/>
  <c r="O226" i="6" s="1"/>
  <c r="N227" i="6"/>
  <c r="O227" i="6" s="1"/>
  <c r="N228" i="6"/>
  <c r="O228" i="6" s="1"/>
  <c r="N229" i="6"/>
  <c r="O229" i="6" s="1"/>
  <c r="N230" i="6"/>
  <c r="O230" i="6" s="1"/>
  <c r="N231" i="6"/>
  <c r="O231" i="6" s="1"/>
  <c r="N232" i="6"/>
  <c r="O232" i="6" s="1"/>
  <c r="N233" i="6"/>
  <c r="O233" i="6" s="1"/>
  <c r="N234" i="6"/>
  <c r="O234" i="6" s="1"/>
  <c r="N235" i="6"/>
  <c r="O235" i="6" s="1"/>
  <c r="N236" i="6"/>
  <c r="O236" i="6" s="1"/>
  <c r="N237" i="6"/>
  <c r="O237" i="6" s="1"/>
  <c r="N238" i="6"/>
  <c r="O238" i="6" s="1"/>
  <c r="N239" i="6"/>
  <c r="O239" i="6" s="1"/>
  <c r="N240" i="6"/>
  <c r="O240" i="6" s="1"/>
  <c r="N241" i="6"/>
  <c r="O241" i="6" s="1"/>
  <c r="N242" i="6"/>
  <c r="O242" i="6" s="1"/>
  <c r="N243" i="6"/>
  <c r="O243" i="6" s="1"/>
  <c r="N244" i="6"/>
  <c r="O244" i="6" s="1"/>
  <c r="N245" i="6"/>
  <c r="O245" i="6" s="1"/>
  <c r="N246" i="6"/>
  <c r="O246" i="6" s="1"/>
  <c r="N247" i="6"/>
  <c r="O247" i="6" s="1"/>
  <c r="N248" i="6"/>
  <c r="O248" i="6" s="1"/>
  <c r="N249" i="6"/>
  <c r="O249" i="6" s="1"/>
  <c r="N250" i="6"/>
  <c r="O250" i="6" s="1"/>
  <c r="N251" i="6"/>
  <c r="O251" i="6" s="1"/>
  <c r="N252" i="6"/>
  <c r="O252" i="6" s="1"/>
  <c r="N253" i="6"/>
  <c r="O253" i="6" s="1"/>
  <c r="N254" i="6"/>
  <c r="O254" i="6" s="1"/>
  <c r="N255" i="6"/>
  <c r="O255" i="6" s="1"/>
  <c r="N256" i="6"/>
  <c r="O256" i="6" s="1"/>
  <c r="N257" i="6"/>
  <c r="O257" i="6" s="1"/>
  <c r="N258" i="6"/>
  <c r="O258" i="6" s="1"/>
  <c r="N259" i="6"/>
  <c r="O259" i="6" s="1"/>
  <c r="N260" i="6"/>
  <c r="O260" i="6" s="1"/>
  <c r="N261" i="6"/>
  <c r="O261" i="6" s="1"/>
  <c r="N262" i="6"/>
  <c r="O262" i="6" s="1"/>
  <c r="N263" i="6"/>
  <c r="O263" i="6" s="1"/>
  <c r="N264" i="6"/>
  <c r="O264" i="6" s="1"/>
  <c r="N265" i="6"/>
  <c r="O265" i="6" s="1"/>
  <c r="N266" i="6"/>
  <c r="O266" i="6" s="1"/>
  <c r="N267" i="6"/>
  <c r="O267" i="6" s="1"/>
  <c r="N268" i="6"/>
  <c r="O268" i="6" s="1"/>
  <c r="N269" i="6"/>
  <c r="O269" i="6" s="1"/>
  <c r="N270" i="6"/>
  <c r="O270" i="6" s="1"/>
  <c r="N271" i="6"/>
  <c r="O271" i="6" s="1"/>
  <c r="N272" i="6"/>
  <c r="O272" i="6" s="1"/>
  <c r="N273" i="6"/>
  <c r="O273" i="6" s="1"/>
  <c r="N274" i="6"/>
  <c r="O274" i="6" s="1"/>
  <c r="N275" i="6"/>
  <c r="O275" i="6" s="1"/>
  <c r="N276" i="6"/>
  <c r="O276" i="6" s="1"/>
  <c r="N277" i="6"/>
  <c r="O277" i="6" s="1"/>
  <c r="N278" i="6"/>
  <c r="O278" i="6" s="1"/>
  <c r="N279" i="6"/>
  <c r="O279" i="6" s="1"/>
  <c r="N280" i="6"/>
  <c r="O280" i="6" s="1"/>
  <c r="N281" i="6"/>
  <c r="O281" i="6" s="1"/>
  <c r="N282" i="6"/>
  <c r="O282" i="6" s="1"/>
  <c r="N283" i="6"/>
  <c r="O283" i="6" s="1"/>
  <c r="N284" i="6"/>
  <c r="O284" i="6" s="1"/>
  <c r="N285" i="6"/>
  <c r="O285" i="6" s="1"/>
  <c r="N286" i="6"/>
  <c r="O286" i="6" s="1"/>
  <c r="N287" i="6"/>
  <c r="O287" i="6" s="1"/>
  <c r="N288" i="6"/>
  <c r="O288" i="6" s="1"/>
  <c r="N289" i="6"/>
  <c r="O289" i="6" s="1"/>
  <c r="N290" i="6"/>
  <c r="O290" i="6" s="1"/>
  <c r="N291" i="6"/>
  <c r="O291" i="6" s="1"/>
  <c r="N292" i="6"/>
  <c r="O292" i="6" s="1"/>
  <c r="N293" i="6"/>
  <c r="O293" i="6" s="1"/>
  <c r="N294" i="6"/>
  <c r="O294" i="6" s="1"/>
  <c r="N295" i="6"/>
  <c r="O295" i="6" s="1"/>
  <c r="N296" i="6"/>
  <c r="O296" i="6" s="1"/>
  <c r="N297" i="6"/>
  <c r="O297" i="6" s="1"/>
  <c r="N298" i="6"/>
  <c r="O298" i="6" s="1"/>
  <c r="N299" i="6"/>
  <c r="O299" i="6" s="1"/>
  <c r="N300" i="6"/>
  <c r="O300" i="6" s="1"/>
  <c r="N301" i="6"/>
  <c r="O301" i="6" s="1"/>
  <c r="N302" i="6"/>
  <c r="O302" i="6" s="1"/>
  <c r="N303" i="6"/>
  <c r="O303" i="6" s="1"/>
  <c r="N304" i="6"/>
  <c r="O304" i="6" s="1"/>
  <c r="N305" i="6"/>
  <c r="O305" i="6" s="1"/>
  <c r="N306" i="6"/>
  <c r="O306" i="6" s="1"/>
  <c r="N307" i="6"/>
  <c r="O307" i="6" s="1"/>
  <c r="N308" i="6"/>
  <c r="O308" i="6" s="1"/>
  <c r="N309" i="6"/>
  <c r="O309" i="6" s="1"/>
  <c r="N310" i="6"/>
  <c r="O310" i="6" s="1"/>
  <c r="N311" i="6"/>
  <c r="O311" i="6" s="1"/>
  <c r="N312" i="6"/>
  <c r="O312" i="6" s="1"/>
  <c r="N313" i="6"/>
  <c r="O313" i="6" s="1"/>
  <c r="N314" i="6"/>
  <c r="O314" i="6" s="1"/>
  <c r="N315" i="6"/>
  <c r="O315" i="6" s="1"/>
  <c r="N316" i="6"/>
  <c r="O316" i="6" s="1"/>
  <c r="N317" i="6"/>
  <c r="O317" i="6" s="1"/>
  <c r="N318" i="6"/>
  <c r="O318" i="6" s="1"/>
  <c r="N319" i="6"/>
  <c r="O319" i="6" s="1"/>
  <c r="N320" i="6"/>
  <c r="O320" i="6" s="1"/>
  <c r="N321" i="6"/>
  <c r="O321" i="6" s="1"/>
  <c r="N322" i="6"/>
  <c r="O322" i="6" s="1"/>
  <c r="N323" i="6"/>
  <c r="O323" i="6" s="1"/>
  <c r="N324" i="6"/>
  <c r="O324" i="6" s="1"/>
  <c r="N325" i="6"/>
  <c r="O325" i="6" s="1"/>
  <c r="N326" i="6"/>
  <c r="O326" i="6" s="1"/>
  <c r="N327" i="6"/>
  <c r="O327" i="6" s="1"/>
  <c r="N328" i="6"/>
  <c r="O328" i="6" s="1"/>
  <c r="N329" i="6"/>
  <c r="O329" i="6" s="1"/>
  <c r="N330" i="6"/>
  <c r="O330" i="6" s="1"/>
  <c r="N331" i="6"/>
  <c r="O331" i="6" s="1"/>
  <c r="N332" i="6"/>
  <c r="O332" i="6" s="1"/>
  <c r="N333" i="6"/>
  <c r="O333" i="6" s="1"/>
  <c r="N334" i="6"/>
  <c r="O334" i="6" s="1"/>
  <c r="N335" i="6"/>
  <c r="O335" i="6" s="1"/>
  <c r="N336" i="6"/>
  <c r="O336" i="6" s="1"/>
  <c r="N337" i="6"/>
  <c r="O337" i="6" s="1"/>
  <c r="N338" i="6"/>
  <c r="O338" i="6" s="1"/>
  <c r="N339" i="6"/>
  <c r="O339" i="6" s="1"/>
  <c r="N340" i="6"/>
  <c r="O340" i="6" s="1"/>
  <c r="N341" i="6"/>
  <c r="O341" i="6" s="1"/>
  <c r="N342" i="6"/>
  <c r="O342" i="6" s="1"/>
  <c r="N343" i="6"/>
  <c r="O343" i="6" s="1"/>
  <c r="N344" i="6"/>
  <c r="O344" i="6" s="1"/>
  <c r="N345" i="6"/>
  <c r="O345" i="6" s="1"/>
  <c r="N346" i="6"/>
  <c r="O346" i="6" s="1"/>
  <c r="N347" i="6"/>
  <c r="O347" i="6" s="1"/>
  <c r="N348" i="6"/>
  <c r="O348" i="6" s="1"/>
  <c r="N349" i="6"/>
  <c r="O349" i="6" s="1"/>
  <c r="N350" i="6"/>
  <c r="O350" i="6" s="1"/>
  <c r="N351" i="6"/>
  <c r="O351" i="6" s="1"/>
  <c r="N352" i="6"/>
  <c r="O352" i="6" s="1"/>
  <c r="N353" i="6"/>
  <c r="O353" i="6" s="1"/>
  <c r="N354" i="6"/>
  <c r="O354" i="6" s="1"/>
  <c r="N355" i="6"/>
  <c r="O355" i="6" s="1"/>
  <c r="N356" i="6"/>
  <c r="O356" i="6" s="1"/>
  <c r="N357" i="6"/>
  <c r="O357" i="6" s="1"/>
  <c r="N358" i="6"/>
  <c r="O358" i="6" s="1"/>
  <c r="N359" i="6"/>
  <c r="O359" i="6" s="1"/>
  <c r="N360" i="6"/>
  <c r="O360" i="6" s="1"/>
  <c r="N361" i="6"/>
  <c r="O361" i="6" s="1"/>
  <c r="N362" i="6"/>
  <c r="O362" i="6" s="1"/>
  <c r="N363" i="6"/>
  <c r="O363" i="6" s="1"/>
  <c r="N364" i="6"/>
  <c r="O364" i="6" s="1"/>
  <c r="N365" i="6"/>
  <c r="O365" i="6" s="1"/>
  <c r="N366" i="6"/>
  <c r="O366" i="6" s="1"/>
  <c r="N367" i="6"/>
  <c r="O367" i="6" s="1"/>
  <c r="N368" i="6"/>
  <c r="O368" i="6" s="1"/>
  <c r="N369" i="6"/>
  <c r="O369" i="6" s="1"/>
  <c r="N370" i="6"/>
  <c r="O370" i="6" s="1"/>
  <c r="N371" i="6"/>
  <c r="O371" i="6" s="1"/>
  <c r="N372" i="6"/>
  <c r="O372" i="6" s="1"/>
  <c r="N373" i="6"/>
  <c r="O373" i="6" s="1"/>
  <c r="N374" i="6"/>
  <c r="O374" i="6" s="1"/>
  <c r="N375" i="6"/>
  <c r="O375" i="6" s="1"/>
  <c r="N376" i="6"/>
  <c r="O376" i="6" s="1"/>
  <c r="N377" i="6"/>
  <c r="O377" i="6" s="1"/>
  <c r="N378" i="6"/>
  <c r="O378" i="6" s="1"/>
  <c r="N379" i="6"/>
  <c r="O379" i="6" s="1"/>
  <c r="N380" i="6"/>
  <c r="O380" i="6" s="1"/>
  <c r="N381" i="6"/>
  <c r="O381" i="6" s="1"/>
  <c r="N382" i="6"/>
  <c r="O382" i="6" s="1"/>
  <c r="N383" i="6"/>
  <c r="O383" i="6" s="1"/>
  <c r="N384" i="6"/>
  <c r="O384" i="6" s="1"/>
  <c r="N385" i="6"/>
  <c r="O385" i="6" s="1"/>
  <c r="N386" i="6"/>
  <c r="O386" i="6" s="1"/>
  <c r="N387" i="6"/>
  <c r="O387" i="6" s="1"/>
  <c r="N388" i="6"/>
  <c r="O388" i="6" s="1"/>
  <c r="N389" i="6"/>
  <c r="O389" i="6" s="1"/>
  <c r="N390" i="6"/>
  <c r="O390" i="6" s="1"/>
  <c r="N391" i="6"/>
  <c r="O391" i="6" s="1"/>
  <c r="N392" i="6"/>
  <c r="O392" i="6" s="1"/>
  <c r="N393" i="6"/>
  <c r="O393" i="6" s="1"/>
  <c r="N394" i="6"/>
  <c r="O394" i="6" s="1"/>
  <c r="N395" i="6"/>
  <c r="O395" i="6" s="1"/>
  <c r="N396" i="6"/>
  <c r="O396" i="6" s="1"/>
  <c r="N397" i="6"/>
  <c r="O397" i="6" s="1"/>
  <c r="N398" i="6"/>
  <c r="O398" i="6" s="1"/>
  <c r="N399" i="6"/>
  <c r="O399" i="6" s="1"/>
  <c r="N400" i="6"/>
  <c r="O400" i="6" s="1"/>
  <c r="N401" i="6"/>
  <c r="O401" i="6" s="1"/>
  <c r="N402" i="6"/>
  <c r="O402" i="6" s="1"/>
  <c r="N403" i="6"/>
  <c r="O403" i="6" s="1"/>
  <c r="N404" i="6"/>
  <c r="O404" i="6" s="1"/>
  <c r="N405" i="6"/>
  <c r="O405" i="6" s="1"/>
  <c r="N406" i="6"/>
  <c r="O406" i="6" s="1"/>
  <c r="N407" i="6"/>
  <c r="O407" i="6" s="1"/>
  <c r="N408" i="6"/>
  <c r="O408" i="6" s="1"/>
  <c r="N409" i="6"/>
  <c r="O409" i="6" s="1"/>
  <c r="N410" i="6"/>
  <c r="O410" i="6" s="1"/>
  <c r="N411" i="6"/>
  <c r="O411" i="6" s="1"/>
  <c r="N412" i="6"/>
  <c r="O412" i="6" s="1"/>
  <c r="N413" i="6"/>
  <c r="O413" i="6" s="1"/>
  <c r="N414" i="6"/>
  <c r="O414" i="6" s="1"/>
  <c r="N415" i="6"/>
  <c r="O415" i="6" s="1"/>
  <c r="N416" i="6"/>
  <c r="O416" i="6" s="1"/>
  <c r="N417" i="6"/>
  <c r="O417" i="6" s="1"/>
  <c r="N418" i="6"/>
  <c r="O418" i="6" s="1"/>
  <c r="N419" i="6"/>
  <c r="O419" i="6" s="1"/>
  <c r="N420" i="6"/>
  <c r="O420" i="6" s="1"/>
  <c r="N421" i="6"/>
  <c r="O421" i="6" s="1"/>
  <c r="N422" i="6"/>
  <c r="O422" i="6" s="1"/>
  <c r="N423" i="6"/>
  <c r="O423" i="6" s="1"/>
  <c r="N424" i="6"/>
  <c r="O424" i="6" s="1"/>
  <c r="N425" i="6"/>
  <c r="O425" i="6" s="1"/>
  <c r="N426" i="6"/>
  <c r="O426" i="6" s="1"/>
  <c r="N427" i="6"/>
  <c r="O427" i="6" s="1"/>
  <c r="N428" i="6"/>
  <c r="O428" i="6" s="1"/>
  <c r="N429" i="6"/>
  <c r="O429" i="6" s="1"/>
  <c r="N430" i="6"/>
  <c r="O430" i="6" s="1"/>
  <c r="N431" i="6"/>
  <c r="O431" i="6" s="1"/>
  <c r="N432" i="6"/>
  <c r="O432" i="6" s="1"/>
  <c r="N433" i="6"/>
  <c r="O433" i="6" s="1"/>
  <c r="N434" i="6"/>
  <c r="O434" i="6" s="1"/>
  <c r="N435" i="6"/>
  <c r="O435" i="6" s="1"/>
  <c r="N436" i="6"/>
  <c r="O436" i="6" s="1"/>
  <c r="N437" i="6"/>
  <c r="O437" i="6" s="1"/>
  <c r="N438" i="6"/>
  <c r="O438" i="6" s="1"/>
  <c r="N439" i="6"/>
  <c r="O439" i="6" s="1"/>
  <c r="N440" i="6"/>
  <c r="O440" i="6" s="1"/>
  <c r="N441" i="6"/>
  <c r="O441" i="6" s="1"/>
  <c r="N442" i="6"/>
  <c r="O442" i="6" s="1"/>
  <c r="N443" i="6"/>
  <c r="O443" i="6" s="1"/>
  <c r="N444" i="6"/>
  <c r="O444" i="6" s="1"/>
  <c r="N445" i="6"/>
  <c r="O445" i="6" s="1"/>
  <c r="N446" i="6"/>
  <c r="O446" i="6" s="1"/>
  <c r="N447" i="6"/>
  <c r="O447" i="6" s="1"/>
  <c r="N448" i="6"/>
  <c r="O448" i="6" s="1"/>
  <c r="N449" i="6"/>
  <c r="O449" i="6" s="1"/>
  <c r="N450" i="6"/>
  <c r="O450" i="6" s="1"/>
  <c r="N451" i="6"/>
  <c r="O451" i="6" s="1"/>
  <c r="N452" i="6"/>
  <c r="O452" i="6" s="1"/>
  <c r="N453" i="6"/>
  <c r="O453" i="6" s="1"/>
  <c r="N454" i="6"/>
  <c r="O454" i="6" s="1"/>
  <c r="N455" i="6"/>
  <c r="O455" i="6" s="1"/>
  <c r="N456" i="6"/>
  <c r="O456" i="6" s="1"/>
  <c r="N457" i="6"/>
  <c r="O457" i="6" s="1"/>
  <c r="N458" i="6"/>
  <c r="O458" i="6" s="1"/>
  <c r="N459" i="6"/>
  <c r="O459" i="6" s="1"/>
  <c r="N460" i="6"/>
  <c r="O460" i="6" s="1"/>
  <c r="N461" i="6"/>
  <c r="O461" i="6" s="1"/>
  <c r="N462" i="6"/>
  <c r="O462" i="6" s="1"/>
  <c r="N463" i="6"/>
  <c r="O463" i="6" s="1"/>
  <c r="N464" i="6"/>
  <c r="O464" i="6" s="1"/>
  <c r="N465" i="6"/>
  <c r="O465" i="6" s="1"/>
  <c r="N466" i="6"/>
  <c r="O466" i="6" s="1"/>
  <c r="N467" i="6"/>
  <c r="O467" i="6" s="1"/>
  <c r="N468" i="6"/>
  <c r="O468" i="6" s="1"/>
  <c r="N469" i="6"/>
  <c r="O469" i="6" s="1"/>
  <c r="N470" i="6"/>
  <c r="O470" i="6" s="1"/>
  <c r="N471" i="6"/>
  <c r="O471" i="6" s="1"/>
  <c r="N472" i="6"/>
  <c r="O472" i="6" s="1"/>
  <c r="N473" i="6"/>
  <c r="O473" i="6" s="1"/>
  <c r="N474" i="6"/>
  <c r="O474" i="6" s="1"/>
  <c r="N475" i="6"/>
  <c r="O475" i="6" s="1"/>
  <c r="N476" i="6"/>
  <c r="O476" i="6" s="1"/>
  <c r="N477" i="6"/>
  <c r="O477" i="6" s="1"/>
  <c r="N478" i="6"/>
  <c r="O478" i="6" s="1"/>
  <c r="N479" i="6"/>
  <c r="O479" i="6" s="1"/>
  <c r="N480" i="6"/>
  <c r="O480" i="6" s="1"/>
  <c r="N481" i="6"/>
  <c r="O481" i="6" s="1"/>
  <c r="N482" i="6"/>
  <c r="O482" i="6" s="1"/>
  <c r="N483" i="6"/>
  <c r="O483" i="6" s="1"/>
  <c r="N484" i="6"/>
  <c r="O484" i="6" s="1"/>
  <c r="N485" i="6"/>
  <c r="O485" i="6" s="1"/>
  <c r="N486" i="6"/>
  <c r="O486" i="6" s="1"/>
  <c r="N487" i="6"/>
  <c r="O487" i="6" s="1"/>
  <c r="N488" i="6"/>
  <c r="O488" i="6" s="1"/>
  <c r="N489" i="6"/>
  <c r="O489" i="6" s="1"/>
  <c r="N490" i="6"/>
  <c r="O490" i="6" s="1"/>
  <c r="N491" i="6"/>
  <c r="O491" i="6" s="1"/>
  <c r="N492" i="6"/>
  <c r="O492" i="6" s="1"/>
  <c r="N493" i="6"/>
  <c r="O493" i="6" s="1"/>
  <c r="N494" i="6"/>
  <c r="O494" i="6" s="1"/>
  <c r="N495" i="6"/>
  <c r="O495" i="6" s="1"/>
  <c r="N496" i="6"/>
  <c r="O496" i="6" s="1"/>
  <c r="N497" i="6"/>
  <c r="O497" i="6" s="1"/>
  <c r="N498" i="6"/>
  <c r="O498" i="6" s="1"/>
  <c r="N499" i="6"/>
  <c r="O499" i="6" s="1"/>
  <c r="N500" i="6"/>
  <c r="O500" i="6" s="1"/>
  <c r="N501" i="6"/>
  <c r="O501" i="6" s="1"/>
  <c r="N2" i="6"/>
  <c r="O2" i="6" s="1"/>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2" i="6"/>
  <c r="J301" i="5" l="1"/>
  <c r="L501" i="6"/>
  <c r="P501" i="6"/>
  <c r="L500" i="6"/>
  <c r="P500" i="6"/>
  <c r="L499" i="6"/>
  <c r="P499" i="6"/>
  <c r="L498" i="6"/>
  <c r="P498" i="6"/>
  <c r="L497" i="6"/>
  <c r="P497" i="6"/>
  <c r="L496" i="6"/>
  <c r="P496" i="6"/>
  <c r="L495" i="6"/>
  <c r="P495" i="6"/>
  <c r="L494" i="6"/>
  <c r="P494" i="6"/>
  <c r="L493" i="6"/>
  <c r="P493" i="6"/>
  <c r="L492" i="6"/>
  <c r="P492" i="6"/>
  <c r="L491" i="6"/>
  <c r="P491" i="6"/>
  <c r="L490" i="6"/>
  <c r="P490" i="6"/>
  <c r="L489" i="6"/>
  <c r="P489" i="6"/>
  <c r="L488" i="6"/>
  <c r="P488" i="6"/>
  <c r="L487" i="6"/>
  <c r="P487" i="6"/>
  <c r="L486" i="6"/>
  <c r="P486" i="6"/>
  <c r="L485" i="6"/>
  <c r="P485" i="6"/>
  <c r="L484" i="6"/>
  <c r="P484" i="6"/>
  <c r="L483" i="6"/>
  <c r="P483" i="6"/>
  <c r="L482" i="6"/>
  <c r="P482" i="6"/>
  <c r="L481" i="6"/>
  <c r="P481" i="6"/>
  <c r="L480" i="6"/>
  <c r="P480" i="6"/>
  <c r="L479" i="6"/>
  <c r="P479" i="6"/>
  <c r="L478" i="6"/>
  <c r="P478" i="6"/>
  <c r="L477" i="6"/>
  <c r="P477" i="6"/>
  <c r="L476" i="6"/>
  <c r="P476" i="6"/>
  <c r="L475" i="6"/>
  <c r="P475" i="6"/>
  <c r="L474" i="6"/>
  <c r="P474" i="6"/>
  <c r="L473" i="6"/>
  <c r="P473" i="6"/>
  <c r="L472" i="6"/>
  <c r="P472" i="6"/>
  <c r="L471" i="6"/>
  <c r="P471" i="6"/>
  <c r="L470" i="6"/>
  <c r="P470" i="6"/>
  <c r="L469" i="6"/>
  <c r="P469" i="6"/>
  <c r="L468" i="6"/>
  <c r="P468" i="6"/>
  <c r="L467" i="6"/>
  <c r="P467" i="6"/>
  <c r="L466" i="6"/>
  <c r="P466" i="6"/>
  <c r="L465" i="6"/>
  <c r="P465" i="6"/>
  <c r="L464" i="6"/>
  <c r="P464" i="6"/>
  <c r="L463" i="6"/>
  <c r="P463" i="6"/>
  <c r="L462" i="6"/>
  <c r="P462" i="6"/>
  <c r="L461" i="6"/>
  <c r="P461" i="6"/>
  <c r="L460" i="6"/>
  <c r="P460" i="6"/>
  <c r="L459" i="6"/>
  <c r="P459" i="6"/>
  <c r="L458" i="6"/>
  <c r="P458" i="6"/>
  <c r="L457" i="6"/>
  <c r="P457" i="6"/>
  <c r="L456" i="6"/>
  <c r="P456" i="6"/>
  <c r="L455" i="6"/>
  <c r="P455" i="6"/>
  <c r="L454" i="6"/>
  <c r="P454" i="6"/>
  <c r="L453" i="6"/>
  <c r="P453" i="6"/>
  <c r="L452" i="6"/>
  <c r="P452" i="6"/>
  <c r="L451" i="6"/>
  <c r="P451" i="6"/>
  <c r="L450" i="6"/>
  <c r="P450" i="6"/>
  <c r="L449" i="6"/>
  <c r="P449" i="6"/>
  <c r="L448" i="6"/>
  <c r="P448" i="6"/>
  <c r="L447" i="6"/>
  <c r="P447" i="6"/>
  <c r="L446" i="6"/>
  <c r="P446" i="6"/>
  <c r="L445" i="6"/>
  <c r="P445" i="6"/>
  <c r="L444" i="6"/>
  <c r="P444" i="6"/>
  <c r="L443" i="6"/>
  <c r="P443" i="6"/>
  <c r="L442" i="6"/>
  <c r="P442" i="6"/>
  <c r="L441" i="6"/>
  <c r="P441" i="6"/>
  <c r="L440" i="6"/>
  <c r="P440" i="6"/>
  <c r="L439" i="6"/>
  <c r="P439" i="6"/>
  <c r="L438" i="6"/>
  <c r="P438" i="6"/>
  <c r="L437" i="6"/>
  <c r="P437" i="6"/>
  <c r="L436" i="6"/>
  <c r="P436" i="6"/>
  <c r="L435" i="6"/>
  <c r="P435" i="6"/>
  <c r="L434" i="6"/>
  <c r="P434" i="6"/>
  <c r="L433" i="6"/>
  <c r="P433" i="6"/>
  <c r="L432" i="6"/>
  <c r="P432" i="6"/>
  <c r="L431" i="6"/>
  <c r="P431" i="6"/>
  <c r="L430" i="6"/>
  <c r="P430" i="6"/>
  <c r="L429" i="6"/>
  <c r="P429" i="6"/>
  <c r="L428" i="6"/>
  <c r="P428" i="6"/>
  <c r="L427" i="6"/>
  <c r="P427" i="6"/>
  <c r="L426" i="6"/>
  <c r="P426" i="6"/>
  <c r="L425" i="6"/>
  <c r="P425" i="6"/>
  <c r="L424" i="6"/>
  <c r="P424" i="6"/>
  <c r="L423" i="6"/>
  <c r="P423" i="6"/>
  <c r="L422" i="6"/>
  <c r="P422" i="6"/>
  <c r="L421" i="6"/>
  <c r="P421" i="6"/>
  <c r="L420" i="6"/>
  <c r="P420" i="6"/>
  <c r="L419" i="6"/>
  <c r="P419" i="6"/>
  <c r="L418" i="6"/>
  <c r="P418" i="6"/>
  <c r="L417" i="6"/>
  <c r="P417" i="6"/>
  <c r="L416" i="6"/>
  <c r="P416" i="6"/>
  <c r="L415" i="6"/>
  <c r="P415" i="6"/>
  <c r="L414" i="6"/>
  <c r="P414" i="6"/>
  <c r="L413" i="6"/>
  <c r="P413" i="6"/>
  <c r="L412" i="6"/>
  <c r="P412" i="6"/>
  <c r="L411" i="6"/>
  <c r="P411" i="6"/>
  <c r="L410" i="6"/>
  <c r="P410" i="6"/>
  <c r="L409" i="6"/>
  <c r="P409" i="6"/>
  <c r="L408" i="6"/>
  <c r="P408" i="6"/>
  <c r="L407" i="6"/>
  <c r="P407" i="6"/>
  <c r="L406" i="6"/>
  <c r="P406" i="6"/>
  <c r="L405" i="6"/>
  <c r="P405" i="6"/>
  <c r="L404" i="6"/>
  <c r="P404" i="6"/>
  <c r="L403" i="6"/>
  <c r="P403" i="6"/>
  <c r="L402" i="6"/>
  <c r="P402" i="6"/>
  <c r="L401" i="6"/>
  <c r="P401" i="6"/>
  <c r="L400" i="6"/>
  <c r="P400" i="6"/>
  <c r="L399" i="6"/>
  <c r="P399" i="6"/>
  <c r="L398" i="6"/>
  <c r="P398" i="6"/>
  <c r="L397" i="6"/>
  <c r="P397" i="6"/>
  <c r="L396" i="6"/>
  <c r="P396" i="6"/>
  <c r="L395" i="6"/>
  <c r="P395" i="6"/>
  <c r="L394" i="6"/>
  <c r="P394" i="6"/>
  <c r="L393" i="6"/>
  <c r="P393" i="6"/>
  <c r="L392" i="6"/>
  <c r="P392" i="6"/>
  <c r="L391" i="6"/>
  <c r="P391" i="6"/>
  <c r="L390" i="6"/>
  <c r="P390" i="6"/>
  <c r="L389" i="6"/>
  <c r="P389" i="6"/>
  <c r="L388" i="6"/>
  <c r="P388" i="6"/>
  <c r="L387" i="6"/>
  <c r="P387" i="6"/>
  <c r="L386" i="6"/>
  <c r="P386" i="6"/>
  <c r="L385" i="6"/>
  <c r="P385" i="6"/>
  <c r="L384" i="6"/>
  <c r="P384" i="6"/>
  <c r="L383" i="6"/>
  <c r="P383" i="6"/>
  <c r="L382" i="6"/>
  <c r="P382" i="6"/>
  <c r="L381" i="6"/>
  <c r="P381" i="6"/>
  <c r="L380" i="6"/>
  <c r="P380" i="6"/>
  <c r="L379" i="6"/>
  <c r="P379" i="6"/>
  <c r="L378" i="6"/>
  <c r="P378" i="6"/>
  <c r="L377" i="6"/>
  <c r="P377" i="6"/>
  <c r="L376" i="6"/>
  <c r="P376" i="6"/>
  <c r="L375" i="6"/>
  <c r="P375" i="6"/>
  <c r="L374" i="6"/>
  <c r="P374" i="6"/>
  <c r="L373" i="6"/>
  <c r="P373" i="6"/>
  <c r="L372" i="6"/>
  <c r="P372" i="6"/>
  <c r="L371" i="6"/>
  <c r="P371" i="6"/>
  <c r="L370" i="6"/>
  <c r="P370" i="6"/>
  <c r="L369" i="6"/>
  <c r="P369" i="6"/>
  <c r="L368" i="6"/>
  <c r="P368" i="6"/>
  <c r="L367" i="6"/>
  <c r="P367" i="6"/>
  <c r="L366" i="6"/>
  <c r="P366" i="6"/>
  <c r="L365" i="6"/>
  <c r="P365" i="6"/>
  <c r="L364" i="6"/>
  <c r="P364" i="6"/>
  <c r="L363" i="6"/>
  <c r="P363" i="6"/>
  <c r="L362" i="6"/>
  <c r="P362" i="6"/>
  <c r="L361" i="6"/>
  <c r="P361" i="6"/>
  <c r="L360" i="6"/>
  <c r="P360" i="6"/>
  <c r="L359" i="6"/>
  <c r="P359" i="6"/>
  <c r="L358" i="6"/>
  <c r="P358" i="6"/>
  <c r="L357" i="6"/>
  <c r="P357" i="6"/>
  <c r="L356" i="6"/>
  <c r="P356" i="6"/>
  <c r="L355" i="6"/>
  <c r="P355" i="6"/>
  <c r="L354" i="6"/>
  <c r="P354" i="6"/>
  <c r="L353" i="6"/>
  <c r="P353" i="6"/>
  <c r="L352" i="6"/>
  <c r="P352" i="6"/>
  <c r="L351" i="6"/>
  <c r="P351" i="6"/>
  <c r="L350" i="6"/>
  <c r="P350" i="6"/>
  <c r="L349" i="6"/>
  <c r="P349" i="6"/>
  <c r="L348" i="6"/>
  <c r="P348" i="6"/>
  <c r="L347" i="6"/>
  <c r="P347" i="6"/>
  <c r="L346" i="6"/>
  <c r="P346" i="6"/>
  <c r="L345" i="6"/>
  <c r="P345" i="6"/>
  <c r="L344" i="6"/>
  <c r="P344" i="6"/>
  <c r="L343" i="6"/>
  <c r="P343" i="6"/>
  <c r="L342" i="6"/>
  <c r="P342" i="6"/>
  <c r="L341" i="6"/>
  <c r="P341" i="6"/>
  <c r="L340" i="6"/>
  <c r="P340" i="6"/>
  <c r="L339" i="6"/>
  <c r="P339" i="6"/>
  <c r="L338" i="6"/>
  <c r="P338" i="6"/>
  <c r="L337" i="6"/>
  <c r="P337" i="6"/>
  <c r="L336" i="6"/>
  <c r="P336" i="6"/>
  <c r="L335" i="6"/>
  <c r="P335" i="6"/>
  <c r="L334" i="6"/>
  <c r="P334" i="6"/>
  <c r="L333" i="6"/>
  <c r="P333" i="6"/>
  <c r="L332" i="6"/>
  <c r="P332" i="6"/>
  <c r="L331" i="6"/>
  <c r="P331" i="6"/>
  <c r="L330" i="6"/>
  <c r="P330" i="6"/>
  <c r="L329" i="6"/>
  <c r="P329" i="6"/>
  <c r="L328" i="6"/>
  <c r="P328" i="6"/>
  <c r="L327" i="6"/>
  <c r="P327" i="6"/>
  <c r="L326" i="6"/>
  <c r="P326" i="6"/>
  <c r="L325" i="6"/>
  <c r="P325" i="6"/>
  <c r="L324" i="6"/>
  <c r="P324" i="6"/>
  <c r="L323" i="6"/>
  <c r="P323" i="6"/>
  <c r="L322" i="6"/>
  <c r="P322" i="6"/>
  <c r="L321" i="6"/>
  <c r="P321" i="6"/>
  <c r="L320" i="6"/>
  <c r="P320" i="6"/>
  <c r="L319" i="6"/>
  <c r="P319" i="6"/>
  <c r="L318" i="6"/>
  <c r="P318" i="6"/>
  <c r="L317" i="6"/>
  <c r="P317" i="6"/>
  <c r="L316" i="6"/>
  <c r="P316" i="6"/>
  <c r="L315" i="6"/>
  <c r="P315" i="6"/>
  <c r="L314" i="6"/>
  <c r="P314" i="6"/>
  <c r="L313" i="6"/>
  <c r="P313" i="6"/>
  <c r="L312" i="6"/>
  <c r="P312" i="6"/>
  <c r="L311" i="6"/>
  <c r="P311" i="6"/>
  <c r="L310" i="6"/>
  <c r="P310" i="6"/>
  <c r="L309" i="6"/>
  <c r="P309" i="6"/>
  <c r="L308" i="6"/>
  <c r="P308" i="6"/>
  <c r="L307" i="6"/>
  <c r="P307" i="6"/>
  <c r="L306" i="6"/>
  <c r="P306" i="6"/>
  <c r="L305" i="6"/>
  <c r="P305" i="6"/>
  <c r="L304" i="6"/>
  <c r="P304" i="6"/>
  <c r="L303" i="6"/>
  <c r="P303" i="6"/>
  <c r="L302" i="6"/>
  <c r="P302" i="6"/>
  <c r="L301" i="6"/>
  <c r="P301" i="6"/>
  <c r="L300" i="6"/>
  <c r="P300" i="6"/>
  <c r="L299" i="6"/>
  <c r="P299" i="6"/>
  <c r="L298" i="6"/>
  <c r="P298" i="6"/>
  <c r="L297" i="6"/>
  <c r="P297" i="6"/>
  <c r="L296" i="6"/>
  <c r="P296" i="6"/>
  <c r="L295" i="6"/>
  <c r="P295" i="6"/>
  <c r="L294" i="6"/>
  <c r="P294" i="6"/>
  <c r="L293" i="6"/>
  <c r="P293" i="6"/>
  <c r="L292" i="6"/>
  <c r="P292" i="6"/>
  <c r="L291" i="6"/>
  <c r="P291" i="6"/>
  <c r="L290" i="6"/>
  <c r="P290" i="6"/>
  <c r="L289" i="6"/>
  <c r="P289" i="6"/>
  <c r="L288" i="6"/>
  <c r="P288" i="6"/>
  <c r="L287" i="6"/>
  <c r="P287" i="6"/>
  <c r="L286" i="6"/>
  <c r="P286" i="6"/>
  <c r="L285" i="6"/>
  <c r="P285" i="6"/>
  <c r="L284" i="6"/>
  <c r="P284" i="6"/>
  <c r="L283" i="6"/>
  <c r="P283" i="6"/>
  <c r="L282" i="6"/>
  <c r="P282" i="6"/>
  <c r="L281" i="6"/>
  <c r="P281" i="6"/>
  <c r="L280" i="6"/>
  <c r="P280" i="6"/>
  <c r="L279" i="6"/>
  <c r="P279" i="6"/>
  <c r="L278" i="6"/>
  <c r="P278" i="6"/>
  <c r="L277" i="6"/>
  <c r="P277" i="6"/>
  <c r="L276" i="6"/>
  <c r="P276" i="6"/>
  <c r="L275" i="6"/>
  <c r="P275" i="6"/>
  <c r="L274" i="6"/>
  <c r="P274" i="6"/>
  <c r="L273" i="6"/>
  <c r="P273" i="6"/>
  <c r="L272" i="6"/>
  <c r="P272" i="6"/>
  <c r="L271" i="6"/>
  <c r="P271" i="6"/>
  <c r="L270" i="6"/>
  <c r="P270" i="6"/>
  <c r="L269" i="6"/>
  <c r="P269" i="6"/>
  <c r="L268" i="6"/>
  <c r="P268" i="6"/>
  <c r="L267" i="6"/>
  <c r="P267" i="6"/>
  <c r="L266" i="6"/>
  <c r="P266" i="6"/>
  <c r="L265" i="6"/>
  <c r="P265" i="6"/>
  <c r="L264" i="6"/>
  <c r="P264" i="6"/>
  <c r="L263" i="6"/>
  <c r="P263" i="6"/>
  <c r="L262" i="6"/>
  <c r="P262" i="6"/>
  <c r="L261" i="6"/>
  <c r="P261" i="6"/>
  <c r="L260" i="6"/>
  <c r="P260" i="6"/>
  <c r="L259" i="6"/>
  <c r="P259" i="6"/>
  <c r="L258" i="6"/>
  <c r="P258" i="6"/>
  <c r="L257" i="6"/>
  <c r="P257" i="6"/>
  <c r="L256" i="6"/>
  <c r="P256" i="6"/>
  <c r="L255" i="6"/>
  <c r="P255" i="6"/>
  <c r="L254" i="6"/>
  <c r="P254" i="6"/>
  <c r="L253" i="6"/>
  <c r="P253" i="6"/>
  <c r="L252" i="6"/>
  <c r="P252" i="6"/>
  <c r="L251" i="6"/>
  <c r="P251" i="6"/>
  <c r="L250" i="6"/>
  <c r="P250" i="6"/>
  <c r="L249" i="6"/>
  <c r="P249" i="6"/>
  <c r="L248" i="6"/>
  <c r="P248" i="6"/>
  <c r="L247" i="6"/>
  <c r="P247" i="6"/>
  <c r="L246" i="6"/>
  <c r="P246" i="6"/>
  <c r="L245" i="6"/>
  <c r="P245" i="6"/>
  <c r="L244" i="6"/>
  <c r="P244" i="6"/>
  <c r="L243" i="6"/>
  <c r="P243" i="6"/>
  <c r="L242" i="6"/>
  <c r="P242" i="6"/>
  <c r="L241" i="6"/>
  <c r="P241" i="6"/>
  <c r="L240" i="6"/>
  <c r="P240" i="6"/>
  <c r="L239" i="6"/>
  <c r="P239" i="6"/>
  <c r="L238" i="6"/>
  <c r="P238" i="6"/>
  <c r="L237" i="6"/>
  <c r="P237" i="6"/>
  <c r="L236" i="6"/>
  <c r="P236" i="6"/>
  <c r="L235" i="6"/>
  <c r="P235" i="6"/>
  <c r="L234" i="6"/>
  <c r="P234" i="6"/>
  <c r="L233" i="6"/>
  <c r="P233" i="6"/>
  <c r="L232" i="6"/>
  <c r="P232" i="6"/>
  <c r="L231" i="6"/>
  <c r="P231" i="6"/>
  <c r="L230" i="6"/>
  <c r="P230" i="6"/>
  <c r="L229" i="6"/>
  <c r="P229" i="6"/>
  <c r="L228" i="6"/>
  <c r="P228" i="6"/>
  <c r="L227" i="6"/>
  <c r="P227" i="6"/>
  <c r="L226" i="6"/>
  <c r="P226" i="6"/>
  <c r="L225" i="6"/>
  <c r="P225" i="6"/>
  <c r="L224" i="6"/>
  <c r="P224" i="6"/>
  <c r="L223" i="6"/>
  <c r="P223" i="6"/>
  <c r="L222" i="6"/>
  <c r="P222" i="6"/>
  <c r="L221" i="6"/>
  <c r="P221" i="6"/>
  <c r="L220" i="6"/>
  <c r="P220" i="6"/>
  <c r="L219" i="6"/>
  <c r="P219" i="6"/>
  <c r="L218" i="6"/>
  <c r="P218" i="6"/>
  <c r="L217" i="6"/>
  <c r="P217" i="6"/>
  <c r="L216" i="6"/>
  <c r="P216" i="6"/>
  <c r="L215" i="6"/>
  <c r="P215" i="6"/>
  <c r="L214" i="6"/>
  <c r="P214" i="6"/>
  <c r="L213" i="6"/>
  <c r="P213" i="6"/>
  <c r="L212" i="6"/>
  <c r="P212" i="6"/>
  <c r="L211" i="6"/>
  <c r="P211" i="6"/>
  <c r="L210" i="6"/>
  <c r="P210" i="6"/>
  <c r="L209" i="6"/>
  <c r="P209" i="6"/>
  <c r="L208" i="6"/>
  <c r="P208" i="6"/>
  <c r="L207" i="6"/>
  <c r="P207" i="6"/>
  <c r="L206" i="6"/>
  <c r="P206" i="6"/>
  <c r="L205" i="6"/>
  <c r="P205" i="6"/>
  <c r="L204" i="6"/>
  <c r="P204" i="6"/>
  <c r="L203" i="6"/>
  <c r="P203" i="6"/>
  <c r="L202" i="6"/>
  <c r="P202" i="6"/>
  <c r="L201" i="6"/>
  <c r="P201" i="6"/>
  <c r="L200" i="6"/>
  <c r="P200" i="6"/>
  <c r="L199" i="6"/>
  <c r="P199" i="6"/>
  <c r="L198" i="6"/>
  <c r="P198" i="6"/>
  <c r="L197" i="6"/>
  <c r="P197" i="6"/>
  <c r="L196" i="6"/>
  <c r="P196" i="6"/>
  <c r="L195" i="6"/>
  <c r="P195" i="6"/>
  <c r="L194" i="6"/>
  <c r="P194" i="6"/>
  <c r="L193" i="6"/>
  <c r="P193" i="6"/>
  <c r="L192" i="6"/>
  <c r="P192" i="6"/>
  <c r="L191" i="6"/>
  <c r="P191" i="6"/>
  <c r="L190" i="6"/>
  <c r="P190" i="6"/>
  <c r="L189" i="6"/>
  <c r="P189" i="6"/>
  <c r="L188" i="6"/>
  <c r="P188" i="6"/>
  <c r="L187" i="6"/>
  <c r="P187" i="6"/>
  <c r="L186" i="6"/>
  <c r="P186" i="6"/>
  <c r="L185" i="6"/>
  <c r="P185" i="6"/>
  <c r="L184" i="6"/>
  <c r="P184" i="6"/>
  <c r="L183" i="6"/>
  <c r="P183" i="6"/>
  <c r="L182" i="6"/>
  <c r="P182" i="6"/>
  <c r="L181" i="6"/>
  <c r="P181" i="6"/>
  <c r="L180" i="6"/>
  <c r="P180" i="6"/>
  <c r="L179" i="6"/>
  <c r="P179" i="6"/>
  <c r="L178" i="6"/>
  <c r="P178" i="6"/>
  <c r="L177" i="6"/>
  <c r="P177" i="6"/>
  <c r="L176" i="6"/>
  <c r="P176" i="6"/>
  <c r="L175" i="6"/>
  <c r="P175" i="6"/>
  <c r="L174" i="6"/>
  <c r="P174" i="6"/>
  <c r="L173" i="6"/>
  <c r="P173" i="6"/>
  <c r="L172" i="6"/>
  <c r="P172" i="6"/>
  <c r="L171" i="6"/>
  <c r="P171" i="6"/>
  <c r="L170" i="6"/>
  <c r="P170" i="6"/>
  <c r="L169" i="6"/>
  <c r="P169" i="6"/>
  <c r="L168" i="6"/>
  <c r="P168" i="6"/>
  <c r="L167" i="6"/>
  <c r="P167" i="6"/>
  <c r="L166" i="6"/>
  <c r="P166" i="6"/>
  <c r="L165" i="6"/>
  <c r="P165" i="6"/>
  <c r="L164" i="6"/>
  <c r="P164" i="6"/>
  <c r="L163" i="6"/>
  <c r="P163" i="6"/>
  <c r="L162" i="6"/>
  <c r="P162" i="6"/>
  <c r="L161" i="6"/>
  <c r="P161" i="6"/>
  <c r="L160" i="6"/>
  <c r="P160" i="6"/>
  <c r="L159" i="6"/>
  <c r="P159" i="6"/>
  <c r="L158" i="6"/>
  <c r="P158" i="6"/>
  <c r="L157" i="6"/>
  <c r="P157" i="6"/>
  <c r="L156" i="6"/>
  <c r="P156" i="6"/>
  <c r="L155" i="6"/>
  <c r="P155" i="6"/>
  <c r="L154" i="6"/>
  <c r="P154" i="6"/>
  <c r="L153" i="6"/>
  <c r="P153" i="6"/>
  <c r="L152" i="6"/>
  <c r="P152" i="6"/>
  <c r="L151" i="6"/>
  <c r="P151" i="6"/>
  <c r="L150" i="6"/>
  <c r="P150" i="6"/>
  <c r="L149" i="6"/>
  <c r="P149" i="6"/>
  <c r="L148" i="6"/>
  <c r="P148" i="6"/>
  <c r="L147" i="6"/>
  <c r="P147" i="6"/>
  <c r="L146" i="6"/>
  <c r="P146" i="6"/>
  <c r="L145" i="6"/>
  <c r="P145" i="6"/>
  <c r="L144" i="6"/>
  <c r="P144" i="6"/>
  <c r="L143" i="6"/>
  <c r="P143" i="6"/>
  <c r="L142" i="6"/>
  <c r="P142" i="6"/>
  <c r="L141" i="6"/>
  <c r="P141" i="6"/>
  <c r="L140" i="6"/>
  <c r="P140" i="6"/>
  <c r="L139" i="6"/>
  <c r="P139" i="6"/>
  <c r="L138" i="6"/>
  <c r="P138" i="6"/>
  <c r="L137" i="6"/>
  <c r="P137" i="6"/>
  <c r="L136" i="6"/>
  <c r="P136" i="6"/>
  <c r="L135" i="6"/>
  <c r="P135" i="6"/>
  <c r="L134" i="6"/>
  <c r="P134" i="6"/>
  <c r="L133" i="6"/>
  <c r="P133" i="6"/>
  <c r="L132" i="6"/>
  <c r="P132" i="6"/>
  <c r="L131" i="6"/>
  <c r="P131" i="6"/>
  <c r="L130" i="6"/>
  <c r="P130" i="6"/>
  <c r="L129" i="6"/>
  <c r="P129" i="6"/>
  <c r="L128" i="6"/>
  <c r="P128" i="6"/>
  <c r="L127" i="6"/>
  <c r="P127" i="6"/>
  <c r="L126" i="6"/>
  <c r="P126" i="6"/>
  <c r="L125" i="6"/>
  <c r="P125" i="6"/>
  <c r="L124" i="6"/>
  <c r="P124" i="6"/>
  <c r="L123" i="6"/>
  <c r="P123" i="6"/>
  <c r="L122" i="6"/>
  <c r="P122" i="6"/>
  <c r="L121" i="6"/>
  <c r="P121" i="6"/>
  <c r="L120" i="6"/>
  <c r="P120" i="6"/>
  <c r="L119" i="6"/>
  <c r="P119" i="6"/>
  <c r="L118" i="6"/>
  <c r="P118" i="6"/>
  <c r="L117" i="6"/>
  <c r="P117" i="6"/>
  <c r="L116" i="6"/>
  <c r="P116" i="6"/>
  <c r="L115" i="6"/>
  <c r="P115" i="6"/>
  <c r="L114" i="6"/>
  <c r="P114" i="6"/>
  <c r="L113" i="6"/>
  <c r="P113" i="6"/>
  <c r="L112" i="6"/>
  <c r="P112" i="6"/>
  <c r="L111" i="6"/>
  <c r="P111" i="6"/>
  <c r="L110" i="6"/>
  <c r="P110" i="6"/>
  <c r="L109" i="6"/>
  <c r="P109" i="6"/>
  <c r="L108" i="6"/>
  <c r="P108" i="6"/>
  <c r="L107" i="6"/>
  <c r="P107" i="6"/>
  <c r="L106" i="6"/>
  <c r="P106" i="6"/>
  <c r="L105" i="6"/>
  <c r="P105" i="6"/>
  <c r="L104" i="6"/>
  <c r="P104" i="6"/>
  <c r="L103" i="6"/>
  <c r="P103" i="6"/>
  <c r="L102" i="6"/>
  <c r="P102" i="6"/>
  <c r="L101" i="6"/>
  <c r="P101" i="6"/>
  <c r="L100" i="6"/>
  <c r="P100" i="6"/>
  <c r="L99" i="6"/>
  <c r="P99" i="6"/>
  <c r="L98" i="6"/>
  <c r="P98" i="6"/>
  <c r="L97" i="6"/>
  <c r="P97" i="6"/>
  <c r="L96" i="6"/>
  <c r="P96" i="6"/>
  <c r="L95" i="6"/>
  <c r="P95" i="6"/>
  <c r="L94" i="6"/>
  <c r="P94" i="6"/>
  <c r="L93" i="6"/>
  <c r="P93" i="6"/>
  <c r="L92" i="6"/>
  <c r="P92" i="6"/>
  <c r="L91" i="6"/>
  <c r="P91" i="6"/>
  <c r="L90" i="6"/>
  <c r="P90" i="6"/>
  <c r="L89" i="6"/>
  <c r="P89" i="6"/>
  <c r="L88" i="6"/>
  <c r="P88" i="6"/>
  <c r="L87" i="6"/>
  <c r="P87" i="6"/>
  <c r="L86" i="6"/>
  <c r="P86" i="6"/>
  <c r="L85" i="6"/>
  <c r="P85" i="6"/>
  <c r="L84" i="6"/>
  <c r="P84" i="6"/>
  <c r="L83" i="6"/>
  <c r="P83" i="6"/>
  <c r="L82" i="6"/>
  <c r="P82" i="6"/>
  <c r="L81" i="6"/>
  <c r="P81" i="6"/>
  <c r="L80" i="6"/>
  <c r="P80" i="6"/>
  <c r="L79" i="6"/>
  <c r="P79" i="6"/>
  <c r="L78" i="6"/>
  <c r="P78" i="6"/>
  <c r="L77" i="6"/>
  <c r="P77" i="6"/>
  <c r="L76" i="6"/>
  <c r="P76" i="6"/>
  <c r="L75" i="6"/>
  <c r="P75" i="6"/>
  <c r="L74" i="6"/>
  <c r="P74" i="6"/>
  <c r="L73" i="6"/>
  <c r="P73" i="6"/>
  <c r="L72" i="6"/>
  <c r="P72" i="6"/>
  <c r="L71" i="6"/>
  <c r="P71" i="6"/>
  <c r="L70" i="6"/>
  <c r="P70" i="6"/>
  <c r="L69" i="6"/>
  <c r="P69" i="6"/>
  <c r="L68" i="6"/>
  <c r="P68" i="6"/>
  <c r="L67" i="6"/>
  <c r="P67" i="6"/>
  <c r="L66" i="6"/>
  <c r="P66" i="6"/>
  <c r="L65" i="6"/>
  <c r="P65" i="6"/>
  <c r="L64" i="6"/>
  <c r="P64" i="6"/>
  <c r="L63" i="6"/>
  <c r="P63" i="6"/>
  <c r="L62" i="6"/>
  <c r="P62" i="6"/>
  <c r="L61" i="6"/>
  <c r="P61" i="6"/>
  <c r="L60" i="6"/>
  <c r="P60" i="6"/>
  <c r="L59" i="6"/>
  <c r="P59" i="6"/>
  <c r="L58" i="6"/>
  <c r="P58" i="6"/>
  <c r="L57" i="6"/>
  <c r="P57" i="6"/>
  <c r="L56" i="6"/>
  <c r="P56" i="6"/>
  <c r="L55" i="6"/>
  <c r="P55" i="6"/>
  <c r="L54" i="6"/>
  <c r="P54" i="6"/>
  <c r="L53" i="6"/>
  <c r="P53" i="6"/>
  <c r="L52" i="6"/>
  <c r="P52" i="6"/>
  <c r="L51" i="6"/>
  <c r="P51" i="6"/>
  <c r="L50" i="6"/>
  <c r="P50" i="6"/>
  <c r="L49" i="6"/>
  <c r="P49" i="6"/>
  <c r="L48" i="6"/>
  <c r="P48" i="6"/>
  <c r="L47" i="6"/>
  <c r="P47" i="6"/>
  <c r="L46" i="6"/>
  <c r="P46" i="6"/>
  <c r="L45" i="6"/>
  <c r="P45" i="6"/>
  <c r="L44" i="6"/>
  <c r="P44" i="6"/>
  <c r="L43" i="6"/>
  <c r="P43" i="6"/>
  <c r="L42" i="6"/>
  <c r="P42" i="6"/>
  <c r="L41" i="6"/>
  <c r="P41" i="6"/>
  <c r="L40" i="6"/>
  <c r="P40" i="6"/>
  <c r="L39" i="6"/>
  <c r="P39" i="6"/>
  <c r="L38" i="6"/>
  <c r="P38" i="6"/>
  <c r="L37" i="6"/>
  <c r="P37" i="6"/>
  <c r="L36" i="6"/>
  <c r="P36" i="6"/>
  <c r="L35" i="6"/>
  <c r="P35" i="6"/>
  <c r="L34" i="6"/>
  <c r="P34" i="6"/>
  <c r="L33" i="6"/>
  <c r="P33" i="6"/>
  <c r="L32" i="6"/>
  <c r="P32" i="6"/>
  <c r="L31" i="6"/>
  <c r="P31" i="6"/>
  <c r="L30" i="6"/>
  <c r="P30" i="6"/>
  <c r="L29" i="6"/>
  <c r="P29" i="6"/>
  <c r="L28" i="6"/>
  <c r="P28" i="6"/>
  <c r="L27" i="6"/>
  <c r="P27" i="6"/>
  <c r="L26" i="6"/>
  <c r="P26" i="6"/>
  <c r="L25" i="6"/>
  <c r="P25" i="6"/>
  <c r="L24" i="6"/>
  <c r="P24" i="6"/>
  <c r="L23" i="6"/>
  <c r="P23" i="6"/>
  <c r="L22" i="6"/>
  <c r="P22" i="6"/>
  <c r="L21" i="6"/>
  <c r="P21" i="6"/>
  <c r="L20" i="6"/>
  <c r="P20" i="6"/>
  <c r="L19" i="6"/>
  <c r="P19" i="6"/>
  <c r="L18" i="6"/>
  <c r="P18" i="6"/>
  <c r="L17" i="6"/>
  <c r="P17" i="6"/>
  <c r="L16" i="6"/>
  <c r="P16" i="6"/>
  <c r="L15" i="6"/>
  <c r="P15" i="6"/>
  <c r="L14" i="6"/>
  <c r="P14" i="6"/>
  <c r="L13" i="6"/>
  <c r="P13" i="6"/>
  <c r="L12" i="6"/>
  <c r="P12" i="6"/>
  <c r="L11" i="6"/>
  <c r="P11" i="6"/>
  <c r="L10" i="6"/>
  <c r="P10" i="6"/>
  <c r="L9" i="6"/>
  <c r="P9" i="6"/>
  <c r="L8" i="6"/>
  <c r="P8" i="6"/>
  <c r="L7" i="6"/>
  <c r="P7" i="6"/>
  <c r="L6" i="6"/>
  <c r="P6" i="6"/>
  <c r="L5" i="6"/>
  <c r="P5" i="6"/>
  <c r="L3" i="6"/>
  <c r="P3" i="6"/>
  <c r="L4" i="6"/>
  <c r="P4" i="6"/>
  <c r="L2" i="6"/>
  <c r="P2" i="6"/>
</calcChain>
</file>

<file path=xl/sharedStrings.xml><?xml version="1.0" encoding="utf-8"?>
<sst xmlns="http://schemas.openxmlformats.org/spreadsheetml/2006/main" count="4275" uniqueCount="1179">
  <si>
    <t>Driver ID</t>
  </si>
  <si>
    <t>Full Name</t>
  </si>
  <si>
    <t>Gender</t>
  </si>
  <si>
    <t>Age</t>
  </si>
  <si>
    <t>Experience (years)</t>
  </si>
  <si>
    <t>Company</t>
  </si>
  <si>
    <t>Trips Completed</t>
  </si>
  <si>
    <t>Total Distance (km)</t>
  </si>
  <si>
    <t>Total Income ($)</t>
  </si>
  <si>
    <t>Avg. Income per Trip ($)</t>
  </si>
  <si>
    <t>D0001</t>
  </si>
  <si>
    <t>Neddy Alleyne</t>
  </si>
  <si>
    <t>Male</t>
  </si>
  <si>
    <t>FastHaul</t>
  </si>
  <si>
    <t>D0002</t>
  </si>
  <si>
    <t>Kelsey Rosenwasser</t>
  </si>
  <si>
    <t>LogiTrans</t>
  </si>
  <si>
    <t>D0003</t>
  </si>
  <si>
    <t>Fayina Guise</t>
  </si>
  <si>
    <t>Female</t>
  </si>
  <si>
    <t>RoadRunners</t>
  </si>
  <si>
    <t>D0004</t>
  </si>
  <si>
    <t>Gabriello Wrotchford</t>
  </si>
  <si>
    <t>ExpressCargo</t>
  </si>
  <si>
    <t>D0005</t>
  </si>
  <si>
    <t>Raven Moncrieffe</t>
  </si>
  <si>
    <t>D0006</t>
  </si>
  <si>
    <t>Rory Grombridge</t>
  </si>
  <si>
    <t>D0007</t>
  </si>
  <si>
    <t>Lauraine Faireclough</t>
  </si>
  <si>
    <t>D0008</t>
  </si>
  <si>
    <t>Trev Greenaway</t>
  </si>
  <si>
    <t>D0009</t>
  </si>
  <si>
    <t>Arv Gurg</t>
  </si>
  <si>
    <t>Genderfluid</t>
  </si>
  <si>
    <t>D0010</t>
  </si>
  <si>
    <t>Caz Bonnavant</t>
  </si>
  <si>
    <t>D0011</t>
  </si>
  <si>
    <t>Tad Mowday</t>
  </si>
  <si>
    <t>D0012</t>
  </si>
  <si>
    <t>Trish Casbolt</t>
  </si>
  <si>
    <t>SwiftMove</t>
  </si>
  <si>
    <t>D0013</t>
  </si>
  <si>
    <t>Elmore Frood</t>
  </si>
  <si>
    <t>D0014</t>
  </si>
  <si>
    <t>Bea Fortye</t>
  </si>
  <si>
    <t>D0015</t>
  </si>
  <si>
    <t>Idalina Castard</t>
  </si>
  <si>
    <t>D0016</t>
  </si>
  <si>
    <t>Bertrando Mabbe</t>
  </si>
  <si>
    <t>D0017</t>
  </si>
  <si>
    <t>Carroll Goldman</t>
  </si>
  <si>
    <t>D0018</t>
  </si>
  <si>
    <t>Bartel Pusey</t>
  </si>
  <si>
    <t>D0019</t>
  </si>
  <si>
    <t>Magda Beville</t>
  </si>
  <si>
    <t>D0020</t>
  </si>
  <si>
    <t>Tonie Hall</t>
  </si>
  <si>
    <t>Genderqueer</t>
  </si>
  <si>
    <t>D0021</t>
  </si>
  <si>
    <t>Leonhard De Bruyn</t>
  </si>
  <si>
    <t>D0022</t>
  </si>
  <si>
    <t>Georgianna Tutchings</t>
  </si>
  <si>
    <t>D0023</t>
  </si>
  <si>
    <t>Parnell Wreiford</t>
  </si>
  <si>
    <t>D0024</t>
  </si>
  <si>
    <t>Tova Kingaby</t>
  </si>
  <si>
    <t>D0025</t>
  </si>
  <si>
    <t>Jillana Mattiello</t>
  </si>
  <si>
    <t>D0026</t>
  </si>
  <si>
    <t>Irv Maingot</t>
  </si>
  <si>
    <t>D0027</t>
  </si>
  <si>
    <t>Rickard Sphinxe</t>
  </si>
  <si>
    <t>Polygender</t>
  </si>
  <si>
    <t>D0028</t>
  </si>
  <si>
    <t>Reinwald Abade</t>
  </si>
  <si>
    <t>D0029</t>
  </si>
  <si>
    <t>Culver Itzkovwich</t>
  </si>
  <si>
    <t>D0030</t>
  </si>
  <si>
    <t>Dalila Victor</t>
  </si>
  <si>
    <t>D0031</t>
  </si>
  <si>
    <t>Hayley Entwhistle</t>
  </si>
  <si>
    <t>D0032</t>
  </si>
  <si>
    <t>Ritchie Viggers</t>
  </si>
  <si>
    <t>D0033</t>
  </si>
  <si>
    <t>Eleonora Glauber</t>
  </si>
  <si>
    <t>Agender</t>
  </si>
  <si>
    <t>D0034</t>
  </si>
  <si>
    <t>Catlin Czyz</t>
  </si>
  <si>
    <t>D0035</t>
  </si>
  <si>
    <t>Chip Whetland</t>
  </si>
  <si>
    <t>D0036</t>
  </si>
  <si>
    <t>Winnie Cianelli</t>
  </si>
  <si>
    <t>D0037</t>
  </si>
  <si>
    <t>Stafford Dooher</t>
  </si>
  <si>
    <t>D0038</t>
  </si>
  <si>
    <t>Reginald Jentet</t>
  </si>
  <si>
    <t>D0039</t>
  </si>
  <si>
    <t>Bruis Eagles</t>
  </si>
  <si>
    <t>D0040</t>
  </si>
  <si>
    <t>Trev Millea</t>
  </si>
  <si>
    <t>D0041</t>
  </si>
  <si>
    <t>Neil Millins</t>
  </si>
  <si>
    <t>D0042</t>
  </si>
  <si>
    <t>Etta Stormouth</t>
  </si>
  <si>
    <t>D0043</t>
  </si>
  <si>
    <t>Curran Jowling</t>
  </si>
  <si>
    <t>D0044</t>
  </si>
  <si>
    <t>Hanson Giacoboni</t>
  </si>
  <si>
    <t>D0045</t>
  </si>
  <si>
    <t>Karlik Diddams</t>
  </si>
  <si>
    <t>D0046</t>
  </si>
  <si>
    <t>Dennie Melburg</t>
  </si>
  <si>
    <t>D0047</t>
  </si>
  <si>
    <t>Horace Slyde</t>
  </si>
  <si>
    <t>D0048</t>
  </si>
  <si>
    <t>Stepha MacMichael</t>
  </si>
  <si>
    <t>D0049</t>
  </si>
  <si>
    <t>Eben Boardman</t>
  </si>
  <si>
    <t>D0050</t>
  </si>
  <si>
    <t>Stephen Coate</t>
  </si>
  <si>
    <t>D0051</t>
  </si>
  <si>
    <t>Harbert Abela</t>
  </si>
  <si>
    <t>D0052</t>
  </si>
  <si>
    <t>Aguste Gawne</t>
  </si>
  <si>
    <t>D0053</t>
  </si>
  <si>
    <t>Margaretta Westnage</t>
  </si>
  <si>
    <t>D0054</t>
  </si>
  <si>
    <t>Meaghan Sambals</t>
  </si>
  <si>
    <t>D0055</t>
  </si>
  <si>
    <t>Mylo Emett</t>
  </si>
  <si>
    <t>D0056</t>
  </si>
  <si>
    <t>Maitilde Coolbear</t>
  </si>
  <si>
    <t>D0057</t>
  </si>
  <si>
    <t>Sunny Dwelley</t>
  </si>
  <si>
    <t>D0058</t>
  </si>
  <si>
    <t>Garv Coventry</t>
  </si>
  <si>
    <t>D0059</t>
  </si>
  <si>
    <t>Barrett Hankey</t>
  </si>
  <si>
    <t>D0060</t>
  </si>
  <si>
    <t>Erskine Micklewright</t>
  </si>
  <si>
    <t>D0061</t>
  </si>
  <si>
    <t>Sibylle Kalb</t>
  </si>
  <si>
    <t>D0062</t>
  </si>
  <si>
    <t>Caz Weedon</t>
  </si>
  <si>
    <t>D0063</t>
  </si>
  <si>
    <t>Edik Prantl</t>
  </si>
  <si>
    <t>D0064</t>
  </si>
  <si>
    <t>Igor Dunnett</t>
  </si>
  <si>
    <t>D0065</t>
  </si>
  <si>
    <t>Gallagher Mouget</t>
  </si>
  <si>
    <t>D0066</t>
  </si>
  <si>
    <t>Randie Raycroft</t>
  </si>
  <si>
    <t>D0067</t>
  </si>
  <si>
    <t>Olly Rolin</t>
  </si>
  <si>
    <t>D0068</t>
  </si>
  <si>
    <t>Griffie Romme</t>
  </si>
  <si>
    <t>D0069</t>
  </si>
  <si>
    <t>Giffy Cauley</t>
  </si>
  <si>
    <t>D0070</t>
  </si>
  <si>
    <t>Harper Dampier</t>
  </si>
  <si>
    <t>D0071</t>
  </si>
  <si>
    <t>Edsel Ivimey</t>
  </si>
  <si>
    <t>D0072</t>
  </si>
  <si>
    <t>Hirsch Mawd</t>
  </si>
  <si>
    <t>D0073</t>
  </si>
  <si>
    <t>Atalanta Rittmeyer</t>
  </si>
  <si>
    <t>D0074</t>
  </si>
  <si>
    <t>Amberly Bruckstein</t>
  </si>
  <si>
    <t>D0075</t>
  </si>
  <si>
    <t>Konstantine Corinton</t>
  </si>
  <si>
    <t>D0076</t>
  </si>
  <si>
    <t>Channa Jeandin</t>
  </si>
  <si>
    <t>D0077</t>
  </si>
  <si>
    <t>Angelique Cresar</t>
  </si>
  <si>
    <t>D0078</t>
  </si>
  <si>
    <t>Ole Jayume</t>
  </si>
  <si>
    <t>D0079</t>
  </si>
  <si>
    <t>Phillida Pestridge</t>
  </si>
  <si>
    <t>D0080</t>
  </si>
  <si>
    <t>Jermain Jurgen</t>
  </si>
  <si>
    <t>D0081</t>
  </si>
  <si>
    <t>Calida Rosenau</t>
  </si>
  <si>
    <t>D0082</t>
  </si>
  <si>
    <t>Matt Tourmell</t>
  </si>
  <si>
    <t>D0083</t>
  </si>
  <si>
    <t>Jaymie Atteridge</t>
  </si>
  <si>
    <t>D0084</t>
  </si>
  <si>
    <t>Oralle Lamdin</t>
  </si>
  <si>
    <t>D0085</t>
  </si>
  <si>
    <t>Morganica Couvet</t>
  </si>
  <si>
    <t>D0086</t>
  </si>
  <si>
    <t>Jeddy Routley</t>
  </si>
  <si>
    <t>D0087</t>
  </si>
  <si>
    <t>Dion Jack</t>
  </si>
  <si>
    <t>D0088</t>
  </si>
  <si>
    <t>Chen Ledgard</t>
  </si>
  <si>
    <t>D0089</t>
  </si>
  <si>
    <t>Robenia Traice</t>
  </si>
  <si>
    <t>D0090</t>
  </si>
  <si>
    <t>Tonya Besnard</t>
  </si>
  <si>
    <t>D0091</t>
  </si>
  <si>
    <t>Lily Melin</t>
  </si>
  <si>
    <t>D0092</t>
  </si>
  <si>
    <t>Danyelle Pinnigar</t>
  </si>
  <si>
    <t>D0093</t>
  </si>
  <si>
    <t>Austin Mignot</t>
  </si>
  <si>
    <t>D0094</t>
  </si>
  <si>
    <t>Julita Dunsleve</t>
  </si>
  <si>
    <t>D0095</t>
  </si>
  <si>
    <t>Karrie Bogies</t>
  </si>
  <si>
    <t>D0096</t>
  </si>
  <si>
    <t>Kipper Guitte</t>
  </si>
  <si>
    <t>D0097</t>
  </si>
  <si>
    <t>Monty Buxy</t>
  </si>
  <si>
    <t>D0098</t>
  </si>
  <si>
    <t>Chryste Stenyng</t>
  </si>
  <si>
    <t>D0099</t>
  </si>
  <si>
    <t>Wilhelm Boice</t>
  </si>
  <si>
    <t>D0100</t>
  </si>
  <si>
    <t>Stavros Pickvance</t>
  </si>
  <si>
    <t>D0101</t>
  </si>
  <si>
    <t>Amata Quilleash</t>
  </si>
  <si>
    <t>D0102</t>
  </si>
  <si>
    <t>Shaine Aland</t>
  </si>
  <si>
    <t>D0103</t>
  </si>
  <si>
    <t>Cesaro Blackborough</t>
  </si>
  <si>
    <t>D0104</t>
  </si>
  <si>
    <t>Tremaine Cuddehay</t>
  </si>
  <si>
    <t>D0105</t>
  </si>
  <si>
    <t>Miranda Montrose</t>
  </si>
  <si>
    <t>D0106</t>
  </si>
  <si>
    <t>Aguistin Venes</t>
  </si>
  <si>
    <t>D0107</t>
  </si>
  <si>
    <t>Nathan Dulinty</t>
  </si>
  <si>
    <t>D0108</t>
  </si>
  <si>
    <t>Leopold Doerren</t>
  </si>
  <si>
    <t>D0109</t>
  </si>
  <si>
    <t>Kerr Marchand</t>
  </si>
  <si>
    <t>D0110</t>
  </si>
  <si>
    <t>Reider Larkworthy</t>
  </si>
  <si>
    <t>D0111</t>
  </si>
  <si>
    <t>Joyce Ortiger</t>
  </si>
  <si>
    <t>Bigender</t>
  </si>
  <si>
    <t>D0112</t>
  </si>
  <si>
    <t>Vikki Cripwell</t>
  </si>
  <si>
    <t>D0113</t>
  </si>
  <si>
    <t>Kathye Bier</t>
  </si>
  <si>
    <t>D0114</t>
  </si>
  <si>
    <t>Vonnie Domenici</t>
  </si>
  <si>
    <t>D0115</t>
  </si>
  <si>
    <t>Lisetta Haxbie</t>
  </si>
  <si>
    <t>D0116</t>
  </si>
  <si>
    <t>Ricardo Broadley</t>
  </si>
  <si>
    <t>D0117</t>
  </si>
  <si>
    <t>Forest Hollows</t>
  </si>
  <si>
    <t>D0118</t>
  </si>
  <si>
    <t>Daphna Brugemann</t>
  </si>
  <si>
    <t>D0119</t>
  </si>
  <si>
    <t>Tabby Sherburn</t>
  </si>
  <si>
    <t>D0120</t>
  </si>
  <si>
    <t>Lishe Barlass</t>
  </si>
  <si>
    <t>D0121</t>
  </si>
  <si>
    <t>Alejoa Champney</t>
  </si>
  <si>
    <t>D0122</t>
  </si>
  <si>
    <t>Ricky Muslim</t>
  </si>
  <si>
    <t>Non-binary</t>
  </si>
  <si>
    <t>D0123</t>
  </si>
  <si>
    <t>Sile Brouncker</t>
  </si>
  <si>
    <t>D0124</t>
  </si>
  <si>
    <t>Kay Deshorts</t>
  </si>
  <si>
    <t>D0125</t>
  </si>
  <si>
    <t>Rhonda Copin</t>
  </si>
  <si>
    <t>D0126</t>
  </si>
  <si>
    <t>Moishe Greguol</t>
  </si>
  <si>
    <t>D0127</t>
  </si>
  <si>
    <t>Paulette Dunnett</t>
  </si>
  <si>
    <t>D0128</t>
  </si>
  <si>
    <t>Bartram Suermeier</t>
  </si>
  <si>
    <t>D0129</t>
  </si>
  <si>
    <t>Corie Andreone</t>
  </si>
  <si>
    <t>D0130</t>
  </si>
  <si>
    <t>Dian Oakwell</t>
  </si>
  <si>
    <t>D0131</t>
  </si>
  <si>
    <t>Trevar Leece</t>
  </si>
  <si>
    <t>D0132</t>
  </si>
  <si>
    <t>Prentiss Fortun</t>
  </si>
  <si>
    <t>D0133</t>
  </si>
  <si>
    <t>Kimble Mewes</t>
  </si>
  <si>
    <t>D0134</t>
  </si>
  <si>
    <t>Rupert Veregan</t>
  </si>
  <si>
    <t>D0135</t>
  </si>
  <si>
    <t>Eleanor Waterdrinker</t>
  </si>
  <si>
    <t>D0136</t>
  </si>
  <si>
    <t>Ramon Tripp</t>
  </si>
  <si>
    <t>D0137</t>
  </si>
  <si>
    <t>Orlando Folke</t>
  </si>
  <si>
    <t>D0138</t>
  </si>
  <si>
    <t>Guy Vertey</t>
  </si>
  <si>
    <t>D0139</t>
  </si>
  <si>
    <t>Haslett Shafto</t>
  </si>
  <si>
    <t>D0140</t>
  </si>
  <si>
    <t>Haily Blanchette</t>
  </si>
  <si>
    <t>D0141</t>
  </si>
  <si>
    <t>Ryley Roberto</t>
  </si>
  <si>
    <t>D0142</t>
  </si>
  <si>
    <t>Clarette Sabatini</t>
  </si>
  <si>
    <t>D0143</t>
  </si>
  <si>
    <t>Estrella Hessel</t>
  </si>
  <si>
    <t>D0144</t>
  </si>
  <si>
    <t>Carey Ousbie</t>
  </si>
  <si>
    <t>D0145</t>
  </si>
  <si>
    <t>Russ Bithell</t>
  </si>
  <si>
    <t>D0146</t>
  </si>
  <si>
    <t>Felic Bruff</t>
  </si>
  <si>
    <t>D0147</t>
  </si>
  <si>
    <t>Rey Gidley</t>
  </si>
  <si>
    <t>D0148</t>
  </si>
  <si>
    <t>Octavius Mara</t>
  </si>
  <si>
    <t>D0149</t>
  </si>
  <si>
    <t>Janeczka Cloney</t>
  </si>
  <si>
    <t>D0150</t>
  </si>
  <si>
    <t>Birk Ellerey</t>
  </si>
  <si>
    <t>D0151</t>
  </si>
  <si>
    <t>Elvira Illingsworth</t>
  </si>
  <si>
    <t>D0152</t>
  </si>
  <si>
    <t>Fitz Stancliffe</t>
  </si>
  <si>
    <t>D0153</t>
  </si>
  <si>
    <t>Niki Saint</t>
  </si>
  <si>
    <t>D0154</t>
  </si>
  <si>
    <t>Prudence Reddle</t>
  </si>
  <si>
    <t>D0155</t>
  </si>
  <si>
    <t>Thomas Curnnok</t>
  </si>
  <si>
    <t>D0156</t>
  </si>
  <si>
    <t>Mikey Bamford</t>
  </si>
  <si>
    <t>D0157</t>
  </si>
  <si>
    <t>Cos Hosburn</t>
  </si>
  <si>
    <t>D0158</t>
  </si>
  <si>
    <t>Herbert Andryushin</t>
  </si>
  <si>
    <t>D0159</t>
  </si>
  <si>
    <t>Briano Blaxton</t>
  </si>
  <si>
    <t>D0160</t>
  </si>
  <si>
    <t>Egon Shilstone</t>
  </si>
  <si>
    <t>D0161</t>
  </si>
  <si>
    <t>Kenton Grubbe</t>
  </si>
  <si>
    <t>D0162</t>
  </si>
  <si>
    <t>Hanna Cullum</t>
  </si>
  <si>
    <t>D0163</t>
  </si>
  <si>
    <t>Shelli Syddie</t>
  </si>
  <si>
    <t>D0164</t>
  </si>
  <si>
    <t>Stacee Tipper</t>
  </si>
  <si>
    <t>D0165</t>
  </si>
  <si>
    <t>Blanca Tebbut</t>
  </si>
  <si>
    <t>D0166</t>
  </si>
  <si>
    <t>Freddy Fynn</t>
  </si>
  <si>
    <t>D0167</t>
  </si>
  <si>
    <t>Karilynn Lodemann</t>
  </si>
  <si>
    <t>D0168</t>
  </si>
  <si>
    <t>Pammie Mabone</t>
  </si>
  <si>
    <t>D0169</t>
  </si>
  <si>
    <t>Teirtza Scothorn</t>
  </si>
  <si>
    <t>D0170</t>
  </si>
  <si>
    <t>Kara Derdes</t>
  </si>
  <si>
    <t>D0171</t>
  </si>
  <si>
    <t>Agata Pechan</t>
  </si>
  <si>
    <t>D0172</t>
  </si>
  <si>
    <t>Warde Marklund</t>
  </si>
  <si>
    <t>D0173</t>
  </si>
  <si>
    <t>Thane Gallego</t>
  </si>
  <si>
    <t>D0174</t>
  </si>
  <si>
    <t>Ephrem Gozney</t>
  </si>
  <si>
    <t>D0175</t>
  </si>
  <si>
    <t>Bobbe Yellep</t>
  </si>
  <si>
    <t>D0176</t>
  </si>
  <si>
    <t>Bab Dumsday</t>
  </si>
  <si>
    <t>D0177</t>
  </si>
  <si>
    <t>Haydon Doughty</t>
  </si>
  <si>
    <t>D0178</t>
  </si>
  <si>
    <t>Archibold Singh</t>
  </si>
  <si>
    <t>D0179</t>
  </si>
  <si>
    <t>Nester Keen</t>
  </si>
  <si>
    <t>D0180</t>
  </si>
  <si>
    <t>Verene Coarser</t>
  </si>
  <si>
    <t>D0181</t>
  </si>
  <si>
    <t>Isaac Esseby</t>
  </si>
  <si>
    <t>D0182</t>
  </si>
  <si>
    <t>Polly Vouls</t>
  </si>
  <si>
    <t>D0183</t>
  </si>
  <si>
    <t>Alberto Eddoes</t>
  </si>
  <si>
    <t>D0184</t>
  </si>
  <si>
    <t>Loreen Zimmer</t>
  </si>
  <si>
    <t>D0185</t>
  </si>
  <si>
    <t>Alexander Bonsul</t>
  </si>
  <si>
    <t>D0186</t>
  </si>
  <si>
    <t>Amaleta Armell</t>
  </si>
  <si>
    <t>D0187</t>
  </si>
  <si>
    <t>Betteanne Banaszczyk</t>
  </si>
  <si>
    <t>D0188</t>
  </si>
  <si>
    <t>Jsandye De Cruze</t>
  </si>
  <si>
    <t>D0189</t>
  </si>
  <si>
    <t>Cathleen Stelfox</t>
  </si>
  <si>
    <t>D0190</t>
  </si>
  <si>
    <t>Deloris Hooke</t>
  </si>
  <si>
    <t>D0191</t>
  </si>
  <si>
    <t>Aeriell O'Kielt</t>
  </si>
  <si>
    <t>D0192</t>
  </si>
  <si>
    <t>Alika Sevin</t>
  </si>
  <si>
    <t>D0193</t>
  </si>
  <si>
    <t>Alasdair Paulou</t>
  </si>
  <si>
    <t>D0194</t>
  </si>
  <si>
    <t>Manda Hardey</t>
  </si>
  <si>
    <t>D0195</t>
  </si>
  <si>
    <t>Dyann Jaquin</t>
  </si>
  <si>
    <t>D0196</t>
  </si>
  <si>
    <t>Wayne Crellin</t>
  </si>
  <si>
    <t>D0197</t>
  </si>
  <si>
    <t>Anne-corinne Prandini</t>
  </si>
  <si>
    <t>D0198</t>
  </si>
  <si>
    <t>Fabien Skipperbottom</t>
  </si>
  <si>
    <t>D0199</t>
  </si>
  <si>
    <t>Doy Grimestone</t>
  </si>
  <si>
    <t>D0200</t>
  </si>
  <si>
    <t>Regan Bedbury</t>
  </si>
  <si>
    <t>D0201</t>
  </si>
  <si>
    <t>Nola Postles</t>
  </si>
  <si>
    <t>D0202</t>
  </si>
  <si>
    <t>Meade Van Der Straaten</t>
  </si>
  <si>
    <t>D0203</t>
  </si>
  <si>
    <t>Roddy Uvedale</t>
  </si>
  <si>
    <t>D0204</t>
  </si>
  <si>
    <t>Vere Meiklejohn</t>
  </si>
  <si>
    <t>D0205</t>
  </si>
  <si>
    <t>Skylar Earland</t>
  </si>
  <si>
    <t>D0206</t>
  </si>
  <si>
    <t>Bealle Tramel</t>
  </si>
  <si>
    <t>D0207</t>
  </si>
  <si>
    <t>Joanne Eccott</t>
  </si>
  <si>
    <t>D0208</t>
  </si>
  <si>
    <t>Errick Ripping</t>
  </si>
  <si>
    <t>D0209</t>
  </si>
  <si>
    <t>Cinda Baldcock</t>
  </si>
  <si>
    <t>D0210</t>
  </si>
  <si>
    <t>Pet Clowes</t>
  </si>
  <si>
    <t>D0211</t>
  </si>
  <si>
    <t>Cody Bearfoot</t>
  </si>
  <si>
    <t>D0212</t>
  </si>
  <si>
    <t>Perl Sultan</t>
  </si>
  <si>
    <t>D0213</t>
  </si>
  <si>
    <t>Bevvy Normanell</t>
  </si>
  <si>
    <t>D0214</t>
  </si>
  <si>
    <t>Elliot Luckhurst</t>
  </si>
  <si>
    <t>D0215</t>
  </si>
  <si>
    <t>Ronna Lillow</t>
  </si>
  <si>
    <t>D0216</t>
  </si>
  <si>
    <t>Prentiss Kirrage</t>
  </si>
  <si>
    <t>D0217</t>
  </si>
  <si>
    <t>Correy McGrail</t>
  </si>
  <si>
    <t>D0218</t>
  </si>
  <si>
    <t>Ulick Geharke</t>
  </si>
  <si>
    <t>D0219</t>
  </si>
  <si>
    <t>Gabey Ferrick</t>
  </si>
  <si>
    <t>D0220</t>
  </si>
  <si>
    <t>Sybille Eastes</t>
  </si>
  <si>
    <t>D0221</t>
  </si>
  <si>
    <t>Ginny Binham</t>
  </si>
  <si>
    <t>D0222</t>
  </si>
  <si>
    <t>Tallia Champagne</t>
  </si>
  <si>
    <t>D0223</t>
  </si>
  <si>
    <t>Swen Gepp</t>
  </si>
  <si>
    <t>D0224</t>
  </si>
  <si>
    <t>Hildy Reach</t>
  </si>
  <si>
    <t>D0225</t>
  </si>
  <si>
    <t>Shantee Highway</t>
  </si>
  <si>
    <t>D0226</t>
  </si>
  <si>
    <t>Orren Izak</t>
  </si>
  <si>
    <t>D0227</t>
  </si>
  <si>
    <t>Alonso McCambrois</t>
  </si>
  <si>
    <t>D0228</t>
  </si>
  <si>
    <t>My Gentric</t>
  </si>
  <si>
    <t>D0229</t>
  </si>
  <si>
    <t>Vite Maffetti</t>
  </si>
  <si>
    <t>D0230</t>
  </si>
  <si>
    <t>Alyosha Saxon</t>
  </si>
  <si>
    <t>D0231</t>
  </si>
  <si>
    <t>Ferdie Bore</t>
  </si>
  <si>
    <t>D0232</t>
  </si>
  <si>
    <t>Armin Shiril</t>
  </si>
  <si>
    <t>D0233</t>
  </si>
  <si>
    <t>Bank Rochester</t>
  </si>
  <si>
    <t>D0234</t>
  </si>
  <si>
    <t>Fern Simka</t>
  </si>
  <si>
    <t>D0235</t>
  </si>
  <si>
    <t>Felicdad Covell</t>
  </si>
  <si>
    <t>D0236</t>
  </si>
  <si>
    <t>Granny Rider</t>
  </si>
  <si>
    <t>D0237</t>
  </si>
  <si>
    <t>Anton Farlambe</t>
  </si>
  <si>
    <t>D0238</t>
  </si>
  <si>
    <t>Nita Ivancevic</t>
  </si>
  <si>
    <t>D0239</t>
  </si>
  <si>
    <t>Julio Worster</t>
  </si>
  <si>
    <t>D0240</t>
  </si>
  <si>
    <t>Allen Clibbery</t>
  </si>
  <si>
    <t>D0241</t>
  </si>
  <si>
    <t>Patin Dyster</t>
  </si>
  <si>
    <t>D0242</t>
  </si>
  <si>
    <t>Avivah Borkett</t>
  </si>
  <si>
    <t>D0243</t>
  </si>
  <si>
    <t>Si Brendeke</t>
  </si>
  <si>
    <t>D0244</t>
  </si>
  <si>
    <t>Benetta D'Alwis</t>
  </si>
  <si>
    <t>D0245</t>
  </si>
  <si>
    <t>Griff Wharton</t>
  </si>
  <si>
    <t>D0246</t>
  </si>
  <si>
    <t>Goober Dowsing</t>
  </si>
  <si>
    <t>D0247</t>
  </si>
  <si>
    <t>Emmey Gartenfeld</t>
  </si>
  <si>
    <t>D0248</t>
  </si>
  <si>
    <t>Jocelyne Abercrombie</t>
  </si>
  <si>
    <t>D0249</t>
  </si>
  <si>
    <t>Jacobo Grigorio</t>
  </si>
  <si>
    <t>D0250</t>
  </si>
  <si>
    <t>Damian Hutable</t>
  </si>
  <si>
    <t>D0251</t>
  </si>
  <si>
    <t>Ruperta Nunn</t>
  </si>
  <si>
    <t>D0252</t>
  </si>
  <si>
    <t>Orlando Hawarden</t>
  </si>
  <si>
    <t>D0253</t>
  </si>
  <si>
    <t>Brook Craighall</t>
  </si>
  <si>
    <t>D0254</t>
  </si>
  <si>
    <t>Austin Bever</t>
  </si>
  <si>
    <t>D0255</t>
  </si>
  <si>
    <t>Davide Daniau</t>
  </si>
  <si>
    <t>D0256</t>
  </si>
  <si>
    <t>Lorilee Chaudrelle</t>
  </si>
  <si>
    <t>D0257</t>
  </si>
  <si>
    <t>Virgina Grief</t>
  </si>
  <si>
    <t>D0258</t>
  </si>
  <si>
    <t>Porty Boleyn</t>
  </si>
  <si>
    <t>D0259</t>
  </si>
  <si>
    <t>Carlee Conradsen</t>
  </si>
  <si>
    <t>D0260</t>
  </si>
  <si>
    <t>Isidor Tattoo</t>
  </si>
  <si>
    <t>D0261</t>
  </si>
  <si>
    <t>Kippie Ell</t>
  </si>
  <si>
    <t>D0262</t>
  </si>
  <si>
    <t>Doretta Beazley</t>
  </si>
  <si>
    <t>D0263</t>
  </si>
  <si>
    <t>Ted Rivett</t>
  </si>
  <si>
    <t>D0264</t>
  </si>
  <si>
    <t>Moise Dumke</t>
  </si>
  <si>
    <t>D0265</t>
  </si>
  <si>
    <t>Shayne Blackmore</t>
  </si>
  <si>
    <t>D0266</t>
  </si>
  <si>
    <t>Yankee Fossey</t>
  </si>
  <si>
    <t>D0267</t>
  </si>
  <si>
    <t>Carlita Malkinson</t>
  </si>
  <si>
    <t>D0268</t>
  </si>
  <si>
    <t>Gabriella Baly</t>
  </si>
  <si>
    <t>D0269</t>
  </si>
  <si>
    <t>Danice De Cruze</t>
  </si>
  <si>
    <t>D0270</t>
  </si>
  <si>
    <t>Enid Matchell</t>
  </si>
  <si>
    <t>D0271</t>
  </si>
  <si>
    <t>Dalston O' Driscoll</t>
  </si>
  <si>
    <t>D0272</t>
  </si>
  <si>
    <t>Bellina Rabbitts</t>
  </si>
  <si>
    <t>D0273</t>
  </si>
  <si>
    <t>Oran Muttitt</t>
  </si>
  <si>
    <t>D0274</t>
  </si>
  <si>
    <t>Ossie Jancey</t>
  </si>
  <si>
    <t>D0275</t>
  </si>
  <si>
    <t>Carmita Chetwind</t>
  </si>
  <si>
    <t>D0276</t>
  </si>
  <si>
    <t>Tammie Comini</t>
  </si>
  <si>
    <t>D0277</t>
  </si>
  <si>
    <t>Dom Schoenfisch</t>
  </si>
  <si>
    <t>D0278</t>
  </si>
  <si>
    <t>Kitti Kick</t>
  </si>
  <si>
    <t>D0279</t>
  </si>
  <si>
    <t>Dorothy Worling</t>
  </si>
  <si>
    <t>D0280</t>
  </si>
  <si>
    <t>Ashton Seviour</t>
  </si>
  <si>
    <t>D0281</t>
  </si>
  <si>
    <t>Antony Stennett</t>
  </si>
  <si>
    <t>D0282</t>
  </si>
  <si>
    <t>Glyn Gethouse</t>
  </si>
  <si>
    <t>D0283</t>
  </si>
  <si>
    <t>Jemima Verriour</t>
  </si>
  <si>
    <t>D0284</t>
  </si>
  <si>
    <t>Murdock Tregear</t>
  </si>
  <si>
    <t>D0285</t>
  </si>
  <si>
    <t>Letitia Folkerd</t>
  </si>
  <si>
    <t>D0286</t>
  </si>
  <si>
    <t>Harry Dullard</t>
  </si>
  <si>
    <t>D0287</t>
  </si>
  <si>
    <t>Cathleen Lewsam</t>
  </si>
  <si>
    <t>D0288</t>
  </si>
  <si>
    <t>Viv Dolley</t>
  </si>
  <si>
    <t>D0289</t>
  </si>
  <si>
    <t>Bertie Benkhe</t>
  </si>
  <si>
    <t>D0290</t>
  </si>
  <si>
    <t>Dede Bohey</t>
  </si>
  <si>
    <t>D0291</t>
  </si>
  <si>
    <t>Ewen McCahill</t>
  </si>
  <si>
    <t>D0292</t>
  </si>
  <si>
    <t>Beaufort Gorelli</t>
  </si>
  <si>
    <t>D0293</t>
  </si>
  <si>
    <t>Atalanta Manz</t>
  </si>
  <si>
    <t>D0294</t>
  </si>
  <si>
    <t>Carie Henriet</t>
  </si>
  <si>
    <t>D0295</t>
  </si>
  <si>
    <t>Arabele Muckersie</t>
  </si>
  <si>
    <t>D0296</t>
  </si>
  <si>
    <t>Werner Stockney</t>
  </si>
  <si>
    <t>D0297</t>
  </si>
  <si>
    <t>Ellery Edlyn</t>
  </si>
  <si>
    <t>D0298</t>
  </si>
  <si>
    <t>Bobbye Mattiussi</t>
  </si>
  <si>
    <t>D0299</t>
  </si>
  <si>
    <t>Aaren Puddle</t>
  </si>
  <si>
    <t>D0300</t>
  </si>
  <si>
    <t>Del Antic</t>
  </si>
  <si>
    <t>E301*RANDBETWEEN(150,216)</t>
  </si>
  <si>
    <t>G301*RANDBETWEEN(600,800)</t>
  </si>
  <si>
    <t>82227*E301</t>
  </si>
  <si>
    <t>I301/G301</t>
  </si>
  <si>
    <t>формула для расчета суммарного количества поездок за все время = опыт * на среднее кол-во поездок водителей в реальном мире</t>
  </si>
  <si>
    <t xml:space="preserve">формула для расчета суммарного количества миль = </t>
  </si>
  <si>
    <t>Productivity Dashboard</t>
  </si>
  <si>
    <t xml:space="preserve">  </t>
  </si>
  <si>
    <t>Sum of Distance (miles)</t>
  </si>
  <si>
    <t>Date</t>
  </si>
  <si>
    <t>Grand Total</t>
  </si>
  <si>
    <t>Sum of Final income</t>
  </si>
  <si>
    <t>Type</t>
  </si>
  <si>
    <t>Count of Order ID</t>
  </si>
  <si>
    <t>Dry Goods</t>
  </si>
  <si>
    <t>Hazardous Materials</t>
  </si>
  <si>
    <t>Heavy &amp; Oversized Freight</t>
  </si>
  <si>
    <t>Liquid Cargo</t>
  </si>
  <si>
    <t>Refrigerated Goods</t>
  </si>
  <si>
    <t>Average of Trips in this period</t>
  </si>
  <si>
    <t>Order ID</t>
  </si>
  <si>
    <t>Pickup Location</t>
  </si>
  <si>
    <t>Drop-off Location</t>
  </si>
  <si>
    <t>Distance (miles)</t>
  </si>
  <si>
    <t>Delivery Time (hours)</t>
  </si>
  <si>
    <t>Delivery Status</t>
  </si>
  <si>
    <t>Price</t>
  </si>
  <si>
    <t>Earnings per Mile</t>
  </si>
  <si>
    <t>Fuel galons</t>
  </si>
  <si>
    <t>Fuel Price</t>
  </si>
  <si>
    <t>Final income</t>
  </si>
  <si>
    <t>Weight</t>
  </si>
  <si>
    <t>Trips in this period</t>
  </si>
  <si>
    <t>O00001</t>
  </si>
  <si>
    <t>Dallas</t>
  </si>
  <si>
    <t>Atlanta</t>
  </si>
  <si>
    <t>Completed</t>
  </si>
  <si>
    <t>O00002</t>
  </si>
  <si>
    <t>San Francisco</t>
  </si>
  <si>
    <t>Phoenix</t>
  </si>
  <si>
    <t>O00003</t>
  </si>
  <si>
    <t>Los Angeles</t>
  </si>
  <si>
    <t>O00004</t>
  </si>
  <si>
    <t>Denver</t>
  </si>
  <si>
    <t>O00005</t>
  </si>
  <si>
    <t>Houston</t>
  </si>
  <si>
    <t>Las Vegas</t>
  </si>
  <si>
    <t>O00006</t>
  </si>
  <si>
    <t>Boston</t>
  </si>
  <si>
    <t>O00007</t>
  </si>
  <si>
    <t>Miami</t>
  </si>
  <si>
    <t>Seattle</t>
  </si>
  <si>
    <t>O00008</t>
  </si>
  <si>
    <t>New York</t>
  </si>
  <si>
    <t>O00009</t>
  </si>
  <si>
    <t>O00010</t>
  </si>
  <si>
    <t>O00011</t>
  </si>
  <si>
    <t>Washington DC</t>
  </si>
  <si>
    <t>O00012</t>
  </si>
  <si>
    <t>O00013</t>
  </si>
  <si>
    <t>O00014</t>
  </si>
  <si>
    <t>O00015</t>
  </si>
  <si>
    <t>O00016</t>
  </si>
  <si>
    <t>O00017</t>
  </si>
  <si>
    <t>Chicago</t>
  </si>
  <si>
    <t>O00018</t>
  </si>
  <si>
    <t>O00019</t>
  </si>
  <si>
    <t>O00020</t>
  </si>
  <si>
    <t>O00021</t>
  </si>
  <si>
    <t>O00022</t>
  </si>
  <si>
    <t>O00023</t>
  </si>
  <si>
    <t>O00024</t>
  </si>
  <si>
    <t>O00025</t>
  </si>
  <si>
    <t>O00026</t>
  </si>
  <si>
    <t>O00027</t>
  </si>
  <si>
    <t>O00028</t>
  </si>
  <si>
    <t>O00029</t>
  </si>
  <si>
    <t>O00030</t>
  </si>
  <si>
    <t>O00031</t>
  </si>
  <si>
    <t>O00032</t>
  </si>
  <si>
    <t>O00033</t>
  </si>
  <si>
    <t>O00034</t>
  </si>
  <si>
    <t>O00035</t>
  </si>
  <si>
    <t>O00036</t>
  </si>
  <si>
    <t>O00037</t>
  </si>
  <si>
    <t>O00038</t>
  </si>
  <si>
    <t>O00039</t>
  </si>
  <si>
    <t>O00040</t>
  </si>
  <si>
    <t>O00041</t>
  </si>
  <si>
    <t>O00042</t>
  </si>
  <si>
    <t>O00043</t>
  </si>
  <si>
    <t>O00044</t>
  </si>
  <si>
    <t>O00045</t>
  </si>
  <si>
    <t>O00046</t>
  </si>
  <si>
    <t>O00047</t>
  </si>
  <si>
    <t>O00048</t>
  </si>
  <si>
    <t>O00049</t>
  </si>
  <si>
    <t>O00050</t>
  </si>
  <si>
    <t>O00051</t>
  </si>
  <si>
    <t>O00052</t>
  </si>
  <si>
    <t>O00053</t>
  </si>
  <si>
    <t>O00054</t>
  </si>
  <si>
    <t>O00055</t>
  </si>
  <si>
    <t>O00056</t>
  </si>
  <si>
    <t>O00057</t>
  </si>
  <si>
    <t>O00058</t>
  </si>
  <si>
    <t>O00059</t>
  </si>
  <si>
    <t>O00060</t>
  </si>
  <si>
    <t>O00061</t>
  </si>
  <si>
    <t>O00062</t>
  </si>
  <si>
    <t>O00063</t>
  </si>
  <si>
    <t>O00064</t>
  </si>
  <si>
    <t>O00065</t>
  </si>
  <si>
    <t>O00066</t>
  </si>
  <si>
    <t>O00067</t>
  </si>
  <si>
    <t>O00068</t>
  </si>
  <si>
    <t>O00069</t>
  </si>
  <si>
    <t>O00070</t>
  </si>
  <si>
    <t>O00071</t>
  </si>
  <si>
    <t>O00072</t>
  </si>
  <si>
    <t>O00073</t>
  </si>
  <si>
    <t>O00074</t>
  </si>
  <si>
    <t>O00075</t>
  </si>
  <si>
    <t>O00076</t>
  </si>
  <si>
    <t>O00077</t>
  </si>
  <si>
    <t>O00078</t>
  </si>
  <si>
    <t>O00079</t>
  </si>
  <si>
    <t>O00080</t>
  </si>
  <si>
    <t>O00081</t>
  </si>
  <si>
    <t>O00082</t>
  </si>
  <si>
    <t>O00083</t>
  </si>
  <si>
    <t>O00084</t>
  </si>
  <si>
    <t>O00085</t>
  </si>
  <si>
    <t>O00086</t>
  </si>
  <si>
    <t>O00087</t>
  </si>
  <si>
    <t>O00088</t>
  </si>
  <si>
    <t>O00089</t>
  </si>
  <si>
    <t>O00090</t>
  </si>
  <si>
    <t>O00091</t>
  </si>
  <si>
    <t>O00092</t>
  </si>
  <si>
    <t>O00093</t>
  </si>
  <si>
    <t>O00094</t>
  </si>
  <si>
    <t>O00095</t>
  </si>
  <si>
    <t>O00096</t>
  </si>
  <si>
    <t>O00097</t>
  </si>
  <si>
    <t>O00098</t>
  </si>
  <si>
    <t>O00099</t>
  </si>
  <si>
    <t>O00100</t>
  </si>
  <si>
    <t>O00101</t>
  </si>
  <si>
    <t>O00102</t>
  </si>
  <si>
    <t>O00103</t>
  </si>
  <si>
    <t>O00104</t>
  </si>
  <si>
    <t>O00105</t>
  </si>
  <si>
    <t>O00106</t>
  </si>
  <si>
    <t>O00107</t>
  </si>
  <si>
    <t>O00108</t>
  </si>
  <si>
    <t>O00109</t>
  </si>
  <si>
    <t>O00110</t>
  </si>
  <si>
    <t>O00111</t>
  </si>
  <si>
    <t>O00112</t>
  </si>
  <si>
    <t>O00113</t>
  </si>
  <si>
    <t>O00114</t>
  </si>
  <si>
    <t>O00115</t>
  </si>
  <si>
    <t>O00116</t>
  </si>
  <si>
    <t>O00117</t>
  </si>
  <si>
    <t>O00118</t>
  </si>
  <si>
    <t>O00119</t>
  </si>
  <si>
    <t>O00120</t>
  </si>
  <si>
    <t>O00121</t>
  </si>
  <si>
    <t>O00122</t>
  </si>
  <si>
    <t>O00123</t>
  </si>
  <si>
    <t>O00124</t>
  </si>
  <si>
    <t>O00125</t>
  </si>
  <si>
    <t>O00126</t>
  </si>
  <si>
    <t>O00127</t>
  </si>
  <si>
    <t>O00128</t>
  </si>
  <si>
    <t>O00129</t>
  </si>
  <si>
    <t>O00130</t>
  </si>
  <si>
    <t>O00131</t>
  </si>
  <si>
    <t>O00132</t>
  </si>
  <si>
    <t>O00133</t>
  </si>
  <si>
    <t>O00134</t>
  </si>
  <si>
    <t>O00135</t>
  </si>
  <si>
    <t>O00136</t>
  </si>
  <si>
    <t>O00137</t>
  </si>
  <si>
    <t>O00138</t>
  </si>
  <si>
    <t>O00139</t>
  </si>
  <si>
    <t>O00140</t>
  </si>
  <si>
    <t>O00141</t>
  </si>
  <si>
    <t>O00142</t>
  </si>
  <si>
    <t>O00143</t>
  </si>
  <si>
    <t>O00144</t>
  </si>
  <si>
    <t>O00145</t>
  </si>
  <si>
    <t>O00146</t>
  </si>
  <si>
    <t>O00147</t>
  </si>
  <si>
    <t>O00148</t>
  </si>
  <si>
    <t>O00149</t>
  </si>
  <si>
    <t>O00150</t>
  </si>
  <si>
    <t>O00151</t>
  </si>
  <si>
    <t>O00152</t>
  </si>
  <si>
    <t>O00153</t>
  </si>
  <si>
    <t>O00154</t>
  </si>
  <si>
    <t>O00155</t>
  </si>
  <si>
    <t>O00156</t>
  </si>
  <si>
    <t>O00157</t>
  </si>
  <si>
    <t>O00158</t>
  </si>
  <si>
    <t>O00159</t>
  </si>
  <si>
    <t>O00160</t>
  </si>
  <si>
    <t>O00161</t>
  </si>
  <si>
    <t>O00162</t>
  </si>
  <si>
    <t>O00163</t>
  </si>
  <si>
    <t>O00164</t>
  </si>
  <si>
    <t>O00165</t>
  </si>
  <si>
    <t>O00166</t>
  </si>
  <si>
    <t>O00167</t>
  </si>
  <si>
    <t>O00168</t>
  </si>
  <si>
    <t>O00169</t>
  </si>
  <si>
    <t>O00170</t>
  </si>
  <si>
    <t>O00171</t>
  </si>
  <si>
    <t>O00172</t>
  </si>
  <si>
    <t>O00173</t>
  </si>
  <si>
    <t>O00174</t>
  </si>
  <si>
    <t>O00175</t>
  </si>
  <si>
    <t>O00176</t>
  </si>
  <si>
    <t>O00177</t>
  </si>
  <si>
    <t>O00178</t>
  </si>
  <si>
    <t>O00179</t>
  </si>
  <si>
    <t>O00180</t>
  </si>
  <si>
    <t>O00181</t>
  </si>
  <si>
    <t>O00182</t>
  </si>
  <si>
    <t>O00183</t>
  </si>
  <si>
    <t>O00184</t>
  </si>
  <si>
    <t>O00185</t>
  </si>
  <si>
    <t>O00186</t>
  </si>
  <si>
    <t>O00187</t>
  </si>
  <si>
    <t>O00188</t>
  </si>
  <si>
    <t>O00189</t>
  </si>
  <si>
    <t>O00190</t>
  </si>
  <si>
    <t>O00191</t>
  </si>
  <si>
    <t>O00192</t>
  </si>
  <si>
    <t>O00193</t>
  </si>
  <si>
    <t>O00194</t>
  </si>
  <si>
    <t>O00195</t>
  </si>
  <si>
    <t>O00196</t>
  </si>
  <si>
    <t>O00197</t>
  </si>
  <si>
    <t>O00198</t>
  </si>
  <si>
    <t>O00199</t>
  </si>
  <si>
    <t>O00200</t>
  </si>
  <si>
    <t>O00201</t>
  </si>
  <si>
    <t>O00202</t>
  </si>
  <si>
    <t>O00203</t>
  </si>
  <si>
    <t>O00204</t>
  </si>
  <si>
    <t>O00205</t>
  </si>
  <si>
    <t>O00206</t>
  </si>
  <si>
    <t>O00207</t>
  </si>
  <si>
    <t>O00208</t>
  </si>
  <si>
    <t>O00209</t>
  </si>
  <si>
    <t>O00210</t>
  </si>
  <si>
    <t>O00211</t>
  </si>
  <si>
    <t>O00212</t>
  </si>
  <si>
    <t>O00213</t>
  </si>
  <si>
    <t>O00214</t>
  </si>
  <si>
    <t>O00215</t>
  </si>
  <si>
    <t>O00216</t>
  </si>
  <si>
    <t>O00217</t>
  </si>
  <si>
    <t>O00218</t>
  </si>
  <si>
    <t>O00219</t>
  </si>
  <si>
    <t>O00220</t>
  </si>
  <si>
    <t>O00221</t>
  </si>
  <si>
    <t>O00222</t>
  </si>
  <si>
    <t>O00223</t>
  </si>
  <si>
    <t>O00224</t>
  </si>
  <si>
    <t>O00225</t>
  </si>
  <si>
    <t>O00226</t>
  </si>
  <si>
    <t>O00227</t>
  </si>
  <si>
    <t>O00228</t>
  </si>
  <si>
    <t>O00229</t>
  </si>
  <si>
    <t>O00230</t>
  </si>
  <si>
    <t>O00231</t>
  </si>
  <si>
    <t>O00232</t>
  </si>
  <si>
    <t>O00233</t>
  </si>
  <si>
    <t>O00234</t>
  </si>
  <si>
    <t>O00235</t>
  </si>
  <si>
    <t>O00236</t>
  </si>
  <si>
    <t>O00237</t>
  </si>
  <si>
    <t>O00238</t>
  </si>
  <si>
    <t>O00239</t>
  </si>
  <si>
    <t>O00240</t>
  </si>
  <si>
    <t>O00241</t>
  </si>
  <si>
    <t>O00242</t>
  </si>
  <si>
    <t>O00243</t>
  </si>
  <si>
    <t>O00244</t>
  </si>
  <si>
    <t>O00245</t>
  </si>
  <si>
    <t>O00246</t>
  </si>
  <si>
    <t>O00247</t>
  </si>
  <si>
    <t>O00248</t>
  </si>
  <si>
    <t>O00249</t>
  </si>
  <si>
    <t>O00250</t>
  </si>
  <si>
    <t>O00251</t>
  </si>
  <si>
    <t>O00252</t>
  </si>
  <si>
    <t>O00253</t>
  </si>
  <si>
    <t>O00254</t>
  </si>
  <si>
    <t>O00255</t>
  </si>
  <si>
    <t>O00256</t>
  </si>
  <si>
    <t>O00257</t>
  </si>
  <si>
    <t>O00258</t>
  </si>
  <si>
    <t>O00259</t>
  </si>
  <si>
    <t>O00260</t>
  </si>
  <si>
    <t>O00261</t>
  </si>
  <si>
    <t>O00262</t>
  </si>
  <si>
    <t>O00263</t>
  </si>
  <si>
    <t>O00264</t>
  </si>
  <si>
    <t>O00265</t>
  </si>
  <si>
    <t>O00266</t>
  </si>
  <si>
    <t>O00267</t>
  </si>
  <si>
    <t>O00268</t>
  </si>
  <si>
    <t>O00269</t>
  </si>
  <si>
    <t>O00270</t>
  </si>
  <si>
    <t>O00271</t>
  </si>
  <si>
    <t>O00272</t>
  </si>
  <si>
    <t>O00273</t>
  </si>
  <si>
    <t>O00274</t>
  </si>
  <si>
    <t>O00275</t>
  </si>
  <si>
    <t>O00276</t>
  </si>
  <si>
    <t>O00277</t>
  </si>
  <si>
    <t>O00278</t>
  </si>
  <si>
    <t>O00279</t>
  </si>
  <si>
    <t>O00280</t>
  </si>
  <si>
    <t>O00281</t>
  </si>
  <si>
    <t>O00282</t>
  </si>
  <si>
    <t>O00283</t>
  </si>
  <si>
    <t>O00284</t>
  </si>
  <si>
    <t>O00285</t>
  </si>
  <si>
    <t>O00286</t>
  </si>
  <si>
    <t>O00287</t>
  </si>
  <si>
    <t>O00288</t>
  </si>
  <si>
    <t>O00289</t>
  </si>
  <si>
    <t>O00290</t>
  </si>
  <si>
    <t>O00291</t>
  </si>
  <si>
    <t>O00292</t>
  </si>
  <si>
    <t>O00293</t>
  </si>
  <si>
    <t>O00294</t>
  </si>
  <si>
    <t>O00295</t>
  </si>
  <si>
    <t>O00296</t>
  </si>
  <si>
    <t>O00297</t>
  </si>
  <si>
    <t>O00298</t>
  </si>
  <si>
    <t>O00299</t>
  </si>
  <si>
    <t>O00300</t>
  </si>
  <si>
    <t>O00301</t>
  </si>
  <si>
    <t>O00302</t>
  </si>
  <si>
    <t>O00303</t>
  </si>
  <si>
    <t>O00304</t>
  </si>
  <si>
    <t>O00305</t>
  </si>
  <si>
    <t>O00306</t>
  </si>
  <si>
    <t>O00307</t>
  </si>
  <si>
    <t>O00308</t>
  </si>
  <si>
    <t>O00309</t>
  </si>
  <si>
    <t>O00310</t>
  </si>
  <si>
    <t>O00311</t>
  </si>
  <si>
    <t>O00312</t>
  </si>
  <si>
    <t>O00313</t>
  </si>
  <si>
    <t>O00314</t>
  </si>
  <si>
    <t>O00315</t>
  </si>
  <si>
    <t>O00316</t>
  </si>
  <si>
    <t>O00317</t>
  </si>
  <si>
    <t>O00318</t>
  </si>
  <si>
    <t>O00319</t>
  </si>
  <si>
    <t>O00320</t>
  </si>
  <si>
    <t>O00321</t>
  </si>
  <si>
    <t>O00322</t>
  </si>
  <si>
    <t>O00323</t>
  </si>
  <si>
    <t>O00324</t>
  </si>
  <si>
    <t>O00325</t>
  </si>
  <si>
    <t>O00326</t>
  </si>
  <si>
    <t>O00327</t>
  </si>
  <si>
    <t>O00328</t>
  </si>
  <si>
    <t>O00329</t>
  </si>
  <si>
    <t>O00330</t>
  </si>
  <si>
    <t>O00331</t>
  </si>
  <si>
    <t>O00332</t>
  </si>
  <si>
    <t>O00333</t>
  </si>
  <si>
    <t>O00334</t>
  </si>
  <si>
    <t>O00335</t>
  </si>
  <si>
    <t>O00336</t>
  </si>
  <si>
    <t>O00337</t>
  </si>
  <si>
    <t>O00338</t>
  </si>
  <si>
    <t>O00339</t>
  </si>
  <si>
    <t>O00340</t>
  </si>
  <si>
    <t>O00341</t>
  </si>
  <si>
    <t>O00342</t>
  </si>
  <si>
    <t>O00343</t>
  </si>
  <si>
    <t>O00344</t>
  </si>
  <si>
    <t>O00345</t>
  </si>
  <si>
    <t>O00346</t>
  </si>
  <si>
    <t>O00347</t>
  </si>
  <si>
    <t>O00348</t>
  </si>
  <si>
    <t>O00349</t>
  </si>
  <si>
    <t>O00350</t>
  </si>
  <si>
    <t>O00351</t>
  </si>
  <si>
    <t>O00352</t>
  </si>
  <si>
    <t>O00353</t>
  </si>
  <si>
    <t>O00354</t>
  </si>
  <si>
    <t>O00355</t>
  </si>
  <si>
    <t>O00356</t>
  </si>
  <si>
    <t>O00357</t>
  </si>
  <si>
    <t>O00358</t>
  </si>
  <si>
    <t>O00359</t>
  </si>
  <si>
    <t>O00360</t>
  </si>
  <si>
    <t>O00361</t>
  </si>
  <si>
    <t>O00362</t>
  </si>
  <si>
    <t>O00363</t>
  </si>
  <si>
    <t>O00364</t>
  </si>
  <si>
    <t>O00365</t>
  </si>
  <si>
    <t>O00366</t>
  </si>
  <si>
    <t>O00367</t>
  </si>
  <si>
    <t>O00368</t>
  </si>
  <si>
    <t>O00369</t>
  </si>
  <si>
    <t>O00370</t>
  </si>
  <si>
    <t>O00371</t>
  </si>
  <si>
    <t>O00372</t>
  </si>
  <si>
    <t>O00373</t>
  </si>
  <si>
    <t>O00374</t>
  </si>
  <si>
    <t>O00375</t>
  </si>
  <si>
    <t>O00376</t>
  </si>
  <si>
    <t>O00377</t>
  </si>
  <si>
    <t>O00378</t>
  </si>
  <si>
    <t>O00379</t>
  </si>
  <si>
    <t>O00380</t>
  </si>
  <si>
    <t>O00381</t>
  </si>
  <si>
    <t>O00382</t>
  </si>
  <si>
    <t>O00383</t>
  </si>
  <si>
    <t>O00384</t>
  </si>
  <si>
    <t>O00385</t>
  </si>
  <si>
    <t>O00386</t>
  </si>
  <si>
    <t>O00387</t>
  </si>
  <si>
    <t>O00388</t>
  </si>
  <si>
    <t>O00389</t>
  </si>
  <si>
    <t>O00390</t>
  </si>
  <si>
    <t>O00391</t>
  </si>
  <si>
    <t>O00392</t>
  </si>
  <si>
    <t>O00393</t>
  </si>
  <si>
    <t>O00394</t>
  </si>
  <si>
    <t>O00395</t>
  </si>
  <si>
    <t>O00396</t>
  </si>
  <si>
    <t>O00397</t>
  </si>
  <si>
    <t>O00398</t>
  </si>
  <si>
    <t>O00399</t>
  </si>
  <si>
    <t>O00400</t>
  </si>
  <si>
    <t>O00401</t>
  </si>
  <si>
    <t>O00402</t>
  </si>
  <si>
    <t>O00403</t>
  </si>
  <si>
    <t>O00404</t>
  </si>
  <si>
    <t>O00405</t>
  </si>
  <si>
    <t>O00406</t>
  </si>
  <si>
    <t>O00407</t>
  </si>
  <si>
    <t>O00408</t>
  </si>
  <si>
    <t>O00409</t>
  </si>
  <si>
    <t>O00410</t>
  </si>
  <si>
    <t>O00411</t>
  </si>
  <si>
    <t>O00412</t>
  </si>
  <si>
    <t>O00413</t>
  </si>
  <si>
    <t>O00414</t>
  </si>
  <si>
    <t>O00415</t>
  </si>
  <si>
    <t>O00416</t>
  </si>
  <si>
    <t>O00417</t>
  </si>
  <si>
    <t>O00418</t>
  </si>
  <si>
    <t>O00419</t>
  </si>
  <si>
    <t>O00420</t>
  </si>
  <si>
    <t>O00421</t>
  </si>
  <si>
    <t>O00422</t>
  </si>
  <si>
    <t>O00423</t>
  </si>
  <si>
    <t>O00424</t>
  </si>
  <si>
    <t>O00425</t>
  </si>
  <si>
    <t>O00426</t>
  </si>
  <si>
    <t>O00427</t>
  </si>
  <si>
    <t>O00428</t>
  </si>
  <si>
    <t>O00429</t>
  </si>
  <si>
    <t>O00430</t>
  </si>
  <si>
    <t>O00431</t>
  </si>
  <si>
    <t>O00432</t>
  </si>
  <si>
    <t>O00433</t>
  </si>
  <si>
    <t>O00434</t>
  </si>
  <si>
    <t>O00435</t>
  </si>
  <si>
    <t>O00436</t>
  </si>
  <si>
    <t>O00437</t>
  </si>
  <si>
    <t>O00438</t>
  </si>
  <si>
    <t>O00439</t>
  </si>
  <si>
    <t>O00440</t>
  </si>
  <si>
    <t>O00441</t>
  </si>
  <si>
    <t>O00442</t>
  </si>
  <si>
    <t>O00443</t>
  </si>
  <si>
    <t>O00444</t>
  </si>
  <si>
    <t>O00445</t>
  </si>
  <si>
    <t>O00446</t>
  </si>
  <si>
    <t>O00447</t>
  </si>
  <si>
    <t>O00448</t>
  </si>
  <si>
    <t>O00449</t>
  </si>
  <si>
    <t>O00450</t>
  </si>
  <si>
    <t>O00451</t>
  </si>
  <si>
    <t>O00452</t>
  </si>
  <si>
    <t>O00453</t>
  </si>
  <si>
    <t>O00454</t>
  </si>
  <si>
    <t>O00455</t>
  </si>
  <si>
    <t>O00456</t>
  </si>
  <si>
    <t>O00457</t>
  </si>
  <si>
    <t>O00458</t>
  </si>
  <si>
    <t>O00459</t>
  </si>
  <si>
    <t>O00460</t>
  </si>
  <si>
    <t>O00461</t>
  </si>
  <si>
    <t>O00462</t>
  </si>
  <si>
    <t>O00463</t>
  </si>
  <si>
    <t>O00464</t>
  </si>
  <si>
    <t>O00465</t>
  </si>
  <si>
    <t>O00466</t>
  </si>
  <si>
    <t>O00467</t>
  </si>
  <si>
    <t>O00468</t>
  </si>
  <si>
    <t>O00469</t>
  </si>
  <si>
    <t>O00470</t>
  </si>
  <si>
    <t>O00471</t>
  </si>
  <si>
    <t>O00472</t>
  </si>
  <si>
    <t>O00473</t>
  </si>
  <si>
    <t>O00474</t>
  </si>
  <si>
    <t>O00475</t>
  </si>
  <si>
    <t>O00476</t>
  </si>
  <si>
    <t>O00477</t>
  </si>
  <si>
    <t>O00478</t>
  </si>
  <si>
    <t>O00479</t>
  </si>
  <si>
    <t>O00480</t>
  </si>
  <si>
    <t>O00481</t>
  </si>
  <si>
    <t>O00482</t>
  </si>
  <si>
    <t>O00483</t>
  </si>
  <si>
    <t>O00484</t>
  </si>
  <si>
    <t>O00485</t>
  </si>
  <si>
    <t>O00486</t>
  </si>
  <si>
    <t>O00487</t>
  </si>
  <si>
    <t>O00488</t>
  </si>
  <si>
    <t>O00489</t>
  </si>
  <si>
    <t>O00490</t>
  </si>
  <si>
    <t>O00491</t>
  </si>
  <si>
    <t>O00492</t>
  </si>
  <si>
    <t>O00493</t>
  </si>
  <si>
    <t>O00494</t>
  </si>
  <si>
    <t>O00495</t>
  </si>
  <si>
    <t>O00496</t>
  </si>
  <si>
    <t>O00497</t>
  </si>
  <si>
    <t>O00498</t>
  </si>
  <si>
    <t>O00499</t>
  </si>
  <si>
    <t>O00500</t>
  </si>
  <si>
    <t>== = XLOOKUP(B2,'workers Info'!$A$2:$A$301,'workers Info'!$B$2:$B$301)</t>
  </si>
  <si>
    <t>RANDBETWEEN(DATE(2025,1,20), DATE(2025,2,3))</t>
  </si>
  <si>
    <t>INT((G501/100)*2)+RANDBETWEEN(2,4)</t>
  </si>
  <si>
    <t>CHOOSE(RANDBETWEEN(1, 5), "Dry Goods", "Refrigerated Goods", "Hazardous Materials", "Heavy &amp; Oversized Freight", "Liquid Cargo")</t>
  </si>
  <si>
    <t>IFS(J501="Dry Goods", G501*(1.3 + (RAND()-0.5)*0.3),
    J501="Heavy &amp; Oversized Freight", G501*(3.2 + (RAND()-0.5)*0.3),
    J501="Refrigerated Goods", G501*(2.2 + (RAND()-0.5)*0.3),
    J501="Hazardous Materials", G501*(2.67 + (RAND()-0.5)*0.3),
    J501="Liquid Cargo", G501*(1.9 + (RAND()-0.5)*0.3))</t>
  </si>
  <si>
    <t>XLOOKUP(B501, 'workers Info'!$A$2:$A$301, 'workers Info'!$F$2:$F$301)</t>
  </si>
  <si>
    <t>SWITCH(J501,
"Dry Goods", RANDBETWEEN(2500, 3500),
"Refrigerated Goods", RANDBETWEEN(2000, 3000),
"Hazardous Materials", RANDBETWEEN(4500, 5500),
"Heavy &amp; Oversized Freight", RANDBETWEEN(18000, 22000),
"Liquid Cargo", RANDBETWEEN(9000, 11000),
"Unknown")</t>
  </si>
  <si>
    <t>Formulas I used to generate realistic random data and populate all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</si>
</sst>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
    <numFmt numFmtId="165" formatCode="&quot;$&quot;#,##0"/>
    <numFmt numFmtId="166" formatCode="[$-409]d\-mmm\-yyyy;@"/>
    <numFmt numFmtId="168" formatCode="General\ \h\o\u\r\s"/>
    <numFmt numFmtId="171" formatCode="General\ \m\i"/>
    <numFmt numFmtId="172" formatCode="General\ \k\i\l\o"/>
  </numFmts>
  <fonts count="10" x14ac:knownFonts="1">
    <font>
      <sz val="11"/>
      <color theme="1"/>
      <name val="Aptos Narrow"/>
      <family val="2"/>
      <scheme val="minor"/>
    </font>
    <font>
      <sz val="11"/>
      <color rgb="FF000000"/>
      <name val="Calibri"/>
      <family val="2"/>
    </font>
    <font>
      <sz val="11"/>
      <name val="Arial"/>
      <family val="1"/>
    </font>
    <font>
      <b/>
      <sz val="11"/>
      <color theme="0" tint="-0.14999847407452621"/>
      <name val="Calibri"/>
      <family val="2"/>
    </font>
    <font>
      <b/>
      <sz val="11"/>
      <color theme="0" tint="-0.14999847407452621"/>
      <name val="Aptos Narrow"/>
      <family val="2"/>
      <scheme val="minor"/>
    </font>
    <font>
      <b/>
      <sz val="11"/>
      <color theme="0" tint="-0.14999847407452621"/>
      <name val="Aptos Narrow"/>
      <scheme val="minor"/>
    </font>
    <font>
      <b/>
      <sz val="11"/>
      <color theme="0" tint="-0.14999847407452621"/>
      <name val="Arial"/>
      <family val="1"/>
    </font>
    <font>
      <sz val="8"/>
      <color theme="1"/>
      <name val="Aptos Narrow"/>
      <family val="2"/>
      <scheme val="minor"/>
    </font>
    <font>
      <b/>
      <sz val="11"/>
      <color theme="0"/>
      <name val="Aptos Narrow"/>
      <family val="2"/>
      <charset val="204"/>
      <scheme val="minor"/>
    </font>
    <font>
      <sz val="36"/>
      <color theme="1"/>
      <name val="Aptos Narrow"/>
      <family val="2"/>
      <scheme val="minor"/>
    </font>
  </fonts>
  <fills count="4">
    <fill>
      <patternFill patternType="none"/>
    </fill>
    <fill>
      <patternFill patternType="gray125"/>
    </fill>
    <fill>
      <patternFill patternType="solid">
        <fgColor theme="1"/>
        <bgColor indexed="64"/>
      </patternFill>
    </fill>
    <fill>
      <patternFill patternType="solid">
        <fgColor rgb="FFA5A5A5"/>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s>
  <cellStyleXfs count="2">
    <xf numFmtId="0" fontId="0" fillId="0" borderId="0"/>
    <xf numFmtId="0" fontId="8" fillId="3" borderId="3" applyNumberFormat="0" applyAlignment="0" applyProtection="0"/>
  </cellStyleXfs>
  <cellXfs count="42">
    <xf numFmtId="0" fontId="0" fillId="0" borderId="0" xfId="0"/>
    <xf numFmtId="0" fontId="1" fillId="0" borderId="0" xfId="0" applyFont="1"/>
    <xf numFmtId="0" fontId="0" fillId="0" borderId="0" xfId="0" applyAlignment="1">
      <alignment horizontal="left"/>
    </xf>
    <xf numFmtId="0" fontId="2" fillId="0" borderId="0" xfId="0" applyFont="1" applyAlignment="1">
      <alignment horizontal="left"/>
    </xf>
    <xf numFmtId="0" fontId="1" fillId="0" borderId="0" xfId="0" applyFont="1" applyAlignment="1">
      <alignment horizontal="left"/>
    </xf>
    <xf numFmtId="0" fontId="3" fillId="2" borderId="0" xfId="0" applyFont="1" applyFill="1" applyAlignment="1">
      <alignment horizontal="left"/>
    </xf>
    <xf numFmtId="0" fontId="3" fillId="2" borderId="0" xfId="0" applyFont="1" applyFill="1" applyAlignment="1">
      <alignment horizontal="left" wrapText="1"/>
    </xf>
    <xf numFmtId="165" fontId="1" fillId="0" borderId="0" xfId="0" applyNumberFormat="1" applyFont="1" applyAlignment="1">
      <alignment horizontal="left"/>
    </xf>
    <xf numFmtId="0" fontId="3" fillId="2" borderId="1" xfId="0" applyFont="1" applyFill="1" applyBorder="1"/>
    <xf numFmtId="0" fontId="3" fillId="2" borderId="2" xfId="0" applyFont="1" applyFill="1" applyBorder="1"/>
    <xf numFmtId="0" fontId="4" fillId="2" borderId="0" xfId="0" applyFont="1" applyFill="1"/>
    <xf numFmtId="0" fontId="0" fillId="0" borderId="0" xfId="0" applyAlignment="1">
      <alignment wrapText="1"/>
    </xf>
    <xf numFmtId="2" fontId="4" fillId="2" borderId="0" xfId="0" applyNumberFormat="1" applyFont="1" applyFill="1"/>
    <xf numFmtId="164" fontId="0" fillId="0" borderId="0" xfId="0" applyNumberFormat="1"/>
    <xf numFmtId="164" fontId="0" fillId="0" borderId="0" xfId="0" applyNumberFormat="1" applyAlignment="1">
      <alignment wrapText="1"/>
    </xf>
    <xf numFmtId="3" fontId="1" fillId="0" borderId="0" xfId="0" applyNumberFormat="1" applyFont="1" applyAlignment="1">
      <alignment horizontal="left"/>
    </xf>
    <xf numFmtId="4" fontId="1" fillId="0" borderId="0" xfId="0" applyNumberFormat="1" applyFont="1" applyAlignment="1">
      <alignment horizontal="left"/>
    </xf>
    <xf numFmtId="3" fontId="1" fillId="0" borderId="0" xfId="0" applyNumberFormat="1" applyFont="1"/>
    <xf numFmtId="0" fontId="0" fillId="0" borderId="0" xfId="0" applyAlignment="1">
      <alignment horizontal="left" wrapText="1"/>
    </xf>
    <xf numFmtId="2" fontId="0" fillId="0" borderId="0" xfId="0" applyNumberFormat="1"/>
    <xf numFmtId="0" fontId="5" fillId="2" borderId="0" xfId="0" applyFont="1" applyFill="1"/>
    <xf numFmtId="0" fontId="1" fillId="0" borderId="0" xfId="0" applyFont="1" applyAlignment="1">
      <alignment wrapText="1"/>
    </xf>
    <xf numFmtId="0" fontId="4" fillId="2" borderId="0" xfId="0" applyFont="1" applyFill="1" applyAlignment="1">
      <alignment horizontal="left"/>
    </xf>
    <xf numFmtId="0" fontId="6" fillId="2" borderId="0" xfId="0" applyFont="1" applyFill="1" applyAlignment="1">
      <alignment horizontal="left"/>
    </xf>
    <xf numFmtId="164" fontId="0" fillId="0" borderId="0" xfId="0" applyNumberFormat="1" applyAlignment="1">
      <alignment horizontal="left"/>
    </xf>
    <xf numFmtId="4" fontId="1" fillId="0" borderId="0" xfId="0" applyNumberFormat="1" applyFont="1" applyAlignment="1">
      <alignment horizontal="left" wrapText="1"/>
    </xf>
    <xf numFmtId="3" fontId="1" fillId="0" borderId="0" xfId="0" applyNumberFormat="1" applyFont="1" applyAlignment="1">
      <alignment horizontal="left" wrapText="1"/>
    </xf>
    <xf numFmtId="0" fontId="7" fillId="0" borderId="0" xfId="0" applyFont="1" applyAlignment="1">
      <alignment wrapText="1"/>
    </xf>
    <xf numFmtId="0" fontId="0" fillId="0" borderId="0" xfId="0" pivotButton="1"/>
    <xf numFmtId="166" fontId="1" fillId="0" borderId="0" xfId="0" applyNumberFormat="1" applyFont="1" applyAlignment="1">
      <alignment wrapText="1"/>
    </xf>
    <xf numFmtId="10" fontId="0" fillId="0" borderId="0" xfId="0" applyNumberFormat="1"/>
    <xf numFmtId="166" fontId="0" fillId="0" borderId="0" xfId="0" applyNumberFormat="1"/>
    <xf numFmtId="0" fontId="0" fillId="0" borderId="0" xfId="0" applyNumberFormat="1"/>
    <xf numFmtId="0" fontId="9" fillId="0" borderId="0" xfId="0" applyFont="1" applyAlignment="1">
      <alignment horizontal="center"/>
    </xf>
    <xf numFmtId="0" fontId="8" fillId="3" borderId="4" xfId="1" applyBorder="1"/>
    <xf numFmtId="0" fontId="8" fillId="3" borderId="5" xfId="1" applyBorder="1"/>
    <xf numFmtId="0" fontId="8" fillId="3" borderId="6" xfId="1" applyBorder="1"/>
    <xf numFmtId="0" fontId="0" fillId="0" borderId="0" xfId="0" applyAlignment="1">
      <alignment horizontal="center"/>
    </xf>
    <xf numFmtId="0" fontId="0" fillId="0" borderId="0" xfId="0" applyAlignment="1">
      <alignment horizontal="center" wrapText="1"/>
    </xf>
    <xf numFmtId="168" fontId="1" fillId="0" borderId="0" xfId="0" applyNumberFormat="1" applyFont="1"/>
    <xf numFmtId="171" fontId="1" fillId="0" borderId="0" xfId="0" applyNumberFormat="1" applyFont="1"/>
    <xf numFmtId="172" fontId="0" fillId="0" borderId="0" xfId="0" applyNumberFormat="1"/>
  </cellXfs>
  <cellStyles count="2">
    <cellStyle name="Check Cell" xfId="1" builtinId="2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[truckproject.xlsx]Top workers!PivotTable1</c:name>
    <c:fmtId val="4"/>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Top 6 workers</a:t>
            </a:r>
          </a:p>
        </c:rich>
      </c:tx>
      <c:layout>
        <c:manualLayout>
          <c:xMode val="edge"/>
          <c:yMode val="edge"/>
          <c:x val="0.37676377952755913"/>
          <c:y val="2.7777777777777776E-2"/>
        </c:manualLayout>
      </c:layout>
      <c:overlay val="0"/>
      <c:spPr>
        <a:solidFill>
          <a:srgbClr val="FFFFFF"/>
        </a:solid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workers'!$B$3</c:f>
              <c:strCache>
                <c:ptCount val="1"/>
                <c:pt idx="0">
                  <c:v>Total</c:v>
                </c:pt>
              </c:strCache>
            </c:strRef>
          </c:tx>
          <c:spPr>
            <a:solidFill>
              <a:schemeClr val="accent1"/>
            </a:solidFill>
            <a:ln>
              <a:noFill/>
            </a:ln>
            <a:effectLst/>
          </c:spPr>
          <c:invertIfNegative val="0"/>
          <c:cat>
            <c:strRef>
              <c:f>'Top workers'!$A$4:$A$9</c:f>
              <c:strCache>
                <c:ptCount val="6"/>
                <c:pt idx="0">
                  <c:v>Arabele Muckersie</c:v>
                </c:pt>
                <c:pt idx="1">
                  <c:v>Chryste Stenyng</c:v>
                </c:pt>
                <c:pt idx="2">
                  <c:v>Felic Bruff</c:v>
                </c:pt>
                <c:pt idx="3">
                  <c:v>Kara Derdes</c:v>
                </c:pt>
                <c:pt idx="4">
                  <c:v>Mikey Bamford</c:v>
                </c:pt>
                <c:pt idx="5">
                  <c:v>Thomas Curnnok</c:v>
                </c:pt>
              </c:strCache>
            </c:strRef>
          </c:cat>
          <c:val>
            <c:numRef>
              <c:f>'Top workers'!$B$4:$B$9</c:f>
              <c:numCache>
                <c:formatCode>General</c:formatCode>
                <c:ptCount val="6"/>
                <c:pt idx="0">
                  <c:v>6</c:v>
                </c:pt>
                <c:pt idx="1">
                  <c:v>5</c:v>
                </c:pt>
                <c:pt idx="2">
                  <c:v>5</c:v>
                </c:pt>
                <c:pt idx="3">
                  <c:v>6</c:v>
                </c:pt>
                <c:pt idx="4">
                  <c:v>5</c:v>
                </c:pt>
                <c:pt idx="5">
                  <c:v>5</c:v>
                </c:pt>
              </c:numCache>
            </c:numRef>
          </c:val>
          <c:extLst>
            <c:ext xmlns:c16="http://schemas.microsoft.com/office/drawing/2014/chart" uri="{C3380CC4-5D6E-409C-BE32-E72D297353CC}">
              <c16:uniqueId val="{00000004-1E8D-4ACD-B8BA-AE047574455F}"/>
            </c:ext>
          </c:extLst>
        </c:ser>
        <c:dLbls>
          <c:showLegendKey val="0"/>
          <c:showVal val="0"/>
          <c:showCatName val="0"/>
          <c:showSerName val="0"/>
          <c:showPercent val="0"/>
          <c:showBubbleSize val="0"/>
        </c:dLbls>
        <c:gapWidth val="50"/>
        <c:axId val="389891079"/>
        <c:axId val="390398471"/>
      </c:barChart>
      <c:catAx>
        <c:axId val="389891079"/>
        <c:scaling>
          <c:orientation val="minMax"/>
        </c:scaling>
        <c:delete val="0"/>
        <c:axPos val="l"/>
        <c:numFmt formatCode="General" sourceLinked="1"/>
        <c:majorTickMark val="none"/>
        <c:minorTickMark val="none"/>
        <c:tickLblPos val="nextTo"/>
        <c:spPr>
          <a:solidFill>
            <a:srgbClr val="FFFF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mn-lt"/>
                <a:ea typeface="+mn-ea"/>
                <a:cs typeface="+mn-cs"/>
              </a:defRPr>
            </a:pPr>
            <a:endParaRPr lang="en-US"/>
          </a:p>
        </c:txPr>
        <c:crossAx val="390398471"/>
        <c:crosses val="autoZero"/>
        <c:auto val="1"/>
        <c:lblAlgn val="ctr"/>
        <c:lblOffset val="100"/>
        <c:noMultiLvlLbl val="0"/>
      </c:catAx>
      <c:valAx>
        <c:axId val="390398471"/>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8910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[truckproject.xlsx]freight type share!PivotTable1</c:name>
    <c:fmtId val="11"/>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Freight Type Share (%)</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'freight type share'!$B$3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'freight type share'!$A$4:$A$8</c:f>
              <c:strCache>
                <c:ptCount val="5"/>
                <c:pt idx="0">
                  <c:v>Dry Goods</c:v>
                </c:pt>
                <c:pt idx="1">
                  <c:v>Hazardous Materials</c:v>
                </c:pt>
                <c:pt idx="2">
                  <c:v>Heavy &amp; Oversized Freight</c:v>
                </c:pt>
                <c:pt idx="3">
                  <c:v>Liquid Cargo</c:v>
                </c:pt>
                <c:pt idx="4">
                  <c:v>Refrigerated Goods</c:v>
                </c:pt>
              </c:strCache>
            </c:strRef>
          </c:cat>
          <c:val>
            <c:numRef>
              <c:f>'freight type share'!$B$4:$B$8</c:f>
              <c:numCache>
                <c:formatCode>0.00%</c:formatCode>
                <c:ptCount val="5"/>
                <c:pt idx="0">
                  <c:v>0.19098712446351931</c:v>
                </c:pt>
                <c:pt idx="1">
                  <c:v>0.21459227467811159</c:v>
                </c:pt>
                <c:pt idx="2">
                  <c:v>0.20600858369098712</c:v>
                </c:pt>
                <c:pt idx="3">
                  <c:v>0.22532188841201717</c:v>
                </c:pt>
                <c:pt idx="4">
                  <c:v>0.1630901287553648</c:v>
                </c:pt>
              </c:numCache>
            </c:numRef>
          </c:val>
          <c:extLst>
            <c:ext xmlns:c16="http://schemas.microsoft.com/office/drawing/2014/chart" uri="{C3380CC4-5D6E-409C-BE32-E72D297353CC}">
              <c16:uniqueId val="{0000000E-2AF2-42EA-8FAA-AC0C5B8547CB}"/>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[truckproject.xlsx]Top earning trucking companies!PivotTable1</c:name>
    <c:fmtId val="16"/>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Top Earning Trucking Companies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rgbClr val="0A2F41"/>
          </a:solidFill>
          <a:ln>
            <a:solidFill>
              <a:srgbClr val="FFFFFF"/>
            </a:solidFill>
            <a:prstDash val="soli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2F41"/>
          </a:solidFill>
          <a:ln>
            <a:solidFill>
              <a:srgbClr val="FFFFFF"/>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2F41"/>
          </a:solidFill>
          <a:ln>
            <a:solidFill>
              <a:srgbClr val="FFFFFF"/>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A2F41"/>
          </a:solidFill>
          <a:ln>
            <a:solidFill>
              <a:srgbClr val="FFFFFF"/>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A2F41"/>
          </a:solidFill>
          <a:ln>
            <a:solidFill>
              <a:srgbClr val="FFFFFF"/>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earning trucking companies'!$B$3</c:f>
              <c:strCache>
                <c:ptCount val="1"/>
                <c:pt idx="0">
                  <c:v>Total</c:v>
                </c:pt>
              </c:strCache>
            </c:strRef>
          </c:tx>
          <c:spPr>
            <a:solidFill>
              <a:srgbClr val="0A2F41"/>
            </a:solidFill>
            <a:ln>
              <a:solidFill>
                <a:srgbClr val="FFFFFF"/>
              </a:solidFill>
              <a:prstDash val="solid"/>
            </a:ln>
            <a:effectLst/>
          </c:spPr>
          <c:invertIfNegative val="0"/>
          <c:cat>
            <c:strRef>
              <c:f>'Top earning trucking companies'!$A$4:$A$8</c:f>
              <c:strCache>
                <c:ptCount val="5"/>
                <c:pt idx="0">
                  <c:v>ExpressCargo</c:v>
                </c:pt>
                <c:pt idx="1">
                  <c:v>FastHaul</c:v>
                </c:pt>
                <c:pt idx="2">
                  <c:v>LogiTrans</c:v>
                </c:pt>
                <c:pt idx="3">
                  <c:v>RoadRunners</c:v>
                </c:pt>
                <c:pt idx="4">
                  <c:v>SwiftMove</c:v>
                </c:pt>
              </c:strCache>
            </c:strRef>
          </c:cat>
          <c:val>
            <c:numRef>
              <c:f>'Top earning trucking companies'!$B$4:$B$8</c:f>
              <c:numCache>
                <c:formatCode>"$"#\ ##0.00</c:formatCode>
                <c:ptCount val="5"/>
                <c:pt idx="0">
                  <c:v>277546.91383326455</c:v>
                </c:pt>
                <c:pt idx="1">
                  <c:v>356163.35973973904</c:v>
                </c:pt>
                <c:pt idx="2">
                  <c:v>234954.62890931184</c:v>
                </c:pt>
                <c:pt idx="3">
                  <c:v>180924.37239324278</c:v>
                </c:pt>
                <c:pt idx="4">
                  <c:v>270044.03691463993</c:v>
                </c:pt>
              </c:numCache>
            </c:numRef>
          </c:val>
          <c:extLst>
            <c:ext xmlns:c16="http://schemas.microsoft.com/office/drawing/2014/chart" uri="{C3380CC4-5D6E-409C-BE32-E72D297353CC}">
              <c16:uniqueId val="{00000004-1AC4-46C9-B76A-CE5D1669CD6C}"/>
            </c:ext>
          </c:extLst>
        </c:ser>
        <c:dLbls>
          <c:showLegendKey val="0"/>
          <c:showVal val="0"/>
          <c:showCatName val="0"/>
          <c:showSerName val="0"/>
          <c:showPercent val="0"/>
          <c:showBubbleSize val="0"/>
        </c:dLbls>
        <c:gapWidth val="219"/>
        <c:overlap val="-27"/>
        <c:axId val="2145360903"/>
        <c:axId val="264304648"/>
      </c:barChart>
      <c:catAx>
        <c:axId val="2145360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264304648"/>
        <c:crosses val="autoZero"/>
        <c:auto val="1"/>
        <c:lblAlgn val="ctr"/>
        <c:lblOffset val="100"/>
        <c:noMultiLvlLbl val="0"/>
      </c:catAx>
      <c:valAx>
        <c:axId val="264304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3609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[truckproject.xlsx]Total distance!PivotTable1</c:name>
    <c:fmtId val="30"/>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US"/>
              <a:t>Total Distance Covered by Companies (Daily)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distance'!$B$3:$B$4</c:f>
              <c:strCache>
                <c:ptCount val="1"/>
                <c:pt idx="0">
                  <c:v>ExpressCargo</c:v>
                </c:pt>
              </c:strCache>
            </c:strRef>
          </c:tx>
          <c:spPr>
            <a:ln w="28575" cap="rnd">
              <a:solidFill>
                <a:schemeClr val="accent1"/>
              </a:solidFill>
              <a:round/>
            </a:ln>
            <a:effectLst/>
          </c:spPr>
          <c:marker>
            <c:symbol val="none"/>
          </c:marker>
          <c:cat>
            <c:strRef>
              <c:f>'Total distance'!$A$5:$A$18</c:f>
              <c:strCache>
                <c:ptCount val="14"/>
                <c:pt idx="0">
                  <c:v>20-Jan-2025</c:v>
                </c:pt>
                <c:pt idx="1">
                  <c:v>21-Jan-2025</c:v>
                </c:pt>
                <c:pt idx="2">
                  <c:v>22-Jan-2025</c:v>
                </c:pt>
                <c:pt idx="3">
                  <c:v>23-Jan-2025</c:v>
                </c:pt>
                <c:pt idx="4">
                  <c:v>24-Jan-2025</c:v>
                </c:pt>
                <c:pt idx="5">
                  <c:v>25-Jan-2025</c:v>
                </c:pt>
                <c:pt idx="6">
                  <c:v>26-Jan-2025</c:v>
                </c:pt>
                <c:pt idx="7">
                  <c:v>27-Jan-2025</c:v>
                </c:pt>
                <c:pt idx="8">
                  <c:v>28-Jan-2025</c:v>
                </c:pt>
                <c:pt idx="9">
                  <c:v>29-Jan-2025</c:v>
                </c:pt>
                <c:pt idx="10">
                  <c:v>30-Jan-2025</c:v>
                </c:pt>
                <c:pt idx="11">
                  <c:v>31-Jan-2025</c:v>
                </c:pt>
                <c:pt idx="12">
                  <c:v>1-Feb-2025</c:v>
                </c:pt>
                <c:pt idx="13">
                  <c:v>2-Feb-2025</c:v>
                </c:pt>
              </c:strCache>
            </c:strRef>
          </c:cat>
          <c:val>
            <c:numRef>
              <c:f>'Total distance'!$B$5:$B$18</c:f>
              <c:numCache>
                <c:formatCode>General</c:formatCode>
                <c:ptCount val="14"/>
                <c:pt idx="0">
                  <c:v>6503</c:v>
                </c:pt>
                <c:pt idx="1">
                  <c:v>16702</c:v>
                </c:pt>
                <c:pt idx="2">
                  <c:v>6232</c:v>
                </c:pt>
                <c:pt idx="3">
                  <c:v>7838</c:v>
                </c:pt>
                <c:pt idx="4">
                  <c:v>16563</c:v>
                </c:pt>
                <c:pt idx="5">
                  <c:v>11616</c:v>
                </c:pt>
                <c:pt idx="6">
                  <c:v>17490</c:v>
                </c:pt>
                <c:pt idx="7">
                  <c:v>10670</c:v>
                </c:pt>
                <c:pt idx="8">
                  <c:v>15434</c:v>
                </c:pt>
                <c:pt idx="9">
                  <c:v>6373</c:v>
                </c:pt>
                <c:pt idx="10">
                  <c:v>9716</c:v>
                </c:pt>
                <c:pt idx="11">
                  <c:v>8301</c:v>
                </c:pt>
                <c:pt idx="12">
                  <c:v>5466</c:v>
                </c:pt>
                <c:pt idx="13">
                  <c:v>8719</c:v>
                </c:pt>
              </c:numCache>
            </c:numRef>
          </c:val>
          <c:smooth val="0"/>
          <c:extLst>
            <c:ext xmlns:c16="http://schemas.microsoft.com/office/drawing/2014/chart" uri="{C3380CC4-5D6E-409C-BE32-E72D297353CC}">
              <c16:uniqueId val="{00000013-59B7-4B38-9EF3-759B6D9F04CA}"/>
            </c:ext>
          </c:extLst>
        </c:ser>
        <c:ser>
          <c:idx val="1"/>
          <c:order val="1"/>
          <c:tx>
            <c:strRef>
              <c:f>'Total distance'!$C$3:$C$4</c:f>
              <c:strCache>
                <c:ptCount val="1"/>
                <c:pt idx="0">
                  <c:v>FastHaul</c:v>
                </c:pt>
              </c:strCache>
            </c:strRef>
          </c:tx>
          <c:spPr>
            <a:ln w="28575" cap="rnd">
              <a:solidFill>
                <a:schemeClr val="accent2"/>
              </a:solidFill>
              <a:round/>
            </a:ln>
            <a:effectLst/>
          </c:spPr>
          <c:marker>
            <c:symbol val="none"/>
          </c:marker>
          <c:cat>
            <c:strRef>
              <c:f>'Total distance'!$A$5:$A$18</c:f>
              <c:strCache>
                <c:ptCount val="14"/>
                <c:pt idx="0">
                  <c:v>20-Jan-2025</c:v>
                </c:pt>
                <c:pt idx="1">
                  <c:v>21-Jan-2025</c:v>
                </c:pt>
                <c:pt idx="2">
                  <c:v>22-Jan-2025</c:v>
                </c:pt>
                <c:pt idx="3">
                  <c:v>23-Jan-2025</c:v>
                </c:pt>
                <c:pt idx="4">
                  <c:v>24-Jan-2025</c:v>
                </c:pt>
                <c:pt idx="5">
                  <c:v>25-Jan-2025</c:v>
                </c:pt>
                <c:pt idx="6">
                  <c:v>26-Jan-2025</c:v>
                </c:pt>
                <c:pt idx="7">
                  <c:v>27-Jan-2025</c:v>
                </c:pt>
                <c:pt idx="8">
                  <c:v>28-Jan-2025</c:v>
                </c:pt>
                <c:pt idx="9">
                  <c:v>29-Jan-2025</c:v>
                </c:pt>
                <c:pt idx="10">
                  <c:v>30-Jan-2025</c:v>
                </c:pt>
                <c:pt idx="11">
                  <c:v>31-Jan-2025</c:v>
                </c:pt>
                <c:pt idx="12">
                  <c:v>1-Feb-2025</c:v>
                </c:pt>
                <c:pt idx="13">
                  <c:v>2-Feb-2025</c:v>
                </c:pt>
              </c:strCache>
            </c:strRef>
          </c:cat>
          <c:val>
            <c:numRef>
              <c:f>'Total distance'!$C$5:$C$18</c:f>
              <c:numCache>
                <c:formatCode>General</c:formatCode>
                <c:ptCount val="14"/>
                <c:pt idx="0">
                  <c:v>8935</c:v>
                </c:pt>
                <c:pt idx="1">
                  <c:v>15138</c:v>
                </c:pt>
                <c:pt idx="2">
                  <c:v>6649</c:v>
                </c:pt>
                <c:pt idx="3">
                  <c:v>12927</c:v>
                </c:pt>
                <c:pt idx="4">
                  <c:v>13935</c:v>
                </c:pt>
                <c:pt idx="5">
                  <c:v>10337</c:v>
                </c:pt>
                <c:pt idx="6">
                  <c:v>10071</c:v>
                </c:pt>
                <c:pt idx="7">
                  <c:v>8277</c:v>
                </c:pt>
                <c:pt idx="8">
                  <c:v>13526</c:v>
                </c:pt>
                <c:pt idx="9">
                  <c:v>8640</c:v>
                </c:pt>
                <c:pt idx="10">
                  <c:v>9434</c:v>
                </c:pt>
                <c:pt idx="11">
                  <c:v>29773</c:v>
                </c:pt>
                <c:pt idx="12">
                  <c:v>11217</c:v>
                </c:pt>
                <c:pt idx="13">
                  <c:v>12389</c:v>
                </c:pt>
              </c:numCache>
            </c:numRef>
          </c:val>
          <c:smooth val="0"/>
          <c:extLst>
            <c:ext xmlns:c16="http://schemas.microsoft.com/office/drawing/2014/chart" uri="{C3380CC4-5D6E-409C-BE32-E72D297353CC}">
              <c16:uniqueId val="{00000014-59B7-4B38-9EF3-759B6D9F04CA}"/>
            </c:ext>
          </c:extLst>
        </c:ser>
        <c:ser>
          <c:idx val="2"/>
          <c:order val="2"/>
          <c:tx>
            <c:strRef>
              <c:f>'Total distance'!$D$3:$D$4</c:f>
              <c:strCache>
                <c:ptCount val="1"/>
                <c:pt idx="0">
                  <c:v>LogiTrans</c:v>
                </c:pt>
              </c:strCache>
            </c:strRef>
          </c:tx>
          <c:spPr>
            <a:ln w="28575" cap="rnd">
              <a:solidFill>
                <a:schemeClr val="accent3"/>
              </a:solidFill>
              <a:round/>
            </a:ln>
            <a:effectLst/>
          </c:spPr>
          <c:marker>
            <c:symbol val="none"/>
          </c:marker>
          <c:cat>
            <c:strRef>
              <c:f>'Total distance'!$A$5:$A$18</c:f>
              <c:strCache>
                <c:ptCount val="14"/>
                <c:pt idx="0">
                  <c:v>20-Jan-2025</c:v>
                </c:pt>
                <c:pt idx="1">
                  <c:v>21-Jan-2025</c:v>
                </c:pt>
                <c:pt idx="2">
                  <c:v>22-Jan-2025</c:v>
                </c:pt>
                <c:pt idx="3">
                  <c:v>23-Jan-2025</c:v>
                </c:pt>
                <c:pt idx="4">
                  <c:v>24-Jan-2025</c:v>
                </c:pt>
                <c:pt idx="5">
                  <c:v>25-Jan-2025</c:v>
                </c:pt>
                <c:pt idx="6">
                  <c:v>26-Jan-2025</c:v>
                </c:pt>
                <c:pt idx="7">
                  <c:v>27-Jan-2025</c:v>
                </c:pt>
                <c:pt idx="8">
                  <c:v>28-Jan-2025</c:v>
                </c:pt>
                <c:pt idx="9">
                  <c:v>29-Jan-2025</c:v>
                </c:pt>
                <c:pt idx="10">
                  <c:v>30-Jan-2025</c:v>
                </c:pt>
                <c:pt idx="11">
                  <c:v>31-Jan-2025</c:v>
                </c:pt>
                <c:pt idx="12">
                  <c:v>1-Feb-2025</c:v>
                </c:pt>
                <c:pt idx="13">
                  <c:v>2-Feb-2025</c:v>
                </c:pt>
              </c:strCache>
            </c:strRef>
          </c:cat>
          <c:val>
            <c:numRef>
              <c:f>'Total distance'!$D$5:$D$18</c:f>
              <c:numCache>
                <c:formatCode>General</c:formatCode>
                <c:ptCount val="14"/>
                <c:pt idx="0">
                  <c:v>8026</c:v>
                </c:pt>
                <c:pt idx="1">
                  <c:v>8920</c:v>
                </c:pt>
                <c:pt idx="2">
                  <c:v>5176</c:v>
                </c:pt>
                <c:pt idx="3">
                  <c:v>8946</c:v>
                </c:pt>
                <c:pt idx="4">
                  <c:v>9027</c:v>
                </c:pt>
                <c:pt idx="5">
                  <c:v>11683</c:v>
                </c:pt>
                <c:pt idx="6">
                  <c:v>12570</c:v>
                </c:pt>
                <c:pt idx="7">
                  <c:v>11272</c:v>
                </c:pt>
                <c:pt idx="8">
                  <c:v>10741</c:v>
                </c:pt>
                <c:pt idx="9">
                  <c:v>1246</c:v>
                </c:pt>
                <c:pt idx="10">
                  <c:v>6966</c:v>
                </c:pt>
                <c:pt idx="11">
                  <c:v>12066</c:v>
                </c:pt>
                <c:pt idx="12">
                  <c:v>7302</c:v>
                </c:pt>
                <c:pt idx="13">
                  <c:v>17594</c:v>
                </c:pt>
              </c:numCache>
            </c:numRef>
          </c:val>
          <c:smooth val="0"/>
          <c:extLst>
            <c:ext xmlns:c16="http://schemas.microsoft.com/office/drawing/2014/chart" uri="{C3380CC4-5D6E-409C-BE32-E72D297353CC}">
              <c16:uniqueId val="{00000015-59B7-4B38-9EF3-759B6D9F04CA}"/>
            </c:ext>
          </c:extLst>
        </c:ser>
        <c:ser>
          <c:idx val="3"/>
          <c:order val="3"/>
          <c:tx>
            <c:strRef>
              <c:f>'Total distance'!$E$3:$E$4</c:f>
              <c:strCache>
                <c:ptCount val="1"/>
                <c:pt idx="0">
                  <c:v>RoadRunners</c:v>
                </c:pt>
              </c:strCache>
            </c:strRef>
          </c:tx>
          <c:spPr>
            <a:ln w="28575" cap="rnd">
              <a:solidFill>
                <a:schemeClr val="accent4"/>
              </a:solidFill>
              <a:round/>
            </a:ln>
            <a:effectLst/>
          </c:spPr>
          <c:marker>
            <c:symbol val="none"/>
          </c:marker>
          <c:cat>
            <c:strRef>
              <c:f>'Total distance'!$A$5:$A$18</c:f>
              <c:strCache>
                <c:ptCount val="14"/>
                <c:pt idx="0">
                  <c:v>20-Jan-2025</c:v>
                </c:pt>
                <c:pt idx="1">
                  <c:v>21-Jan-2025</c:v>
                </c:pt>
                <c:pt idx="2">
                  <c:v>22-Jan-2025</c:v>
                </c:pt>
                <c:pt idx="3">
                  <c:v>23-Jan-2025</c:v>
                </c:pt>
                <c:pt idx="4">
                  <c:v>24-Jan-2025</c:v>
                </c:pt>
                <c:pt idx="5">
                  <c:v>25-Jan-2025</c:v>
                </c:pt>
                <c:pt idx="6">
                  <c:v>26-Jan-2025</c:v>
                </c:pt>
                <c:pt idx="7">
                  <c:v>27-Jan-2025</c:v>
                </c:pt>
                <c:pt idx="8">
                  <c:v>28-Jan-2025</c:v>
                </c:pt>
                <c:pt idx="9">
                  <c:v>29-Jan-2025</c:v>
                </c:pt>
                <c:pt idx="10">
                  <c:v>30-Jan-2025</c:v>
                </c:pt>
                <c:pt idx="11">
                  <c:v>31-Jan-2025</c:v>
                </c:pt>
                <c:pt idx="12">
                  <c:v>1-Feb-2025</c:v>
                </c:pt>
                <c:pt idx="13">
                  <c:v>2-Feb-2025</c:v>
                </c:pt>
              </c:strCache>
            </c:strRef>
          </c:cat>
          <c:val>
            <c:numRef>
              <c:f>'Total distance'!$E$5:$E$18</c:f>
              <c:numCache>
                <c:formatCode>General</c:formatCode>
                <c:ptCount val="14"/>
                <c:pt idx="0">
                  <c:v>5642</c:v>
                </c:pt>
                <c:pt idx="1">
                  <c:v>6990</c:v>
                </c:pt>
                <c:pt idx="2">
                  <c:v>10058</c:v>
                </c:pt>
                <c:pt idx="3">
                  <c:v>6183</c:v>
                </c:pt>
                <c:pt idx="4">
                  <c:v>11266</c:v>
                </c:pt>
                <c:pt idx="5">
                  <c:v>14173</c:v>
                </c:pt>
                <c:pt idx="6">
                  <c:v>11179</c:v>
                </c:pt>
                <c:pt idx="7">
                  <c:v>5027</c:v>
                </c:pt>
                <c:pt idx="8">
                  <c:v>7787</c:v>
                </c:pt>
                <c:pt idx="9">
                  <c:v>7466</c:v>
                </c:pt>
                <c:pt idx="10">
                  <c:v>2998</c:v>
                </c:pt>
                <c:pt idx="11">
                  <c:v>7075</c:v>
                </c:pt>
                <c:pt idx="12">
                  <c:v>3820</c:v>
                </c:pt>
                <c:pt idx="13">
                  <c:v>2461</c:v>
                </c:pt>
              </c:numCache>
            </c:numRef>
          </c:val>
          <c:smooth val="0"/>
          <c:extLst>
            <c:ext xmlns:c16="http://schemas.microsoft.com/office/drawing/2014/chart" uri="{C3380CC4-5D6E-409C-BE32-E72D297353CC}">
              <c16:uniqueId val="{00000016-59B7-4B38-9EF3-759B6D9F04CA}"/>
            </c:ext>
          </c:extLst>
        </c:ser>
        <c:ser>
          <c:idx val="4"/>
          <c:order val="4"/>
          <c:tx>
            <c:strRef>
              <c:f>'Total distance'!$F$3:$F$4</c:f>
              <c:strCache>
                <c:ptCount val="1"/>
                <c:pt idx="0">
                  <c:v>SwiftMove</c:v>
                </c:pt>
              </c:strCache>
            </c:strRef>
          </c:tx>
          <c:spPr>
            <a:ln w="28575" cap="rnd">
              <a:solidFill>
                <a:schemeClr val="accent5"/>
              </a:solidFill>
              <a:round/>
            </a:ln>
            <a:effectLst/>
          </c:spPr>
          <c:marker>
            <c:symbol val="none"/>
          </c:marker>
          <c:cat>
            <c:strRef>
              <c:f>'Total distance'!$A$5:$A$18</c:f>
              <c:strCache>
                <c:ptCount val="14"/>
                <c:pt idx="0">
                  <c:v>20-Jan-2025</c:v>
                </c:pt>
                <c:pt idx="1">
                  <c:v>21-Jan-2025</c:v>
                </c:pt>
                <c:pt idx="2">
                  <c:v>22-Jan-2025</c:v>
                </c:pt>
                <c:pt idx="3">
                  <c:v>23-Jan-2025</c:v>
                </c:pt>
                <c:pt idx="4">
                  <c:v>24-Jan-2025</c:v>
                </c:pt>
                <c:pt idx="5">
                  <c:v>25-Jan-2025</c:v>
                </c:pt>
                <c:pt idx="6">
                  <c:v>26-Jan-2025</c:v>
                </c:pt>
                <c:pt idx="7">
                  <c:v>27-Jan-2025</c:v>
                </c:pt>
                <c:pt idx="8">
                  <c:v>28-Jan-2025</c:v>
                </c:pt>
                <c:pt idx="9">
                  <c:v>29-Jan-2025</c:v>
                </c:pt>
                <c:pt idx="10">
                  <c:v>30-Jan-2025</c:v>
                </c:pt>
                <c:pt idx="11">
                  <c:v>31-Jan-2025</c:v>
                </c:pt>
                <c:pt idx="12">
                  <c:v>1-Feb-2025</c:v>
                </c:pt>
                <c:pt idx="13">
                  <c:v>2-Feb-2025</c:v>
                </c:pt>
              </c:strCache>
            </c:strRef>
          </c:cat>
          <c:val>
            <c:numRef>
              <c:f>'Total distance'!$F$5:$F$18</c:f>
              <c:numCache>
                <c:formatCode>General</c:formatCode>
                <c:ptCount val="14"/>
                <c:pt idx="0">
                  <c:v>7938</c:v>
                </c:pt>
                <c:pt idx="1">
                  <c:v>10786</c:v>
                </c:pt>
                <c:pt idx="2">
                  <c:v>13868</c:v>
                </c:pt>
                <c:pt idx="3">
                  <c:v>9106</c:v>
                </c:pt>
                <c:pt idx="4">
                  <c:v>5748</c:v>
                </c:pt>
                <c:pt idx="5">
                  <c:v>5847</c:v>
                </c:pt>
                <c:pt idx="6">
                  <c:v>11313</c:v>
                </c:pt>
                <c:pt idx="7">
                  <c:v>7163</c:v>
                </c:pt>
                <c:pt idx="8">
                  <c:v>5584</c:v>
                </c:pt>
                <c:pt idx="9">
                  <c:v>18822</c:v>
                </c:pt>
                <c:pt idx="10">
                  <c:v>13250</c:v>
                </c:pt>
                <c:pt idx="11">
                  <c:v>12356</c:v>
                </c:pt>
                <c:pt idx="12">
                  <c:v>13963</c:v>
                </c:pt>
                <c:pt idx="13">
                  <c:v>15877</c:v>
                </c:pt>
              </c:numCache>
            </c:numRef>
          </c:val>
          <c:smooth val="0"/>
          <c:extLst>
            <c:ext xmlns:c16="http://schemas.microsoft.com/office/drawing/2014/chart" uri="{C3380CC4-5D6E-409C-BE32-E72D297353CC}">
              <c16:uniqueId val="{00000017-59B7-4B38-9EF3-759B6D9F04CA}"/>
            </c:ext>
          </c:extLst>
        </c:ser>
        <c:dLbls>
          <c:showLegendKey val="0"/>
          <c:showVal val="0"/>
          <c:showCatName val="0"/>
          <c:showSerName val="0"/>
          <c:showPercent val="0"/>
          <c:showBubbleSize val="0"/>
        </c:dLbls>
        <c:smooth val="0"/>
        <c:axId val="109739016"/>
        <c:axId val="472640520"/>
      </c:lineChart>
      <c:catAx>
        <c:axId val="109739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472640520"/>
        <c:crosses val="autoZero"/>
        <c:auto val="1"/>
        <c:lblAlgn val="ctr"/>
        <c:lblOffset val="100"/>
        <c:noMultiLvlLbl val="0"/>
      </c:catAx>
      <c:valAx>
        <c:axId val="47264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39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xdr:rowOff>
    </xdr:from>
    <xdr:to>
      <xdr:col>5</xdr:col>
      <xdr:colOff>276225</xdr:colOff>
      <xdr:row>13</xdr:row>
      <xdr:rowOff>152401</xdr:rowOff>
    </xdr:to>
    <xdr:graphicFrame macro="">
      <xdr:nvGraphicFramePr>
        <xdr:cNvPr id="3" name="Chart 2">
          <a:extLst>
            <a:ext uri="{FF2B5EF4-FFF2-40B4-BE49-F238E27FC236}">
              <a16:creationId xmlns:a16="http://schemas.microsoft.com/office/drawing/2014/main" id="{3373A5D1-62CA-41E8-9125-69140EC63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276226</xdr:colOff>
      <xdr:row>0</xdr:row>
      <xdr:rowOff>1123951</xdr:rowOff>
    </xdr:from>
    <xdr:to>
      <xdr:col>12</xdr:col>
      <xdr:colOff>504826</xdr:colOff>
      <xdr:row>13</xdr:row>
      <xdr:rowOff>152401</xdr:rowOff>
    </xdr:to>
    <xdr:graphicFrame macro="">
      <xdr:nvGraphicFramePr>
        <xdr:cNvPr id="2" name="Chart 1">
          <a:extLst>
            <a:ext uri="{FF2B5EF4-FFF2-40B4-BE49-F238E27FC236}">
              <a16:creationId xmlns:a16="http://schemas.microsoft.com/office/drawing/2014/main" id="{C9675EDD-3779-4FD2-B064-478F7BB5789D}"/>
            </a:ext>
            <a:ext uri="{147F2762-F138-4A5C-976F-8EAC2B608ADB}">
              <a16:predDERef xmlns:a16="http://schemas.microsoft.com/office/drawing/2014/main" pred="{3373A5D1-62CA-41E8-9125-69140EC63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76200</xdr:rowOff>
    </xdr:from>
    <xdr:to>
      <xdr:col>6</xdr:col>
      <xdr:colOff>142875</xdr:colOff>
      <xdr:row>34</xdr:row>
      <xdr:rowOff>152400</xdr:rowOff>
    </xdr:to>
    <xdr:graphicFrame macro="">
      <xdr:nvGraphicFramePr>
        <xdr:cNvPr id="4" name="Chart 3">
          <a:extLst>
            <a:ext uri="{FF2B5EF4-FFF2-40B4-BE49-F238E27FC236}">
              <a16:creationId xmlns:a16="http://schemas.microsoft.com/office/drawing/2014/main" id="{F79E202B-BD6E-49F9-B807-718D2EECC792}"/>
            </a:ext>
            <a:ext uri="{147F2762-F138-4A5C-976F-8EAC2B608ADB}">
              <a16:predDERef xmlns:a16="http://schemas.microsoft.com/office/drawing/2014/main" pred="{C9675EDD-3779-4FD2-B064-478F7BB57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142875</xdr:colOff>
      <xdr:row>20</xdr:row>
      <xdr:rowOff>85725</xdr:rowOff>
    </xdr:from>
    <xdr:to>
      <xdr:col>12</xdr:col>
      <xdr:colOff>571500</xdr:colOff>
      <xdr:row>34</xdr:row>
      <xdr:rowOff>161925</xdr:rowOff>
    </xdr:to>
    <xdr:graphicFrame macro="">
      <xdr:nvGraphicFramePr>
        <xdr:cNvPr id="8" name="Chart 7">
          <a:extLst>
            <a:ext uri="{FF2B5EF4-FFF2-40B4-BE49-F238E27FC236}">
              <a16:creationId xmlns:a16="http://schemas.microsoft.com/office/drawing/2014/main" id="{5DB2EF26-BA0C-445E-90D1-F9A710FACB73}"/>
            </a:ext>
            <a:ext uri="{147F2762-F138-4A5C-976F-8EAC2B608ADB}">
              <a16:predDERef xmlns:a16="http://schemas.microsoft.com/office/drawing/2014/main" pred="{F79E202B-BD6E-49F9-B807-718D2EECC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504825</xdr:colOff>
      <xdr:row>0</xdr:row>
      <xdr:rowOff>581025</xdr:rowOff>
    </xdr:from>
    <xdr:to>
      <xdr:col>15</xdr:col>
      <xdr:colOff>581025</xdr:colOff>
      <xdr:row>13</xdr:row>
      <xdr:rowOff>161925</xdr:rowOff>
    </xdr:to>
    <mc:AlternateContent xmlns:mc="http://schemas.openxmlformats.org/markup-compatibility/2006">
      <mc:Choice xmlns:a14="http://schemas.microsoft.com/office/drawing/2010/main" Requires="a14">
        <xdr:graphicFrame macro="">
          <xdr:nvGraphicFramePr>
            <xdr:cNvPr id="5" name="Pickup Location 1">
              <a:extLst>
                <a:ext uri="{FF2B5EF4-FFF2-40B4-BE49-F238E27FC236}">
                  <a16:creationId xmlns:a16="http://schemas.microsoft.com/office/drawing/2014/main" id="{C5CC7A6C-DD28-4122-B6E6-C1960570987D}"/>
                </a:ext>
                <a:ext uri="{147F2762-F138-4A5C-976F-8EAC2B608ADB}">
                  <a16:predDERef xmlns:a16="http://schemas.microsoft.com/office/drawing/2014/main" pred="{E473CF4E-DB29-63D9-A11E-B87DEBA36769}"/>
                </a:ext>
              </a:extLst>
            </xdr:cNvPr>
            <xdr:cNvGraphicFramePr/>
          </xdr:nvGraphicFramePr>
          <xdr:xfrm>
            <a:off x="0" y="0"/>
            <a:ext cx="0" cy="0"/>
          </xdr:xfrm>
          <a:graphic>
            <a:graphicData uri="http://schemas.microsoft.com/office/drawing/2010/slicer">
              <sle:slicer xmlns:sle="http://schemas.microsoft.com/office/drawing/2010/slicer" name="Pickup Location 1"/>
            </a:graphicData>
          </a:graphic>
        </xdr:graphicFrame>
      </mc:Choice>
      <mc:Fallback>
        <xdr:sp macro="" textlink="">
          <xdr:nvSpPr>
            <xdr:cNvPr id="0" name=""/>
            <xdr:cNvSpPr>
              <a:spLocks noTextEdit="1"/>
            </xdr:cNvSpPr>
          </xdr:nvSpPr>
          <xdr:spPr>
            <a:xfrm>
              <a:off x="9629775" y="581025"/>
              <a:ext cx="2133600" cy="234315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571500</xdr:colOff>
      <xdr:row>21</xdr:row>
      <xdr:rowOff>19050</xdr:rowOff>
    </xdr:from>
    <xdr:to>
      <xdr:col>15</xdr:col>
      <xdr:colOff>600075</xdr:colOff>
      <xdr:row>34</xdr:row>
      <xdr:rowOff>171450</xdr:rowOff>
    </xdr:to>
    <mc:AlternateContent xmlns:mc="http://schemas.openxmlformats.org/markup-compatibility/2006">
      <mc:Choice xmlns:a14="http://schemas.microsoft.com/office/drawing/2010/main" Requires="a14">
        <xdr:graphicFrame macro="">
          <xdr:nvGraphicFramePr>
            <xdr:cNvPr id="6" name="Drop-off Location 1">
              <a:extLst>
                <a:ext uri="{FF2B5EF4-FFF2-40B4-BE49-F238E27FC236}">
                  <a16:creationId xmlns:a16="http://schemas.microsoft.com/office/drawing/2014/main" id="{08C25FDC-929F-458F-921B-27D334F5208C}"/>
                </a:ext>
                <a:ext uri="{147F2762-F138-4A5C-976F-8EAC2B608ADB}">
                  <a16:predDERef xmlns:a16="http://schemas.microsoft.com/office/drawing/2014/main" pred="{59CD48F4-58E6-5ADD-23BA-BF9D58B40C3A}"/>
                </a:ext>
              </a:extLst>
            </xdr:cNvPr>
            <xdr:cNvGraphicFramePr/>
          </xdr:nvGraphicFramePr>
          <xdr:xfrm>
            <a:off x="0" y="0"/>
            <a:ext cx="0" cy="0"/>
          </xdr:xfrm>
          <a:graphic>
            <a:graphicData uri="http://schemas.microsoft.com/office/drawing/2010/slicer">
              <sle:slicer xmlns:sle="http://schemas.microsoft.com/office/drawing/2010/slicer" name="Drop-off Location 1"/>
            </a:graphicData>
          </a:graphic>
        </xdr:graphicFrame>
      </mc:Choice>
      <mc:Fallback>
        <xdr:sp macro="" textlink="">
          <xdr:nvSpPr>
            <xdr:cNvPr id="0" name=""/>
            <xdr:cNvSpPr>
              <a:spLocks noTextEdit="1"/>
            </xdr:cNvSpPr>
          </xdr:nvSpPr>
          <xdr:spPr>
            <a:xfrm>
              <a:off x="9696450" y="4229100"/>
              <a:ext cx="2085975" cy="250507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114300</xdr:rowOff>
    </xdr:from>
    <xdr:to>
      <xdr:col>15</xdr:col>
      <xdr:colOff>561974</xdr:colOff>
      <xdr:row>21</xdr:row>
      <xdr:rowOff>38100</xdr:rowOff>
    </xdr:to>
    <mc:AlternateContent xmlns:mc="http://schemas.openxmlformats.org/markup-compatibility/2006">
      <mc:Choice xmlns:tsle="http://schemas.microsoft.com/office/drawing/2012/timeslicer" Requires="tsle">
        <xdr:graphicFrame macro="">
          <xdr:nvGraphicFramePr>
            <xdr:cNvPr id="7" name="Date 1">
              <a:extLst>
                <a:ext uri="{FF2B5EF4-FFF2-40B4-BE49-F238E27FC236}">
                  <a16:creationId xmlns:a16="http://schemas.microsoft.com/office/drawing/2014/main" id="{CF21AF0A-FBD2-4B02-BA01-F451407889E5}"/>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0" y="2876550"/>
              <a:ext cx="11744324" cy="1371600"/>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92.918778240739" createdVersion="8" refreshedVersion="8" minRefreshableVersion="3" recordCount="500" xr:uid="{868769FA-4088-4858-803D-63FC85683E2A}">
  <cacheSource type="worksheet">
    <worksheetSource ref="A1:R501" sheet="Orders"/>
  </cacheSource>
  <cacheFields count="18">
    <cacheField name="Order ID" numFmtId="0">
      <sharedItems count="500">
        <s v="O00001"/>
        <s v="O00002"/>
        <s v="O00003"/>
        <s v="O00004"/>
        <s v="O00005"/>
        <s v="O00006"/>
        <s v="O00007"/>
        <s v="O00008"/>
        <s v="O00009"/>
        <s v="O00010"/>
        <s v="O00011"/>
        <s v="O00012"/>
        <s v="O00013"/>
        <s v="O00014"/>
        <s v="O00015"/>
        <s v="O00016"/>
        <s v="O00017"/>
        <s v="O00018"/>
        <s v="O00019"/>
        <s v="O00020"/>
        <s v="O00021"/>
        <s v="O00022"/>
        <s v="O00023"/>
        <s v="O00024"/>
        <s v="O00025"/>
        <s v="O00026"/>
        <s v="O00027"/>
        <s v="O00028"/>
        <s v="O00029"/>
        <s v="O00030"/>
        <s v="O00031"/>
        <s v="O00032"/>
        <s v="O00033"/>
        <s v="O00034"/>
        <s v="O00035"/>
        <s v="O00036"/>
        <s v="O00037"/>
        <s v="O00038"/>
        <s v="O00039"/>
        <s v="O00040"/>
        <s v="O00041"/>
        <s v="O00042"/>
        <s v="O00043"/>
        <s v="O00044"/>
        <s v="O00045"/>
        <s v="O00046"/>
        <s v="O00047"/>
        <s v="O00048"/>
        <s v="O00049"/>
        <s v="O00050"/>
        <s v="O00051"/>
        <s v="O00052"/>
        <s v="O00053"/>
        <s v="O00054"/>
        <s v="O00055"/>
        <s v="O00056"/>
        <s v="O00057"/>
        <s v="O00058"/>
        <s v="O00059"/>
        <s v="O00060"/>
        <s v="O00061"/>
        <s v="O00062"/>
        <s v="O00063"/>
        <s v="O00064"/>
        <s v="O00065"/>
        <s v="O00066"/>
        <s v="O00067"/>
        <s v="O00068"/>
        <s v="O00069"/>
        <s v="O00070"/>
        <s v="O00071"/>
        <s v="O00072"/>
        <s v="O00073"/>
        <s v="O00074"/>
        <s v="O00075"/>
        <s v="O00076"/>
        <s v="O00077"/>
        <s v="O00078"/>
        <s v="O00079"/>
        <s v="O00080"/>
        <s v="O00081"/>
        <s v="O00082"/>
        <s v="O00083"/>
        <s v="O00084"/>
        <s v="O00085"/>
        <s v="O00086"/>
        <s v="O00087"/>
        <s v="O00088"/>
        <s v="O00089"/>
        <s v="O00090"/>
        <s v="O00091"/>
        <s v="O00092"/>
        <s v="O00093"/>
        <s v="O00094"/>
        <s v="O00095"/>
        <s v="O00096"/>
        <s v="O00097"/>
        <s v="O00098"/>
        <s v="O00099"/>
        <s v="O00100"/>
        <s v="O00101"/>
        <s v="O00102"/>
        <s v="O00103"/>
        <s v="O00104"/>
        <s v="O00105"/>
        <s v="O00106"/>
        <s v="O00107"/>
        <s v="O00108"/>
        <s v="O00109"/>
        <s v="O00110"/>
        <s v="O00111"/>
        <s v="O00112"/>
        <s v="O00113"/>
        <s v="O00114"/>
        <s v="O00115"/>
        <s v="O00116"/>
        <s v="O00117"/>
        <s v="O00118"/>
        <s v="O00119"/>
        <s v="O00120"/>
        <s v="O00121"/>
        <s v="O00122"/>
        <s v="O00123"/>
        <s v="O00124"/>
        <s v="O00125"/>
        <s v="O00126"/>
        <s v="O00127"/>
        <s v="O00128"/>
        <s v="O00129"/>
        <s v="O00130"/>
        <s v="O00131"/>
        <s v="O00132"/>
        <s v="O00133"/>
        <s v="O00134"/>
        <s v="O00135"/>
        <s v="O00136"/>
        <s v="O00137"/>
        <s v="O00138"/>
        <s v="O00139"/>
        <s v="O00140"/>
        <s v="O00141"/>
        <s v="O00142"/>
        <s v="O00143"/>
        <s v="O00144"/>
        <s v="O00145"/>
        <s v="O00146"/>
        <s v="O00147"/>
        <s v="O00148"/>
        <s v="O00149"/>
        <s v="O00150"/>
        <s v="O00151"/>
        <s v="O00152"/>
        <s v="O00153"/>
        <s v="O00154"/>
        <s v="O00155"/>
        <s v="O00156"/>
        <s v="O00157"/>
        <s v="O00158"/>
        <s v="O00159"/>
        <s v="O00160"/>
        <s v="O00161"/>
        <s v="O00162"/>
        <s v="O00163"/>
        <s v="O00164"/>
        <s v="O00165"/>
        <s v="O00166"/>
        <s v="O00167"/>
        <s v="O00168"/>
        <s v="O00169"/>
        <s v="O00170"/>
        <s v="O00171"/>
        <s v="O00172"/>
        <s v="O00173"/>
        <s v="O00174"/>
        <s v="O00175"/>
        <s v="O00176"/>
        <s v="O00177"/>
        <s v="O00178"/>
        <s v="O00179"/>
        <s v="O00180"/>
        <s v="O00181"/>
        <s v="O00182"/>
        <s v="O00183"/>
        <s v="O00184"/>
        <s v="O00185"/>
        <s v="O00186"/>
        <s v="O00187"/>
        <s v="O00188"/>
        <s v="O00189"/>
        <s v="O00190"/>
        <s v="O00191"/>
        <s v="O00192"/>
        <s v="O00193"/>
        <s v="O00194"/>
        <s v="O00195"/>
        <s v="O00196"/>
        <s v="O00197"/>
        <s v="O00198"/>
        <s v="O00199"/>
        <s v="O00200"/>
        <s v="O00201"/>
        <s v="O00202"/>
        <s v="O00203"/>
        <s v="O00204"/>
        <s v="O00205"/>
        <s v="O00206"/>
        <s v="O00207"/>
        <s v="O00208"/>
        <s v="O00209"/>
        <s v="O00210"/>
        <s v="O00211"/>
        <s v="O00212"/>
        <s v="O00213"/>
        <s v="O00214"/>
        <s v="O00215"/>
        <s v="O00216"/>
        <s v="O00217"/>
        <s v="O00218"/>
        <s v="O00219"/>
        <s v="O00220"/>
        <s v="O00221"/>
        <s v="O00222"/>
        <s v="O00223"/>
        <s v="O00224"/>
        <s v="O00225"/>
        <s v="O00226"/>
        <s v="O00227"/>
        <s v="O00228"/>
        <s v="O00229"/>
        <s v="O00230"/>
        <s v="O00231"/>
        <s v="O00232"/>
        <s v="O00233"/>
        <s v="O00234"/>
        <s v="O00235"/>
        <s v="O00236"/>
        <s v="O00237"/>
        <s v="O00238"/>
        <s v="O00239"/>
        <s v="O00240"/>
        <s v="O00241"/>
        <s v="O00242"/>
        <s v="O00243"/>
        <s v="O00244"/>
        <s v="O00245"/>
        <s v="O00246"/>
        <s v="O00247"/>
        <s v="O00248"/>
        <s v="O00249"/>
        <s v="O00250"/>
        <s v="O00251"/>
        <s v="O00252"/>
        <s v="O00253"/>
        <s v="O00254"/>
        <s v="O00255"/>
        <s v="O00256"/>
        <s v="O00257"/>
        <s v="O00258"/>
        <s v="O00259"/>
        <s v="O00260"/>
        <s v="O00261"/>
        <s v="O00262"/>
        <s v="O00263"/>
        <s v="O00264"/>
        <s v="O00265"/>
        <s v="O00266"/>
        <s v="O00267"/>
        <s v="O00268"/>
        <s v="O00269"/>
        <s v="O00270"/>
        <s v="O00271"/>
        <s v="O00272"/>
        <s v="O00273"/>
        <s v="O00274"/>
        <s v="O00275"/>
        <s v="O00276"/>
        <s v="O00277"/>
        <s v="O00278"/>
        <s v="O00279"/>
        <s v="O00280"/>
        <s v="O00281"/>
        <s v="O00282"/>
        <s v="O00283"/>
        <s v="O00284"/>
        <s v="O00285"/>
        <s v="O00286"/>
        <s v="O00287"/>
        <s v="O00288"/>
        <s v="O00289"/>
        <s v="O00290"/>
        <s v="O00291"/>
        <s v="O00292"/>
        <s v="O00293"/>
        <s v="O00294"/>
        <s v="O00295"/>
        <s v="O00296"/>
        <s v="O00297"/>
        <s v="O00298"/>
        <s v="O00299"/>
        <s v="O00300"/>
        <s v="O00301"/>
        <s v="O00302"/>
        <s v="O00303"/>
        <s v="O00304"/>
        <s v="O00305"/>
        <s v="O00306"/>
        <s v="O00307"/>
        <s v="O00308"/>
        <s v="O00309"/>
        <s v="O00310"/>
        <s v="O00311"/>
        <s v="O00312"/>
        <s v="O00313"/>
        <s v="O00314"/>
        <s v="O00315"/>
        <s v="O00316"/>
        <s v="O00317"/>
        <s v="O00318"/>
        <s v="O00319"/>
        <s v="O00320"/>
        <s v="O00321"/>
        <s v="O00322"/>
        <s v="O00323"/>
        <s v="O00324"/>
        <s v="O00325"/>
        <s v="O00326"/>
        <s v="O00327"/>
        <s v="O00328"/>
        <s v="O00329"/>
        <s v="O00330"/>
        <s v="O00331"/>
        <s v="O00332"/>
        <s v="O00333"/>
        <s v="O00334"/>
        <s v="O00335"/>
        <s v="O00336"/>
        <s v="O00337"/>
        <s v="O00338"/>
        <s v="O00339"/>
        <s v="O00340"/>
        <s v="O00341"/>
        <s v="O00342"/>
        <s v="O00343"/>
        <s v="O00344"/>
        <s v="O00345"/>
        <s v="O00346"/>
        <s v="O00347"/>
        <s v="O00348"/>
        <s v="O00349"/>
        <s v="O00350"/>
        <s v="O00351"/>
        <s v="O00352"/>
        <s v="O00353"/>
        <s v="O00354"/>
        <s v="O00355"/>
        <s v="O00356"/>
        <s v="O00357"/>
        <s v="O00358"/>
        <s v="O00359"/>
        <s v="O00360"/>
        <s v="O00361"/>
        <s v="O00362"/>
        <s v="O00363"/>
        <s v="O00364"/>
        <s v="O00365"/>
        <s v="O00366"/>
        <s v="O00367"/>
        <s v="O00368"/>
        <s v="O00369"/>
        <s v="O00370"/>
        <s v="O00371"/>
        <s v="O00372"/>
        <s v="O00373"/>
        <s v="O00374"/>
        <s v="O00375"/>
        <s v="O00376"/>
        <s v="O00377"/>
        <s v="O00378"/>
        <s v="O00379"/>
        <s v="O00380"/>
        <s v="O00381"/>
        <s v="O00382"/>
        <s v="O00383"/>
        <s v="O00384"/>
        <s v="O00385"/>
        <s v="O00386"/>
        <s v="O00387"/>
        <s v="O00388"/>
        <s v="O00389"/>
        <s v="O00390"/>
        <s v="O00391"/>
        <s v="O00392"/>
        <s v="O00393"/>
        <s v="O00394"/>
        <s v="O00395"/>
        <s v="O00396"/>
        <s v="O00397"/>
        <s v="O00398"/>
        <s v="O00399"/>
        <s v="O00400"/>
        <s v="O00401"/>
        <s v="O00402"/>
        <s v="O00403"/>
        <s v="O00404"/>
        <s v="O00405"/>
        <s v="O00406"/>
        <s v="O00407"/>
        <s v="O00408"/>
        <s v="O00409"/>
        <s v="O00410"/>
        <s v="O00411"/>
        <s v="O00412"/>
        <s v="O00413"/>
        <s v="O00414"/>
        <s v="O00415"/>
        <s v="O00416"/>
        <s v="O00417"/>
        <s v="O00418"/>
        <s v="O00419"/>
        <s v="O00420"/>
        <s v="O00421"/>
        <s v="O00422"/>
        <s v="O00423"/>
        <s v="O00424"/>
        <s v="O00425"/>
        <s v="O00426"/>
        <s v="O00427"/>
        <s v="O00428"/>
        <s v="O00429"/>
        <s v="O00430"/>
        <s v="O00431"/>
        <s v="O00432"/>
        <s v="O00433"/>
        <s v="O00434"/>
        <s v="O00435"/>
        <s v="O00436"/>
        <s v="O00437"/>
        <s v="O00438"/>
        <s v="O00439"/>
        <s v="O00440"/>
        <s v="O00441"/>
        <s v="O00442"/>
        <s v="O00443"/>
        <s v="O00444"/>
        <s v="O00445"/>
        <s v="O00446"/>
        <s v="O00447"/>
        <s v="O00448"/>
        <s v="O00449"/>
        <s v="O00450"/>
        <s v="O00451"/>
        <s v="O00452"/>
        <s v="O00453"/>
        <s v="O00454"/>
        <s v="O00455"/>
        <s v="O00456"/>
        <s v="O00457"/>
        <s v="O00458"/>
        <s v="O00459"/>
        <s v="O00460"/>
        <s v="O00461"/>
        <s v="O00462"/>
        <s v="O00463"/>
        <s v="O00464"/>
        <s v="O00465"/>
        <s v="O00466"/>
        <s v="O00467"/>
        <s v="O00468"/>
        <s v="O00469"/>
        <s v="O00470"/>
        <s v="O00471"/>
        <s v="O00472"/>
        <s v="O00473"/>
        <s v="O00474"/>
        <s v="O00475"/>
        <s v="O00476"/>
        <s v="O00477"/>
        <s v="O00478"/>
        <s v="O00479"/>
        <s v="O00480"/>
        <s v="O00481"/>
        <s v="O00482"/>
        <s v="O00483"/>
        <s v="O00484"/>
        <s v="O00485"/>
        <s v="O00486"/>
        <s v="O00487"/>
        <s v="O00488"/>
        <s v="O00489"/>
        <s v="O00490"/>
        <s v="O00491"/>
        <s v="O00492"/>
        <s v="O00493"/>
        <s v="O00494"/>
        <s v="O00495"/>
        <s v="O00496"/>
        <s v="O00497"/>
        <s v="O00498"/>
        <s v="O00499"/>
        <s v="O00500"/>
      </sharedItems>
    </cacheField>
    <cacheField name="Driver ID" numFmtId="0">
      <sharedItems count="245">
        <s v="D0155"/>
        <s v="D0010"/>
        <s v="D0113"/>
        <s v="D0209"/>
        <s v="D0019"/>
        <s v="D0241"/>
        <s v="D0084"/>
        <s v="D0168"/>
        <s v="D0221"/>
        <s v="D0170"/>
        <s v="D0018"/>
        <s v="D0080"/>
        <s v="D0245"/>
        <s v="D0249"/>
        <s v="D0068"/>
        <s v="D0087"/>
        <s v="D0144"/>
        <s v="D0098"/>
        <s v="D0148"/>
        <s v="D0106"/>
        <s v="D0030"/>
        <s v="D0185"/>
        <s v="D0089"/>
        <s v="D0237"/>
        <s v="D0259"/>
        <s v="D0123"/>
        <s v="D0042"/>
        <s v="D0140"/>
        <s v="D0295"/>
        <s v="D0214"/>
        <s v="D0094"/>
        <s v="D0057"/>
        <s v="D0248"/>
        <s v="D0147"/>
        <s v="D0069"/>
        <s v="D0188"/>
        <s v="D0186"/>
        <s v="D0008"/>
        <s v="D0219"/>
        <s v="D0129"/>
        <s v="D0281"/>
        <s v="D0033"/>
        <s v="D0225"/>
        <s v="D0146"/>
        <s v="D0101"/>
        <s v="D0273"/>
        <s v="D0118"/>
        <s v="D0040"/>
        <s v="D0244"/>
        <s v="D0193"/>
        <s v="D0187"/>
        <s v="D0005"/>
        <s v="D0264"/>
        <s v="D0275"/>
        <s v="D0022"/>
        <s v="D0205"/>
        <s v="D0073"/>
        <s v="D0043"/>
        <s v="D0063"/>
        <s v="D0046"/>
        <s v="D0174"/>
        <s v="D0272"/>
        <s v="D0107"/>
        <s v="D0260"/>
        <s v="D0061"/>
        <s v="D0271"/>
        <s v="D0267"/>
        <s v="D0230"/>
        <s v="D0231"/>
        <s v="D0261"/>
        <s v="D0288"/>
        <s v="D0053"/>
        <s v="D0204"/>
        <s v="D0252"/>
        <s v="D0125"/>
        <s v="D0289"/>
        <s v="D0041"/>
        <s v="D0009"/>
        <s v="D0247"/>
        <s v="D0151"/>
        <s v="D0269"/>
        <s v="D0096"/>
        <s v="D0121"/>
        <s v="D0251"/>
        <s v="D0052"/>
        <s v="D0212"/>
        <s v="D0086"/>
        <s v="D0156"/>
        <s v="D0211"/>
        <s v="D0218"/>
        <s v="D0299"/>
        <s v="D0286"/>
        <s v="D0142"/>
        <s v="D0112"/>
        <s v="D0013"/>
        <s v="D0126"/>
        <s v="D0027"/>
        <s v="D0250"/>
        <s v="D0021"/>
        <s v="D0117"/>
        <s v="D0296"/>
        <s v="D0159"/>
        <s v="D0092"/>
        <s v="D0278"/>
        <s v="D0124"/>
        <s v="D0191"/>
        <s v="D0111"/>
        <s v="D0180"/>
        <s v="D0300"/>
        <s v="D0136"/>
        <s v="D0206"/>
        <s v="D0012"/>
        <s v="D0115"/>
        <s v="D0217"/>
        <s v="D0176"/>
        <s v="D0171"/>
        <s v="D0208"/>
        <s v="D0081"/>
        <s v="D0091"/>
        <s v="D0157"/>
        <s v="D0085"/>
        <s v="D0254"/>
        <s v="D0130"/>
        <s v="D0158"/>
        <s v="D0032"/>
        <s v="D0120"/>
        <s v="D0294"/>
        <s v="D0082"/>
        <s v="D0104"/>
        <s v="D0166"/>
        <s v="D0163"/>
        <s v="D0150"/>
        <s v="D0177"/>
        <s v="D0051"/>
        <s v="D0135"/>
        <s v="D0102"/>
        <s v="D0149"/>
        <s v="D0298"/>
        <s v="D0103"/>
        <s v="D0039"/>
        <s v="D0067"/>
        <s v="D0276"/>
        <s v="D0058"/>
        <s v="D0108"/>
        <s v="D0234"/>
        <s v="D0292"/>
        <s v="D0199"/>
        <s v="D0059"/>
        <s v="D0195"/>
        <s v="D0290"/>
        <s v="D0210"/>
        <s v="D0236"/>
        <s v="D0172"/>
        <s v="D0138"/>
        <s v="D0178"/>
        <s v="D0242"/>
        <s v="D0268"/>
        <s v="D0258"/>
        <s v="D0090"/>
        <s v="D0179"/>
        <s v="D0152"/>
        <s v="D0122"/>
        <s v="D0049"/>
        <s v="D0274"/>
        <s v="D0074"/>
        <s v="D0072"/>
        <s v="D0262"/>
        <s v="D0078"/>
        <s v="D0038"/>
        <s v="D0133"/>
        <s v="D0196"/>
        <s v="D0099"/>
        <s v="D0006"/>
        <s v="D0229"/>
        <s v="D0110"/>
        <s v="D0291"/>
        <s v="D0066"/>
        <s v="D0238"/>
        <s v="D0024"/>
        <s v="D0240"/>
        <s v="D0167"/>
        <s v="D0141"/>
        <s v="D0048"/>
        <s v="D0280"/>
        <s v="D0233"/>
        <s v="D0047"/>
        <s v="D0134"/>
        <s v="D0224"/>
        <s v="D0055"/>
        <s v="D0095"/>
        <s v="D0065"/>
        <s v="D0189"/>
        <s v="D0045"/>
        <s v="D0076"/>
        <s v="D0201"/>
        <s v="D0054"/>
        <s v="D0093"/>
        <s v="D0182"/>
        <s v="D0002"/>
        <s v="D0161"/>
        <s v="D0105"/>
        <s v="D0160"/>
        <s v="D0037"/>
        <s v="D0263"/>
        <s v="D0139"/>
        <s v="D0165"/>
        <s v="D0079"/>
        <s v="D0044"/>
        <s v="D0265"/>
        <s v="D0266"/>
        <s v="D0071"/>
        <s v="D0077"/>
        <s v="D0216"/>
        <s v="D0164"/>
        <s v="D0235"/>
        <s v="D0222"/>
        <s v="D0184"/>
        <s v="D0083"/>
        <s v="D0100"/>
        <s v="D0015"/>
        <s v="D0035"/>
        <s v="D0088"/>
        <s v="D0169"/>
        <s v="D0020"/>
        <s v="D0228"/>
        <s v="D0239"/>
        <s v="D0173"/>
        <s v="D0143"/>
        <s v="D0175"/>
        <s v="D0060"/>
        <s v="D0198"/>
        <s v="D0226"/>
        <s v="D0253"/>
        <s v="D0001"/>
        <s v="D0223"/>
        <s v="D0153"/>
        <s v="D0284"/>
        <s v="D0293"/>
        <s v="D0116"/>
        <s v="D0270"/>
        <s v="D0162"/>
        <s v="D0282"/>
        <s v="D0145"/>
        <s v="D0119"/>
        <s v="D0227"/>
      </sharedItems>
    </cacheField>
    <cacheField name="Full Name" numFmtId="0">
      <sharedItems count="245">
        <s v="Thomas Curnnok"/>
        <s v="Caz Bonnavant"/>
        <s v="Kathye Bier"/>
        <s v="Cinda Baldcock"/>
        <s v="Magda Beville"/>
        <s v="Patin Dyster"/>
        <s v="Oralle Lamdin"/>
        <s v="Pammie Mabone"/>
        <s v="Ginny Binham"/>
        <s v="Kara Derdes"/>
        <s v="Bartel Pusey"/>
        <s v="Jermain Jurgen"/>
        <s v="Griff Wharton"/>
        <s v="Jacobo Grigorio"/>
        <s v="Griffie Romme"/>
        <s v="Dion Jack"/>
        <s v="Carey Ousbie"/>
        <s v="Chryste Stenyng"/>
        <s v="Octavius Mara"/>
        <s v="Aguistin Venes"/>
        <s v="Dalila Victor"/>
        <s v="Alexander Bonsul"/>
        <s v="Robenia Traice"/>
        <s v="Anton Farlambe"/>
        <s v="Carlee Conradsen"/>
        <s v="Sile Brouncker"/>
        <s v="Etta Stormouth"/>
        <s v="Haily Blanchette"/>
        <s v="Arabele Muckersie"/>
        <s v="Elliot Luckhurst"/>
        <s v="Julita Dunsleve"/>
        <s v="Sunny Dwelley"/>
        <s v="Jocelyne Abercrombie"/>
        <s v="Rey Gidley"/>
        <s v="Giffy Cauley"/>
        <s v="Jsandye De Cruze"/>
        <s v="Amaleta Armell"/>
        <s v="Trev Greenaway"/>
        <s v="Gabey Ferrick"/>
        <s v="Corie Andreone"/>
        <s v="Antony Stennett"/>
        <s v="Eleonora Glauber"/>
        <s v="Shantee Highway"/>
        <s v="Felic Bruff"/>
        <s v="Amata Quilleash"/>
        <s v="Oran Muttitt"/>
        <s v="Daphna Brugemann"/>
        <s v="Trev Millea"/>
        <s v="Benetta D'Alwis"/>
        <s v="Alasdair Paulou"/>
        <s v="Betteanne Banaszczyk"/>
        <s v="Raven Moncrieffe"/>
        <s v="Moise Dumke"/>
        <s v="Carmita Chetwind"/>
        <s v="Georgianna Tutchings"/>
        <s v="Skylar Earland"/>
        <s v="Atalanta Rittmeyer"/>
        <s v="Curran Jowling"/>
        <s v="Edik Prantl"/>
        <s v="Dennie Melburg"/>
        <s v="Ephrem Gozney"/>
        <s v="Bellina Rabbitts"/>
        <s v="Nathan Dulinty"/>
        <s v="Isidor Tattoo"/>
        <s v="Sibylle Kalb"/>
        <s v="Dalston O' Driscoll"/>
        <s v="Carlita Malkinson"/>
        <s v="Alyosha Saxon"/>
        <s v="Ferdie Bore"/>
        <s v="Kippie Ell"/>
        <s v="Viv Dolley"/>
        <s v="Margaretta Westnage"/>
        <s v="Vere Meiklejohn"/>
        <s v="Orlando Hawarden"/>
        <s v="Rhonda Copin"/>
        <s v="Bertie Benkhe"/>
        <s v="Neil Millins"/>
        <s v="Arv Gurg"/>
        <s v="Emmey Gartenfeld"/>
        <s v="Elvira Illingsworth"/>
        <s v="Danice De Cruze"/>
        <s v="Kipper Guitte"/>
        <s v="Alejoa Champney"/>
        <s v="Ruperta Nunn"/>
        <s v="Aguste Gawne"/>
        <s v="Perl Sultan"/>
        <s v="Jeddy Routley"/>
        <s v="Mikey Bamford"/>
        <s v="Cody Bearfoot"/>
        <s v="Ulick Geharke"/>
        <s v="Aaren Puddle"/>
        <s v="Harry Dullard"/>
        <s v="Clarette Sabatini"/>
        <s v="Vikki Cripwell"/>
        <s v="Elmore Frood"/>
        <s v="Moishe Greguol"/>
        <s v="Rickard Sphinxe"/>
        <s v="Damian Hutable"/>
        <s v="Leonhard De Bruyn"/>
        <s v="Forest Hollows"/>
        <s v="Werner Stockney"/>
        <s v="Briano Blaxton"/>
        <s v="Danyelle Pinnigar"/>
        <s v="Kitti Kick"/>
        <s v="Kay Deshorts"/>
        <s v="Aeriell O'Kielt"/>
        <s v="Joyce Ortiger"/>
        <s v="Verene Coarser"/>
        <s v="Del Antic"/>
        <s v="Ramon Tripp"/>
        <s v="Bealle Tramel"/>
        <s v="Trish Casbolt"/>
        <s v="Lisetta Haxbie"/>
        <s v="Correy McGrail"/>
        <s v="Bab Dumsday"/>
        <s v="Agata Pechan"/>
        <s v="Errick Ripping"/>
        <s v="Calida Rosenau"/>
        <s v="Lily Melin"/>
        <s v="Cos Hosburn"/>
        <s v="Morganica Couvet"/>
        <s v="Austin Bever"/>
        <s v="Dian Oakwell"/>
        <s v="Herbert Andryushin"/>
        <s v="Ritchie Viggers"/>
        <s v="Lishe Barlass"/>
        <s v="Carie Henriet"/>
        <s v="Matt Tourmell"/>
        <s v="Tremaine Cuddehay"/>
        <s v="Freddy Fynn"/>
        <s v="Shelli Syddie"/>
        <s v="Birk Ellerey"/>
        <s v="Haydon Doughty"/>
        <s v="Harbert Abela"/>
        <s v="Eleanor Waterdrinker"/>
        <s v="Shaine Aland"/>
        <s v="Janeczka Cloney"/>
        <s v="Bobbye Mattiussi"/>
        <s v="Cesaro Blackborough"/>
        <s v="Bruis Eagles"/>
        <s v="Olly Rolin"/>
        <s v="Tammie Comini"/>
        <s v="Garv Coventry"/>
        <s v="Leopold Doerren"/>
        <s v="Fern Simka"/>
        <s v="Beaufort Gorelli"/>
        <s v="Doy Grimestone"/>
        <s v="Barrett Hankey"/>
        <s v="Dyann Jaquin"/>
        <s v="Dede Bohey"/>
        <s v="Pet Clowes"/>
        <s v="Granny Rider"/>
        <s v="Warde Marklund"/>
        <s v="Guy Vertey"/>
        <s v="Archibold Singh"/>
        <s v="Avivah Borkett"/>
        <s v="Gabriella Baly"/>
        <s v="Porty Boleyn"/>
        <s v="Tonya Besnard"/>
        <s v="Nester Keen"/>
        <s v="Fitz Stancliffe"/>
        <s v="Ricky Muslim"/>
        <s v="Eben Boardman"/>
        <s v="Ossie Jancey"/>
        <s v="Amberly Bruckstein"/>
        <s v="Hirsch Mawd"/>
        <s v="Doretta Beazley"/>
        <s v="Ole Jayume"/>
        <s v="Reginald Jentet"/>
        <s v="Kimble Mewes"/>
        <s v="Wayne Crellin"/>
        <s v="Wilhelm Boice"/>
        <s v="Rory Grombridge"/>
        <s v="Vite Maffetti"/>
        <s v="Reider Larkworthy"/>
        <s v="Ewen McCahill"/>
        <s v="Randie Raycroft"/>
        <s v="Nita Ivancevic"/>
        <s v="Tova Kingaby"/>
        <s v="Allen Clibbery"/>
        <s v="Karilynn Lodemann"/>
        <s v="Ryley Roberto"/>
        <s v="Stepha MacMichael"/>
        <s v="Ashton Seviour"/>
        <s v="Bank Rochester"/>
        <s v="Horace Slyde"/>
        <s v="Rupert Veregan"/>
        <s v="Hildy Reach"/>
        <s v="Mylo Emett"/>
        <s v="Karrie Bogies"/>
        <s v="Gallagher Mouget"/>
        <s v="Cathleen Stelfox"/>
        <s v="Karlik Diddams"/>
        <s v="Channa Jeandin"/>
        <s v="Nola Postles"/>
        <s v="Meaghan Sambals"/>
        <s v="Austin Mignot"/>
        <s v="Polly Vouls"/>
        <s v="Kelsey Rosenwasser"/>
        <s v="Kenton Grubbe"/>
        <s v="Miranda Montrose"/>
        <s v="Egon Shilstone"/>
        <s v="Stafford Dooher"/>
        <s v="Ted Rivett"/>
        <s v="Haslett Shafto"/>
        <s v="Blanca Tebbut"/>
        <s v="Phillida Pestridge"/>
        <s v="Hanson Giacoboni"/>
        <s v="Shayne Blackmore"/>
        <s v="Yankee Fossey"/>
        <s v="Edsel Ivimey"/>
        <s v="Angelique Cresar"/>
        <s v="Prentiss Kirrage"/>
        <s v="Stacee Tipper"/>
        <s v="Felicdad Covell"/>
        <s v="Tallia Champagne"/>
        <s v="Loreen Zimmer"/>
        <s v="Jaymie Atteridge"/>
        <s v="Stavros Pickvance"/>
        <s v="Idalina Castard"/>
        <s v="Chip Whetland"/>
        <s v="Chen Ledgard"/>
        <s v="Teirtza Scothorn"/>
        <s v="Tonie Hall"/>
        <s v="My Gentric"/>
        <s v="Julio Worster"/>
        <s v="Thane Gallego"/>
        <s v="Estrella Hessel"/>
        <s v="Bobbe Yellep"/>
        <s v="Erskine Micklewright"/>
        <s v="Fabien Skipperbottom"/>
        <s v="Orren Izak"/>
        <s v="Brook Craighall"/>
        <s v="Neddy Alleyne"/>
        <s v="Swen Gepp"/>
        <s v="Niki Saint"/>
        <s v="Murdock Tregear"/>
        <s v="Atalanta Manz"/>
        <s v="Ricardo Broadley"/>
        <s v="Enid Matchell"/>
        <s v="Hanna Cullum"/>
        <s v="Glyn Gethouse"/>
        <s v="Russ Bithell"/>
        <s v="Tabby Sherburn"/>
        <s v="Alonso McCambrois"/>
      </sharedItems>
    </cacheField>
    <cacheField name="Date" numFmtId="166">
      <sharedItems containsSemiMixedTypes="0" containsNonDate="0" containsDate="1" containsString="0" minDate="2025-01-20T00:00:00" maxDate="2025-02-04T00:00:00" count="15">
        <d v="2025-01-22T00:00:00"/>
        <d v="2025-01-28T00:00:00"/>
        <d v="2025-01-26T00:00:00"/>
        <d v="2025-01-21T00:00:00"/>
        <d v="2025-02-03T00:00:00"/>
        <d v="2025-01-23T00:00:00"/>
        <d v="2025-01-29T00:00:00"/>
        <d v="2025-01-30T00:00:00"/>
        <d v="2025-01-25T00:00:00"/>
        <d v="2025-01-24T00:00:00"/>
        <d v="2025-02-02T00:00:00"/>
        <d v="2025-01-31T00:00:00"/>
        <d v="2025-02-01T00:00:00"/>
        <d v="2025-01-27T00:00:00"/>
        <d v="2025-01-20T00:00:00"/>
      </sharedItems>
    </cacheField>
    <cacheField name="Pickup Location" numFmtId="0">
      <sharedItems count="7">
        <s v="Dallas"/>
        <s v="San Francisco"/>
        <s v="Los Angeles"/>
        <s v="Houston"/>
        <s v="Miami"/>
        <s v="New York"/>
        <s v="Chicago"/>
      </sharedItems>
    </cacheField>
    <cacheField name="Drop-off Location" numFmtId="0">
      <sharedItems count="7">
        <s v="Atlanta"/>
        <s v="Phoenix"/>
        <s v="Denver"/>
        <s v="Las Vegas"/>
        <s v="Boston"/>
        <s v="Seattle"/>
        <s v="Washington DC"/>
      </sharedItems>
    </cacheField>
    <cacheField name="Distance (miles)" numFmtId="0">
      <sharedItems containsSemiMixedTypes="0" containsString="0" containsNumber="1" containsInteger="1" minValue="11" maxValue="3000"/>
    </cacheField>
    <cacheField name="Delivery Time (hours)" numFmtId="0">
      <sharedItems containsSemiMixedTypes="0" containsString="0" containsNumber="1" containsInteger="1" minValue="2" maxValue="64"/>
    </cacheField>
    <cacheField name="Delivery Status" numFmtId="0">
      <sharedItems/>
    </cacheField>
    <cacheField name="Type" numFmtId="0">
      <sharedItems count="5">
        <s v="Hazardous Materials"/>
        <s v="Heavy &amp; Oversized Freight"/>
        <s v="Dry Goods"/>
        <s v="Refrigerated Goods"/>
        <s v="Liquid Cargo"/>
      </sharedItems>
    </cacheField>
    <cacheField name="Price" numFmtId="164">
      <sharedItems containsSemiMixedTypes="0" containsString="0" containsNumber="1" minValue="30.247109685738227" maxValue="9351.229108501735"/>
    </cacheField>
    <cacheField name="Earnings per Mile" numFmtId="164">
      <sharedItems containsSemiMixedTypes="0" containsString="0" containsNumber="1" minValue="1.1504141391742024" maxValue="3.3491122233881319"/>
    </cacheField>
    <cacheField name="Company" numFmtId="0">
      <sharedItems count="5">
        <s v="FastHaul"/>
        <s v="RoadRunners"/>
        <s v="SwiftMove"/>
        <s v="ExpressCargo"/>
        <s v="LogiTrans"/>
      </sharedItems>
    </cacheField>
    <cacheField name="Fuel galons" numFmtId="2">
      <sharedItems containsSemiMixedTypes="0" containsString="0" containsNumber="1" minValue="1.5714285714285714" maxValue="428.57142857142856"/>
    </cacheField>
    <cacheField name="Fuel Price" numFmtId="164">
      <sharedItems containsSemiMixedTypes="0" containsString="0" containsNumber="1" minValue="4.3999999999999995" maxValue="1199.9999999999998"/>
    </cacheField>
    <cacheField name="Final income" numFmtId="164">
      <sharedItems containsSemiMixedTypes="0" containsString="0" containsNumber="1" minValue="25.847109685738229" maxValue="8157.229108501735"/>
    </cacheField>
    <cacheField name="Weight" numFmtId="0">
      <sharedItems containsSemiMixedTypes="0" containsString="0" containsNumber="1" containsInteger="1" minValue="2007" maxValue="21942"/>
    </cacheField>
    <cacheField name="Trips in this period" numFmtId="0">
      <sharedItems containsSemiMixedTypes="0" containsString="0" containsNumber="1" containsInteger="1" minValue="1" maxValue="6"/>
    </cacheField>
  </cacheFields>
  <extLst>
    <ext xmlns:x14="http://schemas.microsoft.com/office/spreadsheetml/2009/9/main" uri="{725AE2AE-9491-48be-B2B4-4EB974FC3084}">
      <x14:pivotCacheDefinition pivotCacheId="1120273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x v="0"/>
    <x v="0"/>
    <n v="758"/>
    <n v="17"/>
    <s v="Completed"/>
    <x v="0"/>
    <n v="2043.6581363565133"/>
    <n v="2.6961189133990939"/>
    <x v="0"/>
    <n v="108.28571428571429"/>
    <n v="303.2"/>
    <n v="1740.4581363565133"/>
    <n v="4880"/>
    <n v="5"/>
  </r>
  <r>
    <x v="1"/>
    <x v="1"/>
    <x v="1"/>
    <x v="1"/>
    <x v="1"/>
    <x v="1"/>
    <n v="152"/>
    <n v="7"/>
    <s v="Completed"/>
    <x v="1"/>
    <n v="490.88132990965494"/>
    <n v="3.2294824336161509"/>
    <x v="0"/>
    <n v="21.714285714285715"/>
    <n v="60.8"/>
    <n v="430.08132990965493"/>
    <n v="20949"/>
    <n v="2"/>
  </r>
  <r>
    <x v="2"/>
    <x v="2"/>
    <x v="2"/>
    <x v="2"/>
    <x v="2"/>
    <x v="1"/>
    <n v="505"/>
    <n v="13"/>
    <s v="Completed"/>
    <x v="2"/>
    <n v="711.60177162217622"/>
    <n v="1.4091124190538142"/>
    <x v="1"/>
    <n v="72.142857142857139"/>
    <n v="201.99999999999997"/>
    <n v="509.60177162217622"/>
    <n v="2970"/>
    <n v="2"/>
  </r>
  <r>
    <x v="3"/>
    <x v="3"/>
    <x v="3"/>
    <x v="0"/>
    <x v="1"/>
    <x v="2"/>
    <n v="1034"/>
    <n v="22"/>
    <s v="Completed"/>
    <x v="0"/>
    <n v="2775.9779999214397"/>
    <n v="2.6846982591116437"/>
    <x v="2"/>
    <n v="147.71428571428572"/>
    <n v="413.6"/>
    <n v="2362.3779999214398"/>
    <n v="5071"/>
    <n v="4"/>
  </r>
  <r>
    <x v="4"/>
    <x v="4"/>
    <x v="4"/>
    <x v="3"/>
    <x v="3"/>
    <x v="3"/>
    <n v="2165"/>
    <n v="47"/>
    <s v="Completed"/>
    <x v="3"/>
    <n v="4601.402473970209"/>
    <n v="2.1253591103788496"/>
    <x v="3"/>
    <n v="309.28571428571428"/>
    <n v="865.99999999999989"/>
    <n v="3735.402473970209"/>
    <n v="2668"/>
    <n v="1"/>
  </r>
  <r>
    <x v="5"/>
    <x v="5"/>
    <x v="5"/>
    <x v="1"/>
    <x v="1"/>
    <x v="4"/>
    <n v="1078"/>
    <n v="24"/>
    <s v="Completed"/>
    <x v="4"/>
    <n v="1974.7971769059839"/>
    <n v="1.8319083273710426"/>
    <x v="2"/>
    <n v="154"/>
    <n v="431.2"/>
    <n v="1543.5971769059838"/>
    <n v="9347"/>
    <n v="2"/>
  </r>
  <r>
    <x v="6"/>
    <x v="6"/>
    <x v="6"/>
    <x v="4"/>
    <x v="4"/>
    <x v="5"/>
    <n v="2738"/>
    <n v="57"/>
    <s v="Completed"/>
    <x v="2"/>
    <n v="3894.360967571216"/>
    <n v="1.4223378259938699"/>
    <x v="1"/>
    <n v="391.14285714285717"/>
    <n v="1095.2"/>
    <n v="2799.1609675712161"/>
    <n v="3165"/>
    <n v="2"/>
  </r>
  <r>
    <x v="7"/>
    <x v="7"/>
    <x v="7"/>
    <x v="2"/>
    <x v="5"/>
    <x v="0"/>
    <n v="2305"/>
    <n v="49"/>
    <s v="Completed"/>
    <x v="1"/>
    <n v="7456.8841248943463"/>
    <n v="3.2350907266352911"/>
    <x v="4"/>
    <n v="329.28571428571428"/>
    <n v="921.99999999999989"/>
    <n v="6534.8841248943463"/>
    <n v="21713"/>
    <n v="1"/>
  </r>
  <r>
    <x v="8"/>
    <x v="8"/>
    <x v="8"/>
    <x v="5"/>
    <x v="3"/>
    <x v="5"/>
    <n v="596"/>
    <n v="14"/>
    <s v="Completed"/>
    <x v="2"/>
    <n v="749.4714672669387"/>
    <n v="1.2575024618572797"/>
    <x v="4"/>
    <n v="85.142857142857139"/>
    <n v="238.39999999999998"/>
    <n v="511.07146726693873"/>
    <n v="3085"/>
    <n v="2"/>
  </r>
  <r>
    <x v="9"/>
    <x v="9"/>
    <x v="9"/>
    <x v="6"/>
    <x v="2"/>
    <x v="4"/>
    <n v="2828"/>
    <n v="59"/>
    <s v="Completed"/>
    <x v="4"/>
    <n v="5383.8234391806582"/>
    <n v="1.9037565202194688"/>
    <x v="2"/>
    <n v="404"/>
    <n v="1131.1999999999998"/>
    <n v="4252.6234391806584"/>
    <n v="10849"/>
    <n v="6"/>
  </r>
  <r>
    <x v="10"/>
    <x v="10"/>
    <x v="10"/>
    <x v="7"/>
    <x v="2"/>
    <x v="6"/>
    <n v="2507"/>
    <n v="52"/>
    <s v="Completed"/>
    <x v="1"/>
    <n v="7884.8412990135721"/>
    <n v="3.1451301551709503"/>
    <x v="4"/>
    <n v="358.14285714285717"/>
    <n v="1002.8"/>
    <n v="6882.0412990135719"/>
    <n v="19245"/>
    <n v="2"/>
  </r>
  <r>
    <x v="11"/>
    <x v="11"/>
    <x v="11"/>
    <x v="8"/>
    <x v="2"/>
    <x v="0"/>
    <n v="2005"/>
    <n v="42"/>
    <s v="Completed"/>
    <x v="2"/>
    <n v="2683.5190693954887"/>
    <n v="1.3384135009453808"/>
    <x v="3"/>
    <n v="286.42857142857144"/>
    <n v="802"/>
    <n v="1881.5190693954887"/>
    <n v="2736"/>
    <n v="3"/>
  </r>
  <r>
    <x v="12"/>
    <x v="12"/>
    <x v="12"/>
    <x v="9"/>
    <x v="3"/>
    <x v="4"/>
    <n v="1160"/>
    <n v="25"/>
    <s v="Completed"/>
    <x v="1"/>
    <n v="3574.5964381202725"/>
    <n v="3.0815486535519589"/>
    <x v="0"/>
    <n v="165.71428571428572"/>
    <n v="464"/>
    <n v="3110.5964381202725"/>
    <n v="20784"/>
    <n v="1"/>
  </r>
  <r>
    <x v="13"/>
    <x v="13"/>
    <x v="13"/>
    <x v="6"/>
    <x v="3"/>
    <x v="4"/>
    <n v="1811"/>
    <n v="40"/>
    <s v="Completed"/>
    <x v="0"/>
    <n v="4806.6740522261262"/>
    <n v="2.6541546395505944"/>
    <x v="1"/>
    <n v="258.71428571428572"/>
    <n v="724.4"/>
    <n v="4082.2740522261261"/>
    <n v="5062"/>
    <n v="4"/>
  </r>
  <r>
    <x v="14"/>
    <x v="14"/>
    <x v="14"/>
    <x v="10"/>
    <x v="3"/>
    <x v="3"/>
    <n v="1758"/>
    <n v="39"/>
    <s v="Completed"/>
    <x v="0"/>
    <n v="4509.346726852903"/>
    <n v="2.5650436443986933"/>
    <x v="0"/>
    <n v="251.14285714285714"/>
    <n v="703.19999999999993"/>
    <n v="3806.1467268529032"/>
    <n v="4812"/>
    <n v="3"/>
  </r>
  <r>
    <x v="15"/>
    <x v="15"/>
    <x v="15"/>
    <x v="11"/>
    <x v="2"/>
    <x v="5"/>
    <n v="931"/>
    <n v="22"/>
    <s v="Completed"/>
    <x v="0"/>
    <n v="2471.2451609455311"/>
    <n v="2.6543986691144266"/>
    <x v="0"/>
    <n v="133"/>
    <n v="372.4"/>
    <n v="2098.845160945531"/>
    <n v="4984"/>
    <n v="2"/>
  </r>
  <r>
    <x v="16"/>
    <x v="16"/>
    <x v="16"/>
    <x v="12"/>
    <x v="6"/>
    <x v="5"/>
    <n v="453"/>
    <n v="13"/>
    <s v="Completed"/>
    <x v="1"/>
    <n v="1473.2732890279747"/>
    <n v="3.2522589161765447"/>
    <x v="0"/>
    <n v="64.714285714285708"/>
    <n v="181.19999999999996"/>
    <n v="1292.0732890279746"/>
    <n v="18505"/>
    <n v="3"/>
  </r>
  <r>
    <x v="17"/>
    <x v="17"/>
    <x v="17"/>
    <x v="6"/>
    <x v="3"/>
    <x v="4"/>
    <n v="340"/>
    <n v="10"/>
    <s v="Completed"/>
    <x v="2"/>
    <n v="410.42953679350558"/>
    <n v="1.2071456964514871"/>
    <x v="0"/>
    <n v="48.571428571428569"/>
    <n v="135.99999999999997"/>
    <n v="274.42953679350558"/>
    <n v="2622"/>
    <n v="5"/>
  </r>
  <r>
    <x v="18"/>
    <x v="18"/>
    <x v="18"/>
    <x v="13"/>
    <x v="0"/>
    <x v="5"/>
    <n v="2487"/>
    <n v="53"/>
    <s v="Completed"/>
    <x v="2"/>
    <n v="3014.4839607223612"/>
    <n v="1.2120964860162289"/>
    <x v="1"/>
    <n v="355.28571428571428"/>
    <n v="994.8"/>
    <n v="2019.6839607223612"/>
    <n v="2504"/>
    <n v="1"/>
  </r>
  <r>
    <x v="19"/>
    <x v="19"/>
    <x v="19"/>
    <x v="1"/>
    <x v="6"/>
    <x v="2"/>
    <n v="1198"/>
    <n v="25"/>
    <s v="Completed"/>
    <x v="1"/>
    <n v="3857.166920069566"/>
    <n v="3.2196718865355307"/>
    <x v="3"/>
    <n v="171.14285714285714"/>
    <n v="479.19999999999993"/>
    <n v="3377.9669200695662"/>
    <n v="21132"/>
    <n v="3"/>
  </r>
  <r>
    <x v="20"/>
    <x v="20"/>
    <x v="20"/>
    <x v="4"/>
    <x v="4"/>
    <x v="4"/>
    <n v="2729"/>
    <n v="56"/>
    <s v="Completed"/>
    <x v="4"/>
    <n v="4988.376487978825"/>
    <n v="1.8279137002487449"/>
    <x v="0"/>
    <n v="389.85714285714283"/>
    <n v="1091.5999999999999"/>
    <n v="3896.7764879788251"/>
    <n v="10794"/>
    <n v="3"/>
  </r>
  <r>
    <x v="21"/>
    <x v="21"/>
    <x v="21"/>
    <x v="0"/>
    <x v="5"/>
    <x v="3"/>
    <n v="1623"/>
    <n v="34"/>
    <s v="Completed"/>
    <x v="2"/>
    <n v="1936.1335168805315"/>
    <n v="1.1929350073201057"/>
    <x v="2"/>
    <n v="231.85714285714286"/>
    <n v="649.19999999999993"/>
    <n v="1286.9335168805314"/>
    <n v="3437"/>
    <n v="3"/>
  </r>
  <r>
    <x v="22"/>
    <x v="22"/>
    <x v="22"/>
    <x v="13"/>
    <x v="2"/>
    <x v="4"/>
    <n v="144"/>
    <n v="6"/>
    <s v="Completed"/>
    <x v="1"/>
    <n v="482.272160167891"/>
    <n v="3.3491122233881319"/>
    <x v="3"/>
    <n v="20.571428571428573"/>
    <n v="57.6"/>
    <n v="424.67216016789098"/>
    <n v="20717"/>
    <n v="2"/>
  </r>
  <r>
    <x v="23"/>
    <x v="23"/>
    <x v="23"/>
    <x v="6"/>
    <x v="0"/>
    <x v="6"/>
    <n v="1089"/>
    <n v="25"/>
    <s v="Completed"/>
    <x v="2"/>
    <n v="1438.5032636702661"/>
    <n v="1.3209396360608503"/>
    <x v="0"/>
    <n v="155.57142857142858"/>
    <n v="435.6"/>
    <n v="1002.903263670266"/>
    <n v="3287"/>
    <n v="1"/>
  </r>
  <r>
    <x v="24"/>
    <x v="24"/>
    <x v="24"/>
    <x v="1"/>
    <x v="5"/>
    <x v="2"/>
    <n v="82"/>
    <n v="3"/>
    <s v="Completed"/>
    <x v="1"/>
    <n v="266.75964609009691"/>
    <n v="3.2531664157328892"/>
    <x v="4"/>
    <n v="11.714285714285714"/>
    <n v="32.799999999999997"/>
    <n v="233.9596460900969"/>
    <n v="21238"/>
    <n v="3"/>
  </r>
  <r>
    <x v="25"/>
    <x v="25"/>
    <x v="25"/>
    <x v="4"/>
    <x v="1"/>
    <x v="6"/>
    <n v="409"/>
    <n v="11"/>
    <s v="Completed"/>
    <x v="1"/>
    <n v="1261.4497897728279"/>
    <n v="3.08422931484799"/>
    <x v="0"/>
    <n v="58.428571428571431"/>
    <n v="163.6"/>
    <n v="1097.849789772828"/>
    <n v="21122"/>
    <n v="4"/>
  </r>
  <r>
    <x v="26"/>
    <x v="26"/>
    <x v="26"/>
    <x v="11"/>
    <x v="5"/>
    <x v="6"/>
    <n v="2765"/>
    <n v="57"/>
    <s v="Completed"/>
    <x v="3"/>
    <n v="6239.7953070509984"/>
    <n v="2.2567071634904154"/>
    <x v="0"/>
    <n v="395"/>
    <n v="1106"/>
    <n v="5133.7953070509984"/>
    <n v="2299"/>
    <n v="1"/>
  </r>
  <r>
    <x v="27"/>
    <x v="27"/>
    <x v="27"/>
    <x v="0"/>
    <x v="3"/>
    <x v="4"/>
    <n v="694"/>
    <n v="16"/>
    <s v="Completed"/>
    <x v="3"/>
    <n v="1584.4589709628935"/>
    <n v="2.2830820907246303"/>
    <x v="1"/>
    <n v="99.142857142857139"/>
    <n v="277.59999999999997"/>
    <n v="1306.8589709628936"/>
    <n v="2077"/>
    <n v="1"/>
  </r>
  <r>
    <x v="28"/>
    <x v="28"/>
    <x v="28"/>
    <x v="8"/>
    <x v="1"/>
    <x v="0"/>
    <n v="1465"/>
    <n v="31"/>
    <s v="Completed"/>
    <x v="0"/>
    <n v="3939.9625467024152"/>
    <n v="2.6893942298310001"/>
    <x v="0"/>
    <n v="209.28571428571428"/>
    <n v="585.99999999999989"/>
    <n v="3353.9625467024152"/>
    <n v="4878"/>
    <n v="6"/>
  </r>
  <r>
    <x v="29"/>
    <x v="29"/>
    <x v="29"/>
    <x v="8"/>
    <x v="2"/>
    <x v="1"/>
    <n v="1096"/>
    <n v="25"/>
    <s v="Completed"/>
    <x v="4"/>
    <n v="2176.0703055463277"/>
    <n v="1.985465607250299"/>
    <x v="4"/>
    <n v="156.57142857142858"/>
    <n v="438.40000000000003"/>
    <n v="1737.6703055463277"/>
    <n v="10957"/>
    <n v="4"/>
  </r>
  <r>
    <x v="30"/>
    <x v="0"/>
    <x v="0"/>
    <x v="11"/>
    <x v="3"/>
    <x v="1"/>
    <n v="2247"/>
    <n v="47"/>
    <s v="Completed"/>
    <x v="2"/>
    <n v="3142.4571517611985"/>
    <n v="1.3985123060797502"/>
    <x v="0"/>
    <n v="321"/>
    <n v="898.8"/>
    <n v="2243.6571517611983"/>
    <n v="2769"/>
    <n v="5"/>
  </r>
  <r>
    <x v="31"/>
    <x v="30"/>
    <x v="30"/>
    <x v="3"/>
    <x v="5"/>
    <x v="3"/>
    <n v="423"/>
    <n v="11"/>
    <s v="Completed"/>
    <x v="4"/>
    <n v="781.39699706951546"/>
    <n v="1.8472742247506275"/>
    <x v="0"/>
    <n v="60.428571428571431"/>
    <n v="169.2"/>
    <n v="612.19699706951542"/>
    <n v="10588"/>
    <n v="2"/>
  </r>
  <r>
    <x v="32"/>
    <x v="31"/>
    <x v="31"/>
    <x v="9"/>
    <x v="0"/>
    <x v="6"/>
    <n v="2308"/>
    <n v="48"/>
    <s v="Completed"/>
    <x v="1"/>
    <n v="7278.5957599361882"/>
    <n v="3.153637677615333"/>
    <x v="0"/>
    <n v="329.71428571428572"/>
    <n v="923.19999999999993"/>
    <n v="6355.3957599361884"/>
    <n v="20140"/>
    <n v="3"/>
  </r>
  <r>
    <x v="33"/>
    <x v="32"/>
    <x v="32"/>
    <x v="1"/>
    <x v="5"/>
    <x v="2"/>
    <n v="1551"/>
    <n v="35"/>
    <s v="Completed"/>
    <x v="3"/>
    <n v="3476.3816140036906"/>
    <n v="2.2413807956181113"/>
    <x v="0"/>
    <n v="221.57142857142858"/>
    <n v="620.4"/>
    <n v="2855.9816140036905"/>
    <n v="2835"/>
    <n v="3"/>
  </r>
  <r>
    <x v="34"/>
    <x v="33"/>
    <x v="33"/>
    <x v="7"/>
    <x v="0"/>
    <x v="1"/>
    <n v="131"/>
    <n v="4"/>
    <s v="Completed"/>
    <x v="1"/>
    <n v="437.4611032860484"/>
    <n v="3.3393977350080029"/>
    <x v="0"/>
    <n v="18.714285714285715"/>
    <n v="52.4"/>
    <n v="385.06110328604842"/>
    <n v="19971"/>
    <n v="3"/>
  </r>
  <r>
    <x v="35"/>
    <x v="34"/>
    <x v="34"/>
    <x v="2"/>
    <x v="4"/>
    <x v="6"/>
    <n v="2310"/>
    <n v="48"/>
    <s v="Completed"/>
    <x v="4"/>
    <n v="4131.3430114352404"/>
    <n v="1.7884601781104936"/>
    <x v="4"/>
    <n v="330"/>
    <n v="923.99999999999989"/>
    <n v="3207.3430114352404"/>
    <n v="10561"/>
    <n v="2"/>
  </r>
  <r>
    <x v="36"/>
    <x v="35"/>
    <x v="35"/>
    <x v="13"/>
    <x v="6"/>
    <x v="5"/>
    <n v="2201"/>
    <n v="46"/>
    <s v="Completed"/>
    <x v="2"/>
    <n v="3013.286684043831"/>
    <n v="1.369053468443358"/>
    <x v="4"/>
    <n v="314.42857142857144"/>
    <n v="880.4"/>
    <n v="2132.8866840438309"/>
    <n v="3220"/>
    <n v="2"/>
  </r>
  <r>
    <x v="37"/>
    <x v="36"/>
    <x v="36"/>
    <x v="11"/>
    <x v="0"/>
    <x v="1"/>
    <n v="382"/>
    <n v="9"/>
    <s v="Completed"/>
    <x v="0"/>
    <n v="985.57277393448726"/>
    <n v="2.5800334396190765"/>
    <x v="4"/>
    <n v="54.571428571428569"/>
    <n v="152.79999999999998"/>
    <n v="832.7727739344873"/>
    <n v="4538"/>
    <n v="2"/>
  </r>
  <r>
    <x v="38"/>
    <x v="37"/>
    <x v="37"/>
    <x v="4"/>
    <x v="4"/>
    <x v="0"/>
    <n v="113"/>
    <n v="5"/>
    <s v="Completed"/>
    <x v="2"/>
    <n v="134.99756584067478"/>
    <n v="1.194668724253759"/>
    <x v="0"/>
    <n v="16.142857142857142"/>
    <n v="45.199999999999996"/>
    <n v="89.797565840674793"/>
    <n v="3162"/>
    <n v="2"/>
  </r>
  <r>
    <x v="39"/>
    <x v="38"/>
    <x v="38"/>
    <x v="7"/>
    <x v="3"/>
    <x v="2"/>
    <n v="1805"/>
    <n v="40"/>
    <s v="Completed"/>
    <x v="4"/>
    <n v="3185.6978394877383"/>
    <n v="1.7649295509627358"/>
    <x v="2"/>
    <n v="257.85714285714283"/>
    <n v="721.99999999999989"/>
    <n v="2463.6978394877383"/>
    <n v="9009"/>
    <n v="3"/>
  </r>
  <r>
    <x v="40"/>
    <x v="39"/>
    <x v="39"/>
    <x v="6"/>
    <x v="1"/>
    <x v="1"/>
    <n v="194"/>
    <n v="5"/>
    <s v="Completed"/>
    <x v="2"/>
    <n v="245.28924276601194"/>
    <n v="1.2643775400309893"/>
    <x v="3"/>
    <n v="27.714285714285715"/>
    <n v="77.599999999999994"/>
    <n v="167.68924276601194"/>
    <n v="2818"/>
    <n v="4"/>
  </r>
  <r>
    <x v="41"/>
    <x v="31"/>
    <x v="31"/>
    <x v="11"/>
    <x v="2"/>
    <x v="0"/>
    <n v="2162"/>
    <n v="45"/>
    <s v="Completed"/>
    <x v="1"/>
    <n v="6862.5096016065745"/>
    <n v="3.1741487518994331"/>
    <x v="0"/>
    <n v="308.85714285714283"/>
    <n v="864.79999999999984"/>
    <n v="5997.7096016065743"/>
    <n v="19897"/>
    <n v="3"/>
  </r>
  <r>
    <x v="42"/>
    <x v="40"/>
    <x v="40"/>
    <x v="6"/>
    <x v="1"/>
    <x v="0"/>
    <n v="2478"/>
    <n v="53"/>
    <s v="Completed"/>
    <x v="4"/>
    <n v="5028.6611866991861"/>
    <n v="2.0293225127922461"/>
    <x v="0"/>
    <n v="354"/>
    <n v="991.19999999999993"/>
    <n v="4037.4611866991863"/>
    <n v="10738"/>
    <n v="2"/>
  </r>
  <r>
    <x v="43"/>
    <x v="41"/>
    <x v="41"/>
    <x v="2"/>
    <x v="1"/>
    <x v="6"/>
    <n v="147"/>
    <n v="4"/>
    <s v="Completed"/>
    <x v="0"/>
    <n v="376.32999524682646"/>
    <n v="2.5600679948763703"/>
    <x v="0"/>
    <n v="21"/>
    <n v="58.8"/>
    <n v="317.52999524682645"/>
    <n v="5305"/>
    <n v="2"/>
  </r>
  <r>
    <x v="44"/>
    <x v="42"/>
    <x v="42"/>
    <x v="2"/>
    <x v="5"/>
    <x v="5"/>
    <n v="812"/>
    <n v="19"/>
    <s v="Completed"/>
    <x v="3"/>
    <n v="1748.7792490719751"/>
    <n v="2.1536690259507081"/>
    <x v="0"/>
    <n v="116"/>
    <n v="324.79999999999995"/>
    <n v="1423.9792490719751"/>
    <n v="2971"/>
    <n v="3"/>
  </r>
  <r>
    <x v="45"/>
    <x v="28"/>
    <x v="28"/>
    <x v="10"/>
    <x v="4"/>
    <x v="3"/>
    <n v="1725"/>
    <n v="37"/>
    <s v="Completed"/>
    <x v="0"/>
    <n v="4843.3576665197106"/>
    <n v="2.8077435747940354"/>
    <x v="0"/>
    <n v="246.42857142857142"/>
    <n v="689.99999999999989"/>
    <n v="4153.3576665197106"/>
    <n v="5366"/>
    <n v="6"/>
  </r>
  <r>
    <x v="46"/>
    <x v="43"/>
    <x v="43"/>
    <x v="4"/>
    <x v="1"/>
    <x v="6"/>
    <n v="1805"/>
    <n v="39"/>
    <s v="Completed"/>
    <x v="1"/>
    <n v="5590.2312574286325"/>
    <n v="3.097081029046334"/>
    <x v="0"/>
    <n v="257.85714285714283"/>
    <n v="721.99999999999989"/>
    <n v="4868.2312574286325"/>
    <n v="20925"/>
    <n v="5"/>
  </r>
  <r>
    <x v="47"/>
    <x v="44"/>
    <x v="44"/>
    <x v="9"/>
    <x v="6"/>
    <x v="2"/>
    <n v="1663"/>
    <n v="36"/>
    <s v="Completed"/>
    <x v="1"/>
    <n v="5465.7434551977458"/>
    <n v="3.2866767619950363"/>
    <x v="3"/>
    <n v="237.57142857142858"/>
    <n v="665.2"/>
    <n v="4800.543455197746"/>
    <n v="21902"/>
    <n v="1"/>
  </r>
  <r>
    <x v="48"/>
    <x v="45"/>
    <x v="45"/>
    <x v="2"/>
    <x v="4"/>
    <x v="3"/>
    <n v="2985"/>
    <n v="61"/>
    <s v="Completed"/>
    <x v="1"/>
    <n v="9351.229108501735"/>
    <n v="3.1327400698498273"/>
    <x v="3"/>
    <n v="426.42857142857144"/>
    <n v="1194"/>
    <n v="8157.229108501735"/>
    <n v="18059"/>
    <n v="3"/>
  </r>
  <r>
    <x v="49"/>
    <x v="46"/>
    <x v="46"/>
    <x v="1"/>
    <x v="2"/>
    <x v="2"/>
    <n v="1894"/>
    <n v="39"/>
    <s v="Completed"/>
    <x v="0"/>
    <n v="5264.473889717252"/>
    <n v="2.779553268066131"/>
    <x v="3"/>
    <n v="270.57142857142856"/>
    <n v="757.59999999999991"/>
    <n v="4506.8738897172516"/>
    <n v="5457"/>
    <n v="4"/>
  </r>
  <r>
    <x v="50"/>
    <x v="47"/>
    <x v="47"/>
    <x v="4"/>
    <x v="1"/>
    <x v="4"/>
    <n v="2218"/>
    <n v="48"/>
    <s v="Completed"/>
    <x v="2"/>
    <n v="2911.9803219527812"/>
    <n v="1.3128856275711367"/>
    <x v="4"/>
    <n v="316.85714285714283"/>
    <n v="887.19999999999993"/>
    <n v="2024.7803219527814"/>
    <n v="2940"/>
    <n v="3"/>
  </r>
  <r>
    <x v="51"/>
    <x v="48"/>
    <x v="48"/>
    <x v="1"/>
    <x v="6"/>
    <x v="2"/>
    <n v="374"/>
    <n v="9"/>
    <s v="Completed"/>
    <x v="1"/>
    <n v="1230.920475262109"/>
    <n v="3.2912312172783662"/>
    <x v="0"/>
    <n v="53.428571428571431"/>
    <n v="149.6"/>
    <n v="1081.3204752621091"/>
    <n v="21347"/>
    <n v="1"/>
  </r>
  <r>
    <x v="52"/>
    <x v="49"/>
    <x v="49"/>
    <x v="7"/>
    <x v="4"/>
    <x v="0"/>
    <n v="2078"/>
    <n v="45"/>
    <s v="Completed"/>
    <x v="0"/>
    <n v="5337.3779690384954"/>
    <n v="2.5685168282187179"/>
    <x v="2"/>
    <n v="296.85714285714283"/>
    <n v="831.19999999999993"/>
    <n v="4506.1779690384956"/>
    <n v="4556"/>
    <n v="1"/>
  </r>
  <r>
    <x v="53"/>
    <x v="50"/>
    <x v="50"/>
    <x v="14"/>
    <x v="5"/>
    <x v="6"/>
    <n v="2741"/>
    <n v="57"/>
    <s v="Completed"/>
    <x v="2"/>
    <n v="3744.435379131191"/>
    <n v="1.3660836844696063"/>
    <x v="1"/>
    <n v="391.57142857142856"/>
    <n v="1096.3999999999999"/>
    <n v="2648.0353791311909"/>
    <n v="3244"/>
    <n v="4"/>
  </r>
  <r>
    <x v="54"/>
    <x v="51"/>
    <x v="51"/>
    <x v="9"/>
    <x v="2"/>
    <x v="4"/>
    <n v="2799"/>
    <n v="59"/>
    <s v="Completed"/>
    <x v="1"/>
    <n v="9244.1314101782045"/>
    <n v="3.3026550232862468"/>
    <x v="1"/>
    <n v="399.85714285714283"/>
    <n v="1119.5999999999999"/>
    <n v="8124.5314101782042"/>
    <n v="20920"/>
    <n v="2"/>
  </r>
  <r>
    <x v="55"/>
    <x v="52"/>
    <x v="52"/>
    <x v="3"/>
    <x v="2"/>
    <x v="5"/>
    <n v="2103"/>
    <n v="45"/>
    <s v="Completed"/>
    <x v="2"/>
    <n v="2823.8864630821522"/>
    <n v="1.342789568750429"/>
    <x v="1"/>
    <n v="300.42857142857144"/>
    <n v="841.2"/>
    <n v="1982.6864630821522"/>
    <n v="2616"/>
    <n v="2"/>
  </r>
  <r>
    <x v="56"/>
    <x v="53"/>
    <x v="53"/>
    <x v="9"/>
    <x v="6"/>
    <x v="6"/>
    <n v="2174"/>
    <n v="46"/>
    <s v="Completed"/>
    <x v="0"/>
    <n v="5630.6900350221958"/>
    <n v="2.5900138155575876"/>
    <x v="3"/>
    <n v="310.57142857142856"/>
    <n v="869.59999999999991"/>
    <n v="4761.0900350221964"/>
    <n v="5040"/>
    <n v="2"/>
  </r>
  <r>
    <x v="57"/>
    <x v="39"/>
    <x v="39"/>
    <x v="12"/>
    <x v="6"/>
    <x v="2"/>
    <n v="2439"/>
    <n v="50"/>
    <s v="Completed"/>
    <x v="1"/>
    <n v="7653.7286981861125"/>
    <n v="3.1380601468577747"/>
    <x v="3"/>
    <n v="348.42857142857144"/>
    <n v="975.6"/>
    <n v="6678.1286981861122"/>
    <n v="21081"/>
    <n v="4"/>
  </r>
  <r>
    <x v="58"/>
    <x v="54"/>
    <x v="54"/>
    <x v="9"/>
    <x v="3"/>
    <x v="0"/>
    <n v="2103"/>
    <n v="44"/>
    <s v="Completed"/>
    <x v="2"/>
    <n v="2819.3015340450747"/>
    <n v="1.3406093837589514"/>
    <x v="3"/>
    <n v="300.42857142857144"/>
    <n v="841.2"/>
    <n v="1978.1015340450747"/>
    <n v="3500"/>
    <n v="3"/>
  </r>
  <r>
    <x v="59"/>
    <x v="55"/>
    <x v="55"/>
    <x v="0"/>
    <x v="0"/>
    <x v="5"/>
    <n v="2316"/>
    <n v="48"/>
    <s v="Completed"/>
    <x v="3"/>
    <n v="4880.9281106581302"/>
    <n v="2.1074819130648232"/>
    <x v="1"/>
    <n v="330.85714285714283"/>
    <n v="926.39999999999986"/>
    <n v="3954.5281106581306"/>
    <n v="2880"/>
    <n v="2"/>
  </r>
  <r>
    <x v="60"/>
    <x v="43"/>
    <x v="43"/>
    <x v="3"/>
    <x v="6"/>
    <x v="5"/>
    <n v="2297"/>
    <n v="49"/>
    <s v="Completed"/>
    <x v="3"/>
    <n v="5164.5611942233008"/>
    <n v="2.2483940767188946"/>
    <x v="0"/>
    <n v="328.14285714285717"/>
    <n v="918.8"/>
    <n v="4245.7611942233007"/>
    <n v="2339"/>
    <n v="5"/>
  </r>
  <r>
    <x v="61"/>
    <x v="56"/>
    <x v="56"/>
    <x v="6"/>
    <x v="3"/>
    <x v="0"/>
    <n v="834"/>
    <n v="19"/>
    <s v="Completed"/>
    <x v="2"/>
    <n v="1139.5061920593139"/>
    <n v="1.3663143789680023"/>
    <x v="2"/>
    <n v="119.14285714285714"/>
    <n v="333.59999999999997"/>
    <n v="805.90619205931398"/>
    <n v="3463"/>
    <n v="2"/>
  </r>
  <r>
    <x v="62"/>
    <x v="57"/>
    <x v="57"/>
    <x v="6"/>
    <x v="0"/>
    <x v="1"/>
    <n v="425"/>
    <n v="10"/>
    <s v="Completed"/>
    <x v="4"/>
    <n v="864.52026563510935"/>
    <n v="2.0341653309061396"/>
    <x v="1"/>
    <n v="60.714285714285715"/>
    <n v="170"/>
    <n v="694.52026563510935"/>
    <n v="10015"/>
    <n v="1"/>
  </r>
  <r>
    <x v="63"/>
    <x v="58"/>
    <x v="58"/>
    <x v="4"/>
    <x v="4"/>
    <x v="1"/>
    <n v="462"/>
    <n v="13"/>
    <s v="Completed"/>
    <x v="3"/>
    <n v="962.94803227541536"/>
    <n v="2.0843031001632366"/>
    <x v="3"/>
    <n v="66"/>
    <n v="184.79999999999998"/>
    <n v="778.1480322754154"/>
    <n v="2628"/>
    <n v="2"/>
  </r>
  <r>
    <x v="64"/>
    <x v="59"/>
    <x v="59"/>
    <x v="10"/>
    <x v="0"/>
    <x v="2"/>
    <n v="2641"/>
    <n v="55"/>
    <s v="Completed"/>
    <x v="2"/>
    <n v="3136.7941263987823"/>
    <n v="1.1877296957208565"/>
    <x v="4"/>
    <n v="377.28571428571428"/>
    <n v="1056.3999999999999"/>
    <n v="2080.3941263987826"/>
    <n v="3263"/>
    <n v="1"/>
  </r>
  <r>
    <x v="65"/>
    <x v="60"/>
    <x v="60"/>
    <x v="5"/>
    <x v="5"/>
    <x v="6"/>
    <n v="1824"/>
    <n v="39"/>
    <s v="Completed"/>
    <x v="0"/>
    <n v="4628.3495108351071"/>
    <n v="2.537472319536791"/>
    <x v="4"/>
    <n v="260.57142857142856"/>
    <n v="729.59999999999991"/>
    <n v="3898.7495108351072"/>
    <n v="5395"/>
    <n v="2"/>
  </r>
  <r>
    <x v="66"/>
    <x v="61"/>
    <x v="61"/>
    <x v="8"/>
    <x v="4"/>
    <x v="2"/>
    <n v="1758"/>
    <n v="37"/>
    <s v="Completed"/>
    <x v="0"/>
    <n v="4563.9029603031886"/>
    <n v="2.5960767692282074"/>
    <x v="1"/>
    <n v="251.14285714285714"/>
    <n v="703.19999999999993"/>
    <n v="3860.7029603031888"/>
    <n v="5401"/>
    <n v="2"/>
  </r>
  <r>
    <x v="67"/>
    <x v="62"/>
    <x v="62"/>
    <x v="2"/>
    <x v="3"/>
    <x v="0"/>
    <n v="681"/>
    <n v="16"/>
    <s v="Completed"/>
    <x v="0"/>
    <n v="1729.5980168780939"/>
    <n v="2.5397915078973479"/>
    <x v="4"/>
    <n v="97.285714285714292"/>
    <n v="272.39999999999998"/>
    <n v="1457.1980168780938"/>
    <n v="5138"/>
    <n v="4"/>
  </r>
  <r>
    <x v="68"/>
    <x v="63"/>
    <x v="63"/>
    <x v="10"/>
    <x v="5"/>
    <x v="4"/>
    <n v="2526"/>
    <n v="52"/>
    <s v="Completed"/>
    <x v="1"/>
    <n v="8289.6094889217056"/>
    <n v="3.2817139702777931"/>
    <x v="0"/>
    <n v="360.85714285714283"/>
    <n v="1010.3999999999999"/>
    <n v="7279.209488921706"/>
    <n v="21021"/>
    <n v="3"/>
  </r>
  <r>
    <x v="69"/>
    <x v="64"/>
    <x v="64"/>
    <x v="5"/>
    <x v="2"/>
    <x v="6"/>
    <n v="1000"/>
    <n v="22"/>
    <s v="Completed"/>
    <x v="0"/>
    <n v="2546.3829358190569"/>
    <n v="2.5463829358190568"/>
    <x v="0"/>
    <n v="142.85714285714286"/>
    <n v="400"/>
    <n v="2146.3829358190569"/>
    <n v="4502"/>
    <n v="2"/>
  </r>
  <r>
    <x v="70"/>
    <x v="65"/>
    <x v="65"/>
    <x v="9"/>
    <x v="1"/>
    <x v="2"/>
    <n v="142"/>
    <n v="6"/>
    <s v="Completed"/>
    <x v="2"/>
    <n v="164.47131195112041"/>
    <n v="1.1582486757121155"/>
    <x v="1"/>
    <n v="20.285714285714285"/>
    <n v="56.79999999999999"/>
    <n v="107.67131195112043"/>
    <n v="2790"/>
    <n v="1"/>
  </r>
  <r>
    <x v="71"/>
    <x v="66"/>
    <x v="66"/>
    <x v="10"/>
    <x v="0"/>
    <x v="6"/>
    <n v="1722"/>
    <n v="37"/>
    <s v="Completed"/>
    <x v="0"/>
    <n v="4786.2307882139457"/>
    <n v="2.7794603880452646"/>
    <x v="4"/>
    <n v="246"/>
    <n v="688.8"/>
    <n v="4097.4307882139456"/>
    <n v="5406"/>
    <n v="1"/>
  </r>
  <r>
    <x v="72"/>
    <x v="67"/>
    <x v="67"/>
    <x v="10"/>
    <x v="5"/>
    <x v="0"/>
    <n v="2439"/>
    <n v="51"/>
    <s v="Completed"/>
    <x v="0"/>
    <n v="6240.684961907371"/>
    <n v="2.5587064214462365"/>
    <x v="4"/>
    <n v="348.42857142857144"/>
    <n v="975.6"/>
    <n v="5265.0849619073706"/>
    <n v="4624"/>
    <n v="3"/>
  </r>
  <r>
    <x v="73"/>
    <x v="14"/>
    <x v="14"/>
    <x v="2"/>
    <x v="0"/>
    <x v="4"/>
    <n v="379"/>
    <n v="11"/>
    <s v="Completed"/>
    <x v="2"/>
    <n v="547.49025039911123"/>
    <n v="1.444565304483143"/>
    <x v="0"/>
    <n v="54.142857142857146"/>
    <n v="151.6"/>
    <n v="395.89025039911121"/>
    <n v="3041"/>
    <n v="3"/>
  </r>
  <r>
    <x v="74"/>
    <x v="68"/>
    <x v="68"/>
    <x v="5"/>
    <x v="6"/>
    <x v="5"/>
    <n v="1607"/>
    <n v="35"/>
    <s v="Completed"/>
    <x v="1"/>
    <n v="5065.7655897527629"/>
    <n v="3.1523121280353221"/>
    <x v="0"/>
    <n v="229.57142857142858"/>
    <n v="642.79999999999995"/>
    <n v="4422.9655897527628"/>
    <n v="21727"/>
    <n v="4"/>
  </r>
  <r>
    <x v="75"/>
    <x v="69"/>
    <x v="69"/>
    <x v="11"/>
    <x v="6"/>
    <x v="2"/>
    <n v="789"/>
    <n v="17"/>
    <s v="Completed"/>
    <x v="4"/>
    <n v="1441.4198436363533"/>
    <n v="1.8268946053692692"/>
    <x v="4"/>
    <n v="112.71428571428571"/>
    <n v="315.59999999999997"/>
    <n v="1125.8198436363534"/>
    <n v="10937"/>
    <n v="2"/>
  </r>
  <r>
    <x v="76"/>
    <x v="70"/>
    <x v="70"/>
    <x v="4"/>
    <x v="6"/>
    <x v="4"/>
    <n v="3000"/>
    <n v="64"/>
    <s v="Completed"/>
    <x v="4"/>
    <n v="5827.948253487255"/>
    <n v="1.942649417829085"/>
    <x v="3"/>
    <n v="428.57142857142856"/>
    <n v="1199.9999999999998"/>
    <n v="4627.948253487255"/>
    <n v="9516"/>
    <n v="4"/>
  </r>
  <r>
    <x v="77"/>
    <x v="71"/>
    <x v="71"/>
    <x v="13"/>
    <x v="1"/>
    <x v="2"/>
    <n v="687"/>
    <n v="17"/>
    <s v="Completed"/>
    <x v="2"/>
    <n v="926.41578956905516"/>
    <n v="1.3484945990815942"/>
    <x v="2"/>
    <n v="98.142857142857139"/>
    <n v="274.79999999999995"/>
    <n v="651.61578956905521"/>
    <n v="3210"/>
    <n v="4"/>
  </r>
  <r>
    <x v="78"/>
    <x v="72"/>
    <x v="72"/>
    <x v="3"/>
    <x v="3"/>
    <x v="1"/>
    <n v="2523"/>
    <n v="53"/>
    <s v="Completed"/>
    <x v="1"/>
    <n v="8388.1467635328263"/>
    <n v="3.3246717255381792"/>
    <x v="0"/>
    <n v="360.42857142857144"/>
    <n v="1009.1999999999999"/>
    <n v="7378.9467635328265"/>
    <n v="18163"/>
    <n v="2"/>
  </r>
  <r>
    <x v="79"/>
    <x v="73"/>
    <x v="73"/>
    <x v="5"/>
    <x v="6"/>
    <x v="4"/>
    <n v="2678"/>
    <n v="55"/>
    <s v="Completed"/>
    <x v="0"/>
    <n v="7513.2146122617169"/>
    <n v="2.8055319687310369"/>
    <x v="4"/>
    <n v="382.57142857142856"/>
    <n v="1071.1999999999998"/>
    <n v="6442.014612261717"/>
    <n v="5261"/>
    <n v="1"/>
  </r>
  <r>
    <x v="80"/>
    <x v="74"/>
    <x v="74"/>
    <x v="11"/>
    <x v="0"/>
    <x v="1"/>
    <n v="146"/>
    <n v="5"/>
    <s v="Completed"/>
    <x v="3"/>
    <n v="309.99696945294488"/>
    <n v="2.1232669140612663"/>
    <x v="3"/>
    <n v="20.857142857142858"/>
    <n v="58.4"/>
    <n v="251.59696945294488"/>
    <n v="2905"/>
    <n v="3"/>
  </r>
  <r>
    <x v="81"/>
    <x v="75"/>
    <x v="75"/>
    <x v="7"/>
    <x v="5"/>
    <x v="3"/>
    <n v="1075"/>
    <n v="23"/>
    <s v="Completed"/>
    <x v="0"/>
    <n v="3003.6449271792521"/>
    <n v="2.7940883043527927"/>
    <x v="0"/>
    <n v="153.57142857142858"/>
    <n v="430"/>
    <n v="2573.6449271792521"/>
    <n v="5302"/>
    <n v="1"/>
  </r>
  <r>
    <x v="82"/>
    <x v="19"/>
    <x v="19"/>
    <x v="3"/>
    <x v="5"/>
    <x v="5"/>
    <n v="1295"/>
    <n v="29"/>
    <s v="Completed"/>
    <x v="0"/>
    <n v="3648.951051549157"/>
    <n v="2.8177228197290787"/>
    <x v="3"/>
    <n v="185"/>
    <n v="518"/>
    <n v="3130.951051549157"/>
    <n v="5052"/>
    <n v="3"/>
  </r>
  <r>
    <x v="83"/>
    <x v="76"/>
    <x v="76"/>
    <x v="9"/>
    <x v="1"/>
    <x v="0"/>
    <n v="328"/>
    <n v="8"/>
    <s v="Completed"/>
    <x v="2"/>
    <n v="425.1621477434183"/>
    <n v="1.2962260601933484"/>
    <x v="3"/>
    <n v="46.857142857142854"/>
    <n v="131.19999999999999"/>
    <n v="293.96214774341831"/>
    <n v="3434"/>
    <n v="2"/>
  </r>
  <r>
    <x v="84"/>
    <x v="9"/>
    <x v="9"/>
    <x v="10"/>
    <x v="4"/>
    <x v="0"/>
    <n v="117"/>
    <n v="6"/>
    <s v="Completed"/>
    <x v="0"/>
    <n v="296.19957450922055"/>
    <n v="2.5316202949506028"/>
    <x v="2"/>
    <n v="16.714285714285715"/>
    <n v="46.8"/>
    <n v="249.39957450922054"/>
    <n v="5133"/>
    <n v="6"/>
  </r>
  <r>
    <x v="85"/>
    <x v="77"/>
    <x v="77"/>
    <x v="4"/>
    <x v="0"/>
    <x v="6"/>
    <n v="704"/>
    <n v="18"/>
    <s v="Completed"/>
    <x v="1"/>
    <n v="2177.5717409961298"/>
    <n v="3.093141677551321"/>
    <x v="4"/>
    <n v="100.57142857142857"/>
    <n v="281.59999999999997"/>
    <n v="1895.9717409961299"/>
    <n v="20375"/>
    <n v="4"/>
  </r>
  <r>
    <x v="86"/>
    <x v="63"/>
    <x v="63"/>
    <x v="3"/>
    <x v="1"/>
    <x v="4"/>
    <n v="2454"/>
    <n v="52"/>
    <s v="Completed"/>
    <x v="0"/>
    <n v="6698.8359367514686"/>
    <n v="2.7297619954162462"/>
    <x v="0"/>
    <n v="350.57142857142856"/>
    <n v="981.59999999999991"/>
    <n v="5717.2359367514691"/>
    <n v="4701"/>
    <n v="3"/>
  </r>
  <r>
    <x v="87"/>
    <x v="78"/>
    <x v="78"/>
    <x v="13"/>
    <x v="0"/>
    <x v="2"/>
    <n v="335"/>
    <n v="10"/>
    <s v="Completed"/>
    <x v="2"/>
    <n v="437.72046088484893"/>
    <n v="1.3066282414473103"/>
    <x v="2"/>
    <n v="47.857142857142854"/>
    <n v="133.99999999999997"/>
    <n v="303.72046088484899"/>
    <n v="2834"/>
    <n v="3"/>
  </r>
  <r>
    <x v="88"/>
    <x v="31"/>
    <x v="31"/>
    <x v="11"/>
    <x v="5"/>
    <x v="2"/>
    <n v="2619"/>
    <n v="54"/>
    <s v="Completed"/>
    <x v="1"/>
    <n v="8254.4954397404017"/>
    <n v="3.1517737456053463"/>
    <x v="0"/>
    <n v="374.14285714285717"/>
    <n v="1047.5999999999999"/>
    <n v="7206.8954397404013"/>
    <n v="19130"/>
    <n v="3"/>
  </r>
  <r>
    <x v="89"/>
    <x v="79"/>
    <x v="79"/>
    <x v="0"/>
    <x v="4"/>
    <x v="1"/>
    <n v="959"/>
    <n v="21"/>
    <s v="Completed"/>
    <x v="3"/>
    <n v="1999.6048365974668"/>
    <n v="2.0850936773696214"/>
    <x v="4"/>
    <n v="137"/>
    <n v="383.59999999999997"/>
    <n v="1616.0048365974669"/>
    <n v="2495"/>
    <n v="1"/>
  </r>
  <r>
    <x v="90"/>
    <x v="5"/>
    <x v="5"/>
    <x v="0"/>
    <x v="5"/>
    <x v="1"/>
    <n v="2732"/>
    <n v="58"/>
    <s v="Completed"/>
    <x v="1"/>
    <n v="8856.0850857376627"/>
    <n v="3.2416124032714726"/>
    <x v="2"/>
    <n v="390.28571428571428"/>
    <n v="1092.8"/>
    <n v="7763.2850857376625"/>
    <n v="18625"/>
    <n v="2"/>
  </r>
  <r>
    <x v="91"/>
    <x v="80"/>
    <x v="80"/>
    <x v="1"/>
    <x v="3"/>
    <x v="1"/>
    <n v="1829"/>
    <n v="40"/>
    <s v="Completed"/>
    <x v="4"/>
    <n v="3546.0231082954651"/>
    <n v="1.9387769864928732"/>
    <x v="3"/>
    <n v="261.28571428571428"/>
    <n v="731.59999999999991"/>
    <n v="2814.4231082954652"/>
    <n v="9816"/>
    <n v="3"/>
  </r>
  <r>
    <x v="92"/>
    <x v="81"/>
    <x v="81"/>
    <x v="9"/>
    <x v="5"/>
    <x v="5"/>
    <n v="1236"/>
    <n v="27"/>
    <s v="Completed"/>
    <x v="1"/>
    <n v="3841.8707097995748"/>
    <n v="3.1083096357601736"/>
    <x v="1"/>
    <n v="176.57142857142858"/>
    <n v="494.4"/>
    <n v="3347.4707097995747"/>
    <n v="18541"/>
    <n v="1"/>
  </r>
  <r>
    <x v="93"/>
    <x v="82"/>
    <x v="82"/>
    <x v="2"/>
    <x v="1"/>
    <x v="1"/>
    <n v="480"/>
    <n v="13"/>
    <s v="Completed"/>
    <x v="2"/>
    <n v="686.47540038446414"/>
    <n v="1.4301570841343003"/>
    <x v="1"/>
    <n v="68.571428571428569"/>
    <n v="191.99999999999997"/>
    <n v="494.47540038446414"/>
    <n v="2851"/>
    <n v="1"/>
  </r>
  <r>
    <x v="94"/>
    <x v="47"/>
    <x v="47"/>
    <x v="2"/>
    <x v="5"/>
    <x v="1"/>
    <n v="2205"/>
    <n v="48"/>
    <s v="Completed"/>
    <x v="4"/>
    <n v="4054.2350887426196"/>
    <n v="1.838655369044272"/>
    <x v="4"/>
    <n v="315"/>
    <n v="882"/>
    <n v="3172.2350887426196"/>
    <n v="10344"/>
    <n v="3"/>
  </r>
  <r>
    <x v="95"/>
    <x v="0"/>
    <x v="0"/>
    <x v="9"/>
    <x v="4"/>
    <x v="2"/>
    <n v="305"/>
    <n v="10"/>
    <s v="Completed"/>
    <x v="2"/>
    <n v="383.0275725197211"/>
    <n v="1.2558281066220365"/>
    <x v="0"/>
    <n v="43.571428571428569"/>
    <n v="121.99999999999999"/>
    <n v="261.0275725197211"/>
    <n v="2818"/>
    <n v="5"/>
  </r>
  <r>
    <x v="96"/>
    <x v="74"/>
    <x v="74"/>
    <x v="14"/>
    <x v="5"/>
    <x v="2"/>
    <n v="2379"/>
    <n v="50"/>
    <s v="Completed"/>
    <x v="0"/>
    <n v="6357.2865324077538"/>
    <n v="2.6722515899149868"/>
    <x v="3"/>
    <n v="339.85714285714283"/>
    <n v="951.59999999999991"/>
    <n v="5405.6865324077535"/>
    <n v="5153"/>
    <n v="3"/>
  </r>
  <r>
    <x v="97"/>
    <x v="19"/>
    <x v="19"/>
    <x v="14"/>
    <x v="5"/>
    <x v="4"/>
    <n v="2623"/>
    <n v="56"/>
    <s v="Completed"/>
    <x v="1"/>
    <n v="8222.3883115912195"/>
    <n v="3.1347267676672588"/>
    <x v="3"/>
    <n v="374.71428571428572"/>
    <n v="1049.2"/>
    <n v="7173.1883115912196"/>
    <n v="20269"/>
    <n v="3"/>
  </r>
  <r>
    <x v="98"/>
    <x v="83"/>
    <x v="83"/>
    <x v="2"/>
    <x v="4"/>
    <x v="0"/>
    <n v="856"/>
    <n v="19"/>
    <s v="Completed"/>
    <x v="0"/>
    <n v="2186.3149719244234"/>
    <n v="2.5541062756126443"/>
    <x v="3"/>
    <n v="122.28571428571429"/>
    <n v="342.4"/>
    <n v="1843.9149719244233"/>
    <n v="4727"/>
    <n v="2"/>
  </r>
  <r>
    <x v="99"/>
    <x v="68"/>
    <x v="68"/>
    <x v="8"/>
    <x v="5"/>
    <x v="2"/>
    <n v="502"/>
    <n v="12"/>
    <s v="Completed"/>
    <x v="1"/>
    <n v="1671.4991001272699"/>
    <n v="3.3296794823252389"/>
    <x v="0"/>
    <n v="71.714285714285708"/>
    <n v="200.79999999999998"/>
    <n v="1470.69910012727"/>
    <n v="20174"/>
    <n v="4"/>
  </r>
  <r>
    <x v="100"/>
    <x v="45"/>
    <x v="45"/>
    <x v="10"/>
    <x v="5"/>
    <x v="0"/>
    <n v="355"/>
    <n v="11"/>
    <s v="Completed"/>
    <x v="4"/>
    <n v="661.14695692351415"/>
    <n v="1.862385794150744"/>
    <x v="3"/>
    <n v="50.714285714285715"/>
    <n v="142"/>
    <n v="519.14695692351415"/>
    <n v="10380"/>
    <n v="3"/>
  </r>
  <r>
    <x v="101"/>
    <x v="35"/>
    <x v="35"/>
    <x v="11"/>
    <x v="4"/>
    <x v="6"/>
    <n v="2669"/>
    <n v="57"/>
    <s v="Completed"/>
    <x v="4"/>
    <n v="4865.0505438840091"/>
    <n v="1.8227990048272795"/>
    <x v="4"/>
    <n v="381.28571428571428"/>
    <n v="1067.5999999999999"/>
    <n v="3797.4505438840092"/>
    <n v="10867"/>
    <n v="2"/>
  </r>
  <r>
    <x v="102"/>
    <x v="84"/>
    <x v="84"/>
    <x v="7"/>
    <x v="3"/>
    <x v="2"/>
    <n v="1100"/>
    <n v="24"/>
    <s v="Completed"/>
    <x v="4"/>
    <n v="1965.7555771089978"/>
    <n v="1.7870505246445434"/>
    <x v="4"/>
    <n v="157.14285714285714"/>
    <n v="439.99999999999994"/>
    <n v="1525.7555771089978"/>
    <n v="9352"/>
    <n v="3"/>
  </r>
  <r>
    <x v="103"/>
    <x v="77"/>
    <x v="77"/>
    <x v="14"/>
    <x v="4"/>
    <x v="4"/>
    <n v="1427"/>
    <n v="32"/>
    <s v="Completed"/>
    <x v="3"/>
    <n v="3069.790027102149"/>
    <n v="2.1512193602677989"/>
    <x v="4"/>
    <n v="203.85714285714286"/>
    <n v="570.79999999999995"/>
    <n v="2498.9900271021488"/>
    <n v="2815"/>
    <n v="4"/>
  </r>
  <r>
    <x v="104"/>
    <x v="41"/>
    <x v="41"/>
    <x v="9"/>
    <x v="6"/>
    <x v="6"/>
    <n v="2120"/>
    <n v="46"/>
    <s v="Completed"/>
    <x v="3"/>
    <n v="4397.5006442096792"/>
    <n v="2.074292756702679"/>
    <x v="0"/>
    <n v="302.85714285714283"/>
    <n v="847.99999999999989"/>
    <n v="3549.5006442096792"/>
    <n v="2214"/>
    <n v="2"/>
  </r>
  <r>
    <x v="105"/>
    <x v="85"/>
    <x v="85"/>
    <x v="5"/>
    <x v="3"/>
    <x v="5"/>
    <n v="2714"/>
    <n v="58"/>
    <s v="Completed"/>
    <x v="4"/>
    <n v="5559.7877437508459"/>
    <n v="2.0485584906967009"/>
    <x v="2"/>
    <n v="387.71428571428572"/>
    <n v="1085.5999999999999"/>
    <n v="4474.1877437508465"/>
    <n v="10206"/>
    <n v="2"/>
  </r>
  <r>
    <x v="106"/>
    <x v="3"/>
    <x v="3"/>
    <x v="5"/>
    <x v="2"/>
    <x v="5"/>
    <n v="2772"/>
    <n v="58"/>
    <s v="Completed"/>
    <x v="0"/>
    <n v="7281.5377964667377"/>
    <n v="2.6268173868927627"/>
    <x v="2"/>
    <n v="396"/>
    <n v="1108.8"/>
    <n v="6172.7377964667376"/>
    <n v="5269"/>
    <n v="4"/>
  </r>
  <r>
    <x v="107"/>
    <x v="86"/>
    <x v="86"/>
    <x v="8"/>
    <x v="0"/>
    <x v="3"/>
    <n v="2596"/>
    <n v="55"/>
    <s v="Completed"/>
    <x v="1"/>
    <n v="8096.6182636766398"/>
    <n v="3.1188822279185824"/>
    <x v="0"/>
    <n v="370.85714285714283"/>
    <n v="1038.3999999999999"/>
    <n v="7058.2182636766402"/>
    <n v="21311"/>
    <n v="1"/>
  </r>
  <r>
    <x v="108"/>
    <x v="80"/>
    <x v="80"/>
    <x v="3"/>
    <x v="3"/>
    <x v="1"/>
    <n v="2398"/>
    <n v="51"/>
    <s v="Completed"/>
    <x v="0"/>
    <n v="6396.525360790898"/>
    <n v="2.6674417684699323"/>
    <x v="3"/>
    <n v="342.57142857142856"/>
    <n v="959.19999999999993"/>
    <n v="5437.3253607908982"/>
    <n v="4797"/>
    <n v="3"/>
  </r>
  <r>
    <x v="109"/>
    <x v="87"/>
    <x v="87"/>
    <x v="11"/>
    <x v="5"/>
    <x v="4"/>
    <n v="999"/>
    <n v="22"/>
    <s v="Completed"/>
    <x v="4"/>
    <n v="1825.7875568184656"/>
    <n v="1.8276151719904561"/>
    <x v="1"/>
    <n v="142.71428571428572"/>
    <n v="399.6"/>
    <n v="1426.1875568184655"/>
    <n v="10770"/>
    <n v="5"/>
  </r>
  <r>
    <x v="110"/>
    <x v="29"/>
    <x v="29"/>
    <x v="3"/>
    <x v="3"/>
    <x v="0"/>
    <n v="1597"/>
    <n v="34"/>
    <s v="Completed"/>
    <x v="1"/>
    <n v="4999.0189971114642"/>
    <n v="3.1302561033885188"/>
    <x v="4"/>
    <n v="228.14285714285714"/>
    <n v="638.79999999999995"/>
    <n v="4360.218997111464"/>
    <n v="21591"/>
    <n v="4"/>
  </r>
  <r>
    <x v="111"/>
    <x v="88"/>
    <x v="88"/>
    <x v="11"/>
    <x v="0"/>
    <x v="4"/>
    <n v="2582"/>
    <n v="53"/>
    <s v="Completed"/>
    <x v="2"/>
    <n v="3708.1408835492743"/>
    <n v="1.4361506133033595"/>
    <x v="2"/>
    <n v="368.85714285714283"/>
    <n v="1032.8"/>
    <n v="2675.3408835492746"/>
    <n v="3480"/>
    <n v="1"/>
  </r>
  <r>
    <x v="112"/>
    <x v="89"/>
    <x v="89"/>
    <x v="5"/>
    <x v="6"/>
    <x v="3"/>
    <n v="514"/>
    <n v="14"/>
    <s v="Completed"/>
    <x v="0"/>
    <n v="1364.4562493998881"/>
    <n v="2.6545841428013386"/>
    <x v="0"/>
    <n v="73.428571428571431"/>
    <n v="205.6"/>
    <n v="1158.8562493998882"/>
    <n v="4507"/>
    <n v="2"/>
  </r>
  <r>
    <x v="113"/>
    <x v="90"/>
    <x v="90"/>
    <x v="1"/>
    <x v="4"/>
    <x v="6"/>
    <n v="2965"/>
    <n v="61"/>
    <s v="Completed"/>
    <x v="3"/>
    <n v="6518.8544442606444"/>
    <n v="2.1986018361755968"/>
    <x v="4"/>
    <n v="423.57142857142856"/>
    <n v="1185.9999999999998"/>
    <n v="5332.8544442606444"/>
    <n v="2827"/>
    <n v="2"/>
  </r>
  <r>
    <x v="114"/>
    <x v="91"/>
    <x v="91"/>
    <x v="11"/>
    <x v="0"/>
    <x v="1"/>
    <n v="1673"/>
    <n v="35"/>
    <s v="Completed"/>
    <x v="2"/>
    <n v="2235.4324589264097"/>
    <n v="1.3361819838173399"/>
    <x v="4"/>
    <n v="239"/>
    <n v="669.19999999999993"/>
    <n v="1566.2324589264099"/>
    <n v="2874"/>
    <n v="2"/>
  </r>
  <r>
    <x v="115"/>
    <x v="92"/>
    <x v="92"/>
    <x v="9"/>
    <x v="2"/>
    <x v="6"/>
    <n v="259"/>
    <n v="9"/>
    <s v="Completed"/>
    <x v="3"/>
    <n v="531.67883399961977"/>
    <n v="2.0528140308865628"/>
    <x v="3"/>
    <n v="37"/>
    <n v="103.6"/>
    <n v="428.07883399961975"/>
    <n v="2847"/>
    <n v="1"/>
  </r>
  <r>
    <x v="116"/>
    <x v="64"/>
    <x v="64"/>
    <x v="11"/>
    <x v="1"/>
    <x v="2"/>
    <n v="1217"/>
    <n v="26"/>
    <s v="Completed"/>
    <x v="0"/>
    <n v="3270.490334064209"/>
    <n v="2.6873379901924479"/>
    <x v="0"/>
    <n v="173.85714285714286"/>
    <n v="486.79999999999995"/>
    <n v="2783.6903340642093"/>
    <n v="5030"/>
    <n v="2"/>
  </r>
  <r>
    <x v="117"/>
    <x v="93"/>
    <x v="93"/>
    <x v="7"/>
    <x v="5"/>
    <x v="4"/>
    <n v="1933"/>
    <n v="41"/>
    <s v="Completed"/>
    <x v="2"/>
    <n v="2291.0785863348424"/>
    <n v="1.1852450006905548"/>
    <x v="2"/>
    <n v="276.14285714285717"/>
    <n v="773.2"/>
    <n v="1517.8785863348423"/>
    <n v="3076"/>
    <n v="4"/>
  </r>
  <r>
    <x v="118"/>
    <x v="38"/>
    <x v="38"/>
    <x v="13"/>
    <x v="1"/>
    <x v="0"/>
    <n v="2528"/>
    <n v="53"/>
    <s v="Completed"/>
    <x v="3"/>
    <n v="5649.5865637317875"/>
    <n v="2.2348048116027641"/>
    <x v="2"/>
    <n v="361.14285714285717"/>
    <n v="1011.2"/>
    <n v="4638.3865637317876"/>
    <n v="2293"/>
    <n v="3"/>
  </r>
  <r>
    <x v="119"/>
    <x v="94"/>
    <x v="94"/>
    <x v="9"/>
    <x v="1"/>
    <x v="6"/>
    <n v="2917"/>
    <n v="60"/>
    <s v="Completed"/>
    <x v="0"/>
    <n v="7671.0042559903504"/>
    <n v="2.6297580582757458"/>
    <x v="1"/>
    <n v="416.71428571428572"/>
    <n v="1166.8"/>
    <n v="6504.2042559903502"/>
    <n v="5487"/>
    <n v="1"/>
  </r>
  <r>
    <x v="120"/>
    <x v="95"/>
    <x v="95"/>
    <x v="6"/>
    <x v="0"/>
    <x v="0"/>
    <n v="516"/>
    <n v="12"/>
    <s v="Completed"/>
    <x v="1"/>
    <n v="1601.7275270534294"/>
    <n v="3.1041231144446306"/>
    <x v="3"/>
    <n v="73.714285714285708"/>
    <n v="206.39999999999998"/>
    <n v="1395.3275270534295"/>
    <n v="19468"/>
    <n v="2"/>
  </r>
  <r>
    <x v="121"/>
    <x v="96"/>
    <x v="96"/>
    <x v="2"/>
    <x v="4"/>
    <x v="6"/>
    <n v="445"/>
    <n v="10"/>
    <s v="Completed"/>
    <x v="4"/>
    <n v="877.85757676876358"/>
    <n v="1.9727136556601428"/>
    <x v="4"/>
    <n v="63.571428571428569"/>
    <n v="177.99999999999997"/>
    <n v="699.85757676876358"/>
    <n v="10769"/>
    <n v="1"/>
  </r>
  <r>
    <x v="122"/>
    <x v="97"/>
    <x v="97"/>
    <x v="2"/>
    <x v="1"/>
    <x v="5"/>
    <n v="2424"/>
    <n v="50"/>
    <s v="Completed"/>
    <x v="1"/>
    <n v="7763.1253256479677"/>
    <n v="3.2026094577755644"/>
    <x v="1"/>
    <n v="346.28571428571428"/>
    <n v="969.59999999999991"/>
    <n v="6793.5253256479682"/>
    <n v="18746"/>
    <n v="1"/>
  </r>
  <r>
    <x v="123"/>
    <x v="98"/>
    <x v="98"/>
    <x v="4"/>
    <x v="1"/>
    <x v="4"/>
    <n v="218"/>
    <n v="6"/>
    <s v="Completed"/>
    <x v="1"/>
    <n v="705.55100257954939"/>
    <n v="3.2364724888970153"/>
    <x v="2"/>
    <n v="31.142857142857142"/>
    <n v="87.199999999999989"/>
    <n v="618.35100257954946"/>
    <n v="20035"/>
    <n v="4"/>
  </r>
  <r>
    <x v="124"/>
    <x v="34"/>
    <x v="34"/>
    <x v="1"/>
    <x v="6"/>
    <x v="0"/>
    <n v="1205"/>
    <n v="27"/>
    <s v="Completed"/>
    <x v="0"/>
    <n v="3315.7895600466572"/>
    <n v="2.7516925809515826"/>
    <x v="4"/>
    <n v="172.14285714285714"/>
    <n v="481.99999999999994"/>
    <n v="2833.7895600466572"/>
    <n v="4820"/>
    <n v="2"/>
  </r>
  <r>
    <x v="125"/>
    <x v="99"/>
    <x v="99"/>
    <x v="3"/>
    <x v="0"/>
    <x v="5"/>
    <n v="1554"/>
    <n v="34"/>
    <s v="Completed"/>
    <x v="1"/>
    <n v="4936.612139409207"/>
    <n v="3.1767130884229129"/>
    <x v="4"/>
    <n v="222"/>
    <n v="621.59999999999991"/>
    <n v="4315.0121394092075"/>
    <n v="20954"/>
    <n v="1"/>
  </r>
  <r>
    <x v="126"/>
    <x v="100"/>
    <x v="100"/>
    <x v="3"/>
    <x v="0"/>
    <x v="5"/>
    <n v="2828"/>
    <n v="58"/>
    <s v="Completed"/>
    <x v="4"/>
    <n v="5475.548332093731"/>
    <n v="1.9361910650967931"/>
    <x v="0"/>
    <n v="404"/>
    <n v="1131.1999999999998"/>
    <n v="4344.3483320937312"/>
    <n v="10857"/>
    <n v="4"/>
  </r>
  <r>
    <x v="127"/>
    <x v="101"/>
    <x v="101"/>
    <x v="14"/>
    <x v="5"/>
    <x v="6"/>
    <n v="1471"/>
    <n v="33"/>
    <s v="Completed"/>
    <x v="1"/>
    <n v="4887.261686645139"/>
    <n v="3.3224076727703187"/>
    <x v="4"/>
    <n v="210.14285714285714"/>
    <n v="588.4"/>
    <n v="4298.8616866451393"/>
    <n v="18215"/>
    <n v="3"/>
  </r>
  <r>
    <x v="128"/>
    <x v="33"/>
    <x v="33"/>
    <x v="0"/>
    <x v="5"/>
    <x v="0"/>
    <n v="1151"/>
    <n v="26"/>
    <s v="Completed"/>
    <x v="4"/>
    <n v="2152.9086595524996"/>
    <n v="1.8704679926607295"/>
    <x v="0"/>
    <n v="164.42857142857142"/>
    <n v="460.39999999999992"/>
    <n v="1692.5086595524997"/>
    <n v="10094"/>
    <n v="3"/>
  </r>
  <r>
    <x v="129"/>
    <x v="102"/>
    <x v="102"/>
    <x v="10"/>
    <x v="3"/>
    <x v="6"/>
    <n v="452"/>
    <n v="11"/>
    <s v="Completed"/>
    <x v="4"/>
    <n v="876.24836753513466"/>
    <n v="1.9386025830423332"/>
    <x v="0"/>
    <n v="64.571428571428569"/>
    <n v="180.79999999999998"/>
    <n v="695.44836753513471"/>
    <n v="9562"/>
    <n v="2"/>
  </r>
  <r>
    <x v="130"/>
    <x v="103"/>
    <x v="103"/>
    <x v="3"/>
    <x v="1"/>
    <x v="1"/>
    <n v="1897"/>
    <n v="41"/>
    <s v="Completed"/>
    <x v="4"/>
    <n v="3851.3406698743529"/>
    <n v="2.03022702681832"/>
    <x v="3"/>
    <n v="271"/>
    <n v="758.8"/>
    <n v="3092.5406698743527"/>
    <n v="10409"/>
    <n v="1"/>
  </r>
  <r>
    <x v="131"/>
    <x v="104"/>
    <x v="104"/>
    <x v="14"/>
    <x v="0"/>
    <x v="0"/>
    <n v="193"/>
    <n v="5"/>
    <s v="Completed"/>
    <x v="3"/>
    <n v="421.39963169665288"/>
    <n v="2.183417780811673"/>
    <x v="1"/>
    <n v="27.571428571428573"/>
    <n v="77.2"/>
    <n v="344.19963169665289"/>
    <n v="2190"/>
    <n v="1"/>
  </r>
  <r>
    <x v="132"/>
    <x v="105"/>
    <x v="105"/>
    <x v="6"/>
    <x v="1"/>
    <x v="4"/>
    <n v="1192"/>
    <n v="26"/>
    <s v="Completed"/>
    <x v="1"/>
    <n v="3753.8144686975097"/>
    <n v="3.149173211994555"/>
    <x v="2"/>
    <n v="170.28571428571428"/>
    <n v="476.79999999999995"/>
    <n v="3277.01446869751"/>
    <n v="19609"/>
    <n v="4"/>
  </r>
  <r>
    <x v="133"/>
    <x v="106"/>
    <x v="106"/>
    <x v="11"/>
    <x v="1"/>
    <x v="3"/>
    <n v="1798"/>
    <n v="38"/>
    <s v="Completed"/>
    <x v="0"/>
    <n v="4850.0727639555334"/>
    <n v="2.6974820711654801"/>
    <x v="4"/>
    <n v="256.85714285714283"/>
    <n v="719.19999999999993"/>
    <n v="4130.8727639555336"/>
    <n v="5352"/>
    <n v="3"/>
  </r>
  <r>
    <x v="134"/>
    <x v="0"/>
    <x v="0"/>
    <x v="11"/>
    <x v="2"/>
    <x v="0"/>
    <n v="32"/>
    <n v="2"/>
    <s v="Completed"/>
    <x v="4"/>
    <n v="61.057800146429926"/>
    <n v="1.9080562545759352"/>
    <x v="0"/>
    <n v="4.5714285714285712"/>
    <n v="12.799999999999999"/>
    <n v="48.257800146429929"/>
    <n v="9550"/>
    <n v="5"/>
  </r>
  <r>
    <x v="135"/>
    <x v="107"/>
    <x v="107"/>
    <x v="6"/>
    <x v="6"/>
    <x v="0"/>
    <n v="2930"/>
    <n v="60"/>
    <s v="Completed"/>
    <x v="0"/>
    <n v="7849.6558369156173"/>
    <n v="2.67906342556847"/>
    <x v="2"/>
    <n v="418.57142857142856"/>
    <n v="1171.9999999999998"/>
    <n v="6677.6558369156173"/>
    <n v="5386"/>
    <n v="2"/>
  </r>
  <r>
    <x v="136"/>
    <x v="101"/>
    <x v="101"/>
    <x v="11"/>
    <x v="3"/>
    <x v="2"/>
    <n v="1672"/>
    <n v="36"/>
    <s v="Completed"/>
    <x v="0"/>
    <n v="4375.2651698472773"/>
    <n v="2.6167853886646397"/>
    <x v="4"/>
    <n v="238.85714285714286"/>
    <n v="668.8"/>
    <n v="3706.4651698472771"/>
    <n v="4993"/>
    <n v="3"/>
  </r>
  <r>
    <x v="137"/>
    <x v="108"/>
    <x v="108"/>
    <x v="12"/>
    <x v="6"/>
    <x v="1"/>
    <n v="858"/>
    <n v="19"/>
    <s v="Completed"/>
    <x v="1"/>
    <n v="2817.389760938433"/>
    <n v="3.2836710500447936"/>
    <x v="4"/>
    <n v="122.57142857142857"/>
    <n v="343.2"/>
    <n v="2474.1897609384332"/>
    <n v="21174"/>
    <n v="3"/>
  </r>
  <r>
    <x v="138"/>
    <x v="109"/>
    <x v="109"/>
    <x v="0"/>
    <x v="1"/>
    <x v="5"/>
    <n v="2178"/>
    <n v="46"/>
    <s v="Completed"/>
    <x v="4"/>
    <n v="4326.3733102057104"/>
    <n v="1.9863972957785632"/>
    <x v="1"/>
    <n v="311.14285714285717"/>
    <n v="871.2"/>
    <n v="3455.1733102057105"/>
    <n v="10076"/>
    <n v="2"/>
  </r>
  <r>
    <x v="139"/>
    <x v="71"/>
    <x v="71"/>
    <x v="6"/>
    <x v="3"/>
    <x v="2"/>
    <n v="1716"/>
    <n v="38"/>
    <s v="Completed"/>
    <x v="4"/>
    <n v="3412.7700194630611"/>
    <n v="1.9887937176358166"/>
    <x v="2"/>
    <n v="245.14285714285714"/>
    <n v="686.4"/>
    <n v="2726.370019463061"/>
    <n v="9050"/>
    <n v="4"/>
  </r>
  <r>
    <x v="140"/>
    <x v="29"/>
    <x v="29"/>
    <x v="4"/>
    <x v="3"/>
    <x v="5"/>
    <n v="314"/>
    <n v="10"/>
    <s v="Completed"/>
    <x v="3"/>
    <n v="723.53538196636453"/>
    <n v="2.304252808810078"/>
    <x v="4"/>
    <n v="44.857142857142854"/>
    <n v="125.59999999999998"/>
    <n v="597.9353819663645"/>
    <n v="2391"/>
    <n v="4"/>
  </r>
  <r>
    <x v="141"/>
    <x v="110"/>
    <x v="110"/>
    <x v="5"/>
    <x v="3"/>
    <x v="4"/>
    <n v="754"/>
    <n v="18"/>
    <s v="Completed"/>
    <x v="3"/>
    <n v="1768.5877548026237"/>
    <n v="2.3456071018602436"/>
    <x v="4"/>
    <n v="107.71428571428571"/>
    <n v="301.59999999999997"/>
    <n v="1466.9877548026238"/>
    <n v="2054"/>
    <n v="2"/>
  </r>
  <r>
    <x v="142"/>
    <x v="111"/>
    <x v="111"/>
    <x v="14"/>
    <x v="1"/>
    <x v="4"/>
    <n v="367"/>
    <n v="9"/>
    <s v="Completed"/>
    <x v="1"/>
    <n v="1171.4678195523622"/>
    <n v="3.1920104074996245"/>
    <x v="2"/>
    <n v="52.428571428571431"/>
    <n v="146.79999999999998"/>
    <n v="1024.6678195523623"/>
    <n v="20582"/>
    <n v="2"/>
  </r>
  <r>
    <x v="143"/>
    <x v="112"/>
    <x v="112"/>
    <x v="14"/>
    <x v="5"/>
    <x v="1"/>
    <n v="1825"/>
    <n v="39"/>
    <s v="Completed"/>
    <x v="1"/>
    <n v="6090.1990295955002"/>
    <n v="3.3370953586824657"/>
    <x v="0"/>
    <n v="260.71428571428572"/>
    <n v="730"/>
    <n v="5360.1990295955002"/>
    <n v="19940"/>
    <n v="3"/>
  </r>
  <r>
    <x v="144"/>
    <x v="93"/>
    <x v="93"/>
    <x v="14"/>
    <x v="3"/>
    <x v="2"/>
    <n v="847"/>
    <n v="20"/>
    <s v="Completed"/>
    <x v="0"/>
    <n v="2341.4674335414643"/>
    <n v="2.7644243607337242"/>
    <x v="2"/>
    <n v="121"/>
    <n v="338.79999999999995"/>
    <n v="2002.6674335414643"/>
    <n v="4956"/>
    <n v="4"/>
  </r>
  <r>
    <x v="145"/>
    <x v="113"/>
    <x v="113"/>
    <x v="13"/>
    <x v="3"/>
    <x v="5"/>
    <n v="2356"/>
    <n v="49"/>
    <s v="Completed"/>
    <x v="1"/>
    <n v="7755.8283146790645"/>
    <n v="3.2919475019860207"/>
    <x v="0"/>
    <n v="336.57142857142856"/>
    <n v="942.39999999999986"/>
    <n v="6813.4283146790649"/>
    <n v="19371"/>
    <n v="3"/>
  </r>
  <r>
    <x v="146"/>
    <x v="24"/>
    <x v="24"/>
    <x v="5"/>
    <x v="3"/>
    <x v="4"/>
    <n v="622"/>
    <n v="14"/>
    <s v="Completed"/>
    <x v="2"/>
    <n v="898.97590101517142"/>
    <n v="1.4452988762301791"/>
    <x v="4"/>
    <n v="88.857142857142861"/>
    <n v="248.79999999999998"/>
    <n v="650.17590101517146"/>
    <n v="3448"/>
    <n v="3"/>
  </r>
  <r>
    <x v="147"/>
    <x v="114"/>
    <x v="114"/>
    <x v="1"/>
    <x v="6"/>
    <x v="6"/>
    <n v="2747"/>
    <n v="56"/>
    <s v="Completed"/>
    <x v="0"/>
    <n v="7573.3738755313279"/>
    <n v="2.7569617311726713"/>
    <x v="1"/>
    <n v="392.42857142857144"/>
    <n v="1098.8"/>
    <n v="6474.5738755313278"/>
    <n v="4795"/>
    <n v="3"/>
  </r>
  <r>
    <x v="148"/>
    <x v="115"/>
    <x v="115"/>
    <x v="10"/>
    <x v="1"/>
    <x v="4"/>
    <n v="2216"/>
    <n v="46"/>
    <s v="Completed"/>
    <x v="4"/>
    <n v="3908.8314039344386"/>
    <n v="1.763913088418068"/>
    <x v="4"/>
    <n v="316.57142857142856"/>
    <n v="886.39999999999986"/>
    <n v="3022.431403934439"/>
    <n v="10473"/>
    <n v="2"/>
  </r>
  <r>
    <x v="149"/>
    <x v="116"/>
    <x v="116"/>
    <x v="12"/>
    <x v="2"/>
    <x v="6"/>
    <n v="1019"/>
    <n v="23"/>
    <s v="Completed"/>
    <x v="3"/>
    <n v="2190.7847476853221"/>
    <n v="2.1499359643624358"/>
    <x v="2"/>
    <n v="145.57142857142858"/>
    <n v="407.6"/>
    <n v="1783.1847476853222"/>
    <n v="2791"/>
    <n v="3"/>
  </r>
  <r>
    <x v="150"/>
    <x v="117"/>
    <x v="117"/>
    <x v="7"/>
    <x v="5"/>
    <x v="2"/>
    <n v="892"/>
    <n v="21"/>
    <s v="Completed"/>
    <x v="2"/>
    <n v="1066.789951873812"/>
    <n v="1.1959528608450807"/>
    <x v="3"/>
    <n v="127.42857142857143"/>
    <n v="356.8"/>
    <n v="709.98995187381206"/>
    <n v="3157"/>
    <n v="3"/>
  </r>
  <r>
    <x v="151"/>
    <x v="116"/>
    <x v="116"/>
    <x v="3"/>
    <x v="0"/>
    <x v="0"/>
    <n v="2314"/>
    <n v="48"/>
    <s v="Completed"/>
    <x v="1"/>
    <n v="7691.0987764825422"/>
    <n v="3.3237246225075809"/>
    <x v="2"/>
    <n v="330.57142857142856"/>
    <n v="925.59999999999991"/>
    <n v="6765.4987764825419"/>
    <n v="19363"/>
    <n v="3"/>
  </r>
  <r>
    <x v="152"/>
    <x v="118"/>
    <x v="118"/>
    <x v="9"/>
    <x v="6"/>
    <x v="4"/>
    <n v="362"/>
    <n v="10"/>
    <s v="Completed"/>
    <x v="4"/>
    <n v="701.09886730574692"/>
    <n v="1.9367372025020633"/>
    <x v="0"/>
    <n v="51.714285714285715"/>
    <n v="144.79999999999998"/>
    <n v="556.29886730574697"/>
    <n v="10537"/>
    <n v="1"/>
  </r>
  <r>
    <x v="153"/>
    <x v="119"/>
    <x v="119"/>
    <x v="3"/>
    <x v="5"/>
    <x v="5"/>
    <n v="375"/>
    <n v="11"/>
    <s v="Completed"/>
    <x v="3"/>
    <n v="825.44055490334506"/>
    <n v="2.2011748130755868"/>
    <x v="3"/>
    <n v="53.571428571428569"/>
    <n v="149.99999999999997"/>
    <n v="675.44055490334506"/>
    <n v="2189"/>
    <n v="3"/>
  </r>
  <r>
    <x v="154"/>
    <x v="120"/>
    <x v="120"/>
    <x v="8"/>
    <x v="2"/>
    <x v="5"/>
    <n v="637"/>
    <n v="16"/>
    <s v="Completed"/>
    <x v="1"/>
    <n v="1998.5739829068132"/>
    <n v="3.13747878007349"/>
    <x v="3"/>
    <n v="91"/>
    <n v="254.79999999999998"/>
    <n v="1743.7739829068132"/>
    <n v="19633"/>
    <n v="3"/>
  </r>
  <r>
    <x v="155"/>
    <x v="62"/>
    <x v="62"/>
    <x v="8"/>
    <x v="0"/>
    <x v="3"/>
    <n v="1946"/>
    <n v="40"/>
    <s v="Completed"/>
    <x v="0"/>
    <n v="4960.2020252034463"/>
    <n v="2.5489219040099931"/>
    <x v="4"/>
    <n v="278"/>
    <n v="778.4"/>
    <n v="4181.8020252034466"/>
    <n v="4583"/>
    <n v="4"/>
  </r>
  <r>
    <x v="156"/>
    <x v="47"/>
    <x v="47"/>
    <x v="11"/>
    <x v="4"/>
    <x v="6"/>
    <n v="700"/>
    <n v="18"/>
    <s v="Completed"/>
    <x v="4"/>
    <n v="1312.412777529071"/>
    <n v="1.8748753964701015"/>
    <x v="4"/>
    <n v="100"/>
    <n v="280"/>
    <n v="1032.412777529071"/>
    <n v="10613"/>
    <n v="3"/>
  </r>
  <r>
    <x v="157"/>
    <x v="121"/>
    <x v="121"/>
    <x v="8"/>
    <x v="5"/>
    <x v="1"/>
    <n v="632"/>
    <n v="15"/>
    <s v="Completed"/>
    <x v="1"/>
    <n v="2045.2283887135834"/>
    <n v="3.2361208682176952"/>
    <x v="1"/>
    <n v="90.285714285714292"/>
    <n v="252.8"/>
    <n v="1792.4283887135834"/>
    <n v="19275"/>
    <n v="2"/>
  </r>
  <r>
    <x v="158"/>
    <x v="43"/>
    <x v="43"/>
    <x v="2"/>
    <x v="5"/>
    <x v="2"/>
    <n v="1102"/>
    <n v="25"/>
    <s v="Completed"/>
    <x v="1"/>
    <n v="3654.3118396485052"/>
    <n v="3.3160724497717831"/>
    <x v="0"/>
    <n v="157.42857142857142"/>
    <n v="440.79999999999995"/>
    <n v="3213.511839648505"/>
    <n v="21495"/>
    <n v="5"/>
  </r>
  <r>
    <x v="159"/>
    <x v="32"/>
    <x v="32"/>
    <x v="0"/>
    <x v="0"/>
    <x v="4"/>
    <n v="1944"/>
    <n v="42"/>
    <s v="Completed"/>
    <x v="0"/>
    <n v="5394.7371923338706"/>
    <n v="2.7750705721882052"/>
    <x v="0"/>
    <n v="277.71428571428572"/>
    <n v="777.6"/>
    <n v="4617.1371923338702"/>
    <n v="5478"/>
    <n v="3"/>
  </r>
  <r>
    <x v="160"/>
    <x v="122"/>
    <x v="122"/>
    <x v="4"/>
    <x v="0"/>
    <x v="6"/>
    <n v="1224"/>
    <n v="26"/>
    <s v="Completed"/>
    <x v="0"/>
    <n v="3377.49151499146"/>
    <n v="2.7593884926400816"/>
    <x v="1"/>
    <n v="174.85714285714286"/>
    <n v="489.59999999999997"/>
    <n v="2887.8915149914601"/>
    <n v="4699"/>
    <n v="2"/>
  </r>
  <r>
    <x v="161"/>
    <x v="119"/>
    <x v="119"/>
    <x v="0"/>
    <x v="6"/>
    <x v="2"/>
    <n v="681"/>
    <n v="16"/>
    <s v="Completed"/>
    <x v="2"/>
    <n v="817.39454353992789"/>
    <n v="1.2002856733332274"/>
    <x v="3"/>
    <n v="97.285714285714292"/>
    <n v="272.39999999999998"/>
    <n v="544.99454353992792"/>
    <n v="3309"/>
    <n v="3"/>
  </r>
  <r>
    <x v="162"/>
    <x v="123"/>
    <x v="123"/>
    <x v="3"/>
    <x v="3"/>
    <x v="5"/>
    <n v="1608"/>
    <n v="36"/>
    <s v="Completed"/>
    <x v="4"/>
    <n v="3052.4889012156559"/>
    <n v="1.8983139932933184"/>
    <x v="2"/>
    <n v="229.71428571428572"/>
    <n v="643.19999999999993"/>
    <n v="2409.2889012156561"/>
    <n v="10937"/>
    <n v="1"/>
  </r>
  <r>
    <x v="163"/>
    <x v="124"/>
    <x v="124"/>
    <x v="4"/>
    <x v="4"/>
    <x v="0"/>
    <n v="1644"/>
    <n v="35"/>
    <s v="Completed"/>
    <x v="2"/>
    <n v="2085.4740723200907"/>
    <n v="1.2685365403406879"/>
    <x v="2"/>
    <n v="234.85714285714286"/>
    <n v="657.6"/>
    <n v="1427.8740723200908"/>
    <n v="2878"/>
    <n v="1"/>
  </r>
  <r>
    <x v="164"/>
    <x v="125"/>
    <x v="125"/>
    <x v="2"/>
    <x v="4"/>
    <x v="6"/>
    <n v="828"/>
    <n v="19"/>
    <s v="Completed"/>
    <x v="1"/>
    <n v="2591.2222041257351"/>
    <n v="3.129495415610791"/>
    <x v="3"/>
    <n v="118.28571428571429"/>
    <n v="331.2"/>
    <n v="2260.0222041257352"/>
    <n v="18023"/>
    <n v="4"/>
  </r>
  <r>
    <x v="165"/>
    <x v="58"/>
    <x v="58"/>
    <x v="8"/>
    <x v="5"/>
    <x v="2"/>
    <n v="2035"/>
    <n v="42"/>
    <s v="Completed"/>
    <x v="2"/>
    <n v="2771.973955973524"/>
    <n v="1.3621493641147537"/>
    <x v="3"/>
    <n v="290.71428571428572"/>
    <n v="814"/>
    <n v="1957.973955973524"/>
    <n v="3182"/>
    <n v="2"/>
  </r>
  <r>
    <x v="166"/>
    <x v="126"/>
    <x v="126"/>
    <x v="10"/>
    <x v="2"/>
    <x v="5"/>
    <n v="2325"/>
    <n v="50"/>
    <s v="Completed"/>
    <x v="4"/>
    <n v="4238.8705924138403"/>
    <n v="1.8231701472747701"/>
    <x v="4"/>
    <n v="332.14285714285717"/>
    <n v="930"/>
    <n v="3308.8705924138403"/>
    <n v="10705"/>
    <n v="3"/>
  </r>
  <r>
    <x v="167"/>
    <x v="15"/>
    <x v="15"/>
    <x v="12"/>
    <x v="0"/>
    <x v="5"/>
    <n v="2147"/>
    <n v="45"/>
    <s v="Completed"/>
    <x v="1"/>
    <n v="6637.274197017"/>
    <n v="3.091417884032138"/>
    <x v="0"/>
    <n v="306.71428571428572"/>
    <n v="858.8"/>
    <n v="5778.4741970169998"/>
    <n v="18074"/>
    <n v="2"/>
  </r>
  <r>
    <x v="168"/>
    <x v="113"/>
    <x v="113"/>
    <x v="8"/>
    <x v="3"/>
    <x v="6"/>
    <n v="725"/>
    <n v="16"/>
    <s v="Completed"/>
    <x v="0"/>
    <n v="1925.2005989375416"/>
    <n v="2.6554491019828159"/>
    <x v="0"/>
    <n v="103.57142857142857"/>
    <n v="290"/>
    <n v="1635.2005989375416"/>
    <n v="5114"/>
    <n v="3"/>
  </r>
  <r>
    <x v="169"/>
    <x v="127"/>
    <x v="127"/>
    <x v="14"/>
    <x v="3"/>
    <x v="2"/>
    <n v="395"/>
    <n v="10"/>
    <s v="Completed"/>
    <x v="0"/>
    <n v="1073.8519336135926"/>
    <n v="2.7186124901609938"/>
    <x v="2"/>
    <n v="56.428571428571431"/>
    <n v="158"/>
    <n v="915.85193361359256"/>
    <n v="5359"/>
    <n v="1"/>
  </r>
  <r>
    <x v="170"/>
    <x v="87"/>
    <x v="87"/>
    <x v="11"/>
    <x v="3"/>
    <x v="1"/>
    <n v="433"/>
    <n v="10"/>
    <s v="Completed"/>
    <x v="2"/>
    <n v="541.23627567555138"/>
    <n v="1.2499683041005805"/>
    <x v="1"/>
    <n v="61.857142857142854"/>
    <n v="173.2"/>
    <n v="368.03627567555139"/>
    <n v="2640"/>
    <n v="5"/>
  </r>
  <r>
    <x v="171"/>
    <x v="128"/>
    <x v="128"/>
    <x v="6"/>
    <x v="5"/>
    <x v="2"/>
    <n v="1930"/>
    <n v="41"/>
    <s v="Completed"/>
    <x v="4"/>
    <n v="3736.3858601831416"/>
    <n v="1.9359512228928195"/>
    <x v="2"/>
    <n v="275.71428571428572"/>
    <n v="772"/>
    <n v="2964.3858601831416"/>
    <n v="10726"/>
    <n v="3"/>
  </r>
  <r>
    <x v="172"/>
    <x v="9"/>
    <x v="9"/>
    <x v="0"/>
    <x v="5"/>
    <x v="6"/>
    <n v="1803"/>
    <n v="39"/>
    <s v="Completed"/>
    <x v="3"/>
    <n v="3771.5300456307441"/>
    <n v="2.091808122923319"/>
    <x v="2"/>
    <n v="257.57142857142856"/>
    <n v="721.19999999999993"/>
    <n v="3050.3300456307443"/>
    <n v="2685"/>
    <n v="6"/>
  </r>
  <r>
    <x v="173"/>
    <x v="129"/>
    <x v="129"/>
    <x v="2"/>
    <x v="0"/>
    <x v="0"/>
    <n v="2579"/>
    <n v="54"/>
    <s v="Completed"/>
    <x v="0"/>
    <n v="7187.5628758706907"/>
    <n v="2.7869572996784377"/>
    <x v="3"/>
    <n v="368.42857142857144"/>
    <n v="1031.5999999999999"/>
    <n v="6155.9628758706913"/>
    <n v="4865"/>
    <n v="1"/>
  </r>
  <r>
    <x v="174"/>
    <x v="113"/>
    <x v="113"/>
    <x v="10"/>
    <x v="2"/>
    <x v="4"/>
    <n v="527"/>
    <n v="14"/>
    <s v="Completed"/>
    <x v="0"/>
    <n v="1414.9417839056905"/>
    <n v="2.6848990206939098"/>
    <x v="0"/>
    <n v="75.285714285714292"/>
    <n v="210.8"/>
    <n v="1204.1417839056905"/>
    <n v="4581"/>
    <n v="3"/>
  </r>
  <r>
    <x v="175"/>
    <x v="130"/>
    <x v="130"/>
    <x v="11"/>
    <x v="4"/>
    <x v="1"/>
    <n v="236"/>
    <n v="6"/>
    <s v="Completed"/>
    <x v="3"/>
    <n v="496.3786281440951"/>
    <n v="2.1032992717970131"/>
    <x v="4"/>
    <n v="33.714285714285715"/>
    <n v="94.399999999999991"/>
    <n v="401.97862814409513"/>
    <n v="2103"/>
    <n v="1"/>
  </r>
  <r>
    <x v="176"/>
    <x v="131"/>
    <x v="131"/>
    <x v="8"/>
    <x v="2"/>
    <x v="3"/>
    <n v="2040"/>
    <n v="43"/>
    <s v="Completed"/>
    <x v="2"/>
    <n v="2829.4285411009328"/>
    <n v="1.3869747750494767"/>
    <x v="0"/>
    <n v="291.42857142857144"/>
    <n v="816"/>
    <n v="2013.4285411009328"/>
    <n v="2997"/>
    <n v="2"/>
  </r>
  <r>
    <x v="177"/>
    <x v="132"/>
    <x v="132"/>
    <x v="2"/>
    <x v="6"/>
    <x v="0"/>
    <n v="2986"/>
    <n v="62"/>
    <s v="Completed"/>
    <x v="2"/>
    <n v="3924.7612181082636"/>
    <n v="1.3143875479264111"/>
    <x v="3"/>
    <n v="426.57142857142856"/>
    <n v="1194.3999999999999"/>
    <n v="2730.3612181082635"/>
    <n v="2977"/>
    <n v="1"/>
  </r>
  <r>
    <x v="178"/>
    <x v="62"/>
    <x v="62"/>
    <x v="13"/>
    <x v="3"/>
    <x v="6"/>
    <n v="1217"/>
    <n v="26"/>
    <s v="Completed"/>
    <x v="2"/>
    <n v="1567.5384834052234"/>
    <n v="1.2880349083033882"/>
    <x v="4"/>
    <n v="173.85714285714286"/>
    <n v="486.79999999999995"/>
    <n v="1080.7384834052234"/>
    <n v="3331"/>
    <n v="4"/>
  </r>
  <r>
    <x v="179"/>
    <x v="108"/>
    <x v="108"/>
    <x v="12"/>
    <x v="0"/>
    <x v="5"/>
    <n v="2484"/>
    <n v="53"/>
    <s v="Completed"/>
    <x v="3"/>
    <n v="5496.2607227583649"/>
    <n v="2.2126653473262339"/>
    <x v="4"/>
    <n v="354.85714285714283"/>
    <n v="993.59999999999991"/>
    <n v="4502.6607227583645"/>
    <n v="2127"/>
    <n v="3"/>
  </r>
  <r>
    <x v="180"/>
    <x v="2"/>
    <x v="2"/>
    <x v="2"/>
    <x v="0"/>
    <x v="2"/>
    <n v="1618"/>
    <n v="34"/>
    <s v="Completed"/>
    <x v="3"/>
    <n v="3502.5497237314326"/>
    <n v="2.1647402495249892"/>
    <x v="1"/>
    <n v="231.14285714285714"/>
    <n v="647.19999999999993"/>
    <n v="2855.3497237314327"/>
    <n v="2418"/>
    <n v="2"/>
  </r>
  <r>
    <x v="181"/>
    <x v="109"/>
    <x v="109"/>
    <x v="9"/>
    <x v="1"/>
    <x v="5"/>
    <n v="1280"/>
    <n v="29"/>
    <s v="Completed"/>
    <x v="1"/>
    <n v="3927.754706061427"/>
    <n v="3.0685583641104897"/>
    <x v="1"/>
    <n v="182.85714285714286"/>
    <n v="512"/>
    <n v="3415.754706061427"/>
    <n v="19525"/>
    <n v="2"/>
  </r>
  <r>
    <x v="182"/>
    <x v="133"/>
    <x v="133"/>
    <x v="9"/>
    <x v="6"/>
    <x v="5"/>
    <n v="1954"/>
    <n v="41"/>
    <s v="Completed"/>
    <x v="1"/>
    <n v="6446.4698442458257"/>
    <n v="3.299114556932357"/>
    <x v="0"/>
    <n v="279.14285714285717"/>
    <n v="781.6"/>
    <n v="5664.8698442458253"/>
    <n v="18129"/>
    <n v="2"/>
  </r>
  <r>
    <x v="183"/>
    <x v="84"/>
    <x v="84"/>
    <x v="2"/>
    <x v="6"/>
    <x v="0"/>
    <n v="1835"/>
    <n v="40"/>
    <s v="Completed"/>
    <x v="4"/>
    <n v="3359.4455710777952"/>
    <n v="1.8307605291977085"/>
    <x v="4"/>
    <n v="262.14285714285717"/>
    <n v="734"/>
    <n v="2625.4455710777952"/>
    <n v="10324"/>
    <n v="3"/>
  </r>
  <r>
    <x v="184"/>
    <x v="134"/>
    <x v="134"/>
    <x v="11"/>
    <x v="5"/>
    <x v="5"/>
    <n v="550"/>
    <n v="14"/>
    <s v="Completed"/>
    <x v="0"/>
    <n v="1468.7388061610923"/>
    <n v="2.6704341930201676"/>
    <x v="0"/>
    <n v="78.571428571428569"/>
    <n v="219.99999999999997"/>
    <n v="1248.7388061610923"/>
    <n v="4893"/>
    <n v="3"/>
  </r>
  <r>
    <x v="185"/>
    <x v="100"/>
    <x v="100"/>
    <x v="6"/>
    <x v="1"/>
    <x v="4"/>
    <n v="1037"/>
    <n v="24"/>
    <s v="Completed"/>
    <x v="1"/>
    <n v="3424.8896782450906"/>
    <n v="3.3026901429557287"/>
    <x v="0"/>
    <n v="148.14285714285714"/>
    <n v="414.79999999999995"/>
    <n v="3010.0896782450909"/>
    <n v="20163"/>
    <n v="4"/>
  </r>
  <r>
    <x v="186"/>
    <x v="135"/>
    <x v="135"/>
    <x v="10"/>
    <x v="3"/>
    <x v="6"/>
    <n v="1999"/>
    <n v="42"/>
    <s v="Completed"/>
    <x v="0"/>
    <n v="5199.9202153749411"/>
    <n v="2.6012607380564989"/>
    <x v="2"/>
    <n v="285.57142857142856"/>
    <n v="799.59999999999991"/>
    <n v="4400.3202153749407"/>
    <n v="4856"/>
    <n v="2"/>
  </r>
  <r>
    <x v="187"/>
    <x v="128"/>
    <x v="128"/>
    <x v="0"/>
    <x v="0"/>
    <x v="1"/>
    <n v="2854"/>
    <n v="59"/>
    <s v="Completed"/>
    <x v="1"/>
    <n v="8953.7176207126231"/>
    <n v="3.1372521446084876"/>
    <x v="2"/>
    <n v="407.71428571428572"/>
    <n v="1141.5999999999999"/>
    <n v="7812.1176207126227"/>
    <n v="19880"/>
    <n v="3"/>
  </r>
  <r>
    <x v="188"/>
    <x v="125"/>
    <x v="125"/>
    <x v="6"/>
    <x v="0"/>
    <x v="6"/>
    <n v="1142"/>
    <n v="24"/>
    <s v="Completed"/>
    <x v="3"/>
    <n v="2411.6748487108916"/>
    <n v="2.1117993421286267"/>
    <x v="3"/>
    <n v="163.14285714285714"/>
    <n v="456.79999999999995"/>
    <n v="1954.8748487108917"/>
    <n v="2481"/>
    <n v="4"/>
  </r>
  <r>
    <x v="189"/>
    <x v="136"/>
    <x v="136"/>
    <x v="6"/>
    <x v="4"/>
    <x v="2"/>
    <n v="445"/>
    <n v="10"/>
    <s v="Completed"/>
    <x v="0"/>
    <n v="1238.0236136869842"/>
    <n v="2.7820755363752454"/>
    <x v="3"/>
    <n v="63.571428571428569"/>
    <n v="177.99999999999997"/>
    <n v="1060.0236136869842"/>
    <n v="5170"/>
    <n v="2"/>
  </r>
  <r>
    <x v="190"/>
    <x v="25"/>
    <x v="25"/>
    <x v="2"/>
    <x v="0"/>
    <x v="5"/>
    <n v="1445"/>
    <n v="32"/>
    <s v="Completed"/>
    <x v="3"/>
    <n v="3086.4301369167179"/>
    <n v="2.1359378110150296"/>
    <x v="0"/>
    <n v="206.42857142857142"/>
    <n v="577.99999999999989"/>
    <n v="2508.4301369167179"/>
    <n v="2445"/>
    <n v="4"/>
  </r>
  <r>
    <x v="191"/>
    <x v="56"/>
    <x v="56"/>
    <x v="11"/>
    <x v="5"/>
    <x v="5"/>
    <n v="1223"/>
    <n v="28"/>
    <s v="Completed"/>
    <x v="4"/>
    <n v="2255.3254448897483"/>
    <n v="1.8440927595173739"/>
    <x v="2"/>
    <n v="174.71428571428572"/>
    <n v="489.2"/>
    <n v="1766.1254448897482"/>
    <n v="9479"/>
    <n v="2"/>
  </r>
  <r>
    <x v="192"/>
    <x v="137"/>
    <x v="137"/>
    <x v="7"/>
    <x v="5"/>
    <x v="3"/>
    <n v="2435"/>
    <n v="52"/>
    <s v="Completed"/>
    <x v="1"/>
    <n v="7715.6577130373944"/>
    <n v="3.1686479314321949"/>
    <x v="1"/>
    <n v="347.85714285714283"/>
    <n v="973.99999999999989"/>
    <n v="6741.6577130373944"/>
    <n v="20961"/>
    <n v="2"/>
  </r>
  <r>
    <x v="193"/>
    <x v="138"/>
    <x v="138"/>
    <x v="12"/>
    <x v="3"/>
    <x v="0"/>
    <n v="2226"/>
    <n v="48"/>
    <s v="Completed"/>
    <x v="3"/>
    <n v="4902.7393583321309"/>
    <n v="2.2024884808320446"/>
    <x v="2"/>
    <n v="318"/>
    <n v="890.4"/>
    <n v="4012.3393583321308"/>
    <n v="2041"/>
    <n v="2"/>
  </r>
  <r>
    <x v="194"/>
    <x v="139"/>
    <x v="139"/>
    <x v="11"/>
    <x v="3"/>
    <x v="5"/>
    <n v="327"/>
    <n v="9"/>
    <s v="Completed"/>
    <x v="1"/>
    <n v="1026.3978330962491"/>
    <n v="3.1388312938723213"/>
    <x v="1"/>
    <n v="46.714285714285715"/>
    <n v="130.79999999999998"/>
    <n v="895.59783309624913"/>
    <n v="21048"/>
    <n v="1"/>
  </r>
  <r>
    <x v="195"/>
    <x v="93"/>
    <x v="93"/>
    <x v="12"/>
    <x v="0"/>
    <x v="5"/>
    <n v="1240"/>
    <n v="27"/>
    <s v="Completed"/>
    <x v="1"/>
    <n v="3974.0063517622139"/>
    <n v="3.2048438320663015"/>
    <x v="2"/>
    <n v="177.14285714285714"/>
    <n v="495.99999999999994"/>
    <n v="3478.0063517622139"/>
    <n v="18820"/>
    <n v="4"/>
  </r>
  <r>
    <x v="196"/>
    <x v="140"/>
    <x v="140"/>
    <x v="7"/>
    <x v="2"/>
    <x v="1"/>
    <n v="1785"/>
    <n v="39"/>
    <s v="Completed"/>
    <x v="0"/>
    <n v="4858.1298445750144"/>
    <n v="2.7216413695098121"/>
    <x v="3"/>
    <n v="255"/>
    <n v="714"/>
    <n v="4144.1298445750144"/>
    <n v="4573"/>
    <n v="3"/>
  </r>
  <r>
    <x v="197"/>
    <x v="141"/>
    <x v="141"/>
    <x v="4"/>
    <x v="2"/>
    <x v="2"/>
    <n v="352"/>
    <n v="11"/>
    <s v="Completed"/>
    <x v="0"/>
    <n v="895.34678986497897"/>
    <n v="2.5435988348436904"/>
    <x v="2"/>
    <n v="50.285714285714285"/>
    <n v="140.79999999999998"/>
    <n v="754.54678986497902"/>
    <n v="5115"/>
    <n v="1"/>
  </r>
  <r>
    <x v="198"/>
    <x v="20"/>
    <x v="20"/>
    <x v="9"/>
    <x v="2"/>
    <x v="6"/>
    <n v="2958"/>
    <n v="62"/>
    <s v="Completed"/>
    <x v="0"/>
    <n v="7970.8107171014844"/>
    <n v="2.6946621761668306"/>
    <x v="0"/>
    <n v="422.57142857142856"/>
    <n v="1183.1999999999998"/>
    <n v="6787.6107171014846"/>
    <n v="5374"/>
    <n v="3"/>
  </r>
  <r>
    <x v="199"/>
    <x v="142"/>
    <x v="142"/>
    <x v="5"/>
    <x v="5"/>
    <x v="4"/>
    <n v="410"/>
    <n v="10"/>
    <s v="Completed"/>
    <x v="4"/>
    <n v="839.80738776104465"/>
    <n v="2.0483107018562063"/>
    <x v="0"/>
    <n v="58.571428571428569"/>
    <n v="163.99999999999997"/>
    <n v="675.80738776104465"/>
    <n v="9801"/>
    <n v="3"/>
  </r>
  <r>
    <x v="200"/>
    <x v="143"/>
    <x v="143"/>
    <x v="4"/>
    <x v="5"/>
    <x v="1"/>
    <n v="703"/>
    <n v="16"/>
    <s v="Completed"/>
    <x v="2"/>
    <n v="880.6295488655303"/>
    <n v="1.2526736114730161"/>
    <x v="3"/>
    <n v="100.42857142857143"/>
    <n v="281.2"/>
    <n v="599.42954886553025"/>
    <n v="2816"/>
    <n v="4"/>
  </r>
  <r>
    <x v="201"/>
    <x v="38"/>
    <x v="38"/>
    <x v="13"/>
    <x v="1"/>
    <x v="5"/>
    <n v="1505"/>
    <n v="33"/>
    <s v="Completed"/>
    <x v="0"/>
    <n v="4013.7023846101956"/>
    <n v="2.6669118834619239"/>
    <x v="2"/>
    <n v="215"/>
    <n v="602"/>
    <n v="3411.7023846101956"/>
    <n v="5262"/>
    <n v="3"/>
  </r>
  <r>
    <x v="202"/>
    <x v="144"/>
    <x v="144"/>
    <x v="3"/>
    <x v="3"/>
    <x v="2"/>
    <n v="776"/>
    <n v="18"/>
    <s v="Completed"/>
    <x v="2"/>
    <n v="1017.369186093708"/>
    <n v="1.3110427655846753"/>
    <x v="1"/>
    <n v="110.85714285714286"/>
    <n v="310.39999999999998"/>
    <n v="706.969186093708"/>
    <n v="3066"/>
    <n v="2"/>
  </r>
  <r>
    <x v="203"/>
    <x v="145"/>
    <x v="145"/>
    <x v="0"/>
    <x v="4"/>
    <x v="6"/>
    <n v="730"/>
    <n v="17"/>
    <s v="Completed"/>
    <x v="3"/>
    <n v="1685.129083813933"/>
    <n v="2.3083960052245658"/>
    <x v="1"/>
    <n v="104.28571428571429"/>
    <n v="292"/>
    <n v="1393.129083813933"/>
    <n v="2111"/>
    <n v="2"/>
  </r>
  <r>
    <x v="204"/>
    <x v="146"/>
    <x v="146"/>
    <x v="8"/>
    <x v="6"/>
    <x v="6"/>
    <n v="227"/>
    <n v="8"/>
    <s v="Completed"/>
    <x v="4"/>
    <n v="401.80920942913781"/>
    <n v="1.7700846230358493"/>
    <x v="0"/>
    <n v="32.428571428571431"/>
    <n v="90.8"/>
    <n v="311.0092094291378"/>
    <n v="10351"/>
    <n v="3"/>
  </r>
  <r>
    <x v="205"/>
    <x v="6"/>
    <x v="6"/>
    <x v="8"/>
    <x v="1"/>
    <x v="1"/>
    <n v="2935"/>
    <n v="60"/>
    <s v="Completed"/>
    <x v="2"/>
    <n v="3571.3666288197719"/>
    <n v="1.2168199757477929"/>
    <x v="1"/>
    <n v="419.28571428571428"/>
    <n v="1174"/>
    <n v="2397.3666288197719"/>
    <n v="3395"/>
    <n v="2"/>
  </r>
  <r>
    <x v="206"/>
    <x v="147"/>
    <x v="147"/>
    <x v="10"/>
    <x v="2"/>
    <x v="6"/>
    <n v="2707"/>
    <n v="58"/>
    <s v="Completed"/>
    <x v="1"/>
    <n v="9038.9174641711397"/>
    <n v="3.3390903081533581"/>
    <x v="2"/>
    <n v="386.71428571428572"/>
    <n v="1082.8"/>
    <n v="7956.1174641711395"/>
    <n v="18094"/>
    <n v="1"/>
  </r>
  <r>
    <x v="207"/>
    <x v="53"/>
    <x v="53"/>
    <x v="1"/>
    <x v="0"/>
    <x v="3"/>
    <n v="2499"/>
    <n v="51"/>
    <s v="Completed"/>
    <x v="0"/>
    <n v="6354.9506448355196"/>
    <n v="2.5429974569169747"/>
    <x v="3"/>
    <n v="357"/>
    <n v="999.59999999999991"/>
    <n v="5355.3506448355201"/>
    <n v="5284"/>
    <n v="2"/>
  </r>
  <r>
    <x v="208"/>
    <x v="148"/>
    <x v="148"/>
    <x v="13"/>
    <x v="1"/>
    <x v="4"/>
    <n v="1476"/>
    <n v="31"/>
    <s v="Completed"/>
    <x v="0"/>
    <n v="4090.9982818110711"/>
    <n v="2.7716790527175279"/>
    <x v="3"/>
    <n v="210.85714285714286"/>
    <n v="590.4"/>
    <n v="3500.598281811071"/>
    <n v="4612"/>
    <n v="2"/>
  </r>
  <r>
    <x v="209"/>
    <x v="13"/>
    <x v="13"/>
    <x v="5"/>
    <x v="0"/>
    <x v="1"/>
    <n v="2554"/>
    <n v="55"/>
    <s v="Completed"/>
    <x v="4"/>
    <n v="4571.9141040992099"/>
    <n v="1.7900994925995339"/>
    <x v="1"/>
    <n v="364.85714285714283"/>
    <n v="1021.5999999999999"/>
    <n v="3550.31410409921"/>
    <n v="9528"/>
    <n v="4"/>
  </r>
  <r>
    <x v="210"/>
    <x v="111"/>
    <x v="111"/>
    <x v="0"/>
    <x v="3"/>
    <x v="6"/>
    <n v="1531"/>
    <n v="33"/>
    <s v="Completed"/>
    <x v="4"/>
    <n v="2762.4997444018986"/>
    <n v="1.8043760577412793"/>
    <x v="2"/>
    <n v="218.71428571428572"/>
    <n v="612.4"/>
    <n v="2150.0997444018985"/>
    <n v="9053"/>
    <n v="2"/>
  </r>
  <r>
    <x v="211"/>
    <x v="137"/>
    <x v="137"/>
    <x v="10"/>
    <x v="1"/>
    <x v="3"/>
    <n v="2461"/>
    <n v="52"/>
    <s v="Completed"/>
    <x v="2"/>
    <n v="3508.3000949712714"/>
    <n v="1.4255587545596389"/>
    <x v="1"/>
    <n v="351.57142857142856"/>
    <n v="984.39999999999986"/>
    <n v="2523.9000949712718"/>
    <n v="2653"/>
    <n v="2"/>
  </r>
  <r>
    <x v="212"/>
    <x v="149"/>
    <x v="149"/>
    <x v="11"/>
    <x v="6"/>
    <x v="4"/>
    <n v="2183"/>
    <n v="47"/>
    <s v="Completed"/>
    <x v="4"/>
    <n v="3843.907183507516"/>
    <n v="1.760837005729508"/>
    <x v="0"/>
    <n v="311.85714285714283"/>
    <n v="873.19999999999993"/>
    <n v="2970.7071835075162"/>
    <n v="10257"/>
    <n v="1"/>
  </r>
  <r>
    <x v="213"/>
    <x v="150"/>
    <x v="150"/>
    <x v="11"/>
    <x v="1"/>
    <x v="5"/>
    <n v="2201"/>
    <n v="48"/>
    <s v="Completed"/>
    <x v="2"/>
    <n v="2689.8507146610582"/>
    <n v="1.2221039139759464"/>
    <x v="3"/>
    <n v="314.42857142857144"/>
    <n v="880.4"/>
    <n v="1809.4507146610581"/>
    <n v="3206"/>
    <n v="1"/>
  </r>
  <r>
    <x v="214"/>
    <x v="151"/>
    <x v="151"/>
    <x v="9"/>
    <x v="4"/>
    <x v="3"/>
    <n v="734"/>
    <n v="17"/>
    <s v="Completed"/>
    <x v="1"/>
    <n v="2438.8634596549136"/>
    <n v="3.3227022611102366"/>
    <x v="4"/>
    <n v="104.85714285714286"/>
    <n v="293.59999999999997"/>
    <n v="2145.2634596549137"/>
    <n v="21686"/>
    <n v="3"/>
  </r>
  <r>
    <x v="215"/>
    <x v="152"/>
    <x v="152"/>
    <x v="9"/>
    <x v="4"/>
    <x v="1"/>
    <n v="1763"/>
    <n v="39"/>
    <s v="Completed"/>
    <x v="0"/>
    <n v="4564.5262509116874"/>
    <n v="2.589067640902829"/>
    <x v="2"/>
    <n v="251.85714285714286"/>
    <n v="705.19999999999993"/>
    <n v="3859.3262509116876"/>
    <n v="4921"/>
    <n v="3"/>
  </r>
  <r>
    <x v="216"/>
    <x v="105"/>
    <x v="105"/>
    <x v="7"/>
    <x v="6"/>
    <x v="2"/>
    <n v="1001"/>
    <n v="22"/>
    <s v="Completed"/>
    <x v="0"/>
    <n v="2720.0473982542958"/>
    <n v="2.7173300681861097"/>
    <x v="2"/>
    <n v="143"/>
    <n v="400.4"/>
    <n v="2319.6473982542957"/>
    <n v="5474"/>
    <n v="4"/>
  </r>
  <r>
    <x v="217"/>
    <x v="153"/>
    <x v="153"/>
    <x v="1"/>
    <x v="4"/>
    <x v="5"/>
    <n v="2324"/>
    <n v="48"/>
    <s v="Completed"/>
    <x v="2"/>
    <n v="2862.6773343497202"/>
    <n v="1.2317888702021171"/>
    <x v="1"/>
    <n v="332"/>
    <n v="929.59999999999991"/>
    <n v="1933.0773343497203"/>
    <n v="3185"/>
    <n v="1"/>
  </r>
  <r>
    <x v="218"/>
    <x v="33"/>
    <x v="33"/>
    <x v="4"/>
    <x v="6"/>
    <x v="0"/>
    <n v="2548"/>
    <n v="54"/>
    <s v="Completed"/>
    <x v="3"/>
    <n v="5624.0162685949908"/>
    <n v="2.2072277349273906"/>
    <x v="0"/>
    <n v="364"/>
    <n v="1019.1999999999999"/>
    <n v="4604.816268594991"/>
    <n v="2318"/>
    <n v="3"/>
  </r>
  <r>
    <x v="219"/>
    <x v="74"/>
    <x v="74"/>
    <x v="10"/>
    <x v="0"/>
    <x v="6"/>
    <n v="156"/>
    <n v="5"/>
    <s v="Completed"/>
    <x v="4"/>
    <n v="300.56645105016258"/>
    <n v="1.9267080195523243"/>
    <x v="3"/>
    <n v="22.285714285714285"/>
    <n v="62.399999999999991"/>
    <n v="238.16645105016261"/>
    <n v="10560"/>
    <n v="3"/>
  </r>
  <r>
    <x v="220"/>
    <x v="154"/>
    <x v="154"/>
    <x v="5"/>
    <x v="4"/>
    <x v="5"/>
    <n v="732"/>
    <n v="18"/>
    <s v="Completed"/>
    <x v="4"/>
    <n v="1282.4384274293686"/>
    <n v="1.7519650647942195"/>
    <x v="0"/>
    <n v="104.57142857142857"/>
    <n v="292.79999999999995"/>
    <n v="989.63842742936868"/>
    <n v="9064"/>
    <n v="3"/>
  </r>
  <r>
    <x v="221"/>
    <x v="155"/>
    <x v="155"/>
    <x v="9"/>
    <x v="4"/>
    <x v="1"/>
    <n v="11"/>
    <n v="2"/>
    <s v="Completed"/>
    <x v="0"/>
    <n v="30.247109685738227"/>
    <n v="2.7497372441580206"/>
    <x v="3"/>
    <n v="1.5714285714285714"/>
    <n v="4.3999999999999995"/>
    <n v="25.847109685738229"/>
    <n v="5257"/>
    <n v="3"/>
  </r>
  <r>
    <x v="222"/>
    <x v="107"/>
    <x v="107"/>
    <x v="10"/>
    <x v="1"/>
    <x v="5"/>
    <n v="1668"/>
    <n v="37"/>
    <s v="Completed"/>
    <x v="0"/>
    <n v="4365.0502460439384"/>
    <n v="2.6169365983476851"/>
    <x v="2"/>
    <n v="238.28571428571428"/>
    <n v="667.19999999999993"/>
    <n v="3697.8502460439386"/>
    <n v="5425"/>
    <n v="2"/>
  </r>
  <r>
    <x v="223"/>
    <x v="156"/>
    <x v="156"/>
    <x v="6"/>
    <x v="3"/>
    <x v="6"/>
    <n v="2769"/>
    <n v="57"/>
    <s v="Completed"/>
    <x v="3"/>
    <n v="5684.2816311290226"/>
    <n v="2.0528283247125398"/>
    <x v="2"/>
    <n v="395.57142857142856"/>
    <n v="1107.5999999999999"/>
    <n v="4576.6816311290222"/>
    <n v="2125"/>
    <n v="1"/>
  </r>
  <r>
    <x v="224"/>
    <x v="157"/>
    <x v="157"/>
    <x v="13"/>
    <x v="6"/>
    <x v="3"/>
    <n v="1322"/>
    <n v="29"/>
    <s v="Completed"/>
    <x v="4"/>
    <n v="2413.1932851449019"/>
    <n v="1.8254109569931178"/>
    <x v="3"/>
    <n v="188.85714285714286"/>
    <n v="528.79999999999995"/>
    <n v="1884.3932851449019"/>
    <n v="10637"/>
    <n v="1"/>
  </r>
  <r>
    <x v="225"/>
    <x v="158"/>
    <x v="158"/>
    <x v="8"/>
    <x v="0"/>
    <x v="6"/>
    <n v="1421"/>
    <n v="32"/>
    <s v="Completed"/>
    <x v="4"/>
    <n v="2732.5239452892088"/>
    <n v="1.9229584414420893"/>
    <x v="2"/>
    <n v="203"/>
    <n v="568.4"/>
    <n v="2164.1239452892087"/>
    <n v="10047"/>
    <n v="1"/>
  </r>
  <r>
    <x v="226"/>
    <x v="70"/>
    <x v="70"/>
    <x v="5"/>
    <x v="4"/>
    <x v="3"/>
    <n v="2865"/>
    <n v="60"/>
    <s v="Completed"/>
    <x v="0"/>
    <n v="7781.0670226183138"/>
    <n v="2.7159047199365842"/>
    <x v="3"/>
    <n v="409.28571428571428"/>
    <n v="1146"/>
    <n v="6635.0670226183138"/>
    <n v="4870"/>
    <n v="4"/>
  </r>
  <r>
    <x v="227"/>
    <x v="10"/>
    <x v="10"/>
    <x v="11"/>
    <x v="3"/>
    <x v="5"/>
    <n v="228"/>
    <n v="8"/>
    <s v="Completed"/>
    <x v="3"/>
    <n v="487.54592729346348"/>
    <n v="2.138359330234489"/>
    <x v="4"/>
    <n v="32.571428571428569"/>
    <n v="91.199999999999989"/>
    <n v="396.34592729346349"/>
    <n v="2097"/>
    <n v="2"/>
  </r>
  <r>
    <x v="228"/>
    <x v="102"/>
    <x v="102"/>
    <x v="5"/>
    <x v="6"/>
    <x v="1"/>
    <n v="2866"/>
    <n v="60"/>
    <s v="Completed"/>
    <x v="2"/>
    <n v="3543.9051846364955"/>
    <n v="1.2365335605849601"/>
    <x v="0"/>
    <n v="409.42857142857144"/>
    <n v="1146.3999999999999"/>
    <n v="2397.5051846364959"/>
    <n v="2989"/>
    <n v="2"/>
  </r>
  <r>
    <x v="229"/>
    <x v="159"/>
    <x v="159"/>
    <x v="6"/>
    <x v="1"/>
    <x v="6"/>
    <n v="1272"/>
    <n v="28"/>
    <s v="Completed"/>
    <x v="3"/>
    <n v="2958.4695922528658"/>
    <n v="2.3258408744126302"/>
    <x v="2"/>
    <n v="181.71428571428572"/>
    <n v="508.8"/>
    <n v="2449.6695922528656"/>
    <n v="2494"/>
    <n v="1"/>
  </r>
  <r>
    <x v="230"/>
    <x v="17"/>
    <x v="17"/>
    <x v="7"/>
    <x v="6"/>
    <x v="6"/>
    <n v="615"/>
    <n v="14"/>
    <s v="Completed"/>
    <x v="2"/>
    <n v="873.88094822887047"/>
    <n v="1.420944631266456"/>
    <x v="0"/>
    <n v="87.857142857142861"/>
    <n v="246"/>
    <n v="627.88094822887047"/>
    <n v="2809"/>
    <n v="5"/>
  </r>
  <r>
    <x v="231"/>
    <x v="110"/>
    <x v="110"/>
    <x v="8"/>
    <x v="2"/>
    <x v="6"/>
    <n v="230"/>
    <n v="7"/>
    <s v="Completed"/>
    <x v="3"/>
    <n v="533.86975868828074"/>
    <n v="2.3211728638620901"/>
    <x v="4"/>
    <n v="32.857142857142854"/>
    <n v="91.999999999999986"/>
    <n v="441.86975868828074"/>
    <n v="2976"/>
    <n v="2"/>
  </r>
  <r>
    <x v="232"/>
    <x v="105"/>
    <x v="105"/>
    <x v="1"/>
    <x v="1"/>
    <x v="4"/>
    <n v="1663"/>
    <n v="37"/>
    <s v="Completed"/>
    <x v="4"/>
    <n v="3039.317699364467"/>
    <n v="1.8276113646208461"/>
    <x v="2"/>
    <n v="237.57142857142858"/>
    <n v="665.2"/>
    <n v="2374.1176993644667"/>
    <n v="10422"/>
    <n v="4"/>
  </r>
  <r>
    <x v="233"/>
    <x v="16"/>
    <x v="16"/>
    <x v="7"/>
    <x v="2"/>
    <x v="0"/>
    <n v="1932"/>
    <n v="40"/>
    <s v="Completed"/>
    <x v="3"/>
    <n v="4173.8180872075491"/>
    <n v="2.1603613287823751"/>
    <x v="0"/>
    <n v="276"/>
    <n v="772.8"/>
    <n v="3401.0180872075489"/>
    <n v="2870"/>
    <n v="3"/>
  </r>
  <r>
    <x v="234"/>
    <x v="154"/>
    <x v="154"/>
    <x v="5"/>
    <x v="5"/>
    <x v="6"/>
    <n v="27"/>
    <n v="3"/>
    <s v="Completed"/>
    <x v="4"/>
    <n v="47.537189640285625"/>
    <n v="1.760636653343912"/>
    <x v="0"/>
    <n v="3.8571428571428572"/>
    <n v="10.799999999999999"/>
    <n v="36.737189640285628"/>
    <n v="10322"/>
    <n v="3"/>
  </r>
  <r>
    <x v="235"/>
    <x v="160"/>
    <x v="160"/>
    <x v="12"/>
    <x v="1"/>
    <x v="4"/>
    <n v="629"/>
    <n v="15"/>
    <s v="Completed"/>
    <x v="0"/>
    <n v="1683.630400757012"/>
    <n v="2.6766779026343595"/>
    <x v="3"/>
    <n v="89.857142857142861"/>
    <n v="251.6"/>
    <n v="1432.0304007570121"/>
    <n v="4603"/>
    <n v="1"/>
  </r>
  <r>
    <x v="236"/>
    <x v="161"/>
    <x v="161"/>
    <x v="2"/>
    <x v="6"/>
    <x v="3"/>
    <n v="1954"/>
    <n v="43"/>
    <s v="Completed"/>
    <x v="2"/>
    <n v="2343.8050282132558"/>
    <n v="1.1994908025656377"/>
    <x v="1"/>
    <n v="279.14285714285717"/>
    <n v="781.6"/>
    <n v="1562.2050282132559"/>
    <n v="3185"/>
    <n v="2"/>
  </r>
  <r>
    <x v="237"/>
    <x v="28"/>
    <x v="28"/>
    <x v="2"/>
    <x v="1"/>
    <x v="3"/>
    <n v="1473"/>
    <n v="33"/>
    <s v="Completed"/>
    <x v="1"/>
    <n v="4787.1118292130923"/>
    <n v="3.2499061977006738"/>
    <x v="0"/>
    <n v="210.42857142857142"/>
    <n v="589.19999999999993"/>
    <n v="4197.9118292130925"/>
    <n v="19038"/>
    <n v="6"/>
  </r>
  <r>
    <x v="238"/>
    <x v="162"/>
    <x v="162"/>
    <x v="14"/>
    <x v="5"/>
    <x v="4"/>
    <n v="1086"/>
    <n v="24"/>
    <s v="Completed"/>
    <x v="1"/>
    <n v="3380.5479074977329"/>
    <n v="3.1128433770697357"/>
    <x v="2"/>
    <n v="155.14285714285714"/>
    <n v="434.4"/>
    <n v="2946.1479074977328"/>
    <n v="21625"/>
    <n v="2"/>
  </r>
  <r>
    <x v="239"/>
    <x v="131"/>
    <x v="131"/>
    <x v="5"/>
    <x v="2"/>
    <x v="0"/>
    <n v="925"/>
    <n v="21"/>
    <s v="Completed"/>
    <x v="3"/>
    <n v="2045.1252787284095"/>
    <n v="2.2109462472739563"/>
    <x v="0"/>
    <n v="132.14285714285714"/>
    <n v="369.99999999999994"/>
    <n v="1675.1252787284095"/>
    <n v="2051"/>
    <n v="2"/>
  </r>
  <r>
    <x v="240"/>
    <x v="163"/>
    <x v="163"/>
    <x v="0"/>
    <x v="5"/>
    <x v="0"/>
    <n v="1329"/>
    <n v="28"/>
    <s v="Completed"/>
    <x v="0"/>
    <n v="3418.3310939056801"/>
    <n v="2.5721076703579233"/>
    <x v="1"/>
    <n v="189.85714285714286"/>
    <n v="531.6"/>
    <n v="2886.7310939056802"/>
    <n v="4819"/>
    <n v="2"/>
  </r>
  <r>
    <x v="241"/>
    <x v="164"/>
    <x v="164"/>
    <x v="11"/>
    <x v="5"/>
    <x v="0"/>
    <n v="350"/>
    <n v="9"/>
    <s v="Completed"/>
    <x v="4"/>
    <n v="620.78459738887943"/>
    <n v="1.7736702782539413"/>
    <x v="2"/>
    <n v="50"/>
    <n v="140"/>
    <n v="480.78459738887943"/>
    <n v="9827"/>
    <n v="1"/>
  </r>
  <r>
    <x v="242"/>
    <x v="70"/>
    <x v="70"/>
    <x v="10"/>
    <x v="0"/>
    <x v="5"/>
    <n v="2049"/>
    <n v="42"/>
    <s v="Completed"/>
    <x v="4"/>
    <n v="3797.1516006656757"/>
    <n v="1.853173060354161"/>
    <x v="3"/>
    <n v="292.71428571428572"/>
    <n v="819.6"/>
    <n v="2977.5516006656758"/>
    <n v="9374"/>
    <n v="4"/>
  </r>
  <r>
    <x v="243"/>
    <x v="165"/>
    <x v="165"/>
    <x v="14"/>
    <x v="2"/>
    <x v="0"/>
    <n v="79"/>
    <n v="3"/>
    <s v="Completed"/>
    <x v="4"/>
    <n v="153.22458215534607"/>
    <n v="1.939551672852482"/>
    <x v="4"/>
    <n v="11.285714285714286"/>
    <n v="31.6"/>
    <n v="121.62458215534608"/>
    <n v="10703"/>
    <n v="2"/>
  </r>
  <r>
    <x v="244"/>
    <x v="166"/>
    <x v="166"/>
    <x v="8"/>
    <x v="2"/>
    <x v="1"/>
    <n v="2049"/>
    <n v="44"/>
    <s v="Completed"/>
    <x v="0"/>
    <n v="5603.940013393255"/>
    <n v="2.7349634033154002"/>
    <x v="4"/>
    <n v="292.71428571428572"/>
    <n v="819.6"/>
    <n v="4784.3400133932546"/>
    <n v="5236"/>
    <n v="2"/>
  </r>
  <r>
    <x v="245"/>
    <x v="167"/>
    <x v="167"/>
    <x v="12"/>
    <x v="4"/>
    <x v="2"/>
    <n v="2398"/>
    <n v="49"/>
    <s v="Completed"/>
    <x v="4"/>
    <n v="4779.5231362447594"/>
    <n v="1.9931289141971473"/>
    <x v="3"/>
    <n v="342.57142857142856"/>
    <n v="959.19999999999993"/>
    <n v="3820.3231362447596"/>
    <n v="10396"/>
    <n v="3"/>
  </r>
  <r>
    <x v="246"/>
    <x v="168"/>
    <x v="168"/>
    <x v="3"/>
    <x v="3"/>
    <x v="2"/>
    <n v="2568"/>
    <n v="54"/>
    <s v="Completed"/>
    <x v="3"/>
    <n v="5463.5203638870425"/>
    <n v="2.1275390825105305"/>
    <x v="2"/>
    <n v="366.85714285714283"/>
    <n v="1027.1999999999998"/>
    <n v="4436.3203638870427"/>
    <n v="2428"/>
    <n v="3"/>
  </r>
  <r>
    <x v="247"/>
    <x v="93"/>
    <x v="93"/>
    <x v="3"/>
    <x v="1"/>
    <x v="3"/>
    <n v="2805"/>
    <n v="58"/>
    <s v="Completed"/>
    <x v="4"/>
    <n v="5100.0522460032362"/>
    <n v="1.8182004442079274"/>
    <x v="2"/>
    <n v="400.71428571428572"/>
    <n v="1122"/>
    <n v="3978.0522460032362"/>
    <n v="9731"/>
    <n v="4"/>
  </r>
  <r>
    <x v="248"/>
    <x v="39"/>
    <x v="39"/>
    <x v="3"/>
    <x v="5"/>
    <x v="4"/>
    <n v="2975"/>
    <n v="63"/>
    <s v="Completed"/>
    <x v="4"/>
    <n v="5236.7632956502066"/>
    <n v="1.7602565699664561"/>
    <x v="3"/>
    <n v="425"/>
    <n v="1190"/>
    <n v="4046.7632956502066"/>
    <n v="10650"/>
    <n v="4"/>
  </r>
  <r>
    <x v="249"/>
    <x v="50"/>
    <x v="50"/>
    <x v="2"/>
    <x v="5"/>
    <x v="0"/>
    <n v="302"/>
    <n v="10"/>
    <s v="Completed"/>
    <x v="0"/>
    <n v="800.13165092582278"/>
    <n v="2.6494425527345125"/>
    <x v="1"/>
    <n v="43.142857142857146"/>
    <n v="120.8"/>
    <n v="679.33165092582283"/>
    <n v="4752"/>
    <n v="4"/>
  </r>
  <r>
    <x v="250"/>
    <x v="122"/>
    <x v="122"/>
    <x v="4"/>
    <x v="5"/>
    <x v="0"/>
    <n v="2549"/>
    <n v="52"/>
    <s v="Completed"/>
    <x v="2"/>
    <n v="3237.800561627454"/>
    <n v="1.2702238374372123"/>
    <x v="1"/>
    <n v="364.14285714285717"/>
    <n v="1019.6"/>
    <n v="2218.2005616274541"/>
    <n v="3287"/>
    <n v="2"/>
  </r>
  <r>
    <x v="251"/>
    <x v="112"/>
    <x v="112"/>
    <x v="11"/>
    <x v="4"/>
    <x v="6"/>
    <n v="1311"/>
    <n v="28"/>
    <s v="Completed"/>
    <x v="4"/>
    <n v="2629.1786924037337"/>
    <n v="2.0054757379128403"/>
    <x v="0"/>
    <n v="187.28571428571428"/>
    <n v="524.4"/>
    <n v="2104.7786924037337"/>
    <n v="9311"/>
    <n v="3"/>
  </r>
  <r>
    <x v="252"/>
    <x v="140"/>
    <x v="140"/>
    <x v="9"/>
    <x v="4"/>
    <x v="3"/>
    <n v="2457"/>
    <n v="51"/>
    <s v="Completed"/>
    <x v="2"/>
    <n v="2925.1223308350736"/>
    <n v="1.1905259791758542"/>
    <x v="3"/>
    <n v="351"/>
    <n v="982.8"/>
    <n v="1942.3223308350737"/>
    <n v="2862"/>
    <n v="3"/>
  </r>
  <r>
    <x v="253"/>
    <x v="169"/>
    <x v="169"/>
    <x v="5"/>
    <x v="2"/>
    <x v="6"/>
    <n v="2711"/>
    <n v="58"/>
    <s v="Completed"/>
    <x v="1"/>
    <n v="8685.8250965625866"/>
    <n v="3.2039192536195449"/>
    <x v="0"/>
    <n v="387.28571428571428"/>
    <n v="1084.3999999999999"/>
    <n v="7601.425096562587"/>
    <n v="20352"/>
    <n v="1"/>
  </r>
  <r>
    <x v="254"/>
    <x v="170"/>
    <x v="170"/>
    <x v="8"/>
    <x v="5"/>
    <x v="4"/>
    <n v="607"/>
    <n v="15"/>
    <s v="Completed"/>
    <x v="4"/>
    <n v="1086.6257272863131"/>
    <n v="1.7901577055787696"/>
    <x v="1"/>
    <n v="86.714285714285708"/>
    <n v="242.79999999999995"/>
    <n v="843.82572728631317"/>
    <n v="9304"/>
    <n v="1"/>
  </r>
  <r>
    <x v="255"/>
    <x v="171"/>
    <x v="171"/>
    <x v="3"/>
    <x v="3"/>
    <x v="5"/>
    <n v="761"/>
    <n v="18"/>
    <s v="Completed"/>
    <x v="2"/>
    <n v="1082.7365547294391"/>
    <n v="1.4227812808534024"/>
    <x v="2"/>
    <n v="108.71428571428571"/>
    <n v="304.39999999999998"/>
    <n v="778.33655472943917"/>
    <n v="2604"/>
    <n v="2"/>
  </r>
  <r>
    <x v="256"/>
    <x v="22"/>
    <x v="22"/>
    <x v="2"/>
    <x v="0"/>
    <x v="0"/>
    <n v="2704"/>
    <n v="57"/>
    <s v="Completed"/>
    <x v="4"/>
    <n v="4783.681125219131"/>
    <n v="1.7691128421668383"/>
    <x v="3"/>
    <n v="386.28571428571428"/>
    <n v="1081.5999999999999"/>
    <n v="3702.0811252191311"/>
    <n v="9614"/>
    <n v="2"/>
  </r>
  <r>
    <x v="257"/>
    <x v="172"/>
    <x v="172"/>
    <x v="8"/>
    <x v="0"/>
    <x v="0"/>
    <n v="36"/>
    <n v="4"/>
    <s v="Completed"/>
    <x v="1"/>
    <n v="119.82850305462243"/>
    <n v="3.3285695292950677"/>
    <x v="0"/>
    <n v="5.1428571428571432"/>
    <n v="14.4"/>
    <n v="105.42850305462242"/>
    <n v="20707"/>
    <n v="1"/>
  </r>
  <r>
    <x v="258"/>
    <x v="36"/>
    <x v="36"/>
    <x v="11"/>
    <x v="2"/>
    <x v="4"/>
    <n v="250"/>
    <n v="9"/>
    <s v="Completed"/>
    <x v="1"/>
    <n v="803.17700250166683"/>
    <n v="3.2127080100066672"/>
    <x v="4"/>
    <n v="35.714285714285715"/>
    <n v="100"/>
    <n v="703.17700250166683"/>
    <n v="18683"/>
    <n v="2"/>
  </r>
  <r>
    <x v="259"/>
    <x v="30"/>
    <x v="30"/>
    <x v="4"/>
    <x v="0"/>
    <x v="5"/>
    <n v="1474"/>
    <n v="32"/>
    <s v="Completed"/>
    <x v="1"/>
    <n v="4535.647442138822"/>
    <n v="3.0771013854401779"/>
    <x v="0"/>
    <n v="210.57142857142858"/>
    <n v="589.6"/>
    <n v="3946.0474421388221"/>
    <n v="21127"/>
    <n v="2"/>
  </r>
  <r>
    <x v="260"/>
    <x v="142"/>
    <x v="142"/>
    <x v="8"/>
    <x v="0"/>
    <x v="0"/>
    <n v="102"/>
    <n v="4"/>
    <s v="Completed"/>
    <x v="4"/>
    <n v="194.84385688266411"/>
    <n v="1.9102338910065109"/>
    <x v="0"/>
    <n v="14.571428571428571"/>
    <n v="40.799999999999997"/>
    <n v="154.0438568826641"/>
    <n v="9273"/>
    <n v="3"/>
  </r>
  <r>
    <x v="261"/>
    <x v="138"/>
    <x v="138"/>
    <x v="2"/>
    <x v="3"/>
    <x v="6"/>
    <n v="1515"/>
    <n v="34"/>
    <s v="Completed"/>
    <x v="2"/>
    <n v="2001.8263719157703"/>
    <n v="1.3213375392183302"/>
    <x v="2"/>
    <n v="216.42857142857142"/>
    <n v="605.99999999999989"/>
    <n v="1395.8263719157703"/>
    <n v="2805"/>
    <n v="2"/>
  </r>
  <r>
    <x v="262"/>
    <x v="173"/>
    <x v="173"/>
    <x v="2"/>
    <x v="0"/>
    <x v="6"/>
    <n v="2781"/>
    <n v="59"/>
    <s v="Completed"/>
    <x v="3"/>
    <n v="6506.0874180280916"/>
    <n v="2.3394776763855059"/>
    <x v="2"/>
    <n v="397.28571428571428"/>
    <n v="1112.3999999999999"/>
    <n v="5393.687418028092"/>
    <n v="2753"/>
    <n v="1"/>
  </r>
  <r>
    <x v="263"/>
    <x v="174"/>
    <x v="174"/>
    <x v="8"/>
    <x v="4"/>
    <x v="6"/>
    <n v="1561"/>
    <n v="34"/>
    <s v="Completed"/>
    <x v="1"/>
    <n v="4971.4939724156575"/>
    <n v="3.1848135633668528"/>
    <x v="1"/>
    <n v="223"/>
    <n v="624.4"/>
    <n v="4347.0939724156578"/>
    <n v="20578"/>
    <n v="1"/>
  </r>
  <r>
    <x v="264"/>
    <x v="175"/>
    <x v="175"/>
    <x v="14"/>
    <x v="0"/>
    <x v="0"/>
    <n v="104"/>
    <n v="6"/>
    <s v="Completed"/>
    <x v="4"/>
    <n v="190.17916656377818"/>
    <n v="1.8286458323440209"/>
    <x v="3"/>
    <n v="14.857142857142858"/>
    <n v="41.6"/>
    <n v="148.57916656377819"/>
    <n v="10647"/>
    <n v="2"/>
  </r>
  <r>
    <x v="265"/>
    <x v="176"/>
    <x v="176"/>
    <x v="0"/>
    <x v="5"/>
    <x v="1"/>
    <n v="876"/>
    <n v="19"/>
    <s v="Completed"/>
    <x v="3"/>
    <n v="2003.1693969645926"/>
    <n v="2.2867230558956537"/>
    <x v="3"/>
    <n v="125.14285714285714"/>
    <n v="350.4"/>
    <n v="1652.7693969645925"/>
    <n v="2316"/>
    <n v="2"/>
  </r>
  <r>
    <x v="266"/>
    <x v="83"/>
    <x v="83"/>
    <x v="4"/>
    <x v="5"/>
    <x v="6"/>
    <n v="1524"/>
    <n v="33"/>
    <s v="Completed"/>
    <x v="2"/>
    <n v="1988.1962825574865"/>
    <n v="1.3045907365862772"/>
    <x v="3"/>
    <n v="217.71428571428572"/>
    <n v="609.6"/>
    <n v="1378.5962825574866"/>
    <n v="2848"/>
    <n v="2"/>
  </r>
  <r>
    <x v="267"/>
    <x v="43"/>
    <x v="43"/>
    <x v="1"/>
    <x v="5"/>
    <x v="2"/>
    <n v="1229"/>
    <n v="26"/>
    <s v="Completed"/>
    <x v="2"/>
    <n v="1775.310515399693"/>
    <n v="1.4445162859232652"/>
    <x v="0"/>
    <n v="175.57142857142858"/>
    <n v="491.6"/>
    <n v="1283.7105153996931"/>
    <n v="3206"/>
    <n v="5"/>
  </r>
  <r>
    <x v="268"/>
    <x v="50"/>
    <x v="50"/>
    <x v="6"/>
    <x v="2"/>
    <x v="1"/>
    <n v="1213"/>
    <n v="28"/>
    <s v="Completed"/>
    <x v="3"/>
    <n v="2512.6326510165286"/>
    <n v="2.0714201574744671"/>
    <x v="1"/>
    <n v="173.28571428571428"/>
    <n v="485.19999999999993"/>
    <n v="2027.4326510165288"/>
    <n v="2078"/>
    <n v="4"/>
  </r>
  <r>
    <x v="269"/>
    <x v="37"/>
    <x v="37"/>
    <x v="2"/>
    <x v="2"/>
    <x v="5"/>
    <n v="481"/>
    <n v="12"/>
    <s v="Completed"/>
    <x v="1"/>
    <n v="1508.1055618745518"/>
    <n v="3.1353545984917917"/>
    <x v="0"/>
    <n v="68.714285714285708"/>
    <n v="192.39999999999998"/>
    <n v="1315.7055618745517"/>
    <n v="21184"/>
    <n v="2"/>
  </r>
  <r>
    <x v="270"/>
    <x v="177"/>
    <x v="177"/>
    <x v="11"/>
    <x v="0"/>
    <x v="3"/>
    <n v="1111"/>
    <n v="25"/>
    <s v="Completed"/>
    <x v="2"/>
    <n v="1285.6971277131715"/>
    <n v="1.15724313925578"/>
    <x v="4"/>
    <n v="158.71428571428572"/>
    <n v="444.4"/>
    <n v="841.29712771317156"/>
    <n v="3250"/>
    <n v="1"/>
  </r>
  <r>
    <x v="271"/>
    <x v="20"/>
    <x v="20"/>
    <x v="14"/>
    <x v="2"/>
    <x v="5"/>
    <n v="732"/>
    <n v="18"/>
    <s v="Completed"/>
    <x v="0"/>
    <n v="1919.031634997669"/>
    <n v="2.6216279166634822"/>
    <x v="0"/>
    <n v="104.57142857142857"/>
    <n v="292.79999999999995"/>
    <n v="1626.2316349976691"/>
    <n v="4912"/>
    <n v="3"/>
  </r>
  <r>
    <x v="272"/>
    <x v="0"/>
    <x v="0"/>
    <x v="1"/>
    <x v="4"/>
    <x v="6"/>
    <n v="2458"/>
    <n v="53"/>
    <s v="Completed"/>
    <x v="4"/>
    <n v="4457.8151649111469"/>
    <n v="1.8135944527710117"/>
    <x v="0"/>
    <n v="351.14285714285717"/>
    <n v="983.2"/>
    <n v="3474.6151649111471"/>
    <n v="10655"/>
    <n v="5"/>
  </r>
  <r>
    <x v="273"/>
    <x v="178"/>
    <x v="178"/>
    <x v="2"/>
    <x v="4"/>
    <x v="1"/>
    <n v="2782"/>
    <n v="58"/>
    <s v="Completed"/>
    <x v="1"/>
    <n v="9057.7935174903942"/>
    <n v="3.2558567640152387"/>
    <x v="2"/>
    <n v="397.42857142857144"/>
    <n v="1112.8"/>
    <n v="7944.993517490394"/>
    <n v="19186"/>
    <n v="4"/>
  </r>
  <r>
    <x v="274"/>
    <x v="40"/>
    <x v="40"/>
    <x v="10"/>
    <x v="3"/>
    <x v="2"/>
    <n v="1354"/>
    <n v="30"/>
    <s v="Completed"/>
    <x v="3"/>
    <n v="2902.5174436042839"/>
    <n v="2.1436613320563396"/>
    <x v="0"/>
    <n v="193.42857142857142"/>
    <n v="541.59999999999991"/>
    <n v="2360.917443604284"/>
    <n v="2511"/>
    <n v="2"/>
  </r>
  <r>
    <x v="275"/>
    <x v="179"/>
    <x v="179"/>
    <x v="3"/>
    <x v="6"/>
    <x v="0"/>
    <n v="1413"/>
    <n v="31"/>
    <s v="Completed"/>
    <x v="3"/>
    <n v="3259.179370471737"/>
    <n v="2.3065671411689577"/>
    <x v="0"/>
    <n v="201.85714285714286"/>
    <n v="565.19999999999993"/>
    <n v="2693.9793704717372"/>
    <n v="2542"/>
    <n v="1"/>
  </r>
  <r>
    <x v="276"/>
    <x v="175"/>
    <x v="175"/>
    <x v="1"/>
    <x v="0"/>
    <x v="2"/>
    <n v="2565"/>
    <n v="53"/>
    <s v="Completed"/>
    <x v="0"/>
    <n v="7037.7816259078763"/>
    <n v="2.7437745130245133"/>
    <x v="3"/>
    <n v="366.42857142857144"/>
    <n v="1026"/>
    <n v="6011.7816259078763"/>
    <n v="5301"/>
    <n v="2"/>
  </r>
  <r>
    <x v="277"/>
    <x v="180"/>
    <x v="180"/>
    <x v="2"/>
    <x v="3"/>
    <x v="0"/>
    <n v="1265"/>
    <n v="27"/>
    <s v="Completed"/>
    <x v="4"/>
    <n v="2501.9479422336012"/>
    <n v="1.9778244602637163"/>
    <x v="3"/>
    <n v="180.71428571428572"/>
    <n v="506"/>
    <n v="1995.9479422336012"/>
    <n v="10854"/>
    <n v="3"/>
  </r>
  <r>
    <x v="278"/>
    <x v="28"/>
    <x v="28"/>
    <x v="13"/>
    <x v="3"/>
    <x v="3"/>
    <n v="686"/>
    <n v="15"/>
    <s v="Completed"/>
    <x v="3"/>
    <n v="1456.0428289999788"/>
    <n v="2.1225114125364124"/>
    <x v="0"/>
    <n v="98"/>
    <n v="274.39999999999998"/>
    <n v="1181.642828999979"/>
    <n v="2736"/>
    <n v="6"/>
  </r>
  <r>
    <x v="279"/>
    <x v="178"/>
    <x v="178"/>
    <x v="8"/>
    <x v="2"/>
    <x v="3"/>
    <n v="1189"/>
    <n v="26"/>
    <s v="Completed"/>
    <x v="4"/>
    <n v="2347.148767294424"/>
    <n v="1.9740527899869"/>
    <x v="2"/>
    <n v="169.85714285714286"/>
    <n v="475.59999999999997"/>
    <n v="1871.5487672944241"/>
    <n v="9139"/>
    <n v="4"/>
  </r>
  <r>
    <x v="280"/>
    <x v="80"/>
    <x v="80"/>
    <x v="9"/>
    <x v="4"/>
    <x v="6"/>
    <n v="1379"/>
    <n v="31"/>
    <s v="Completed"/>
    <x v="4"/>
    <n v="2794.0972647238486"/>
    <n v="2.0261764066162788"/>
    <x v="3"/>
    <n v="197"/>
    <n v="551.59999999999991"/>
    <n v="2242.4972647238487"/>
    <n v="10631"/>
    <n v="3"/>
  </r>
  <r>
    <x v="281"/>
    <x v="181"/>
    <x v="181"/>
    <x v="8"/>
    <x v="3"/>
    <x v="0"/>
    <n v="1175"/>
    <n v="27"/>
    <s v="Completed"/>
    <x v="1"/>
    <n v="3799.1679277660191"/>
    <n v="3.2333344066093779"/>
    <x v="4"/>
    <n v="167.85714285714286"/>
    <n v="470"/>
    <n v="3329.1679277660191"/>
    <n v="20881"/>
    <n v="1"/>
  </r>
  <r>
    <x v="282"/>
    <x v="162"/>
    <x v="162"/>
    <x v="11"/>
    <x v="4"/>
    <x v="3"/>
    <n v="2239"/>
    <n v="47"/>
    <s v="Completed"/>
    <x v="4"/>
    <n v="4270.1970612754849"/>
    <n v="1.9071893976219227"/>
    <x v="2"/>
    <n v="319.85714285714283"/>
    <n v="895.59999999999991"/>
    <n v="3374.597061275485"/>
    <n v="9754"/>
    <n v="2"/>
  </r>
  <r>
    <x v="283"/>
    <x v="182"/>
    <x v="182"/>
    <x v="11"/>
    <x v="3"/>
    <x v="5"/>
    <n v="2809"/>
    <n v="58"/>
    <s v="Completed"/>
    <x v="3"/>
    <n v="6304.4843727271555"/>
    <n v="2.2443874591410307"/>
    <x v="2"/>
    <n v="401.28571428571428"/>
    <n v="1123.5999999999999"/>
    <n v="5180.884372727156"/>
    <n v="2518"/>
    <n v="2"/>
  </r>
  <r>
    <x v="284"/>
    <x v="117"/>
    <x v="117"/>
    <x v="6"/>
    <x v="3"/>
    <x v="1"/>
    <n v="173"/>
    <n v="5"/>
    <s v="Completed"/>
    <x v="2"/>
    <n v="199.79414533970035"/>
    <n v="1.1548794528306379"/>
    <x v="3"/>
    <n v="24.714285714285715"/>
    <n v="69.2"/>
    <n v="130.59414533970033"/>
    <n v="2789"/>
    <n v="3"/>
  </r>
  <r>
    <x v="285"/>
    <x v="115"/>
    <x v="115"/>
    <x v="2"/>
    <x v="5"/>
    <x v="1"/>
    <n v="726"/>
    <n v="16"/>
    <s v="Completed"/>
    <x v="3"/>
    <n v="1533.1241197109021"/>
    <n v="2.1117412117230057"/>
    <x v="4"/>
    <n v="103.71428571428571"/>
    <n v="290.39999999999998"/>
    <n v="1242.724119710902"/>
    <n v="2443"/>
    <n v="2"/>
  </r>
  <r>
    <x v="286"/>
    <x v="77"/>
    <x v="77"/>
    <x v="3"/>
    <x v="6"/>
    <x v="5"/>
    <n v="2957"/>
    <n v="62"/>
    <s v="Completed"/>
    <x v="2"/>
    <n v="3987.4087439011396"/>
    <n v="1.3484642353402569"/>
    <x v="4"/>
    <n v="422.42857142857144"/>
    <n v="1182.8"/>
    <n v="2804.6087439011399"/>
    <n v="3489"/>
    <n v="4"/>
  </r>
  <r>
    <x v="287"/>
    <x v="84"/>
    <x v="84"/>
    <x v="4"/>
    <x v="1"/>
    <x v="2"/>
    <n v="650"/>
    <n v="15"/>
    <s v="Completed"/>
    <x v="0"/>
    <n v="1673.167728780292"/>
    <n v="2.5741041981235262"/>
    <x v="4"/>
    <n v="92.857142857142861"/>
    <n v="260"/>
    <n v="1413.167728780292"/>
    <n v="5117"/>
    <n v="3"/>
  </r>
  <r>
    <x v="288"/>
    <x v="17"/>
    <x v="17"/>
    <x v="12"/>
    <x v="2"/>
    <x v="5"/>
    <n v="2587"/>
    <n v="54"/>
    <s v="Completed"/>
    <x v="3"/>
    <n v="5902.9446505728138"/>
    <n v="2.2817721880838091"/>
    <x v="0"/>
    <n v="369.57142857142856"/>
    <n v="1034.8"/>
    <n v="4868.1446505728136"/>
    <n v="2259"/>
    <n v="5"/>
  </r>
  <r>
    <x v="289"/>
    <x v="16"/>
    <x v="16"/>
    <x v="2"/>
    <x v="2"/>
    <x v="6"/>
    <n v="2594"/>
    <n v="55"/>
    <s v="Completed"/>
    <x v="3"/>
    <n v="5383.8345059101612"/>
    <n v="2.075495183465752"/>
    <x v="0"/>
    <n v="370.57142857142856"/>
    <n v="1037.5999999999999"/>
    <n v="4346.2345059101608"/>
    <n v="2582"/>
    <n v="3"/>
  </r>
  <r>
    <x v="290"/>
    <x v="42"/>
    <x v="42"/>
    <x v="11"/>
    <x v="5"/>
    <x v="6"/>
    <n v="2445"/>
    <n v="50"/>
    <s v="Completed"/>
    <x v="3"/>
    <n v="5586.922735008734"/>
    <n v="2.285039973418705"/>
    <x v="0"/>
    <n v="349.28571428571428"/>
    <n v="977.99999999999989"/>
    <n v="4608.922735008734"/>
    <n v="2834"/>
    <n v="3"/>
  </r>
  <r>
    <x v="291"/>
    <x v="182"/>
    <x v="182"/>
    <x v="8"/>
    <x v="6"/>
    <x v="5"/>
    <n v="2436"/>
    <n v="52"/>
    <s v="Completed"/>
    <x v="4"/>
    <n v="4445.47642475253"/>
    <n v="1.824908220341761"/>
    <x v="2"/>
    <n v="348"/>
    <n v="974.4"/>
    <n v="3471.0764247525299"/>
    <n v="9241"/>
    <n v="2"/>
  </r>
  <r>
    <x v="292"/>
    <x v="100"/>
    <x v="100"/>
    <x v="14"/>
    <x v="0"/>
    <x v="0"/>
    <n v="2023"/>
    <n v="43"/>
    <s v="Completed"/>
    <x v="0"/>
    <n v="5577.0658431832653"/>
    <n v="2.7568293836793205"/>
    <x v="0"/>
    <n v="289"/>
    <n v="809.19999999999993"/>
    <n v="4767.8658431832655"/>
    <n v="5196"/>
    <n v="4"/>
  </r>
  <r>
    <x v="293"/>
    <x v="11"/>
    <x v="11"/>
    <x v="2"/>
    <x v="1"/>
    <x v="5"/>
    <n v="1946"/>
    <n v="40"/>
    <s v="Completed"/>
    <x v="0"/>
    <n v="5344.2721928194705"/>
    <n v="2.7462858133707453"/>
    <x v="3"/>
    <n v="278"/>
    <n v="778.4"/>
    <n v="4565.8721928194709"/>
    <n v="4665"/>
    <n v="3"/>
  </r>
  <r>
    <x v="294"/>
    <x v="183"/>
    <x v="183"/>
    <x v="10"/>
    <x v="2"/>
    <x v="6"/>
    <n v="2183"/>
    <n v="47"/>
    <s v="Completed"/>
    <x v="2"/>
    <n v="2823.968272022581"/>
    <n v="1.2936180815495104"/>
    <x v="2"/>
    <n v="311.85714285714283"/>
    <n v="873.19999999999993"/>
    <n v="1950.7682720225812"/>
    <n v="3181"/>
    <n v="1"/>
  </r>
  <r>
    <x v="295"/>
    <x v="1"/>
    <x v="1"/>
    <x v="14"/>
    <x v="5"/>
    <x v="4"/>
    <n v="1893"/>
    <n v="39"/>
    <s v="Completed"/>
    <x v="0"/>
    <n v="5299.7400230781604"/>
    <n v="2.7996513592594616"/>
    <x v="0"/>
    <n v="270.42857142857144"/>
    <n v="757.2"/>
    <n v="4542.5400230781606"/>
    <n v="5059"/>
    <n v="2"/>
  </r>
  <r>
    <x v="296"/>
    <x v="100"/>
    <x v="100"/>
    <x v="12"/>
    <x v="2"/>
    <x v="2"/>
    <n v="1626"/>
    <n v="35"/>
    <s v="Completed"/>
    <x v="0"/>
    <n v="4476.7019310525748"/>
    <n v="2.7531992195895292"/>
    <x v="0"/>
    <n v="232.28571428571428"/>
    <n v="650.4"/>
    <n v="3826.3019310525747"/>
    <n v="5375"/>
    <n v="4"/>
  </r>
  <r>
    <x v="297"/>
    <x v="32"/>
    <x v="32"/>
    <x v="9"/>
    <x v="1"/>
    <x v="0"/>
    <n v="2405"/>
    <n v="50"/>
    <s v="Completed"/>
    <x v="2"/>
    <n v="3167.9684467150701"/>
    <n v="1.3172425973867234"/>
    <x v="0"/>
    <n v="343.57142857142856"/>
    <n v="961.99999999999989"/>
    <n v="2205.9684467150701"/>
    <n v="3280"/>
    <n v="3"/>
  </r>
  <r>
    <x v="298"/>
    <x v="184"/>
    <x v="184"/>
    <x v="6"/>
    <x v="3"/>
    <x v="1"/>
    <n v="838"/>
    <n v="18"/>
    <s v="Completed"/>
    <x v="4"/>
    <n v="1621.9514958662955"/>
    <n v="1.9355029783607345"/>
    <x v="3"/>
    <n v="119.71428571428571"/>
    <n v="335.2"/>
    <n v="1286.7514958662955"/>
    <n v="10971"/>
    <n v="1"/>
  </r>
  <r>
    <x v="299"/>
    <x v="185"/>
    <x v="185"/>
    <x v="1"/>
    <x v="6"/>
    <x v="2"/>
    <n v="2716"/>
    <n v="56"/>
    <s v="Completed"/>
    <x v="3"/>
    <n v="5698.5562121488092"/>
    <n v="2.0981429352536116"/>
    <x v="1"/>
    <n v="388"/>
    <n v="1086.3999999999999"/>
    <n v="4612.1562121488096"/>
    <n v="2325"/>
    <n v="2"/>
  </r>
  <r>
    <x v="300"/>
    <x v="186"/>
    <x v="186"/>
    <x v="5"/>
    <x v="6"/>
    <x v="6"/>
    <n v="1550"/>
    <n v="33"/>
    <s v="Completed"/>
    <x v="2"/>
    <n v="1783.1419157200137"/>
    <n v="1.1504141391742024"/>
    <x v="2"/>
    <n v="221.42857142857142"/>
    <n v="619.99999999999989"/>
    <n v="1163.1419157200139"/>
    <n v="2500"/>
    <n v="2"/>
  </r>
  <r>
    <x v="301"/>
    <x v="63"/>
    <x v="63"/>
    <x v="0"/>
    <x v="1"/>
    <x v="4"/>
    <n v="904"/>
    <n v="21"/>
    <s v="Completed"/>
    <x v="1"/>
    <n v="2924.1065110935315"/>
    <n v="3.2346310963424019"/>
    <x v="0"/>
    <n v="129.14285714285714"/>
    <n v="361.59999999999997"/>
    <n v="2562.5065110935316"/>
    <n v="18223"/>
    <n v="3"/>
  </r>
  <r>
    <x v="302"/>
    <x v="145"/>
    <x v="145"/>
    <x v="8"/>
    <x v="6"/>
    <x v="4"/>
    <n v="251"/>
    <n v="8"/>
    <s v="Completed"/>
    <x v="3"/>
    <n v="529.35641099380064"/>
    <n v="2.1089896852342656"/>
    <x v="1"/>
    <n v="35.857142857142854"/>
    <n v="100.39999999999999"/>
    <n v="428.95641099380066"/>
    <n v="2838"/>
    <n v="2"/>
  </r>
  <r>
    <x v="303"/>
    <x v="61"/>
    <x v="61"/>
    <x v="4"/>
    <x v="4"/>
    <x v="0"/>
    <n v="680"/>
    <n v="16"/>
    <s v="Completed"/>
    <x v="2"/>
    <n v="872.17030082768918"/>
    <n v="1.2826033835701312"/>
    <x v="1"/>
    <n v="97.142857142857139"/>
    <n v="271.99999999999994"/>
    <n v="600.17030082768929"/>
    <n v="3110"/>
    <n v="2"/>
  </r>
  <r>
    <x v="304"/>
    <x v="187"/>
    <x v="187"/>
    <x v="3"/>
    <x v="5"/>
    <x v="5"/>
    <n v="867"/>
    <n v="21"/>
    <s v="Completed"/>
    <x v="0"/>
    <n v="2222.0202991314418"/>
    <n v="2.5628838513626779"/>
    <x v="3"/>
    <n v="123.85714285714286"/>
    <n v="346.8"/>
    <n v="1875.2202991314418"/>
    <n v="4938"/>
    <n v="2"/>
  </r>
  <r>
    <x v="305"/>
    <x v="87"/>
    <x v="87"/>
    <x v="12"/>
    <x v="3"/>
    <x v="2"/>
    <n v="1479"/>
    <n v="31"/>
    <s v="Completed"/>
    <x v="0"/>
    <n v="3805.6635283262526"/>
    <n v="2.5731328791928685"/>
    <x v="1"/>
    <n v="211.28571428571428"/>
    <n v="591.59999999999991"/>
    <n v="3214.0635283262527"/>
    <n v="5262"/>
    <n v="5"/>
  </r>
  <r>
    <x v="306"/>
    <x v="188"/>
    <x v="188"/>
    <x v="7"/>
    <x v="6"/>
    <x v="2"/>
    <n v="601"/>
    <n v="15"/>
    <s v="Completed"/>
    <x v="2"/>
    <n v="703.89582049625005"/>
    <n v="1.1712076880137272"/>
    <x v="4"/>
    <n v="85.857142857142861"/>
    <n v="240.4"/>
    <n v="463.49582049625008"/>
    <n v="3338"/>
    <n v="2"/>
  </r>
  <r>
    <x v="307"/>
    <x v="178"/>
    <x v="178"/>
    <x v="8"/>
    <x v="3"/>
    <x v="2"/>
    <n v="177"/>
    <n v="5"/>
    <s v="Completed"/>
    <x v="4"/>
    <n v="323.50208464737676"/>
    <n v="1.8276953934880042"/>
    <x v="2"/>
    <n v="25.285714285714285"/>
    <n v="70.8"/>
    <n v="252.70208464737675"/>
    <n v="9430"/>
    <n v="4"/>
  </r>
  <r>
    <x v="308"/>
    <x v="185"/>
    <x v="185"/>
    <x v="2"/>
    <x v="6"/>
    <x v="6"/>
    <n v="1492"/>
    <n v="33"/>
    <s v="Completed"/>
    <x v="0"/>
    <n v="4018.8277790126822"/>
    <n v="2.6935843022873205"/>
    <x v="1"/>
    <n v="213.14285714285714"/>
    <n v="596.79999999999995"/>
    <n v="3422.027779012682"/>
    <n v="4640"/>
    <n v="2"/>
  </r>
  <r>
    <x v="309"/>
    <x v="42"/>
    <x v="42"/>
    <x v="11"/>
    <x v="2"/>
    <x v="5"/>
    <n v="2448"/>
    <n v="52"/>
    <s v="Completed"/>
    <x v="4"/>
    <n v="4955.4106084774567"/>
    <n v="2.0242690394107257"/>
    <x v="0"/>
    <n v="349.71428571428572"/>
    <n v="979.19999999999993"/>
    <n v="3976.2106084774568"/>
    <n v="9083"/>
    <n v="3"/>
  </r>
  <r>
    <x v="310"/>
    <x v="87"/>
    <x v="87"/>
    <x v="11"/>
    <x v="0"/>
    <x v="1"/>
    <n v="2015"/>
    <n v="43"/>
    <s v="Completed"/>
    <x v="1"/>
    <n v="6566.6885914914656"/>
    <n v="3.2589025267947718"/>
    <x v="1"/>
    <n v="287.85714285714283"/>
    <n v="805.99999999999989"/>
    <n v="5760.6885914914656"/>
    <n v="20155"/>
    <n v="5"/>
  </r>
  <r>
    <x v="311"/>
    <x v="89"/>
    <x v="89"/>
    <x v="7"/>
    <x v="2"/>
    <x v="5"/>
    <n v="2726"/>
    <n v="57"/>
    <s v="Completed"/>
    <x v="1"/>
    <n v="8919.6815711694871"/>
    <n v="3.2720768786388432"/>
    <x v="0"/>
    <n v="389.42857142857144"/>
    <n v="1090.3999999999999"/>
    <n v="7829.2815711694875"/>
    <n v="19301"/>
    <n v="2"/>
  </r>
  <r>
    <x v="312"/>
    <x v="168"/>
    <x v="168"/>
    <x v="14"/>
    <x v="0"/>
    <x v="5"/>
    <n v="1600"/>
    <n v="35"/>
    <s v="Completed"/>
    <x v="2"/>
    <n v="1989.3201465928328"/>
    <n v="1.2433250916205205"/>
    <x v="2"/>
    <n v="228.57142857142858"/>
    <n v="640"/>
    <n v="1349.3201465928328"/>
    <n v="2678"/>
    <n v="3"/>
  </r>
  <r>
    <x v="313"/>
    <x v="21"/>
    <x v="21"/>
    <x v="2"/>
    <x v="2"/>
    <x v="5"/>
    <n v="1309"/>
    <n v="28"/>
    <s v="Completed"/>
    <x v="2"/>
    <n v="1716.4692709543124"/>
    <n v="1.3112828655113158"/>
    <x v="2"/>
    <n v="187"/>
    <n v="523.6"/>
    <n v="1192.8692709543125"/>
    <n v="3304"/>
    <n v="3"/>
  </r>
  <r>
    <x v="314"/>
    <x v="11"/>
    <x v="11"/>
    <x v="3"/>
    <x v="4"/>
    <x v="2"/>
    <n v="454"/>
    <n v="11"/>
    <s v="Completed"/>
    <x v="4"/>
    <n v="908.42029748246375"/>
    <n v="2.000925765379876"/>
    <x v="3"/>
    <n v="64.857142857142861"/>
    <n v="181.6"/>
    <n v="726.82029748246373"/>
    <n v="9452"/>
    <n v="3"/>
  </r>
  <r>
    <x v="315"/>
    <x v="189"/>
    <x v="189"/>
    <x v="10"/>
    <x v="5"/>
    <x v="3"/>
    <n v="1447"/>
    <n v="32"/>
    <s v="Completed"/>
    <x v="2"/>
    <n v="1887.8444991993388"/>
    <n v="1.3046610222524802"/>
    <x v="0"/>
    <n v="206.71428571428572"/>
    <n v="578.79999999999995"/>
    <n v="1309.0444991993388"/>
    <n v="3072"/>
    <n v="1"/>
  </r>
  <r>
    <x v="316"/>
    <x v="190"/>
    <x v="190"/>
    <x v="14"/>
    <x v="6"/>
    <x v="6"/>
    <n v="2234"/>
    <n v="46"/>
    <s v="Completed"/>
    <x v="2"/>
    <n v="2956.1353846813608"/>
    <n v="1.3232477102423281"/>
    <x v="2"/>
    <n v="319.14285714285717"/>
    <n v="893.6"/>
    <n v="2062.5353846813609"/>
    <n v="2709"/>
    <n v="1"/>
  </r>
  <r>
    <x v="317"/>
    <x v="71"/>
    <x v="71"/>
    <x v="5"/>
    <x v="1"/>
    <x v="6"/>
    <n v="62"/>
    <n v="4"/>
    <s v="Completed"/>
    <x v="0"/>
    <n v="174.7524297353857"/>
    <n v="2.8185875763771886"/>
    <x v="2"/>
    <n v="8.8571428571428577"/>
    <n v="24.8"/>
    <n v="149.95242973538569"/>
    <n v="5207"/>
    <n v="4"/>
  </r>
  <r>
    <x v="318"/>
    <x v="14"/>
    <x v="14"/>
    <x v="1"/>
    <x v="2"/>
    <x v="2"/>
    <n v="1594"/>
    <n v="34"/>
    <s v="Completed"/>
    <x v="1"/>
    <n v="4953.5322620722245"/>
    <n v="3.107611205816954"/>
    <x v="0"/>
    <n v="227.71428571428572"/>
    <n v="637.6"/>
    <n v="4315.9322620722241"/>
    <n v="21861"/>
    <n v="3"/>
  </r>
  <r>
    <x v="319"/>
    <x v="105"/>
    <x v="105"/>
    <x v="5"/>
    <x v="6"/>
    <x v="1"/>
    <n v="781"/>
    <n v="19"/>
    <s v="Completed"/>
    <x v="2"/>
    <n v="950.16915705843542"/>
    <n v="1.2166058349019659"/>
    <x v="2"/>
    <n v="111.57142857142857"/>
    <n v="312.39999999999998"/>
    <n v="637.76915705843544"/>
    <n v="3476"/>
    <n v="4"/>
  </r>
  <r>
    <x v="320"/>
    <x v="191"/>
    <x v="191"/>
    <x v="1"/>
    <x v="4"/>
    <x v="5"/>
    <n v="351"/>
    <n v="11"/>
    <s v="Completed"/>
    <x v="3"/>
    <n v="752.03472358383874"/>
    <n v="2.1425490700394265"/>
    <x v="4"/>
    <n v="50.142857142857146"/>
    <n v="140.4"/>
    <n v="611.63472358383876"/>
    <n v="2925"/>
    <n v="2"/>
  </r>
  <r>
    <x v="321"/>
    <x v="165"/>
    <x v="165"/>
    <x v="10"/>
    <x v="6"/>
    <x v="3"/>
    <n v="414"/>
    <n v="12"/>
    <s v="Completed"/>
    <x v="4"/>
    <n v="789.67331223115866"/>
    <n v="1.9074234594955524"/>
    <x v="4"/>
    <n v="59.142857142857146"/>
    <n v="165.6"/>
    <n v="624.07331223115864"/>
    <n v="9773"/>
    <n v="2"/>
  </r>
  <r>
    <x v="322"/>
    <x v="62"/>
    <x v="62"/>
    <x v="9"/>
    <x v="5"/>
    <x v="0"/>
    <n v="767"/>
    <n v="19"/>
    <s v="Completed"/>
    <x v="2"/>
    <n v="1047.9044869722063"/>
    <n v="1.3662379230406863"/>
    <x v="4"/>
    <n v="109.57142857142857"/>
    <n v="306.79999999999995"/>
    <n v="741.10448697220636"/>
    <n v="3475"/>
    <n v="4"/>
  </r>
  <r>
    <x v="323"/>
    <x v="192"/>
    <x v="192"/>
    <x v="13"/>
    <x v="2"/>
    <x v="2"/>
    <n v="1411"/>
    <n v="32"/>
    <s v="Completed"/>
    <x v="0"/>
    <n v="3811.2542063232368"/>
    <n v="2.7011014927875525"/>
    <x v="3"/>
    <n v="201.57142857142858"/>
    <n v="564.4"/>
    <n v="3246.8542063232367"/>
    <n v="5229"/>
    <n v="3"/>
  </r>
  <r>
    <x v="324"/>
    <x v="3"/>
    <x v="3"/>
    <x v="10"/>
    <x v="4"/>
    <x v="5"/>
    <n v="2457"/>
    <n v="53"/>
    <s v="Completed"/>
    <x v="4"/>
    <n v="4967.2581549733823"/>
    <n v="2.0216760907502573"/>
    <x v="2"/>
    <n v="351"/>
    <n v="982.8"/>
    <n v="3984.4581549733821"/>
    <n v="10753"/>
    <n v="4"/>
  </r>
  <r>
    <x v="325"/>
    <x v="72"/>
    <x v="72"/>
    <x v="3"/>
    <x v="6"/>
    <x v="6"/>
    <n v="2576"/>
    <n v="54"/>
    <s v="Completed"/>
    <x v="1"/>
    <n v="7920.6700381681167"/>
    <n v="3.0747942694752006"/>
    <x v="0"/>
    <n v="368"/>
    <n v="1030.3999999999999"/>
    <n v="6890.270038168117"/>
    <n v="19841"/>
    <n v="2"/>
  </r>
  <r>
    <x v="326"/>
    <x v="87"/>
    <x v="87"/>
    <x v="2"/>
    <x v="4"/>
    <x v="0"/>
    <n v="1257"/>
    <n v="27"/>
    <s v="Completed"/>
    <x v="2"/>
    <n v="1620.1721622876589"/>
    <n v="1.2889197790673499"/>
    <x v="1"/>
    <n v="179.57142857142858"/>
    <n v="502.8"/>
    <n v="1117.372162287659"/>
    <n v="3121"/>
    <n v="5"/>
  </r>
  <r>
    <x v="327"/>
    <x v="193"/>
    <x v="193"/>
    <x v="5"/>
    <x v="0"/>
    <x v="5"/>
    <n v="2195"/>
    <n v="45"/>
    <s v="Completed"/>
    <x v="2"/>
    <n v="3054.5344378061927"/>
    <n v="1.3915874431918873"/>
    <x v="1"/>
    <n v="313.57142857142856"/>
    <n v="877.99999999999989"/>
    <n v="2176.5344378061927"/>
    <n v="2872"/>
    <n v="2"/>
  </r>
  <r>
    <x v="328"/>
    <x v="194"/>
    <x v="194"/>
    <x v="1"/>
    <x v="3"/>
    <x v="5"/>
    <n v="1930"/>
    <n v="41"/>
    <s v="Completed"/>
    <x v="3"/>
    <n v="4422.9903071000235"/>
    <n v="2.2917048223316185"/>
    <x v="0"/>
    <n v="275.71428571428572"/>
    <n v="772"/>
    <n v="3650.9903071000235"/>
    <n v="2182"/>
    <n v="2"/>
  </r>
  <r>
    <x v="329"/>
    <x v="195"/>
    <x v="195"/>
    <x v="5"/>
    <x v="3"/>
    <x v="5"/>
    <n v="1716"/>
    <n v="38"/>
    <s v="Completed"/>
    <x v="0"/>
    <n v="4533.2564614491748"/>
    <n v="2.6417578446673513"/>
    <x v="3"/>
    <n v="245.14285714285714"/>
    <n v="686.4"/>
    <n v="3846.8564614491747"/>
    <n v="5019"/>
    <n v="1"/>
  </r>
  <r>
    <x v="330"/>
    <x v="196"/>
    <x v="196"/>
    <x v="6"/>
    <x v="0"/>
    <x v="3"/>
    <n v="2525"/>
    <n v="53"/>
    <s v="Completed"/>
    <x v="3"/>
    <n v="5836.8659974364855"/>
    <n v="2.3116300979946476"/>
    <x v="0"/>
    <n v="360.71428571428572"/>
    <n v="1010"/>
    <n v="4826.8659974364855"/>
    <n v="2112"/>
    <n v="1"/>
  </r>
  <r>
    <x v="331"/>
    <x v="101"/>
    <x v="101"/>
    <x v="5"/>
    <x v="4"/>
    <x v="6"/>
    <n v="642"/>
    <n v="14"/>
    <s v="Completed"/>
    <x v="0"/>
    <n v="1767.7373304976845"/>
    <n v="2.7534849384699136"/>
    <x v="4"/>
    <n v="91.714285714285708"/>
    <n v="256.79999999999995"/>
    <n v="1510.9373304976846"/>
    <n v="4577"/>
    <n v="3"/>
  </r>
  <r>
    <x v="332"/>
    <x v="197"/>
    <x v="197"/>
    <x v="6"/>
    <x v="4"/>
    <x v="2"/>
    <n v="2400"/>
    <n v="52"/>
    <s v="Completed"/>
    <x v="2"/>
    <n v="3135.316119767876"/>
    <n v="1.3063817165699483"/>
    <x v="2"/>
    <n v="342.85714285714283"/>
    <n v="959.99999999999989"/>
    <n v="2175.316119767876"/>
    <n v="3226"/>
    <n v="1"/>
  </r>
  <r>
    <x v="333"/>
    <x v="46"/>
    <x v="46"/>
    <x v="7"/>
    <x v="0"/>
    <x v="4"/>
    <n v="480"/>
    <n v="13"/>
    <s v="Completed"/>
    <x v="2"/>
    <n v="659.91412231764775"/>
    <n v="1.3748210881617662"/>
    <x v="3"/>
    <n v="68.571428571428569"/>
    <n v="191.99999999999997"/>
    <n v="467.91412231764775"/>
    <n v="2699"/>
    <n v="4"/>
  </r>
  <r>
    <x v="334"/>
    <x v="198"/>
    <x v="198"/>
    <x v="14"/>
    <x v="6"/>
    <x v="6"/>
    <n v="1561"/>
    <n v="34"/>
    <s v="Completed"/>
    <x v="4"/>
    <n v="2915.621407335223"/>
    <n v="1.8677907798431921"/>
    <x v="4"/>
    <n v="223"/>
    <n v="624.4"/>
    <n v="2291.2214073352229"/>
    <n v="10957"/>
    <n v="2"/>
  </r>
  <r>
    <x v="335"/>
    <x v="17"/>
    <x v="17"/>
    <x v="1"/>
    <x v="1"/>
    <x v="2"/>
    <n v="2808"/>
    <n v="58"/>
    <s v="Completed"/>
    <x v="0"/>
    <n v="7663.0355472473766"/>
    <n v="2.7290012632647351"/>
    <x v="0"/>
    <n v="401.14285714285717"/>
    <n v="1123.2"/>
    <n v="6539.8355472473768"/>
    <n v="4985"/>
    <n v="5"/>
  </r>
  <r>
    <x v="336"/>
    <x v="125"/>
    <x v="125"/>
    <x v="11"/>
    <x v="2"/>
    <x v="3"/>
    <n v="327"/>
    <n v="8"/>
    <s v="Completed"/>
    <x v="3"/>
    <n v="718.76073163008448"/>
    <n v="2.1980450508565275"/>
    <x v="3"/>
    <n v="46.714285714285715"/>
    <n v="130.79999999999998"/>
    <n v="587.96073163008452"/>
    <n v="2706"/>
    <n v="4"/>
  </r>
  <r>
    <x v="337"/>
    <x v="199"/>
    <x v="199"/>
    <x v="7"/>
    <x v="1"/>
    <x v="4"/>
    <n v="259"/>
    <n v="7"/>
    <s v="Completed"/>
    <x v="3"/>
    <n v="576.63173315617917"/>
    <n v="2.2263773480933557"/>
    <x v="1"/>
    <n v="37"/>
    <n v="103.6"/>
    <n v="473.03173315617914"/>
    <n v="2949"/>
    <n v="3"/>
  </r>
  <r>
    <x v="338"/>
    <x v="199"/>
    <x v="199"/>
    <x v="2"/>
    <x v="1"/>
    <x v="6"/>
    <n v="1147"/>
    <n v="25"/>
    <s v="Completed"/>
    <x v="4"/>
    <n v="2077.5190335390657"/>
    <n v="1.8112633247943031"/>
    <x v="1"/>
    <n v="163.85714285714286"/>
    <n v="458.79999999999995"/>
    <n v="1618.7190335390658"/>
    <n v="9094"/>
    <n v="3"/>
  </r>
  <r>
    <x v="339"/>
    <x v="199"/>
    <x v="199"/>
    <x v="8"/>
    <x v="5"/>
    <x v="4"/>
    <n v="2510"/>
    <n v="52"/>
    <s v="Completed"/>
    <x v="2"/>
    <n v="3005.3050072942806"/>
    <n v="1.1973326722287971"/>
    <x v="1"/>
    <n v="358.57142857142856"/>
    <n v="1003.9999999999999"/>
    <n v="2001.3050072942806"/>
    <n v="3110"/>
    <n v="3"/>
  </r>
  <r>
    <x v="340"/>
    <x v="155"/>
    <x v="155"/>
    <x v="9"/>
    <x v="6"/>
    <x v="6"/>
    <n v="948"/>
    <n v="22"/>
    <s v="Completed"/>
    <x v="1"/>
    <n v="2954.0481564582624"/>
    <n v="3.1160845532260151"/>
    <x v="3"/>
    <n v="135.42857142857142"/>
    <n v="379.19999999999993"/>
    <n v="2574.8481564582626"/>
    <n v="20563"/>
    <n v="3"/>
  </r>
  <r>
    <x v="341"/>
    <x v="193"/>
    <x v="193"/>
    <x v="4"/>
    <x v="4"/>
    <x v="4"/>
    <n v="128"/>
    <n v="6"/>
    <s v="Completed"/>
    <x v="2"/>
    <n v="157.05143734232044"/>
    <n v="1.2269643542368784"/>
    <x v="1"/>
    <n v="18.285714285714285"/>
    <n v="51.199999999999996"/>
    <n v="105.85143734232045"/>
    <n v="3065"/>
    <n v="2"/>
  </r>
  <r>
    <x v="342"/>
    <x v="200"/>
    <x v="200"/>
    <x v="10"/>
    <x v="4"/>
    <x v="1"/>
    <n v="489"/>
    <n v="12"/>
    <s v="Completed"/>
    <x v="4"/>
    <n v="968.99870610672895"/>
    <n v="1.9815924460260306"/>
    <x v="3"/>
    <n v="69.857142857142861"/>
    <n v="195.6"/>
    <n v="773.39870610672892"/>
    <n v="9794"/>
    <n v="2"/>
  </r>
  <r>
    <x v="343"/>
    <x v="142"/>
    <x v="142"/>
    <x v="0"/>
    <x v="5"/>
    <x v="1"/>
    <n v="1845"/>
    <n v="40"/>
    <s v="Completed"/>
    <x v="4"/>
    <n v="3463.3448771134631"/>
    <n v="1.877151694912446"/>
    <x v="0"/>
    <n v="263.57142857142856"/>
    <n v="737.99999999999989"/>
    <n v="2725.3448771134631"/>
    <n v="9921"/>
    <n v="3"/>
  </r>
  <r>
    <x v="344"/>
    <x v="167"/>
    <x v="167"/>
    <x v="5"/>
    <x v="6"/>
    <x v="3"/>
    <n v="1059"/>
    <n v="23"/>
    <s v="Completed"/>
    <x v="1"/>
    <n v="3535.7786156370403"/>
    <n v="3.3387900053229842"/>
    <x v="3"/>
    <n v="151.28571428571428"/>
    <n v="423.59999999999997"/>
    <n v="3112.1786156370404"/>
    <n v="19177"/>
    <n v="3"/>
  </r>
  <r>
    <x v="345"/>
    <x v="201"/>
    <x v="201"/>
    <x v="12"/>
    <x v="4"/>
    <x v="5"/>
    <n v="1023"/>
    <n v="22"/>
    <s v="Completed"/>
    <x v="2"/>
    <n v="1227.657028818189"/>
    <n v="1.2000557466453461"/>
    <x v="2"/>
    <n v="146.14285714285714"/>
    <n v="409.2"/>
    <n v="818.45702881818897"/>
    <n v="2828"/>
    <n v="1"/>
  </r>
  <r>
    <x v="346"/>
    <x v="106"/>
    <x v="106"/>
    <x v="9"/>
    <x v="4"/>
    <x v="1"/>
    <n v="2515"/>
    <n v="52"/>
    <s v="Completed"/>
    <x v="0"/>
    <n v="7046.4854488358751"/>
    <n v="2.8017834786623759"/>
    <x v="4"/>
    <n v="359.28571428571428"/>
    <n v="1005.9999999999999"/>
    <n v="6040.4854488358751"/>
    <n v="5123"/>
    <n v="3"/>
  </r>
  <r>
    <x v="347"/>
    <x v="55"/>
    <x v="55"/>
    <x v="5"/>
    <x v="6"/>
    <x v="2"/>
    <n v="1434"/>
    <n v="30"/>
    <s v="Completed"/>
    <x v="4"/>
    <n v="2598.2178027992104"/>
    <n v="1.8118673659687661"/>
    <x v="1"/>
    <n v="204.85714285714286"/>
    <n v="573.6"/>
    <n v="2024.6178027992105"/>
    <n v="9432"/>
    <n v="2"/>
  </r>
  <r>
    <x v="348"/>
    <x v="143"/>
    <x v="143"/>
    <x v="4"/>
    <x v="5"/>
    <x v="3"/>
    <n v="2560"/>
    <n v="54"/>
    <s v="Completed"/>
    <x v="0"/>
    <n v="6746.2768783559004"/>
    <n v="2.6352644056077734"/>
    <x v="3"/>
    <n v="365.71428571428572"/>
    <n v="1024"/>
    <n v="5722.2768783559004"/>
    <n v="4538"/>
    <n v="4"/>
  </r>
  <r>
    <x v="349"/>
    <x v="202"/>
    <x v="202"/>
    <x v="7"/>
    <x v="4"/>
    <x v="4"/>
    <n v="452"/>
    <n v="13"/>
    <s v="Completed"/>
    <x v="2"/>
    <n v="609.14148149365121"/>
    <n v="1.3476581448974585"/>
    <x v="0"/>
    <n v="64.571428571428569"/>
    <n v="180.79999999999998"/>
    <n v="428.34148149365126"/>
    <n v="2943"/>
    <n v="1"/>
  </r>
  <r>
    <x v="350"/>
    <x v="29"/>
    <x v="29"/>
    <x v="9"/>
    <x v="2"/>
    <x v="4"/>
    <n v="1248"/>
    <n v="26"/>
    <s v="Completed"/>
    <x v="2"/>
    <n v="1583.4216319242792"/>
    <n v="1.2687673332726597"/>
    <x v="4"/>
    <n v="178.28571428571428"/>
    <n v="499.19999999999993"/>
    <n v="1084.2216319242793"/>
    <n v="3444"/>
    <n v="4"/>
  </r>
  <r>
    <x v="351"/>
    <x v="39"/>
    <x v="39"/>
    <x v="7"/>
    <x v="4"/>
    <x v="0"/>
    <n v="172"/>
    <n v="7"/>
    <s v="Completed"/>
    <x v="0"/>
    <n v="453.61978207030592"/>
    <n v="2.6373243143622438"/>
    <x v="3"/>
    <n v="24.571428571428573"/>
    <n v="68.8"/>
    <n v="384.81978207030591"/>
    <n v="5001"/>
    <n v="4"/>
  </r>
  <r>
    <x v="352"/>
    <x v="52"/>
    <x v="52"/>
    <x v="14"/>
    <x v="5"/>
    <x v="2"/>
    <n v="1536"/>
    <n v="32"/>
    <s v="Completed"/>
    <x v="2"/>
    <n v="1898.495355494254"/>
    <n v="1.2359995803999049"/>
    <x v="1"/>
    <n v="219.42857142857142"/>
    <n v="614.4"/>
    <n v="1284.0953554942539"/>
    <n v="3491"/>
    <n v="2"/>
  </r>
  <r>
    <x v="353"/>
    <x v="203"/>
    <x v="203"/>
    <x v="10"/>
    <x v="1"/>
    <x v="4"/>
    <n v="2907"/>
    <n v="60"/>
    <s v="Completed"/>
    <x v="2"/>
    <n v="3887.0416960037337"/>
    <n v="1.3371316463721135"/>
    <x v="4"/>
    <n v="415.28571428571428"/>
    <n v="1162.8"/>
    <n v="2724.2416960037335"/>
    <n v="3484"/>
    <n v="1"/>
  </r>
  <r>
    <x v="354"/>
    <x v="194"/>
    <x v="194"/>
    <x v="11"/>
    <x v="4"/>
    <x v="5"/>
    <n v="443"/>
    <n v="12"/>
    <s v="Completed"/>
    <x v="0"/>
    <n v="1235.6829927590641"/>
    <n v="2.7893521281242979"/>
    <x v="0"/>
    <n v="63.285714285714285"/>
    <n v="177.2"/>
    <n v="1058.482992759064"/>
    <n v="4999"/>
    <n v="2"/>
  </r>
  <r>
    <x v="355"/>
    <x v="204"/>
    <x v="204"/>
    <x v="8"/>
    <x v="0"/>
    <x v="2"/>
    <n v="2644"/>
    <n v="55"/>
    <s v="Completed"/>
    <x v="1"/>
    <n v="8426.5144696056359"/>
    <n v="3.1870327040868518"/>
    <x v="0"/>
    <n v="377.71428571428572"/>
    <n v="1057.5999999999999"/>
    <n v="7368.9144696056355"/>
    <n v="19547"/>
    <n v="1"/>
  </r>
  <r>
    <x v="356"/>
    <x v="43"/>
    <x v="43"/>
    <x v="14"/>
    <x v="2"/>
    <x v="0"/>
    <n v="2462"/>
    <n v="52"/>
    <s v="Completed"/>
    <x v="3"/>
    <n v="5136.2348214976082"/>
    <n v="2.086204232939727"/>
    <x v="0"/>
    <n v="351.71428571428572"/>
    <n v="984.8"/>
    <n v="4151.434821497608"/>
    <n v="2816"/>
    <n v="5"/>
  </r>
  <r>
    <x v="357"/>
    <x v="13"/>
    <x v="13"/>
    <x v="4"/>
    <x v="6"/>
    <x v="1"/>
    <n v="1616"/>
    <n v="34"/>
    <s v="Completed"/>
    <x v="0"/>
    <n v="4462.8259332421194"/>
    <n v="2.7616497111646781"/>
    <x v="1"/>
    <n v="230.85714285714286"/>
    <n v="646.4"/>
    <n v="3816.4259332421193"/>
    <n v="5310"/>
    <n v="4"/>
  </r>
  <r>
    <x v="358"/>
    <x v="13"/>
    <x v="13"/>
    <x v="8"/>
    <x v="0"/>
    <x v="3"/>
    <n v="1193"/>
    <n v="25"/>
    <s v="Completed"/>
    <x v="0"/>
    <n v="3026.1645533661872"/>
    <n v="2.5366006314888407"/>
    <x v="1"/>
    <n v="170.42857142857142"/>
    <n v="477.19999999999993"/>
    <n v="2548.9645533661874"/>
    <n v="5416"/>
    <n v="4"/>
  </r>
  <r>
    <x v="359"/>
    <x v="106"/>
    <x v="106"/>
    <x v="2"/>
    <x v="4"/>
    <x v="4"/>
    <n v="471"/>
    <n v="13"/>
    <s v="Completed"/>
    <x v="1"/>
    <n v="1444.5964384160109"/>
    <n v="3.0670837333673266"/>
    <x v="4"/>
    <n v="67.285714285714292"/>
    <n v="188.4"/>
    <n v="1256.1964384160108"/>
    <n v="20712"/>
    <n v="3"/>
  </r>
  <r>
    <x v="360"/>
    <x v="205"/>
    <x v="205"/>
    <x v="4"/>
    <x v="2"/>
    <x v="4"/>
    <n v="2059"/>
    <n v="44"/>
    <s v="Completed"/>
    <x v="1"/>
    <n v="6552.1329150380152"/>
    <n v="3.1821917994356559"/>
    <x v="0"/>
    <n v="294.14285714285717"/>
    <n v="823.6"/>
    <n v="5728.5329150380148"/>
    <n v="21529"/>
    <n v="1"/>
  </r>
  <r>
    <x v="361"/>
    <x v="25"/>
    <x v="25"/>
    <x v="6"/>
    <x v="4"/>
    <x v="0"/>
    <n v="1171"/>
    <n v="27"/>
    <s v="Completed"/>
    <x v="4"/>
    <n v="2261.1170823058897"/>
    <n v="1.930928336725781"/>
    <x v="0"/>
    <n v="167.28571428571428"/>
    <n v="468.39999999999992"/>
    <n v="1792.7170823058898"/>
    <n v="10202"/>
    <n v="4"/>
  </r>
  <r>
    <x v="362"/>
    <x v="206"/>
    <x v="206"/>
    <x v="6"/>
    <x v="3"/>
    <x v="0"/>
    <n v="1295"/>
    <n v="27"/>
    <s v="Completed"/>
    <x v="4"/>
    <n v="2627.1083136523685"/>
    <n v="2.0286550684574274"/>
    <x v="3"/>
    <n v="185"/>
    <n v="518"/>
    <n v="2109.1083136523685"/>
    <n v="10143"/>
    <n v="1"/>
  </r>
  <r>
    <x v="363"/>
    <x v="168"/>
    <x v="168"/>
    <x v="5"/>
    <x v="1"/>
    <x v="5"/>
    <n v="1227"/>
    <n v="26"/>
    <s v="Completed"/>
    <x v="2"/>
    <n v="1720.5077053152315"/>
    <n v="1.4022067687980697"/>
    <x v="2"/>
    <n v="175.28571428571428"/>
    <n v="490.79999999999995"/>
    <n v="1229.7077053152316"/>
    <n v="3048"/>
    <n v="3"/>
  </r>
  <r>
    <x v="364"/>
    <x v="180"/>
    <x v="180"/>
    <x v="1"/>
    <x v="5"/>
    <x v="3"/>
    <n v="1021"/>
    <n v="24"/>
    <s v="Completed"/>
    <x v="1"/>
    <n v="3171.6024912284115"/>
    <n v="3.1063687475302757"/>
    <x v="3"/>
    <n v="145.85714285714286"/>
    <n v="408.4"/>
    <n v="2763.2024912284114"/>
    <n v="18872"/>
    <n v="3"/>
  </r>
  <r>
    <x v="365"/>
    <x v="207"/>
    <x v="207"/>
    <x v="9"/>
    <x v="4"/>
    <x v="5"/>
    <n v="919"/>
    <n v="21"/>
    <s v="Completed"/>
    <x v="3"/>
    <n v="2103.3028110028099"/>
    <n v="2.2886864102315667"/>
    <x v="4"/>
    <n v="131.28571428571428"/>
    <n v="367.59999999999997"/>
    <n v="1735.70281100281"/>
    <n v="2642"/>
    <n v="1"/>
  </r>
  <r>
    <x v="366"/>
    <x v="208"/>
    <x v="208"/>
    <x v="12"/>
    <x v="1"/>
    <x v="2"/>
    <n v="2729"/>
    <n v="56"/>
    <s v="Completed"/>
    <x v="4"/>
    <n v="5039.1398107333362"/>
    <n v="1.8465151376816915"/>
    <x v="2"/>
    <n v="389.85714285714283"/>
    <n v="1091.5999999999999"/>
    <n v="3947.5398107333363"/>
    <n v="10565"/>
    <n v="2"/>
  </r>
  <r>
    <x v="367"/>
    <x v="98"/>
    <x v="98"/>
    <x v="7"/>
    <x v="2"/>
    <x v="6"/>
    <n v="2613"/>
    <n v="55"/>
    <s v="Completed"/>
    <x v="0"/>
    <n v="6815.88709419307"/>
    <n v="2.6084527723662725"/>
    <x v="2"/>
    <n v="373.28571428571428"/>
    <n v="1045.1999999999998"/>
    <n v="5770.6870941930702"/>
    <n v="5269"/>
    <n v="4"/>
  </r>
  <r>
    <x v="368"/>
    <x v="112"/>
    <x v="112"/>
    <x v="11"/>
    <x v="2"/>
    <x v="4"/>
    <n v="1663"/>
    <n v="36"/>
    <s v="Completed"/>
    <x v="0"/>
    <n v="4214.6792919848303"/>
    <n v="2.5343832182710946"/>
    <x v="0"/>
    <n v="237.57142857142858"/>
    <n v="665.2"/>
    <n v="3549.4792919848305"/>
    <n v="5218"/>
    <n v="3"/>
  </r>
  <r>
    <x v="369"/>
    <x v="46"/>
    <x v="46"/>
    <x v="8"/>
    <x v="1"/>
    <x v="6"/>
    <n v="1581"/>
    <n v="33"/>
    <s v="Completed"/>
    <x v="3"/>
    <n v="3419.8676838052088"/>
    <n v="2.1631041643296705"/>
    <x v="3"/>
    <n v="225.85714285714286"/>
    <n v="632.4"/>
    <n v="2787.4676838052087"/>
    <n v="2487"/>
    <n v="4"/>
  </r>
  <r>
    <x v="370"/>
    <x v="192"/>
    <x v="192"/>
    <x v="11"/>
    <x v="1"/>
    <x v="6"/>
    <n v="2533"/>
    <n v="52"/>
    <s v="Completed"/>
    <x v="2"/>
    <n v="3426.0858201228407"/>
    <n v="1.352580268504872"/>
    <x v="3"/>
    <n v="361.85714285714283"/>
    <n v="1013.1999999999998"/>
    <n v="2412.8858201228409"/>
    <n v="3498"/>
    <n v="3"/>
  </r>
  <r>
    <x v="371"/>
    <x v="209"/>
    <x v="209"/>
    <x v="0"/>
    <x v="4"/>
    <x v="3"/>
    <n v="2143"/>
    <n v="45"/>
    <s v="Completed"/>
    <x v="1"/>
    <n v="6661.6337481057417"/>
    <n v="3.1085551787707613"/>
    <x v="4"/>
    <n v="306.14285714285717"/>
    <n v="857.2"/>
    <n v="5804.4337481057419"/>
    <n v="21559"/>
    <n v="2"/>
  </r>
  <r>
    <x v="372"/>
    <x v="134"/>
    <x v="134"/>
    <x v="0"/>
    <x v="6"/>
    <x v="5"/>
    <n v="47"/>
    <n v="4"/>
    <s v="Completed"/>
    <x v="2"/>
    <n v="54.927749075877522"/>
    <n v="1.1686755122527133"/>
    <x v="0"/>
    <n v="6.7142857142857144"/>
    <n v="18.8"/>
    <n v="36.127749075877517"/>
    <n v="2762"/>
    <n v="3"/>
  </r>
  <r>
    <x v="373"/>
    <x v="210"/>
    <x v="210"/>
    <x v="3"/>
    <x v="5"/>
    <x v="3"/>
    <n v="1318"/>
    <n v="29"/>
    <s v="Completed"/>
    <x v="4"/>
    <n v="2522.0641976346492"/>
    <n v="1.9135540194496579"/>
    <x v="1"/>
    <n v="188.28571428571428"/>
    <n v="527.19999999999993"/>
    <n v="1994.8641976346494"/>
    <n v="10827"/>
    <n v="2"/>
  </r>
  <r>
    <x v="374"/>
    <x v="211"/>
    <x v="211"/>
    <x v="7"/>
    <x v="4"/>
    <x v="2"/>
    <n v="2589"/>
    <n v="54"/>
    <s v="Completed"/>
    <x v="1"/>
    <n v="8528.7183276623728"/>
    <n v="3.2942133362929211"/>
    <x v="2"/>
    <n v="369.85714285714283"/>
    <n v="1035.5999999999999"/>
    <n v="7493.1183276623724"/>
    <n v="19386"/>
    <n v="1"/>
  </r>
  <r>
    <x v="375"/>
    <x v="146"/>
    <x v="146"/>
    <x v="4"/>
    <x v="5"/>
    <x v="4"/>
    <n v="2375"/>
    <n v="51"/>
    <s v="Completed"/>
    <x v="0"/>
    <n v="6663.0976059801069"/>
    <n v="2.8055147814653081"/>
    <x v="0"/>
    <n v="339.28571428571428"/>
    <n v="949.99999999999989"/>
    <n v="5713.0976059801069"/>
    <n v="5379"/>
    <n v="3"/>
  </r>
  <r>
    <x v="376"/>
    <x v="120"/>
    <x v="120"/>
    <x v="10"/>
    <x v="4"/>
    <x v="1"/>
    <n v="947"/>
    <n v="22"/>
    <s v="Completed"/>
    <x v="0"/>
    <n v="2404.6418308623015"/>
    <n v="2.5392205183340035"/>
    <x v="3"/>
    <n v="135.28571428571428"/>
    <n v="378.79999999999995"/>
    <n v="2025.8418308623015"/>
    <n v="4788"/>
    <n v="3"/>
  </r>
  <r>
    <x v="377"/>
    <x v="212"/>
    <x v="212"/>
    <x v="5"/>
    <x v="3"/>
    <x v="1"/>
    <n v="2135"/>
    <n v="44"/>
    <s v="Completed"/>
    <x v="0"/>
    <n v="5484.0998655710928"/>
    <n v="2.5686650424220576"/>
    <x v="0"/>
    <n v="305"/>
    <n v="854"/>
    <n v="4630.0998655710928"/>
    <n v="4625"/>
    <n v="1"/>
  </r>
  <r>
    <x v="378"/>
    <x v="151"/>
    <x v="151"/>
    <x v="10"/>
    <x v="2"/>
    <x v="2"/>
    <n v="2930"/>
    <n v="60"/>
    <s v="Completed"/>
    <x v="0"/>
    <n v="7871.2372999054005"/>
    <n v="2.6864291125956998"/>
    <x v="4"/>
    <n v="418.57142857142856"/>
    <n v="1171.9999999999998"/>
    <n v="6699.2372999054005"/>
    <n v="5034"/>
    <n v="3"/>
  </r>
  <r>
    <x v="379"/>
    <x v="116"/>
    <x v="116"/>
    <x v="10"/>
    <x v="1"/>
    <x v="4"/>
    <n v="669"/>
    <n v="15"/>
    <s v="Completed"/>
    <x v="0"/>
    <n v="1782.4075192436749"/>
    <n v="2.6642862768963749"/>
    <x v="2"/>
    <n v="95.571428571428569"/>
    <n v="267.59999999999997"/>
    <n v="1514.807519243675"/>
    <n v="5368"/>
    <n v="3"/>
  </r>
  <r>
    <x v="380"/>
    <x v="213"/>
    <x v="213"/>
    <x v="7"/>
    <x v="2"/>
    <x v="6"/>
    <n v="1327"/>
    <n v="28"/>
    <s v="Completed"/>
    <x v="1"/>
    <n v="4064.9324194513401"/>
    <n v="3.0632497509053054"/>
    <x v="0"/>
    <n v="189.57142857142858"/>
    <n v="530.79999999999995"/>
    <n v="3534.13241945134"/>
    <n v="21655"/>
    <n v="1"/>
  </r>
  <r>
    <x v="381"/>
    <x v="8"/>
    <x v="8"/>
    <x v="3"/>
    <x v="1"/>
    <x v="5"/>
    <n v="623"/>
    <n v="14"/>
    <s v="Completed"/>
    <x v="4"/>
    <n v="1211.6489755136022"/>
    <n v="1.9448619189624432"/>
    <x v="4"/>
    <n v="89"/>
    <n v="249.2"/>
    <n v="962.44897551360214"/>
    <n v="9530"/>
    <n v="2"/>
  </r>
  <r>
    <x v="382"/>
    <x v="9"/>
    <x v="9"/>
    <x v="3"/>
    <x v="0"/>
    <x v="0"/>
    <n v="730"/>
    <n v="16"/>
    <s v="Completed"/>
    <x v="1"/>
    <n v="2324.9586536706875"/>
    <n v="3.1848748680420376"/>
    <x v="2"/>
    <n v="104.28571428571429"/>
    <n v="292"/>
    <n v="2032.9586536706875"/>
    <n v="18897"/>
    <n v="6"/>
  </r>
  <r>
    <x v="383"/>
    <x v="126"/>
    <x v="126"/>
    <x v="9"/>
    <x v="3"/>
    <x v="3"/>
    <n v="2844"/>
    <n v="60"/>
    <s v="Completed"/>
    <x v="0"/>
    <n v="7593.7045578105235"/>
    <n v="2.6700789584425189"/>
    <x v="4"/>
    <n v="406.28571428571428"/>
    <n v="1137.5999999999999"/>
    <n v="6456.1045578105241"/>
    <n v="4634"/>
    <n v="3"/>
  </r>
  <r>
    <x v="384"/>
    <x v="214"/>
    <x v="214"/>
    <x v="4"/>
    <x v="6"/>
    <x v="2"/>
    <n v="2907"/>
    <n v="61"/>
    <s v="Completed"/>
    <x v="2"/>
    <n v="3403.5866249200199"/>
    <n v="1.1708244323770278"/>
    <x v="3"/>
    <n v="415.28571428571428"/>
    <n v="1162.8"/>
    <n v="2240.7866249200197"/>
    <n v="3198"/>
    <n v="2"/>
  </r>
  <r>
    <x v="385"/>
    <x v="54"/>
    <x v="54"/>
    <x v="3"/>
    <x v="1"/>
    <x v="6"/>
    <n v="297"/>
    <n v="7"/>
    <s v="Completed"/>
    <x v="0"/>
    <n v="823.14927978428807"/>
    <n v="2.7715463965800944"/>
    <x v="3"/>
    <n v="42.428571428571431"/>
    <n v="118.8"/>
    <n v="704.34927978428811"/>
    <n v="4933"/>
    <n v="3"/>
  </r>
  <r>
    <x v="386"/>
    <x v="176"/>
    <x v="176"/>
    <x v="8"/>
    <x v="0"/>
    <x v="1"/>
    <n v="1873"/>
    <n v="40"/>
    <s v="Completed"/>
    <x v="3"/>
    <n v="3867.14034242863"/>
    <n v="2.0646771716116552"/>
    <x v="3"/>
    <n v="267.57142857142856"/>
    <n v="749.19999999999993"/>
    <n v="3117.9403424286302"/>
    <n v="2958"/>
    <n v="2"/>
  </r>
  <r>
    <x v="387"/>
    <x v="191"/>
    <x v="191"/>
    <x v="2"/>
    <x v="0"/>
    <x v="3"/>
    <n v="203"/>
    <n v="7"/>
    <s v="Completed"/>
    <x v="4"/>
    <n v="372.33261056798068"/>
    <n v="1.8341507909752743"/>
    <x v="4"/>
    <n v="29"/>
    <n v="81.199999999999989"/>
    <n v="291.13261056798069"/>
    <n v="10826"/>
    <n v="2"/>
  </r>
  <r>
    <x v="388"/>
    <x v="215"/>
    <x v="215"/>
    <x v="12"/>
    <x v="5"/>
    <x v="0"/>
    <n v="1976"/>
    <n v="41"/>
    <s v="Completed"/>
    <x v="1"/>
    <n v="6458.9087835560258"/>
    <n v="3.2686785341882723"/>
    <x v="4"/>
    <n v="282.28571428571428"/>
    <n v="790.4"/>
    <n v="5668.5087835560262"/>
    <n v="19889"/>
    <n v="2"/>
  </r>
  <r>
    <x v="389"/>
    <x v="216"/>
    <x v="216"/>
    <x v="12"/>
    <x v="3"/>
    <x v="3"/>
    <n v="1568"/>
    <n v="34"/>
    <s v="Completed"/>
    <x v="1"/>
    <n v="5148.982538476931"/>
    <n v="3.2837898842327364"/>
    <x v="4"/>
    <n v="224"/>
    <n v="627.19999999999993"/>
    <n v="4521.7825384769312"/>
    <n v="18259"/>
    <n v="1"/>
  </r>
  <r>
    <x v="390"/>
    <x v="136"/>
    <x v="136"/>
    <x v="13"/>
    <x v="6"/>
    <x v="3"/>
    <n v="439"/>
    <n v="12"/>
    <s v="Completed"/>
    <x v="0"/>
    <n v="1188.9621426626841"/>
    <n v="2.7083420106211484"/>
    <x v="3"/>
    <n v="62.714285714285715"/>
    <n v="175.6"/>
    <n v="1013.3621426626841"/>
    <n v="4820"/>
    <n v="2"/>
  </r>
  <r>
    <x v="391"/>
    <x v="69"/>
    <x v="69"/>
    <x v="13"/>
    <x v="0"/>
    <x v="6"/>
    <n v="2342"/>
    <n v="48"/>
    <s v="Completed"/>
    <x v="0"/>
    <n v="6251.0093751736904"/>
    <n v="2.6690902541305253"/>
    <x v="4"/>
    <n v="334.57142857142856"/>
    <n v="936.79999999999984"/>
    <n v="5314.2093751736902"/>
    <n v="5452"/>
    <n v="2"/>
  </r>
  <r>
    <x v="392"/>
    <x v="21"/>
    <x v="21"/>
    <x v="1"/>
    <x v="4"/>
    <x v="5"/>
    <n v="315"/>
    <n v="9"/>
    <s v="Completed"/>
    <x v="1"/>
    <n v="1000.5662048148931"/>
    <n v="3.17640065020601"/>
    <x v="2"/>
    <n v="45"/>
    <n v="125.99999999999999"/>
    <n v="874.56620481489313"/>
    <n v="21278"/>
    <n v="3"/>
  </r>
  <r>
    <x v="393"/>
    <x v="167"/>
    <x v="167"/>
    <x v="13"/>
    <x v="6"/>
    <x v="1"/>
    <n v="2737"/>
    <n v="58"/>
    <s v="Completed"/>
    <x v="1"/>
    <n v="8677.5383969823142"/>
    <n v="3.1704561187366878"/>
    <x v="3"/>
    <n v="391"/>
    <n v="1094.8"/>
    <n v="7582.738396982314"/>
    <n v="18890"/>
    <n v="3"/>
  </r>
  <r>
    <x v="394"/>
    <x v="133"/>
    <x v="133"/>
    <x v="2"/>
    <x v="1"/>
    <x v="1"/>
    <n v="1638"/>
    <n v="36"/>
    <s v="Completed"/>
    <x v="3"/>
    <n v="3784.1231361706668"/>
    <n v="2.310209484841677"/>
    <x v="0"/>
    <n v="234"/>
    <n v="655.19999999999993"/>
    <n v="3128.923136170667"/>
    <n v="2526"/>
    <n v="2"/>
  </r>
  <r>
    <x v="395"/>
    <x v="78"/>
    <x v="78"/>
    <x v="0"/>
    <x v="4"/>
    <x v="3"/>
    <n v="1024"/>
    <n v="22"/>
    <s v="Completed"/>
    <x v="2"/>
    <n v="1464.4214963543409"/>
    <n v="1.430099117533536"/>
    <x v="2"/>
    <n v="146.28571428571428"/>
    <n v="409.59999999999997"/>
    <n v="1054.821496354341"/>
    <n v="2856"/>
    <n v="3"/>
  </r>
  <r>
    <x v="396"/>
    <x v="217"/>
    <x v="217"/>
    <x v="0"/>
    <x v="4"/>
    <x v="5"/>
    <n v="2074"/>
    <n v="44"/>
    <s v="Completed"/>
    <x v="4"/>
    <n v="3940.849679544348"/>
    <n v="1.9001203855083646"/>
    <x v="4"/>
    <n v="296.28571428571428"/>
    <n v="829.59999999999991"/>
    <n v="3111.2496795443481"/>
    <n v="9115"/>
    <n v="1"/>
  </r>
  <r>
    <x v="397"/>
    <x v="25"/>
    <x v="25"/>
    <x v="11"/>
    <x v="4"/>
    <x v="4"/>
    <n v="2541"/>
    <n v="53"/>
    <s v="Completed"/>
    <x v="2"/>
    <n v="3368.8595062316494"/>
    <n v="1.3258006714803816"/>
    <x v="0"/>
    <n v="363"/>
    <n v="1016.4"/>
    <n v="2352.4595062316494"/>
    <n v="2571"/>
    <n v="4"/>
  </r>
  <r>
    <x v="398"/>
    <x v="218"/>
    <x v="218"/>
    <x v="13"/>
    <x v="0"/>
    <x v="6"/>
    <n v="2792"/>
    <n v="59"/>
    <s v="Completed"/>
    <x v="4"/>
    <n v="5684.3770975103389"/>
    <n v="2.0359516824893764"/>
    <x v="4"/>
    <n v="398.85714285714283"/>
    <n v="1116.8"/>
    <n v="4567.5770975103387"/>
    <n v="9826"/>
    <n v="1"/>
  </r>
  <r>
    <x v="399"/>
    <x v="219"/>
    <x v="219"/>
    <x v="13"/>
    <x v="2"/>
    <x v="0"/>
    <n v="1625"/>
    <n v="34"/>
    <s v="Completed"/>
    <x v="4"/>
    <n v="3283.323536515642"/>
    <n v="2.0205067917019335"/>
    <x v="3"/>
    <n v="232.14285714285714"/>
    <n v="650"/>
    <n v="2633.323536515642"/>
    <n v="10967"/>
    <n v="2"/>
  </r>
  <r>
    <x v="400"/>
    <x v="119"/>
    <x v="119"/>
    <x v="3"/>
    <x v="5"/>
    <x v="2"/>
    <n v="2309"/>
    <n v="49"/>
    <s v="Completed"/>
    <x v="2"/>
    <n v="3118.2289497915649"/>
    <n v="1.3504672801176114"/>
    <x v="3"/>
    <n v="329.85714285714283"/>
    <n v="923.59999999999991"/>
    <n v="2194.628949791565"/>
    <n v="3306"/>
    <n v="3"/>
  </r>
  <r>
    <x v="401"/>
    <x v="220"/>
    <x v="220"/>
    <x v="14"/>
    <x v="4"/>
    <x v="1"/>
    <n v="1172"/>
    <n v="27"/>
    <s v="Completed"/>
    <x v="3"/>
    <n v="2529.446969196033"/>
    <n v="2.1582312023856938"/>
    <x v="1"/>
    <n v="167.42857142857142"/>
    <n v="468.79999999999995"/>
    <n v="2060.6469691960328"/>
    <n v="2429"/>
    <n v="2"/>
  </r>
  <r>
    <x v="402"/>
    <x v="128"/>
    <x v="128"/>
    <x v="9"/>
    <x v="3"/>
    <x v="6"/>
    <n v="2055"/>
    <n v="43"/>
    <s v="Completed"/>
    <x v="2"/>
    <n v="2462.4681765413825"/>
    <n v="1.1982813511150279"/>
    <x v="2"/>
    <n v="293.57142857142856"/>
    <n v="821.99999999999989"/>
    <n v="1640.4681765413825"/>
    <n v="2660"/>
    <n v="3"/>
  </r>
  <r>
    <x v="403"/>
    <x v="215"/>
    <x v="215"/>
    <x v="1"/>
    <x v="6"/>
    <x v="5"/>
    <n v="2941"/>
    <n v="61"/>
    <s v="Completed"/>
    <x v="4"/>
    <n v="5435.6737985704731"/>
    <n v="1.8482399859131156"/>
    <x v="4"/>
    <n v="420.14285714285717"/>
    <n v="1176.4000000000001"/>
    <n v="4259.2737985704734"/>
    <n v="10936"/>
    <n v="2"/>
  </r>
  <r>
    <x v="404"/>
    <x v="221"/>
    <x v="221"/>
    <x v="4"/>
    <x v="5"/>
    <x v="5"/>
    <n v="306"/>
    <n v="8"/>
    <s v="Completed"/>
    <x v="3"/>
    <n v="651.92716392191016"/>
    <n v="2.1304809278493795"/>
    <x v="4"/>
    <n v="43.714285714285715"/>
    <n v="122.39999999999999"/>
    <n v="529.52716392191019"/>
    <n v="2351"/>
    <n v="1"/>
  </r>
  <r>
    <x v="405"/>
    <x v="222"/>
    <x v="222"/>
    <x v="7"/>
    <x v="1"/>
    <x v="2"/>
    <n v="884"/>
    <n v="21"/>
    <s v="Completed"/>
    <x v="1"/>
    <n v="2823.6798888285166"/>
    <n v="3.1942080190367834"/>
    <x v="2"/>
    <n v="126.28571428571429"/>
    <n v="353.6"/>
    <n v="2470.0798888285167"/>
    <n v="21942"/>
    <n v="3"/>
  </r>
  <r>
    <x v="406"/>
    <x v="146"/>
    <x v="146"/>
    <x v="1"/>
    <x v="3"/>
    <x v="2"/>
    <n v="1430"/>
    <n v="30"/>
    <s v="Completed"/>
    <x v="1"/>
    <n v="4784.533102688637"/>
    <n v="3.3458273445375082"/>
    <x v="0"/>
    <n v="204.28571428571428"/>
    <n v="571.99999999999989"/>
    <n v="4212.533102688637"/>
    <n v="18240"/>
    <n v="3"/>
  </r>
  <r>
    <x v="407"/>
    <x v="220"/>
    <x v="220"/>
    <x v="11"/>
    <x v="6"/>
    <x v="0"/>
    <n v="2179"/>
    <n v="46"/>
    <s v="Completed"/>
    <x v="1"/>
    <n v="6801.8687135376467"/>
    <n v="3.1215551691315495"/>
    <x v="1"/>
    <n v="311.28571428571428"/>
    <n v="871.59999999999991"/>
    <n v="5930.2687135376473"/>
    <n v="21835"/>
    <n v="2"/>
  </r>
  <r>
    <x v="408"/>
    <x v="148"/>
    <x v="148"/>
    <x v="10"/>
    <x v="5"/>
    <x v="5"/>
    <n v="1785"/>
    <n v="37"/>
    <s v="Completed"/>
    <x v="1"/>
    <n v="5770.3238299866462"/>
    <n v="3.2326744145583453"/>
    <x v="3"/>
    <n v="255"/>
    <n v="714"/>
    <n v="5056.3238299866462"/>
    <n v="18829"/>
    <n v="2"/>
  </r>
  <r>
    <x v="409"/>
    <x v="54"/>
    <x v="54"/>
    <x v="7"/>
    <x v="0"/>
    <x v="4"/>
    <n v="2707"/>
    <n v="57"/>
    <s v="Completed"/>
    <x v="4"/>
    <n v="4908.5323168779441"/>
    <n v="1.8132738518204448"/>
    <x v="3"/>
    <n v="386.71428571428572"/>
    <n v="1082.8"/>
    <n v="3825.732316877944"/>
    <n v="10009"/>
    <n v="3"/>
  </r>
  <r>
    <x v="410"/>
    <x v="223"/>
    <x v="223"/>
    <x v="2"/>
    <x v="0"/>
    <x v="6"/>
    <n v="2926"/>
    <n v="60"/>
    <s v="Completed"/>
    <x v="0"/>
    <n v="8236.9579381174699"/>
    <n v="2.8150915714687184"/>
    <x v="2"/>
    <n v="418"/>
    <n v="1170.3999999999999"/>
    <n v="7066.5579381174703"/>
    <n v="4996"/>
    <n v="1"/>
  </r>
  <r>
    <x v="411"/>
    <x v="91"/>
    <x v="91"/>
    <x v="8"/>
    <x v="2"/>
    <x v="6"/>
    <n v="2418"/>
    <n v="51"/>
    <s v="Completed"/>
    <x v="4"/>
    <n v="4931.1415147713351"/>
    <n v="2.0393471938673842"/>
    <x v="4"/>
    <n v="345.42857142857144"/>
    <n v="967.19999999999993"/>
    <n v="3963.9415147713353"/>
    <n v="9406"/>
    <n v="2"/>
  </r>
  <r>
    <x v="412"/>
    <x v="125"/>
    <x v="125"/>
    <x v="10"/>
    <x v="6"/>
    <x v="3"/>
    <n v="2938"/>
    <n v="62"/>
    <s v="Completed"/>
    <x v="3"/>
    <n v="6891.9374334108497"/>
    <n v="2.3457921829172395"/>
    <x v="3"/>
    <n v="419.71428571428572"/>
    <n v="1175.2"/>
    <n v="5716.7374334108499"/>
    <n v="2239"/>
    <n v="4"/>
  </r>
  <r>
    <x v="413"/>
    <x v="224"/>
    <x v="224"/>
    <x v="2"/>
    <x v="2"/>
    <x v="0"/>
    <n v="322"/>
    <n v="9"/>
    <s v="Completed"/>
    <x v="2"/>
    <n v="413.5705448456867"/>
    <n v="1.2843805740549277"/>
    <x v="4"/>
    <n v="46"/>
    <n v="128.79999999999998"/>
    <n v="284.77054484568669"/>
    <n v="2956"/>
    <n v="3"/>
  </r>
  <r>
    <x v="414"/>
    <x v="152"/>
    <x v="152"/>
    <x v="12"/>
    <x v="5"/>
    <x v="1"/>
    <n v="2299"/>
    <n v="49"/>
    <s v="Completed"/>
    <x v="1"/>
    <n v="7220.6004055278345"/>
    <n v="3.1407570271978402"/>
    <x v="2"/>
    <n v="328.42857142857144"/>
    <n v="919.6"/>
    <n v="6301.0004055278341"/>
    <n v="19699"/>
    <n v="3"/>
  </r>
  <r>
    <x v="415"/>
    <x v="225"/>
    <x v="225"/>
    <x v="4"/>
    <x v="4"/>
    <x v="1"/>
    <n v="2270"/>
    <n v="49"/>
    <s v="Completed"/>
    <x v="3"/>
    <n v="5084.0648270996981"/>
    <n v="2.2396761352862105"/>
    <x v="3"/>
    <n v="324.28571428571428"/>
    <n v="907.99999999999989"/>
    <n v="4176.0648270996981"/>
    <n v="2622"/>
    <n v="1"/>
  </r>
  <r>
    <x v="416"/>
    <x v="77"/>
    <x v="77"/>
    <x v="13"/>
    <x v="3"/>
    <x v="0"/>
    <n v="1920"/>
    <n v="42"/>
    <s v="Completed"/>
    <x v="4"/>
    <n v="3676.4353606550103"/>
    <n v="1.9148100836744846"/>
    <x v="4"/>
    <n v="274.28571428571428"/>
    <n v="767.99999999999989"/>
    <n v="2908.4353606550103"/>
    <n v="9627"/>
    <n v="4"/>
  </r>
  <r>
    <x v="417"/>
    <x v="226"/>
    <x v="226"/>
    <x v="12"/>
    <x v="6"/>
    <x v="6"/>
    <n v="899"/>
    <n v="19"/>
    <s v="Completed"/>
    <x v="4"/>
    <n v="1789.3641977516982"/>
    <n v="1.9903939908250257"/>
    <x v="2"/>
    <n v="128.42857142857142"/>
    <n v="359.59999999999997"/>
    <n v="1429.7641977516982"/>
    <n v="10919"/>
    <n v="1"/>
  </r>
  <r>
    <x v="418"/>
    <x v="70"/>
    <x v="70"/>
    <x v="9"/>
    <x v="2"/>
    <x v="3"/>
    <n v="2876"/>
    <n v="59"/>
    <s v="Completed"/>
    <x v="2"/>
    <n v="3896.6066772562276"/>
    <n v="1.354870193760858"/>
    <x v="3"/>
    <n v="410.85714285714283"/>
    <n v="1150.3999999999999"/>
    <n v="2746.2066772562275"/>
    <n v="2731"/>
    <n v="4"/>
  </r>
  <r>
    <x v="419"/>
    <x v="68"/>
    <x v="68"/>
    <x v="13"/>
    <x v="5"/>
    <x v="3"/>
    <n v="1988"/>
    <n v="41"/>
    <s v="Completed"/>
    <x v="1"/>
    <n v="6415.225179060667"/>
    <n v="3.2269744361472168"/>
    <x v="0"/>
    <n v="284"/>
    <n v="795.19999999999993"/>
    <n v="5620.0251790606671"/>
    <n v="19984"/>
    <n v="4"/>
  </r>
  <r>
    <x v="420"/>
    <x v="227"/>
    <x v="227"/>
    <x v="9"/>
    <x v="6"/>
    <x v="2"/>
    <n v="363"/>
    <n v="11"/>
    <s v="Completed"/>
    <x v="3"/>
    <n v="804.13044169543616"/>
    <n v="2.2152353765714494"/>
    <x v="0"/>
    <n v="51.857142857142854"/>
    <n v="145.19999999999999"/>
    <n v="658.93044169543623"/>
    <n v="2271"/>
    <n v="1"/>
  </r>
  <r>
    <x v="421"/>
    <x v="228"/>
    <x v="228"/>
    <x v="13"/>
    <x v="6"/>
    <x v="3"/>
    <n v="921"/>
    <n v="21"/>
    <s v="Completed"/>
    <x v="3"/>
    <n v="2061.9940509869621"/>
    <n v="2.2388643333191771"/>
    <x v="0"/>
    <n v="131.57142857142858"/>
    <n v="368.40000000000003"/>
    <n v="1693.594050986962"/>
    <n v="2773"/>
    <n v="1"/>
  </r>
  <r>
    <x v="422"/>
    <x v="229"/>
    <x v="229"/>
    <x v="5"/>
    <x v="6"/>
    <x v="4"/>
    <n v="1927"/>
    <n v="42"/>
    <s v="Completed"/>
    <x v="4"/>
    <n v="3511.3547372684934"/>
    <n v="1.8221872014885798"/>
    <x v="3"/>
    <n v="275.28571428571428"/>
    <n v="770.8"/>
    <n v="2740.5547372684932"/>
    <n v="10912"/>
    <n v="2"/>
  </r>
  <r>
    <x v="423"/>
    <x v="28"/>
    <x v="28"/>
    <x v="11"/>
    <x v="6"/>
    <x v="4"/>
    <n v="1339"/>
    <n v="28"/>
    <s v="Completed"/>
    <x v="3"/>
    <n v="2933.8494270226247"/>
    <n v="2.1910750015105487"/>
    <x v="0"/>
    <n v="191.28571428571428"/>
    <n v="535.59999999999991"/>
    <n v="2398.2494270226248"/>
    <n v="2378"/>
    <n v="6"/>
  </r>
  <r>
    <x v="424"/>
    <x v="187"/>
    <x v="187"/>
    <x v="14"/>
    <x v="4"/>
    <x v="2"/>
    <n v="1397"/>
    <n v="30"/>
    <s v="Completed"/>
    <x v="4"/>
    <n v="2756.9273567914593"/>
    <n v="1.9734626748686179"/>
    <x v="3"/>
    <n v="199.57142857142858"/>
    <n v="558.79999999999995"/>
    <n v="2198.1273567914595"/>
    <n v="9473"/>
    <n v="2"/>
  </r>
  <r>
    <x v="425"/>
    <x v="230"/>
    <x v="230"/>
    <x v="6"/>
    <x v="0"/>
    <x v="6"/>
    <n v="2997"/>
    <n v="62"/>
    <s v="Completed"/>
    <x v="3"/>
    <n v="6199.9491945103891"/>
    <n v="2.0687184499534164"/>
    <x v="1"/>
    <n v="428.14285714285717"/>
    <n v="1198.8"/>
    <n v="5001.149194510389"/>
    <n v="2062"/>
    <n v="1"/>
  </r>
  <r>
    <x v="426"/>
    <x v="154"/>
    <x v="154"/>
    <x v="4"/>
    <x v="0"/>
    <x v="5"/>
    <n v="1106"/>
    <n v="24"/>
    <s v="Completed"/>
    <x v="4"/>
    <n v="2013.6470096149089"/>
    <n v="1.8206573323823769"/>
    <x v="0"/>
    <n v="158"/>
    <n v="442.4"/>
    <n v="1571.2470096149091"/>
    <n v="10317"/>
    <n v="3"/>
  </r>
  <r>
    <x v="427"/>
    <x v="144"/>
    <x v="144"/>
    <x v="8"/>
    <x v="5"/>
    <x v="0"/>
    <n v="2726"/>
    <n v="56"/>
    <s v="Completed"/>
    <x v="0"/>
    <n v="6876.5617489290644"/>
    <n v="2.5225831800913663"/>
    <x v="1"/>
    <n v="389.42857142857144"/>
    <n v="1090.3999999999999"/>
    <n v="5786.1617489290647"/>
    <n v="5044"/>
    <n v="2"/>
  </r>
  <r>
    <x v="428"/>
    <x v="163"/>
    <x v="163"/>
    <x v="3"/>
    <x v="6"/>
    <x v="6"/>
    <n v="2793"/>
    <n v="59"/>
    <s v="Completed"/>
    <x v="3"/>
    <n v="5970.3871031691524"/>
    <n v="2.1376251712027039"/>
    <x v="1"/>
    <n v="399"/>
    <n v="1117.1999999999998"/>
    <n v="4853.1871031691526"/>
    <n v="2539"/>
    <n v="2"/>
  </r>
  <r>
    <x v="429"/>
    <x v="24"/>
    <x v="24"/>
    <x v="4"/>
    <x v="5"/>
    <x v="5"/>
    <n v="2803"/>
    <n v="58"/>
    <s v="Completed"/>
    <x v="3"/>
    <n v="5824.3025698078718"/>
    <n v="2.0778817587612814"/>
    <x v="4"/>
    <n v="400.42857142857144"/>
    <n v="1121.2"/>
    <n v="4703.102569807872"/>
    <n v="2769"/>
    <n v="3"/>
  </r>
  <r>
    <x v="430"/>
    <x v="151"/>
    <x v="151"/>
    <x v="6"/>
    <x v="1"/>
    <x v="1"/>
    <n v="1246"/>
    <n v="27"/>
    <s v="Completed"/>
    <x v="2"/>
    <n v="1728.3401369606224"/>
    <n v="1.3871108643343679"/>
    <x v="4"/>
    <n v="178"/>
    <n v="498.4"/>
    <n v="1229.9401369606226"/>
    <n v="3326"/>
    <n v="3"/>
  </r>
  <r>
    <x v="431"/>
    <x v="120"/>
    <x v="120"/>
    <x v="8"/>
    <x v="2"/>
    <x v="2"/>
    <n v="1201"/>
    <n v="26"/>
    <s v="Completed"/>
    <x v="1"/>
    <n v="3849.1395893220447"/>
    <n v="3.2049455364879638"/>
    <x v="3"/>
    <n v="171.57142857142858"/>
    <n v="480.4"/>
    <n v="3368.7395893220446"/>
    <n v="20543"/>
    <n v="3"/>
  </r>
  <r>
    <x v="432"/>
    <x v="166"/>
    <x v="166"/>
    <x v="14"/>
    <x v="2"/>
    <x v="4"/>
    <n v="1491"/>
    <n v="31"/>
    <s v="Completed"/>
    <x v="3"/>
    <n v="3444.6919772523479"/>
    <n v="2.310323257714519"/>
    <x v="4"/>
    <n v="213"/>
    <n v="596.4"/>
    <n v="2848.2919772523478"/>
    <n v="2298"/>
    <n v="2"/>
  </r>
  <r>
    <x v="433"/>
    <x v="51"/>
    <x v="51"/>
    <x v="4"/>
    <x v="5"/>
    <x v="5"/>
    <n v="682"/>
    <n v="17"/>
    <s v="Completed"/>
    <x v="0"/>
    <n v="1834.9796388108964"/>
    <n v="2.6905859806611385"/>
    <x v="1"/>
    <n v="97.428571428571431"/>
    <n v="272.8"/>
    <n v="1562.1796388108964"/>
    <n v="4614"/>
    <n v="2"/>
  </r>
  <r>
    <x v="434"/>
    <x v="192"/>
    <x v="192"/>
    <x v="1"/>
    <x v="4"/>
    <x v="5"/>
    <n v="1193"/>
    <n v="25"/>
    <s v="Completed"/>
    <x v="2"/>
    <n v="1477.7918934728771"/>
    <n v="1.2387191060124703"/>
    <x v="3"/>
    <n v="170.42857142857142"/>
    <n v="477.19999999999993"/>
    <n v="1000.5918934728771"/>
    <n v="2652"/>
    <n v="3"/>
  </r>
  <r>
    <x v="435"/>
    <x v="224"/>
    <x v="224"/>
    <x v="2"/>
    <x v="1"/>
    <x v="6"/>
    <n v="1067"/>
    <n v="23"/>
    <s v="Completed"/>
    <x v="4"/>
    <n v="2138.1145789407637"/>
    <n v="2.0038562126905002"/>
    <x v="4"/>
    <n v="152.42857142857142"/>
    <n v="426.79999999999995"/>
    <n v="1711.3145789407638"/>
    <n v="9323"/>
    <n v="3"/>
  </r>
  <r>
    <x v="436"/>
    <x v="231"/>
    <x v="231"/>
    <x v="3"/>
    <x v="0"/>
    <x v="5"/>
    <n v="1658"/>
    <n v="35"/>
    <s v="Completed"/>
    <x v="3"/>
    <n v="3429.7584154758874"/>
    <n v="2.0686118308057222"/>
    <x v="4"/>
    <n v="236.85714285714286"/>
    <n v="663.19999999999993"/>
    <n v="2766.5584154758876"/>
    <n v="2394"/>
    <n v="1"/>
  </r>
  <r>
    <x v="437"/>
    <x v="114"/>
    <x v="114"/>
    <x v="11"/>
    <x v="2"/>
    <x v="5"/>
    <n v="1122"/>
    <n v="26"/>
    <s v="Completed"/>
    <x v="0"/>
    <n v="3014.1195051319132"/>
    <n v="2.6863810206166785"/>
    <x v="1"/>
    <n v="160.28571428571428"/>
    <n v="448.79999999999995"/>
    <n v="2565.3195051319135"/>
    <n v="5166"/>
    <n v="3"/>
  </r>
  <r>
    <x v="438"/>
    <x v="135"/>
    <x v="135"/>
    <x v="12"/>
    <x v="6"/>
    <x v="4"/>
    <n v="2528"/>
    <n v="54"/>
    <s v="Completed"/>
    <x v="4"/>
    <n v="5095.6674571488902"/>
    <n v="2.0156912409607952"/>
    <x v="2"/>
    <n v="361.14285714285717"/>
    <n v="1011.2"/>
    <n v="4084.4674571488904"/>
    <n v="9627"/>
    <n v="2"/>
  </r>
  <r>
    <x v="439"/>
    <x v="232"/>
    <x v="232"/>
    <x v="10"/>
    <x v="6"/>
    <x v="6"/>
    <n v="2600"/>
    <n v="55"/>
    <s v="Completed"/>
    <x v="4"/>
    <n v="5091.2272437980837"/>
    <n v="1.9581643245377245"/>
    <x v="0"/>
    <n v="371.42857142857144"/>
    <n v="1040"/>
    <n v="4051.2272437980837"/>
    <n v="9413"/>
    <n v="1"/>
  </r>
  <r>
    <x v="440"/>
    <x v="67"/>
    <x v="67"/>
    <x v="12"/>
    <x v="0"/>
    <x v="5"/>
    <n v="416"/>
    <n v="10"/>
    <s v="Completed"/>
    <x v="3"/>
    <n v="937.14084246627021"/>
    <n v="2.252742409774688"/>
    <x v="4"/>
    <n v="59.428571428571431"/>
    <n v="166.4"/>
    <n v="770.74084246627024"/>
    <n v="2184"/>
    <n v="3"/>
  </r>
  <r>
    <x v="441"/>
    <x v="108"/>
    <x v="108"/>
    <x v="14"/>
    <x v="2"/>
    <x v="5"/>
    <n v="135"/>
    <n v="5"/>
    <s v="Completed"/>
    <x v="0"/>
    <n v="364.99929799264987"/>
    <n v="2.7036985036492585"/>
    <x v="4"/>
    <n v="19.285714285714285"/>
    <n v="53.999999999999993"/>
    <n v="310.99929799264987"/>
    <n v="5120"/>
    <n v="3"/>
  </r>
  <r>
    <x v="442"/>
    <x v="114"/>
    <x v="114"/>
    <x v="9"/>
    <x v="3"/>
    <x v="0"/>
    <n v="736"/>
    <n v="17"/>
    <s v="Completed"/>
    <x v="1"/>
    <n v="2453.8875184067251"/>
    <n v="3.3340863021830502"/>
    <x v="1"/>
    <n v="105.14285714285714"/>
    <n v="294.39999999999998"/>
    <n v="2159.487518406725"/>
    <n v="21852"/>
    <n v="3"/>
  </r>
  <r>
    <x v="443"/>
    <x v="152"/>
    <x v="152"/>
    <x v="14"/>
    <x v="1"/>
    <x v="1"/>
    <n v="665"/>
    <n v="17"/>
    <s v="Completed"/>
    <x v="1"/>
    <n v="2210.0559915762201"/>
    <n v="3.3233924685356695"/>
    <x v="2"/>
    <n v="95"/>
    <n v="266"/>
    <n v="1944.0559915762201"/>
    <n v="19179"/>
    <n v="3"/>
  </r>
  <r>
    <x v="444"/>
    <x v="71"/>
    <x v="71"/>
    <x v="7"/>
    <x v="3"/>
    <x v="5"/>
    <n v="347"/>
    <n v="10"/>
    <s v="Completed"/>
    <x v="3"/>
    <n v="795.84438001221019"/>
    <n v="2.2934996542138624"/>
    <x v="2"/>
    <n v="49.571428571428569"/>
    <n v="138.79999999999998"/>
    <n v="657.04438001221024"/>
    <n v="2836"/>
    <n v="4"/>
  </r>
  <r>
    <x v="445"/>
    <x v="67"/>
    <x v="67"/>
    <x v="8"/>
    <x v="5"/>
    <x v="5"/>
    <n v="2159"/>
    <n v="46"/>
    <s v="Completed"/>
    <x v="3"/>
    <n v="4656.1519959680891"/>
    <n v="2.1566243612635891"/>
    <x v="4"/>
    <n v="308.42857142857144"/>
    <n v="863.6"/>
    <n v="3792.5519959680892"/>
    <n v="2920"/>
    <n v="3"/>
  </r>
  <r>
    <x v="446"/>
    <x v="50"/>
    <x v="50"/>
    <x v="12"/>
    <x v="3"/>
    <x v="3"/>
    <n v="2341"/>
    <n v="50"/>
    <s v="Completed"/>
    <x v="4"/>
    <n v="4229.6014706730384"/>
    <n v="1.8067498806804949"/>
    <x v="1"/>
    <n v="334.42857142857144"/>
    <n v="936.4"/>
    <n v="3293.2014706730383"/>
    <n v="10680"/>
    <n v="4"/>
  </r>
  <r>
    <x v="447"/>
    <x v="210"/>
    <x v="210"/>
    <x v="7"/>
    <x v="3"/>
    <x v="4"/>
    <n v="304"/>
    <n v="9"/>
    <s v="Completed"/>
    <x v="0"/>
    <n v="837.47657853391593"/>
    <n v="2.7548571662299866"/>
    <x v="1"/>
    <n v="43.428571428571431"/>
    <n v="121.6"/>
    <n v="715.8765785339159"/>
    <n v="5234"/>
    <n v="2"/>
  </r>
  <r>
    <x v="448"/>
    <x v="233"/>
    <x v="233"/>
    <x v="11"/>
    <x v="1"/>
    <x v="6"/>
    <n v="2877"/>
    <n v="59"/>
    <s v="Completed"/>
    <x v="4"/>
    <n v="5691.6991257401032"/>
    <n v="1.9783451949044502"/>
    <x v="0"/>
    <n v="411"/>
    <n v="1150.8"/>
    <n v="4540.899125740103"/>
    <n v="9360"/>
    <n v="1"/>
  </r>
  <r>
    <x v="449"/>
    <x v="126"/>
    <x v="126"/>
    <x v="13"/>
    <x v="3"/>
    <x v="0"/>
    <n v="800"/>
    <n v="19"/>
    <s v="Completed"/>
    <x v="4"/>
    <n v="1440.8313319782876"/>
    <n v="1.8010391649728594"/>
    <x v="4"/>
    <n v="114.28571428571429"/>
    <n v="320"/>
    <n v="1120.8313319782876"/>
    <n v="10731"/>
    <n v="3"/>
  </r>
  <r>
    <x v="450"/>
    <x v="186"/>
    <x v="186"/>
    <x v="6"/>
    <x v="0"/>
    <x v="1"/>
    <n v="951"/>
    <n v="23"/>
    <s v="Completed"/>
    <x v="2"/>
    <n v="1375.6155618806292"/>
    <n v="1.4464937559207458"/>
    <x v="2"/>
    <n v="135.85714285714286"/>
    <n v="380.4"/>
    <n v="995.21556188062925"/>
    <n v="3050"/>
    <n v="2"/>
  </r>
  <r>
    <x v="451"/>
    <x v="178"/>
    <x v="178"/>
    <x v="1"/>
    <x v="5"/>
    <x v="6"/>
    <n v="2528"/>
    <n v="52"/>
    <s v="Completed"/>
    <x v="4"/>
    <n v="4436.5795264450326"/>
    <n v="1.7549760784988262"/>
    <x v="2"/>
    <n v="361.14285714285717"/>
    <n v="1011.2"/>
    <n v="3425.3795264450328"/>
    <n v="9840"/>
    <n v="4"/>
  </r>
  <r>
    <x v="452"/>
    <x v="224"/>
    <x v="224"/>
    <x v="7"/>
    <x v="3"/>
    <x v="6"/>
    <n v="2758"/>
    <n v="59"/>
    <s v="Completed"/>
    <x v="4"/>
    <n v="5330.6212308625963"/>
    <n v="1.9327850728290776"/>
    <x v="4"/>
    <n v="394"/>
    <n v="1103.1999999999998"/>
    <n v="4227.4212308625965"/>
    <n v="10396"/>
    <n v="3"/>
  </r>
  <r>
    <x v="453"/>
    <x v="234"/>
    <x v="234"/>
    <x v="13"/>
    <x v="1"/>
    <x v="6"/>
    <n v="343"/>
    <n v="8"/>
    <s v="Completed"/>
    <x v="3"/>
    <n v="771.14567583032238"/>
    <n v="2.2482381219542926"/>
    <x v="2"/>
    <n v="49"/>
    <n v="137.19999999999999"/>
    <n v="633.94567583032244"/>
    <n v="2007"/>
    <n v="1"/>
  </r>
  <r>
    <x v="454"/>
    <x v="3"/>
    <x v="3"/>
    <x v="9"/>
    <x v="1"/>
    <x v="1"/>
    <n v="1930"/>
    <n v="42"/>
    <s v="Completed"/>
    <x v="2"/>
    <n v="2492.3471793895574"/>
    <n v="1.2913715955386307"/>
    <x v="2"/>
    <n v="275.71428571428572"/>
    <n v="772"/>
    <n v="1720.3471793895574"/>
    <n v="3315"/>
    <n v="4"/>
  </r>
  <r>
    <x v="455"/>
    <x v="98"/>
    <x v="98"/>
    <x v="10"/>
    <x v="4"/>
    <x v="3"/>
    <n v="2107"/>
    <n v="44"/>
    <s v="Completed"/>
    <x v="2"/>
    <n v="3019.1945873369118"/>
    <n v="1.4329352573976801"/>
    <x v="2"/>
    <n v="301"/>
    <n v="842.8"/>
    <n v="2176.3945873369121"/>
    <n v="2649"/>
    <n v="4"/>
  </r>
  <r>
    <x v="456"/>
    <x v="140"/>
    <x v="140"/>
    <x v="0"/>
    <x v="6"/>
    <x v="4"/>
    <n v="614"/>
    <n v="15"/>
    <s v="Completed"/>
    <x v="3"/>
    <n v="1358.4236359226945"/>
    <n v="2.2124163451509684"/>
    <x v="3"/>
    <n v="87.714285714285708"/>
    <n v="245.59999999999997"/>
    <n v="1112.8236359226946"/>
    <n v="2342"/>
    <n v="3"/>
  </r>
  <r>
    <x v="457"/>
    <x v="222"/>
    <x v="222"/>
    <x v="8"/>
    <x v="5"/>
    <x v="2"/>
    <n v="624"/>
    <n v="16"/>
    <s v="Completed"/>
    <x v="4"/>
    <n v="1177.4327359007368"/>
    <n v="1.8869114357383603"/>
    <x v="2"/>
    <n v="89.142857142857139"/>
    <n v="249.59999999999997"/>
    <n v="927.83273590073691"/>
    <n v="9239"/>
    <n v="3"/>
  </r>
  <r>
    <x v="458"/>
    <x v="60"/>
    <x v="60"/>
    <x v="1"/>
    <x v="3"/>
    <x v="5"/>
    <n v="2792"/>
    <n v="59"/>
    <s v="Completed"/>
    <x v="2"/>
    <n v="3589.2484700306463"/>
    <n v="1.2855474462860481"/>
    <x v="4"/>
    <n v="398.85714285714283"/>
    <n v="1116.8"/>
    <n v="2472.4484700306466"/>
    <n v="3177"/>
    <n v="2"/>
  </r>
  <r>
    <x v="459"/>
    <x v="134"/>
    <x v="134"/>
    <x v="12"/>
    <x v="2"/>
    <x v="2"/>
    <n v="1663"/>
    <n v="37"/>
    <s v="Completed"/>
    <x v="1"/>
    <n v="5556.6957836820802"/>
    <n v="3.341368480867156"/>
    <x v="0"/>
    <n v="237.57142857142858"/>
    <n v="665.2"/>
    <n v="4891.4957836820804"/>
    <n v="19188"/>
    <n v="3"/>
  </r>
  <r>
    <x v="460"/>
    <x v="235"/>
    <x v="235"/>
    <x v="1"/>
    <x v="0"/>
    <x v="2"/>
    <n v="511"/>
    <n v="13"/>
    <s v="Completed"/>
    <x v="0"/>
    <n v="1430.4303512137312"/>
    <n v="2.7992766168566168"/>
    <x v="3"/>
    <n v="73"/>
    <n v="204.39999999999998"/>
    <n v="1226.0303512137311"/>
    <n v="4866"/>
    <n v="1"/>
  </r>
  <r>
    <x v="461"/>
    <x v="46"/>
    <x v="46"/>
    <x v="13"/>
    <x v="1"/>
    <x v="3"/>
    <n v="1516"/>
    <n v="32"/>
    <s v="Completed"/>
    <x v="1"/>
    <n v="5000.4025467144911"/>
    <n v="3.298418566434361"/>
    <x v="3"/>
    <n v="216.57142857142858"/>
    <n v="606.4"/>
    <n v="4394.0025467144915"/>
    <n v="19228"/>
    <n v="4"/>
  </r>
  <r>
    <x v="462"/>
    <x v="236"/>
    <x v="236"/>
    <x v="13"/>
    <x v="5"/>
    <x v="5"/>
    <n v="2540"/>
    <n v="53"/>
    <s v="Completed"/>
    <x v="1"/>
    <n v="8372.7362883664973"/>
    <n v="3.296352869435629"/>
    <x v="1"/>
    <n v="362.85714285714283"/>
    <n v="1015.9999999999999"/>
    <n v="7356.7362883664973"/>
    <n v="20697"/>
    <n v="1"/>
  </r>
  <r>
    <x v="463"/>
    <x v="208"/>
    <x v="208"/>
    <x v="13"/>
    <x v="2"/>
    <x v="2"/>
    <n v="1765"/>
    <n v="38"/>
    <s v="Completed"/>
    <x v="0"/>
    <n v="4921.1733425901502"/>
    <n v="2.788200194102068"/>
    <x v="2"/>
    <n v="252.14285714285714"/>
    <n v="706"/>
    <n v="4215.1733425901502"/>
    <n v="4842"/>
    <n v="2"/>
  </r>
  <r>
    <x v="464"/>
    <x v="222"/>
    <x v="222"/>
    <x v="0"/>
    <x v="5"/>
    <x v="4"/>
    <n v="1267"/>
    <n v="29"/>
    <s v="Completed"/>
    <x v="0"/>
    <n v="3214.0280474859765"/>
    <n v="2.5367230051191605"/>
    <x v="2"/>
    <n v="181"/>
    <n v="506.79999999999995"/>
    <n v="2707.2280474859763"/>
    <n v="4909"/>
    <n v="3"/>
  </r>
  <r>
    <x v="465"/>
    <x v="219"/>
    <x v="219"/>
    <x v="8"/>
    <x v="0"/>
    <x v="5"/>
    <n v="2284"/>
    <n v="48"/>
    <s v="Completed"/>
    <x v="1"/>
    <n v="7050.6228376081972"/>
    <n v="3.086962713488703"/>
    <x v="3"/>
    <n v="326.28571428571428"/>
    <n v="913.59999999999991"/>
    <n v="6137.0228376081977"/>
    <n v="18157"/>
    <n v="2"/>
  </r>
  <r>
    <x v="466"/>
    <x v="85"/>
    <x v="85"/>
    <x v="14"/>
    <x v="6"/>
    <x v="5"/>
    <n v="744"/>
    <n v="17"/>
    <s v="Completed"/>
    <x v="1"/>
    <n v="2289.3005031269154"/>
    <n v="3.0770168052781122"/>
    <x v="2"/>
    <n v="106.28571428571429"/>
    <n v="297.60000000000002"/>
    <n v="1991.7005031269155"/>
    <n v="19421"/>
    <n v="2"/>
  </r>
  <r>
    <x v="467"/>
    <x v="237"/>
    <x v="237"/>
    <x v="11"/>
    <x v="2"/>
    <x v="4"/>
    <n v="219"/>
    <n v="7"/>
    <s v="Completed"/>
    <x v="3"/>
    <n v="480.68981610978886"/>
    <n v="2.1949306671679856"/>
    <x v="2"/>
    <n v="31.285714285714285"/>
    <n v="87.6"/>
    <n v="393.0898161097889"/>
    <n v="2412"/>
    <n v="1"/>
  </r>
  <r>
    <x v="468"/>
    <x v="198"/>
    <x v="198"/>
    <x v="1"/>
    <x v="6"/>
    <x v="4"/>
    <n v="405"/>
    <n v="11"/>
    <s v="Completed"/>
    <x v="4"/>
    <n v="715.4982179290231"/>
    <n v="1.7666622664914151"/>
    <x v="4"/>
    <n v="57.857142857142854"/>
    <n v="161.99999999999997"/>
    <n v="553.4982179290231"/>
    <n v="9462"/>
    <n v="2"/>
  </r>
  <r>
    <x v="469"/>
    <x v="28"/>
    <x v="28"/>
    <x v="12"/>
    <x v="4"/>
    <x v="6"/>
    <n v="2741"/>
    <n v="57"/>
    <s v="Completed"/>
    <x v="1"/>
    <n v="8489.1876807724911"/>
    <n v="3.0971133457761733"/>
    <x v="0"/>
    <n v="391.57142857142856"/>
    <n v="1096.3999999999999"/>
    <n v="7392.7876807724915"/>
    <n v="19323"/>
    <n v="6"/>
  </r>
  <r>
    <x v="470"/>
    <x v="238"/>
    <x v="238"/>
    <x v="5"/>
    <x v="0"/>
    <x v="4"/>
    <n v="1830"/>
    <n v="40"/>
    <s v="Completed"/>
    <x v="4"/>
    <n v="3398.9099100999219"/>
    <n v="1.8573278197267333"/>
    <x v="4"/>
    <n v="261.42857142857144"/>
    <n v="732"/>
    <n v="2666.9099100999219"/>
    <n v="10323"/>
    <n v="1"/>
  </r>
  <r>
    <x v="471"/>
    <x v="9"/>
    <x v="9"/>
    <x v="10"/>
    <x v="0"/>
    <x v="0"/>
    <n v="1271"/>
    <n v="29"/>
    <s v="Completed"/>
    <x v="0"/>
    <n v="3370.2669081988747"/>
    <n v="2.6516655453964395"/>
    <x v="2"/>
    <n v="181.57142857142858"/>
    <n v="508.4"/>
    <n v="2861.8669081988746"/>
    <n v="4983"/>
    <n v="6"/>
  </r>
  <r>
    <x v="472"/>
    <x v="188"/>
    <x v="188"/>
    <x v="8"/>
    <x v="5"/>
    <x v="0"/>
    <n v="610"/>
    <n v="15"/>
    <s v="Completed"/>
    <x v="3"/>
    <n v="1299.3973065180937"/>
    <n v="2.1301595188821207"/>
    <x v="4"/>
    <n v="87.142857142857139"/>
    <n v="243.99999999999997"/>
    <n v="1055.3973065180937"/>
    <n v="2883"/>
    <n v="2"/>
  </r>
  <r>
    <x v="473"/>
    <x v="239"/>
    <x v="239"/>
    <x v="0"/>
    <x v="4"/>
    <x v="5"/>
    <n v="1235"/>
    <n v="27"/>
    <s v="Completed"/>
    <x v="2"/>
    <n v="1777.5198144775547"/>
    <n v="1.4392872991721091"/>
    <x v="3"/>
    <n v="176.42857142857142"/>
    <n v="493.99999999999994"/>
    <n v="1283.5198144775547"/>
    <n v="3316"/>
    <n v="1"/>
  </r>
  <r>
    <x v="474"/>
    <x v="240"/>
    <x v="240"/>
    <x v="3"/>
    <x v="1"/>
    <x v="5"/>
    <n v="624"/>
    <n v="16"/>
    <s v="Completed"/>
    <x v="3"/>
    <n v="1367.950418632038"/>
    <n v="2.1922282349872404"/>
    <x v="0"/>
    <n v="89.142857142857139"/>
    <n v="249.59999999999997"/>
    <n v="1118.3504186320381"/>
    <n v="2489"/>
    <n v="1"/>
  </r>
  <r>
    <x v="475"/>
    <x v="161"/>
    <x v="161"/>
    <x v="9"/>
    <x v="0"/>
    <x v="4"/>
    <n v="2156"/>
    <n v="47"/>
    <s v="Completed"/>
    <x v="0"/>
    <n v="5994.1964692947195"/>
    <n v="2.78023954976564"/>
    <x v="1"/>
    <n v="308"/>
    <n v="862.4"/>
    <n v="5131.7964692947198"/>
    <n v="4998"/>
    <n v="2"/>
  </r>
  <r>
    <x v="476"/>
    <x v="17"/>
    <x v="17"/>
    <x v="7"/>
    <x v="3"/>
    <x v="2"/>
    <n v="1176"/>
    <n v="25"/>
    <s v="Completed"/>
    <x v="2"/>
    <n v="1455.291072760625"/>
    <n v="1.2374924088100552"/>
    <x v="0"/>
    <n v="168"/>
    <n v="470.4"/>
    <n v="984.89107276062498"/>
    <n v="2674"/>
    <n v="5"/>
  </r>
  <r>
    <x v="477"/>
    <x v="229"/>
    <x v="229"/>
    <x v="11"/>
    <x v="4"/>
    <x v="1"/>
    <n v="1189"/>
    <n v="27"/>
    <s v="Completed"/>
    <x v="1"/>
    <n v="3917.8748400857876"/>
    <n v="3.2951007906524707"/>
    <x v="3"/>
    <n v="169.85714285714286"/>
    <n v="475.59999999999997"/>
    <n v="3442.2748400857877"/>
    <n v="19576"/>
    <n v="2"/>
  </r>
  <r>
    <x v="478"/>
    <x v="241"/>
    <x v="241"/>
    <x v="3"/>
    <x v="3"/>
    <x v="2"/>
    <n v="531"/>
    <n v="14"/>
    <s v="Completed"/>
    <x v="4"/>
    <n v="939.86633854941465"/>
    <n v="1.7699931046128337"/>
    <x v="4"/>
    <n v="75.857142857142861"/>
    <n v="212.4"/>
    <n v="727.46633854941467"/>
    <n v="9482"/>
    <n v="1"/>
  </r>
  <r>
    <x v="479"/>
    <x v="242"/>
    <x v="242"/>
    <x v="5"/>
    <x v="1"/>
    <x v="6"/>
    <n v="271"/>
    <n v="7"/>
    <s v="Completed"/>
    <x v="2"/>
    <n v="379.78051663379563"/>
    <n v="1.4014041204199101"/>
    <x v="3"/>
    <n v="38.714285714285715"/>
    <n v="108.39999999999999"/>
    <n v="271.38051663379565"/>
    <n v="3305"/>
    <n v="1"/>
  </r>
  <r>
    <x v="480"/>
    <x v="9"/>
    <x v="9"/>
    <x v="4"/>
    <x v="1"/>
    <x v="6"/>
    <n v="2768"/>
    <n v="58"/>
    <s v="Completed"/>
    <x v="1"/>
    <n v="8781.6797857151141"/>
    <n v="3.1725721769202"/>
    <x v="2"/>
    <n v="395.42857142857144"/>
    <n v="1107.2"/>
    <n v="7674.4797857151143"/>
    <n v="20543"/>
    <n v="6"/>
  </r>
  <r>
    <x v="481"/>
    <x v="121"/>
    <x v="121"/>
    <x v="0"/>
    <x v="0"/>
    <x v="2"/>
    <n v="2811"/>
    <n v="58"/>
    <s v="Completed"/>
    <x v="2"/>
    <n v="4057.2278702629865"/>
    <n v="1.443339690595157"/>
    <x v="1"/>
    <n v="401.57142857142856"/>
    <n v="1124.3999999999999"/>
    <n v="2932.8278702629868"/>
    <n v="3190"/>
    <n v="2"/>
  </r>
  <r>
    <x v="482"/>
    <x v="171"/>
    <x v="171"/>
    <x v="10"/>
    <x v="2"/>
    <x v="4"/>
    <n v="677"/>
    <n v="15"/>
    <s v="Completed"/>
    <x v="4"/>
    <n v="1385.5121274935393"/>
    <n v="2.0465467171248735"/>
    <x v="2"/>
    <n v="96.714285714285708"/>
    <n v="270.79999999999995"/>
    <n v="1114.7121274935394"/>
    <n v="9446"/>
    <n v="2"/>
  </r>
  <r>
    <x v="483"/>
    <x v="68"/>
    <x v="68"/>
    <x v="13"/>
    <x v="0"/>
    <x v="3"/>
    <n v="2326"/>
    <n v="50"/>
    <s v="Completed"/>
    <x v="0"/>
    <n v="5973.5937144770432"/>
    <n v="2.5681830242807582"/>
    <x v="0"/>
    <n v="332.28571428571428"/>
    <n v="930.39999999999986"/>
    <n v="5043.1937144770436"/>
    <n v="5273"/>
    <n v="4"/>
  </r>
  <r>
    <x v="484"/>
    <x v="200"/>
    <x v="200"/>
    <x v="1"/>
    <x v="1"/>
    <x v="0"/>
    <n v="2724"/>
    <n v="58"/>
    <s v="Completed"/>
    <x v="1"/>
    <n v="8337.4540135515126"/>
    <n v="3.060739358866194"/>
    <x v="3"/>
    <n v="389.14285714285717"/>
    <n v="1089.5999999999999"/>
    <n v="7247.8540135515123"/>
    <n v="20421"/>
    <n v="2"/>
  </r>
  <r>
    <x v="485"/>
    <x v="214"/>
    <x v="214"/>
    <x v="4"/>
    <x v="3"/>
    <x v="0"/>
    <n v="1523"/>
    <n v="33"/>
    <s v="Completed"/>
    <x v="4"/>
    <n v="3102.0331185557293"/>
    <n v="2.036791279419389"/>
    <x v="3"/>
    <n v="217.57142857142858"/>
    <n v="609.20000000000005"/>
    <n v="2492.833118555729"/>
    <n v="9021"/>
    <n v="2"/>
  </r>
  <r>
    <x v="486"/>
    <x v="95"/>
    <x v="95"/>
    <x v="6"/>
    <x v="6"/>
    <x v="0"/>
    <n v="1311"/>
    <n v="28"/>
    <s v="Completed"/>
    <x v="4"/>
    <n v="2429.4259917791642"/>
    <n v="1.8531090707697668"/>
    <x v="3"/>
    <n v="187.28571428571428"/>
    <n v="524.4"/>
    <n v="1905.0259917791641"/>
    <n v="10471"/>
    <n v="2"/>
  </r>
  <r>
    <x v="487"/>
    <x v="180"/>
    <x v="180"/>
    <x v="0"/>
    <x v="2"/>
    <x v="3"/>
    <n v="2826"/>
    <n v="58"/>
    <s v="Completed"/>
    <x v="4"/>
    <n v="5275.8764873559921"/>
    <n v="1.8669060464812428"/>
    <x v="3"/>
    <n v="403.71428571428572"/>
    <n v="1130.3999999999999"/>
    <n v="4145.4764873559925"/>
    <n v="9190"/>
    <n v="3"/>
  </r>
  <r>
    <x v="488"/>
    <x v="243"/>
    <x v="243"/>
    <x v="11"/>
    <x v="3"/>
    <x v="0"/>
    <n v="1905"/>
    <n v="41"/>
    <s v="Completed"/>
    <x v="1"/>
    <n v="5857.1807686395396"/>
    <n v="3.074635574088997"/>
    <x v="3"/>
    <n v="272.14285714285717"/>
    <n v="762"/>
    <n v="5095.1807686395396"/>
    <n v="20530"/>
    <n v="1"/>
  </r>
  <r>
    <x v="489"/>
    <x v="244"/>
    <x v="244"/>
    <x v="6"/>
    <x v="2"/>
    <x v="6"/>
    <n v="1020"/>
    <n v="24"/>
    <s v="Completed"/>
    <x v="4"/>
    <n v="1817.2102391063088"/>
    <n v="1.7815786657904988"/>
    <x v="1"/>
    <n v="145.71428571428572"/>
    <n v="408"/>
    <n v="1409.2102391063088"/>
    <n v="10973"/>
    <n v="1"/>
  </r>
  <r>
    <x v="490"/>
    <x v="143"/>
    <x v="143"/>
    <x v="2"/>
    <x v="1"/>
    <x v="6"/>
    <n v="1341"/>
    <n v="29"/>
    <s v="Completed"/>
    <x v="3"/>
    <n v="2935.6604423817507"/>
    <n v="2.1891576751541764"/>
    <x v="3"/>
    <n v="191.57142857142858"/>
    <n v="536.4"/>
    <n v="2399.2604423817506"/>
    <n v="2124"/>
    <n v="4"/>
  </r>
  <r>
    <x v="491"/>
    <x v="155"/>
    <x v="155"/>
    <x v="9"/>
    <x v="5"/>
    <x v="3"/>
    <n v="2365"/>
    <n v="51"/>
    <s v="Completed"/>
    <x v="0"/>
    <n v="6214.8039247819197"/>
    <n v="2.6278240696752304"/>
    <x v="3"/>
    <n v="337.85714285714283"/>
    <n v="945.99999999999989"/>
    <n v="5268.8039247819197"/>
    <n v="4902"/>
    <n v="3"/>
  </r>
  <r>
    <x v="492"/>
    <x v="98"/>
    <x v="98"/>
    <x v="10"/>
    <x v="3"/>
    <x v="3"/>
    <n v="22"/>
    <n v="3"/>
    <s v="Completed"/>
    <x v="1"/>
    <n v="68.364171638894291"/>
    <n v="3.1074623472224676"/>
    <x v="2"/>
    <n v="3.1428571428571428"/>
    <n v="8.7999999999999989"/>
    <n v="59.564171638894294"/>
    <n v="20476"/>
    <n v="4"/>
  </r>
  <r>
    <x v="493"/>
    <x v="76"/>
    <x v="76"/>
    <x v="3"/>
    <x v="5"/>
    <x v="1"/>
    <n v="1670"/>
    <n v="37"/>
    <s v="Completed"/>
    <x v="2"/>
    <n v="2007.0194022984711"/>
    <n v="1.2018080253284258"/>
    <x v="3"/>
    <n v="238.57142857142858"/>
    <n v="668"/>
    <n v="1339.0194022984711"/>
    <n v="2612"/>
    <n v="2"/>
  </r>
  <r>
    <x v="494"/>
    <x v="209"/>
    <x v="209"/>
    <x v="11"/>
    <x v="1"/>
    <x v="0"/>
    <n v="558"/>
    <n v="15"/>
    <s v="Completed"/>
    <x v="0"/>
    <n v="1430.3546805488438"/>
    <n v="2.563359642560652"/>
    <x v="4"/>
    <n v="79.714285714285708"/>
    <n v="223.19999999999996"/>
    <n v="1207.1546805488438"/>
    <n v="4788"/>
    <n v="2"/>
  </r>
  <r>
    <x v="495"/>
    <x v="143"/>
    <x v="143"/>
    <x v="6"/>
    <x v="5"/>
    <x v="3"/>
    <n v="459"/>
    <n v="12"/>
    <s v="Completed"/>
    <x v="3"/>
    <n v="969.62934863227588"/>
    <n v="2.1124822410289235"/>
    <x v="3"/>
    <n v="65.571428571428569"/>
    <n v="183.6"/>
    <n v="786.02934863227586"/>
    <n v="2663"/>
    <n v="4"/>
  </r>
  <r>
    <x v="496"/>
    <x v="45"/>
    <x v="45"/>
    <x v="7"/>
    <x v="4"/>
    <x v="6"/>
    <n v="1581"/>
    <n v="35"/>
    <s v="Completed"/>
    <x v="4"/>
    <n v="3080.3398644065096"/>
    <n v="1.9483490603456735"/>
    <x v="3"/>
    <n v="225.85714285714286"/>
    <n v="632.4"/>
    <n v="2447.9398644065095"/>
    <n v="10480"/>
    <n v="3"/>
  </r>
  <r>
    <x v="497"/>
    <x v="117"/>
    <x v="117"/>
    <x v="7"/>
    <x v="5"/>
    <x v="0"/>
    <n v="2099"/>
    <n v="43"/>
    <s v="Completed"/>
    <x v="3"/>
    <n v="4692.4897934336495"/>
    <n v="2.2355835128316577"/>
    <x v="3"/>
    <n v="299.85714285714283"/>
    <n v="839.59999999999991"/>
    <n v="3852.8897934336496"/>
    <n v="2124"/>
    <n v="3"/>
  </r>
  <r>
    <x v="498"/>
    <x v="90"/>
    <x v="90"/>
    <x v="14"/>
    <x v="5"/>
    <x v="3"/>
    <n v="1862"/>
    <n v="39"/>
    <s v="Completed"/>
    <x v="2"/>
    <n v="2489.4488586689204"/>
    <n v="1.336975756535403"/>
    <x v="4"/>
    <n v="266"/>
    <n v="744.8"/>
    <n v="1744.6488586689204"/>
    <n v="2914"/>
    <n v="2"/>
  </r>
  <r>
    <x v="499"/>
    <x v="78"/>
    <x v="78"/>
    <x v="11"/>
    <x v="5"/>
    <x v="3"/>
    <n v="2934"/>
    <n v="60"/>
    <s v="Completed"/>
    <x v="4"/>
    <n v="5800.9681072689873"/>
    <n v="1.9771534107937925"/>
    <x v="2"/>
    <n v="419.14285714285717"/>
    <n v="1173.5999999999999"/>
    <n v="4627.3681072689869"/>
    <n v="9176"/>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7D9F26-05F6-4A6A-A88A-C16CE45B3AFF}"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33">
  <location ref="A3:G18" firstHeaderRow="1" firstDataRow="2" firstDataCol="1"/>
  <pivotFields count="18">
    <pivotField compact="0" outline="0"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compact="0" outline="0" showAll="0">
      <items count="246">
        <item x="233"/>
        <item x="198"/>
        <item x="51"/>
        <item x="172"/>
        <item x="37"/>
        <item x="77"/>
        <item x="1"/>
        <item x="111"/>
        <item x="94"/>
        <item x="219"/>
        <item x="10"/>
        <item x="4"/>
        <item x="223"/>
        <item x="98"/>
        <item x="54"/>
        <item x="178"/>
        <item x="96"/>
        <item x="20"/>
        <item x="124"/>
        <item x="41"/>
        <item x="220"/>
        <item x="202"/>
        <item x="168"/>
        <item x="139"/>
        <item x="47"/>
        <item x="76"/>
        <item x="26"/>
        <item x="57"/>
        <item x="207"/>
        <item x="192"/>
        <item x="59"/>
        <item x="185"/>
        <item x="182"/>
        <item x="162"/>
        <item x="133"/>
        <item x="84"/>
        <item x="71"/>
        <item x="195"/>
        <item x="188"/>
        <item x="31"/>
        <item x="142"/>
        <item x="147"/>
        <item x="229"/>
        <item x="64"/>
        <item x="58"/>
        <item x="190"/>
        <item x="176"/>
        <item x="140"/>
        <item x="14"/>
        <item x="34"/>
        <item x="210"/>
        <item x="165"/>
        <item x="56"/>
        <item x="164"/>
        <item x="193"/>
        <item x="211"/>
        <item x="167"/>
        <item x="206"/>
        <item x="11"/>
        <item x="117"/>
        <item x="127"/>
        <item x="217"/>
        <item x="6"/>
        <item x="120"/>
        <item x="86"/>
        <item x="15"/>
        <item x="221"/>
        <item x="22"/>
        <item x="158"/>
        <item x="118"/>
        <item x="102"/>
        <item x="196"/>
        <item x="30"/>
        <item x="189"/>
        <item x="81"/>
        <item x="17"/>
        <item x="171"/>
        <item x="218"/>
        <item x="44"/>
        <item x="135"/>
        <item x="138"/>
        <item x="128"/>
        <item x="200"/>
        <item x="19"/>
        <item x="62"/>
        <item x="143"/>
        <item x="174"/>
        <item x="106"/>
        <item x="93"/>
        <item x="2"/>
        <item x="112"/>
        <item x="238"/>
        <item x="99"/>
        <item x="46"/>
        <item x="243"/>
        <item x="125"/>
        <item x="82"/>
        <item x="161"/>
        <item x="25"/>
        <item x="104"/>
        <item x="74"/>
        <item x="95"/>
        <item x="39"/>
        <item x="122"/>
        <item x="169"/>
        <item x="186"/>
        <item x="134"/>
        <item x="109"/>
        <item x="153"/>
        <item x="204"/>
        <item x="27"/>
        <item x="181"/>
        <item x="92"/>
        <item x="227"/>
        <item x="16"/>
        <item x="242"/>
        <item x="43"/>
        <item x="33"/>
        <item x="18"/>
        <item x="136"/>
        <item x="131"/>
        <item x="79"/>
        <item x="160"/>
        <item x="235"/>
        <item x="0"/>
        <item x="87"/>
        <item x="119"/>
        <item x="123"/>
        <item x="101"/>
        <item x="201"/>
        <item x="199"/>
        <item x="240"/>
        <item x="130"/>
        <item x="213"/>
        <item x="205"/>
        <item x="129"/>
        <item x="180"/>
        <item x="7"/>
        <item x="222"/>
        <item x="9"/>
        <item x="115"/>
        <item x="152"/>
        <item x="226"/>
        <item x="60"/>
        <item x="228"/>
        <item x="114"/>
        <item x="132"/>
        <item x="154"/>
        <item x="159"/>
        <item x="107"/>
        <item x="197"/>
        <item x="216"/>
        <item x="21"/>
        <item x="36"/>
        <item x="50"/>
        <item x="35"/>
        <item x="191"/>
        <item x="105"/>
        <item x="49"/>
        <item x="148"/>
        <item x="170"/>
        <item x="230"/>
        <item x="146"/>
        <item x="194"/>
        <item x="72"/>
        <item x="55"/>
        <item x="110"/>
        <item x="116"/>
        <item x="3"/>
        <item x="150"/>
        <item x="88"/>
        <item x="85"/>
        <item x="29"/>
        <item x="212"/>
        <item x="113"/>
        <item x="89"/>
        <item x="38"/>
        <item x="8"/>
        <item x="215"/>
        <item x="234"/>
        <item x="187"/>
        <item x="42"/>
        <item x="231"/>
        <item x="244"/>
        <item x="224"/>
        <item x="173"/>
        <item x="67"/>
        <item x="68"/>
        <item x="184"/>
        <item x="144"/>
        <item x="214"/>
        <item x="151"/>
        <item x="23"/>
        <item x="177"/>
        <item x="225"/>
        <item x="179"/>
        <item x="5"/>
        <item x="155"/>
        <item x="48"/>
        <item x="12"/>
        <item x="78"/>
        <item x="32"/>
        <item x="13"/>
        <item x="97"/>
        <item x="83"/>
        <item x="73"/>
        <item x="232"/>
        <item x="121"/>
        <item x="157"/>
        <item x="24"/>
        <item x="63"/>
        <item x="69"/>
        <item x="166"/>
        <item x="203"/>
        <item x="52"/>
        <item x="208"/>
        <item x="209"/>
        <item x="66"/>
        <item x="156"/>
        <item x="80"/>
        <item x="239"/>
        <item x="65"/>
        <item x="61"/>
        <item x="45"/>
        <item x="163"/>
        <item x="53"/>
        <item x="141"/>
        <item x="103"/>
        <item x="183"/>
        <item x="40"/>
        <item x="241"/>
        <item x="236"/>
        <item x="91"/>
        <item x="70"/>
        <item x="75"/>
        <item x="149"/>
        <item x="175"/>
        <item x="145"/>
        <item x="237"/>
        <item x="126"/>
        <item x="28"/>
        <item x="100"/>
        <item x="137"/>
        <item x="90"/>
        <item x="108"/>
        <item t="default"/>
      </items>
    </pivotField>
    <pivotField compact="0" outline="0" showAll="0">
      <items count="246">
        <item x="90"/>
        <item x="105"/>
        <item x="115"/>
        <item x="19"/>
        <item x="84"/>
        <item x="49"/>
        <item x="82"/>
        <item x="21"/>
        <item x="179"/>
        <item x="244"/>
        <item x="67"/>
        <item x="36"/>
        <item x="44"/>
        <item x="164"/>
        <item x="211"/>
        <item x="23"/>
        <item x="40"/>
        <item x="28"/>
        <item x="154"/>
        <item x="77"/>
        <item x="183"/>
        <item x="237"/>
        <item x="56"/>
        <item x="121"/>
        <item x="196"/>
        <item x="155"/>
        <item x="114"/>
        <item x="184"/>
        <item x="147"/>
        <item x="10"/>
        <item x="110"/>
        <item x="145"/>
        <item x="61"/>
        <item x="48"/>
        <item x="75"/>
        <item x="50"/>
        <item x="131"/>
        <item x="205"/>
        <item x="228"/>
        <item x="137"/>
        <item x="101"/>
        <item x="232"/>
        <item x="139"/>
        <item x="117"/>
        <item x="16"/>
        <item x="126"/>
        <item x="24"/>
        <item x="66"/>
        <item x="53"/>
        <item x="191"/>
        <item x="1"/>
        <item x="138"/>
        <item x="193"/>
        <item x="221"/>
        <item x="220"/>
        <item x="17"/>
        <item x="3"/>
        <item x="92"/>
        <item x="88"/>
        <item x="39"/>
        <item x="113"/>
        <item x="119"/>
        <item x="57"/>
        <item x="20"/>
        <item x="65"/>
        <item x="97"/>
        <item x="80"/>
        <item x="102"/>
        <item x="46"/>
        <item x="149"/>
        <item x="108"/>
        <item x="59"/>
        <item x="122"/>
        <item x="15"/>
        <item x="166"/>
        <item x="146"/>
        <item x="148"/>
        <item x="162"/>
        <item x="58"/>
        <item x="210"/>
        <item x="201"/>
        <item x="134"/>
        <item x="41"/>
        <item x="29"/>
        <item x="94"/>
        <item x="79"/>
        <item x="78"/>
        <item x="239"/>
        <item x="60"/>
        <item x="116"/>
        <item x="229"/>
        <item x="227"/>
        <item x="26"/>
        <item x="175"/>
        <item x="230"/>
        <item x="43"/>
        <item x="214"/>
        <item x="68"/>
        <item x="144"/>
        <item x="160"/>
        <item x="99"/>
        <item x="129"/>
        <item x="38"/>
        <item x="156"/>
        <item x="190"/>
        <item x="142"/>
        <item x="54"/>
        <item x="34"/>
        <item x="8"/>
        <item x="241"/>
        <item x="151"/>
        <item x="12"/>
        <item x="14"/>
        <item x="153"/>
        <item x="27"/>
        <item x="240"/>
        <item x="207"/>
        <item x="133"/>
        <item x="91"/>
        <item x="204"/>
        <item x="132"/>
        <item x="123"/>
        <item x="187"/>
        <item x="165"/>
        <item x="185"/>
        <item x="219"/>
        <item x="63"/>
        <item x="13"/>
        <item x="136"/>
        <item x="217"/>
        <item x="86"/>
        <item x="11"/>
        <item x="32"/>
        <item x="106"/>
        <item x="35"/>
        <item x="225"/>
        <item x="30"/>
        <item x="9"/>
        <item x="180"/>
        <item x="192"/>
        <item x="189"/>
        <item x="2"/>
        <item x="104"/>
        <item x="198"/>
        <item x="199"/>
        <item x="169"/>
        <item x="81"/>
        <item x="69"/>
        <item x="103"/>
        <item x="98"/>
        <item x="143"/>
        <item x="118"/>
        <item x="112"/>
        <item x="125"/>
        <item x="216"/>
        <item x="4"/>
        <item x="71"/>
        <item x="127"/>
        <item x="195"/>
        <item x="87"/>
        <item x="200"/>
        <item x="52"/>
        <item x="95"/>
        <item x="120"/>
        <item x="236"/>
        <item x="224"/>
        <item x="188"/>
        <item x="62"/>
        <item x="233"/>
        <item x="76"/>
        <item x="159"/>
        <item x="235"/>
        <item x="177"/>
        <item x="194"/>
        <item x="18"/>
        <item x="167"/>
        <item x="140"/>
        <item x="6"/>
        <item x="45"/>
        <item x="73"/>
        <item x="231"/>
        <item x="163"/>
        <item x="7"/>
        <item x="5"/>
        <item x="85"/>
        <item x="150"/>
        <item x="206"/>
        <item x="197"/>
        <item x="157"/>
        <item x="212"/>
        <item x="109"/>
        <item x="176"/>
        <item x="51"/>
        <item x="168"/>
        <item x="174"/>
        <item x="33"/>
        <item x="74"/>
        <item x="238"/>
        <item x="96"/>
        <item x="161"/>
        <item x="124"/>
        <item x="22"/>
        <item x="172"/>
        <item x="186"/>
        <item x="83"/>
        <item x="242"/>
        <item x="181"/>
        <item x="135"/>
        <item x="42"/>
        <item x="208"/>
        <item x="130"/>
        <item x="64"/>
        <item x="25"/>
        <item x="55"/>
        <item x="213"/>
        <item x="202"/>
        <item x="218"/>
        <item x="182"/>
        <item x="31"/>
        <item x="234"/>
        <item x="243"/>
        <item x="215"/>
        <item x="141"/>
        <item x="203"/>
        <item x="222"/>
        <item x="226"/>
        <item x="0"/>
        <item x="223"/>
        <item x="158"/>
        <item x="178"/>
        <item x="128"/>
        <item x="37"/>
        <item x="47"/>
        <item x="111"/>
        <item x="89"/>
        <item x="72"/>
        <item x="107"/>
        <item x="93"/>
        <item x="173"/>
        <item x="70"/>
        <item x="152"/>
        <item x="170"/>
        <item x="100"/>
        <item x="171"/>
        <item x="209"/>
        <item t="default"/>
      </items>
    </pivotField>
    <pivotField axis="axisRow" compact="0" numFmtId="166" outline="0" showAll="0">
      <items count="16">
        <item x="14"/>
        <item x="3"/>
        <item x="0"/>
        <item x="5"/>
        <item x="9"/>
        <item x="8"/>
        <item x="2"/>
        <item x="13"/>
        <item x="1"/>
        <item x="6"/>
        <item x="7"/>
        <item x="11"/>
        <item x="12"/>
        <item x="10"/>
        <item x="4"/>
        <item t="default"/>
      </items>
    </pivotField>
    <pivotField compact="0" outline="0" showAll="0">
      <items count="8">
        <item x="6"/>
        <item x="0"/>
        <item x="3"/>
        <item x="2"/>
        <item x="4"/>
        <item x="5"/>
        <item x="1"/>
        <item t="default"/>
      </items>
    </pivotField>
    <pivotField compact="0" outline="0" showAll="0">
      <items count="8">
        <item x="0"/>
        <item x="4"/>
        <item x="2"/>
        <item x="3"/>
        <item x="1"/>
        <item x="5"/>
        <item x="6"/>
        <item t="default"/>
      </items>
    </pivotField>
    <pivotField dataField="1" compact="0" outline="0" showAll="0"/>
    <pivotField compact="0" outline="0" showAll="0"/>
    <pivotField compact="0" outline="0" showAll="0"/>
    <pivotField compact="0" outline="0" showAll="0">
      <items count="6">
        <item x="2"/>
        <item x="0"/>
        <item x="1"/>
        <item x="4"/>
        <item x="3"/>
        <item t="default"/>
      </items>
    </pivotField>
    <pivotField compact="0" numFmtId="164" outline="0" showAll="0"/>
    <pivotField compact="0" numFmtId="164" outline="0" showAll="0"/>
    <pivotField axis="axisCol" compact="0" outline="0" showAll="0">
      <items count="6">
        <item x="3"/>
        <item x="0"/>
        <item x="4"/>
        <item x="1"/>
        <item x="2"/>
        <item t="default"/>
      </items>
    </pivotField>
    <pivotField compact="0" numFmtId="2" outline="0" showAll="0"/>
    <pivotField compact="0" numFmtId="164" outline="0" showAll="0"/>
    <pivotField compact="0" numFmtId="164" outline="0" showAll="0"/>
    <pivotField compact="0" outline="0" showAll="0"/>
    <pivotField compact="0" outline="0" showAll="0"/>
  </pivotFields>
  <rowFields count="1">
    <field x="3"/>
  </rowFields>
  <rowItems count="14">
    <i>
      <x/>
    </i>
    <i>
      <x v="1"/>
    </i>
    <i>
      <x v="2"/>
    </i>
    <i>
      <x v="3"/>
    </i>
    <i>
      <x v="4"/>
    </i>
    <i>
      <x v="5"/>
    </i>
    <i>
      <x v="6"/>
    </i>
    <i>
      <x v="7"/>
    </i>
    <i>
      <x v="8"/>
    </i>
    <i>
      <x v="9"/>
    </i>
    <i>
      <x v="10"/>
    </i>
    <i>
      <x v="11"/>
    </i>
    <i>
      <x v="12"/>
    </i>
    <i>
      <x v="13"/>
    </i>
  </rowItems>
  <colFields count="1">
    <field x="12"/>
  </colFields>
  <colItems count="6">
    <i>
      <x/>
    </i>
    <i>
      <x v="1"/>
    </i>
    <i>
      <x v="2"/>
    </i>
    <i>
      <x v="3"/>
    </i>
    <i>
      <x v="4"/>
    </i>
    <i t="grand">
      <x/>
    </i>
  </colItems>
  <dataFields count="1">
    <dataField name="Sum of Distance (miles)" fld="6" baseField="0" baseItem="0"/>
  </dataFields>
  <chartFormats count="36">
    <chartFormat chart="26" format="5" series="1">
      <pivotArea type="data" outline="0" fieldPosition="0">
        <references count="1">
          <reference field="4294967294" count="1" selected="0">
            <x v="0"/>
          </reference>
        </references>
      </pivotArea>
    </chartFormat>
    <chartFormat chart="26" format="6" series="1">
      <pivotArea type="data" outline="0" fieldPosition="0">
        <references count="2">
          <reference field="4294967294" count="1" selected="0">
            <x v="0"/>
          </reference>
          <reference field="12" count="1" selected="0">
            <x v="1"/>
          </reference>
        </references>
      </pivotArea>
    </chartFormat>
    <chartFormat chart="26" format="7" series="1">
      <pivotArea type="data" outline="0" fieldPosition="0">
        <references count="2">
          <reference field="4294967294" count="1" selected="0">
            <x v="0"/>
          </reference>
          <reference field="12" count="1" selected="0">
            <x v="2"/>
          </reference>
        </references>
      </pivotArea>
    </chartFormat>
    <chartFormat chart="26" format="8" series="1">
      <pivotArea type="data" outline="0" fieldPosition="0">
        <references count="2">
          <reference field="4294967294" count="1" selected="0">
            <x v="0"/>
          </reference>
          <reference field="12" count="1" selected="0">
            <x v="3"/>
          </reference>
        </references>
      </pivotArea>
    </chartFormat>
    <chartFormat chart="26" format="9" series="1">
      <pivotArea type="data" outline="0" fieldPosition="0">
        <references count="2">
          <reference field="4294967294" count="1" selected="0">
            <x v="0"/>
          </reference>
          <reference field="12" count="1" selected="0">
            <x v="4"/>
          </reference>
        </references>
      </pivotArea>
    </chartFormat>
    <chartFormat chart="27" format="10" series="1">
      <pivotArea type="data" outline="0" fieldPosition="0">
        <references count="2">
          <reference field="4294967294" count="1" selected="0">
            <x v="0"/>
          </reference>
          <reference field="12" count="1" selected="0">
            <x v="0"/>
          </reference>
        </references>
      </pivotArea>
    </chartFormat>
    <chartFormat chart="27" format="11" series="1">
      <pivotArea type="data" outline="0" fieldPosition="0">
        <references count="2">
          <reference field="4294967294" count="1" selected="0">
            <x v="0"/>
          </reference>
          <reference field="12" count="1" selected="0">
            <x v="1"/>
          </reference>
        </references>
      </pivotArea>
    </chartFormat>
    <chartFormat chart="27" format="12" series="1">
      <pivotArea type="data" outline="0" fieldPosition="0">
        <references count="2">
          <reference field="4294967294" count="1" selected="0">
            <x v="0"/>
          </reference>
          <reference field="12" count="1" selected="0">
            <x v="2"/>
          </reference>
        </references>
      </pivotArea>
    </chartFormat>
    <chartFormat chart="27" format="13" series="1">
      <pivotArea type="data" outline="0" fieldPosition="0">
        <references count="2">
          <reference field="4294967294" count="1" selected="0">
            <x v="0"/>
          </reference>
          <reference field="12" count="1" selected="0">
            <x v="3"/>
          </reference>
        </references>
      </pivotArea>
    </chartFormat>
    <chartFormat chart="27" format="14" series="1">
      <pivotArea type="data" outline="0" fieldPosition="0">
        <references count="2">
          <reference field="4294967294" count="1" selected="0">
            <x v="0"/>
          </reference>
          <reference field="12" count="1" selected="0">
            <x v="4"/>
          </reference>
        </references>
      </pivotArea>
    </chartFormat>
    <chartFormat chart="28" format="15" series="1">
      <pivotArea type="data" outline="0" fieldPosition="0">
        <references count="2">
          <reference field="4294967294" count="1" selected="0">
            <x v="0"/>
          </reference>
          <reference field="12" count="1" selected="0">
            <x v="0"/>
          </reference>
        </references>
      </pivotArea>
    </chartFormat>
    <chartFormat chart="28" format="16" series="1">
      <pivotArea type="data" outline="0" fieldPosition="0">
        <references count="2">
          <reference field="4294967294" count="1" selected="0">
            <x v="0"/>
          </reference>
          <reference field="12" count="1" selected="0">
            <x v="1"/>
          </reference>
        </references>
      </pivotArea>
    </chartFormat>
    <chartFormat chart="28" format="17" series="1">
      <pivotArea type="data" outline="0" fieldPosition="0">
        <references count="2">
          <reference field="4294967294" count="1" selected="0">
            <x v="0"/>
          </reference>
          <reference field="12" count="1" selected="0">
            <x v="2"/>
          </reference>
        </references>
      </pivotArea>
    </chartFormat>
    <chartFormat chart="28" format="18" series="1">
      <pivotArea type="data" outline="0" fieldPosition="0">
        <references count="2">
          <reference field="4294967294" count="1" selected="0">
            <x v="0"/>
          </reference>
          <reference field="12" count="1" selected="0">
            <x v="3"/>
          </reference>
        </references>
      </pivotArea>
    </chartFormat>
    <chartFormat chart="28" format="19" series="1">
      <pivotArea type="data" outline="0" fieldPosition="0">
        <references count="2">
          <reference field="4294967294" count="1" selected="0">
            <x v="0"/>
          </reference>
          <reference field="12" count="1" selected="0">
            <x v="4"/>
          </reference>
        </references>
      </pivotArea>
    </chartFormat>
    <chartFormat chart="29" format="20" series="1">
      <pivotArea type="data" outline="0" fieldPosition="0">
        <references count="2">
          <reference field="4294967294" count="1" selected="0">
            <x v="0"/>
          </reference>
          <reference field="12" count="1" selected="0">
            <x v="0"/>
          </reference>
        </references>
      </pivotArea>
    </chartFormat>
    <chartFormat chart="29" format="21" series="1">
      <pivotArea type="data" outline="0" fieldPosition="0">
        <references count="2">
          <reference field="4294967294" count="1" selected="0">
            <x v="0"/>
          </reference>
          <reference field="12" count="1" selected="0">
            <x v="1"/>
          </reference>
        </references>
      </pivotArea>
    </chartFormat>
    <chartFormat chart="29" format="22" series="1">
      <pivotArea type="data" outline="0" fieldPosition="0">
        <references count="2">
          <reference field="4294967294" count="1" selected="0">
            <x v="0"/>
          </reference>
          <reference field="12" count="1" selected="0">
            <x v="2"/>
          </reference>
        </references>
      </pivotArea>
    </chartFormat>
    <chartFormat chart="29" format="23" series="1">
      <pivotArea type="data" outline="0" fieldPosition="0">
        <references count="2">
          <reference field="4294967294" count="1" selected="0">
            <x v="0"/>
          </reference>
          <reference field="12" count="1" selected="0">
            <x v="3"/>
          </reference>
        </references>
      </pivotArea>
    </chartFormat>
    <chartFormat chart="29" format="24" series="1">
      <pivotArea type="data" outline="0" fieldPosition="0">
        <references count="2">
          <reference field="4294967294" count="1" selected="0">
            <x v="0"/>
          </reference>
          <reference field="12" count="1" selected="0">
            <x v="4"/>
          </reference>
        </references>
      </pivotArea>
    </chartFormat>
    <chartFormat chart="30" format="25" series="1">
      <pivotArea type="data" outline="0" fieldPosition="0">
        <references count="2">
          <reference field="4294967294" count="1" selected="0">
            <x v="0"/>
          </reference>
          <reference field="12" count="1" selected="0">
            <x v="0"/>
          </reference>
        </references>
      </pivotArea>
    </chartFormat>
    <chartFormat chart="30" format="26" series="1">
      <pivotArea type="data" outline="0" fieldPosition="0">
        <references count="2">
          <reference field="4294967294" count="1" selected="0">
            <x v="0"/>
          </reference>
          <reference field="12" count="1" selected="0">
            <x v="1"/>
          </reference>
        </references>
      </pivotArea>
    </chartFormat>
    <chartFormat chart="30" format="27" series="1">
      <pivotArea type="data" outline="0" fieldPosition="0">
        <references count="2">
          <reference field="4294967294" count="1" selected="0">
            <x v="0"/>
          </reference>
          <reference field="12" count="1" selected="0">
            <x v="2"/>
          </reference>
        </references>
      </pivotArea>
    </chartFormat>
    <chartFormat chart="30" format="28" series="1">
      <pivotArea type="data" outline="0" fieldPosition="0">
        <references count="2">
          <reference field="4294967294" count="1" selected="0">
            <x v="0"/>
          </reference>
          <reference field="12" count="1" selected="0">
            <x v="3"/>
          </reference>
        </references>
      </pivotArea>
    </chartFormat>
    <chartFormat chart="30" format="29" series="1">
      <pivotArea type="data" outline="0" fieldPosition="0">
        <references count="2">
          <reference field="4294967294" count="1" selected="0">
            <x v="0"/>
          </reference>
          <reference field="12" count="1" selected="0">
            <x v="4"/>
          </reference>
        </references>
      </pivotArea>
    </chartFormat>
    <chartFormat chart="31" format="10" series="1">
      <pivotArea type="data" outline="0" fieldPosition="0">
        <references count="2">
          <reference field="4294967294" count="1" selected="0">
            <x v="0"/>
          </reference>
          <reference field="12" count="1" selected="0">
            <x v="0"/>
          </reference>
        </references>
      </pivotArea>
    </chartFormat>
    <chartFormat chart="31" format="11" series="1">
      <pivotArea type="data" outline="0" fieldPosition="0">
        <references count="2">
          <reference field="4294967294" count="1" selected="0">
            <x v="0"/>
          </reference>
          <reference field="12" count="1" selected="0">
            <x v="1"/>
          </reference>
        </references>
      </pivotArea>
    </chartFormat>
    <chartFormat chart="31" format="12" series="1">
      <pivotArea type="data" outline="0" fieldPosition="0">
        <references count="2">
          <reference field="4294967294" count="1" selected="0">
            <x v="0"/>
          </reference>
          <reference field="12" count="1" selected="0">
            <x v="2"/>
          </reference>
        </references>
      </pivotArea>
    </chartFormat>
    <chartFormat chart="31" format="13" series="1">
      <pivotArea type="data" outline="0" fieldPosition="0">
        <references count="2">
          <reference field="4294967294" count="1" selected="0">
            <x v="0"/>
          </reference>
          <reference field="12" count="1" selected="0">
            <x v="3"/>
          </reference>
        </references>
      </pivotArea>
    </chartFormat>
    <chartFormat chart="31" format="14" series="1">
      <pivotArea type="data" outline="0" fieldPosition="0">
        <references count="2">
          <reference field="4294967294" count="1" selected="0">
            <x v="0"/>
          </reference>
          <reference field="12" count="1" selected="0">
            <x v="4"/>
          </reference>
        </references>
      </pivotArea>
    </chartFormat>
    <chartFormat chart="32" format="15" series="1">
      <pivotArea type="data" outline="0" fieldPosition="0">
        <references count="2">
          <reference field="4294967294" count="1" selected="0">
            <x v="0"/>
          </reference>
          <reference field="12" count="1" selected="0">
            <x v="0"/>
          </reference>
        </references>
      </pivotArea>
    </chartFormat>
    <chartFormat chart="32" format="16" series="1">
      <pivotArea type="data" outline="0" fieldPosition="0">
        <references count="2">
          <reference field="4294967294" count="1" selected="0">
            <x v="0"/>
          </reference>
          <reference field="12" count="1" selected="0">
            <x v="1"/>
          </reference>
        </references>
      </pivotArea>
    </chartFormat>
    <chartFormat chart="32" format="17" series="1">
      <pivotArea type="data" outline="0" fieldPosition="0">
        <references count="2">
          <reference field="4294967294" count="1" selected="0">
            <x v="0"/>
          </reference>
          <reference field="12" count="1" selected="0">
            <x v="2"/>
          </reference>
        </references>
      </pivotArea>
    </chartFormat>
    <chartFormat chart="32" format="18" series="1">
      <pivotArea type="data" outline="0" fieldPosition="0">
        <references count="2">
          <reference field="4294967294" count="1" selected="0">
            <x v="0"/>
          </reference>
          <reference field="12" count="1" selected="0">
            <x v="3"/>
          </reference>
        </references>
      </pivotArea>
    </chartFormat>
    <chartFormat chart="32" format="19" series="1">
      <pivotArea type="data" outline="0" fieldPosition="0">
        <references count="2">
          <reference field="4294967294" count="1" selected="0">
            <x v="0"/>
          </reference>
          <reference field="12" count="1" selected="0">
            <x v="4"/>
          </reference>
        </references>
      </pivotArea>
    </chartFormat>
    <chartFormat chart="26" format="10" series="1">
      <pivotArea type="data" outline="0" fieldPosition="0">
        <references count="2">
          <reference field="4294967294" count="1" selected="0">
            <x v="0"/>
          </reference>
          <reference field="12" count="1" selected="0">
            <x v="0"/>
          </reference>
        </references>
      </pivotArea>
    </chartFormat>
  </chartFormats>
  <pivotTableStyleInfo name="PivotStyleMedium9" showRowHeaders="1" showColHeaders="1" showRowStripes="0" showColStripes="0" showLastColumn="1"/>
  <filters count="1">
    <filter fld="3" type="dateBetween" evalOrder="-1" id="175" name="Date">
      <autoFilter ref="A1">
        <filterColumn colId="0">
          <customFilters and="1">
            <customFilter operator="greaterThanOrEqual" val="45677"/>
            <customFilter operator="lessThanOrEqual" val="456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AF4BE8-B7E1-43E6-A479-640582311634}"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25">
  <location ref="A3:B8" firstHeaderRow="1" firstDataRow="1" firstDataCol="1"/>
  <pivotFields count="18">
    <pivotField compact="0" outline="0"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compact="0" outline="0" showAll="0">
      <items count="246">
        <item x="233"/>
        <item x="198"/>
        <item x="51"/>
        <item x="172"/>
        <item x="37"/>
        <item x="77"/>
        <item x="1"/>
        <item x="111"/>
        <item x="94"/>
        <item x="219"/>
        <item x="10"/>
        <item x="4"/>
        <item x="223"/>
        <item x="98"/>
        <item x="54"/>
        <item x="178"/>
        <item x="96"/>
        <item x="20"/>
        <item x="124"/>
        <item x="41"/>
        <item x="220"/>
        <item x="202"/>
        <item x="168"/>
        <item x="139"/>
        <item x="47"/>
        <item x="76"/>
        <item x="26"/>
        <item x="57"/>
        <item x="207"/>
        <item x="192"/>
        <item x="59"/>
        <item x="185"/>
        <item x="182"/>
        <item x="162"/>
        <item x="133"/>
        <item x="84"/>
        <item x="71"/>
        <item x="195"/>
        <item x="188"/>
        <item x="31"/>
        <item x="142"/>
        <item x="147"/>
        <item x="229"/>
        <item x="64"/>
        <item x="58"/>
        <item x="190"/>
        <item x="176"/>
        <item x="140"/>
        <item x="14"/>
        <item x="34"/>
        <item x="210"/>
        <item x="165"/>
        <item x="56"/>
        <item x="164"/>
        <item x="193"/>
        <item x="211"/>
        <item x="167"/>
        <item x="206"/>
        <item x="11"/>
        <item x="117"/>
        <item x="127"/>
        <item x="217"/>
        <item x="6"/>
        <item x="120"/>
        <item x="86"/>
        <item x="15"/>
        <item x="221"/>
        <item x="22"/>
        <item x="158"/>
        <item x="118"/>
        <item x="102"/>
        <item x="196"/>
        <item x="30"/>
        <item x="189"/>
        <item x="81"/>
        <item x="17"/>
        <item x="171"/>
        <item x="218"/>
        <item x="44"/>
        <item x="135"/>
        <item x="138"/>
        <item x="128"/>
        <item x="200"/>
        <item x="19"/>
        <item x="62"/>
        <item x="143"/>
        <item x="174"/>
        <item x="106"/>
        <item x="93"/>
        <item x="2"/>
        <item x="112"/>
        <item x="238"/>
        <item x="99"/>
        <item x="46"/>
        <item x="243"/>
        <item x="125"/>
        <item x="82"/>
        <item x="161"/>
        <item x="25"/>
        <item x="104"/>
        <item x="74"/>
        <item x="95"/>
        <item x="39"/>
        <item x="122"/>
        <item x="169"/>
        <item x="186"/>
        <item x="134"/>
        <item x="109"/>
        <item x="153"/>
        <item x="204"/>
        <item x="27"/>
        <item x="181"/>
        <item x="92"/>
        <item x="227"/>
        <item x="16"/>
        <item x="242"/>
        <item x="43"/>
        <item x="33"/>
        <item x="18"/>
        <item x="136"/>
        <item x="131"/>
        <item x="79"/>
        <item x="160"/>
        <item x="235"/>
        <item x="0"/>
        <item x="87"/>
        <item x="119"/>
        <item x="123"/>
        <item x="101"/>
        <item x="201"/>
        <item x="199"/>
        <item x="240"/>
        <item x="130"/>
        <item x="213"/>
        <item x="205"/>
        <item x="129"/>
        <item x="180"/>
        <item x="7"/>
        <item x="222"/>
        <item x="9"/>
        <item x="115"/>
        <item x="152"/>
        <item x="226"/>
        <item x="60"/>
        <item x="228"/>
        <item x="114"/>
        <item x="132"/>
        <item x="154"/>
        <item x="159"/>
        <item x="107"/>
        <item x="197"/>
        <item x="216"/>
        <item x="21"/>
        <item x="36"/>
        <item x="50"/>
        <item x="35"/>
        <item x="191"/>
        <item x="105"/>
        <item x="49"/>
        <item x="148"/>
        <item x="170"/>
        <item x="230"/>
        <item x="146"/>
        <item x="194"/>
        <item x="72"/>
        <item x="55"/>
        <item x="110"/>
        <item x="116"/>
        <item x="3"/>
        <item x="150"/>
        <item x="88"/>
        <item x="85"/>
        <item x="29"/>
        <item x="212"/>
        <item x="113"/>
        <item x="89"/>
        <item x="38"/>
        <item x="8"/>
        <item x="215"/>
        <item x="234"/>
        <item x="187"/>
        <item x="42"/>
        <item x="231"/>
        <item x="244"/>
        <item x="224"/>
        <item x="173"/>
        <item x="67"/>
        <item x="68"/>
        <item x="184"/>
        <item x="144"/>
        <item x="214"/>
        <item x="151"/>
        <item x="23"/>
        <item x="177"/>
        <item x="225"/>
        <item x="179"/>
        <item x="5"/>
        <item x="155"/>
        <item x="48"/>
        <item x="12"/>
        <item x="78"/>
        <item x="32"/>
        <item x="13"/>
        <item x="97"/>
        <item x="83"/>
        <item x="73"/>
        <item x="232"/>
        <item x="121"/>
        <item x="157"/>
        <item x="24"/>
        <item x="63"/>
        <item x="69"/>
        <item x="166"/>
        <item x="203"/>
        <item x="52"/>
        <item x="208"/>
        <item x="209"/>
        <item x="66"/>
        <item x="156"/>
        <item x="80"/>
        <item x="239"/>
        <item x="65"/>
        <item x="61"/>
        <item x="45"/>
        <item x="163"/>
        <item x="53"/>
        <item x="141"/>
        <item x="103"/>
        <item x="183"/>
        <item x="40"/>
        <item x="241"/>
        <item x="236"/>
        <item x="91"/>
        <item x="70"/>
        <item x="75"/>
        <item x="149"/>
        <item x="175"/>
        <item x="145"/>
        <item x="237"/>
        <item x="126"/>
        <item x="28"/>
        <item x="100"/>
        <item x="137"/>
        <item x="90"/>
        <item x="108"/>
        <item t="default"/>
      </items>
    </pivotField>
    <pivotField compact="0" outline="0" showAll="0">
      <items count="246">
        <item x="90"/>
        <item x="105"/>
        <item x="115"/>
        <item x="19"/>
        <item x="84"/>
        <item x="49"/>
        <item x="82"/>
        <item x="21"/>
        <item x="179"/>
        <item x="244"/>
        <item x="67"/>
        <item x="36"/>
        <item x="44"/>
        <item x="164"/>
        <item x="211"/>
        <item x="23"/>
        <item x="40"/>
        <item x="28"/>
        <item x="154"/>
        <item x="77"/>
        <item x="183"/>
        <item x="237"/>
        <item x="56"/>
        <item x="121"/>
        <item x="196"/>
        <item x="155"/>
        <item x="114"/>
        <item x="184"/>
        <item x="147"/>
        <item x="10"/>
        <item x="110"/>
        <item x="145"/>
        <item x="61"/>
        <item x="48"/>
        <item x="75"/>
        <item x="50"/>
        <item x="131"/>
        <item x="205"/>
        <item x="228"/>
        <item x="137"/>
        <item x="101"/>
        <item x="232"/>
        <item x="139"/>
        <item x="117"/>
        <item x="16"/>
        <item x="126"/>
        <item x="24"/>
        <item x="66"/>
        <item x="53"/>
        <item x="191"/>
        <item x="1"/>
        <item x="138"/>
        <item x="193"/>
        <item x="221"/>
        <item x="220"/>
        <item x="17"/>
        <item x="3"/>
        <item x="92"/>
        <item x="88"/>
        <item x="39"/>
        <item x="113"/>
        <item x="119"/>
        <item x="57"/>
        <item x="20"/>
        <item x="65"/>
        <item x="97"/>
        <item x="80"/>
        <item x="102"/>
        <item x="46"/>
        <item x="149"/>
        <item x="108"/>
        <item x="59"/>
        <item x="122"/>
        <item x="15"/>
        <item x="166"/>
        <item x="146"/>
        <item x="148"/>
        <item x="162"/>
        <item x="58"/>
        <item x="210"/>
        <item x="201"/>
        <item x="134"/>
        <item x="41"/>
        <item x="29"/>
        <item x="94"/>
        <item x="79"/>
        <item x="78"/>
        <item x="239"/>
        <item x="60"/>
        <item x="116"/>
        <item x="229"/>
        <item x="227"/>
        <item x="26"/>
        <item x="175"/>
        <item x="230"/>
        <item x="43"/>
        <item x="214"/>
        <item x="68"/>
        <item x="144"/>
        <item x="160"/>
        <item x="99"/>
        <item x="129"/>
        <item x="38"/>
        <item x="156"/>
        <item x="190"/>
        <item x="142"/>
        <item x="54"/>
        <item x="34"/>
        <item x="8"/>
        <item x="241"/>
        <item x="151"/>
        <item x="12"/>
        <item x="14"/>
        <item x="153"/>
        <item x="27"/>
        <item x="240"/>
        <item x="207"/>
        <item x="133"/>
        <item x="91"/>
        <item x="204"/>
        <item x="132"/>
        <item x="123"/>
        <item x="187"/>
        <item x="165"/>
        <item x="185"/>
        <item x="219"/>
        <item x="63"/>
        <item x="13"/>
        <item x="136"/>
        <item x="217"/>
        <item x="86"/>
        <item x="11"/>
        <item x="32"/>
        <item x="106"/>
        <item x="35"/>
        <item x="225"/>
        <item x="30"/>
        <item x="9"/>
        <item x="180"/>
        <item x="192"/>
        <item x="189"/>
        <item x="2"/>
        <item x="104"/>
        <item x="198"/>
        <item x="199"/>
        <item x="169"/>
        <item x="81"/>
        <item x="69"/>
        <item x="103"/>
        <item x="98"/>
        <item x="143"/>
        <item x="118"/>
        <item x="112"/>
        <item x="125"/>
        <item x="216"/>
        <item x="4"/>
        <item x="71"/>
        <item x="127"/>
        <item x="195"/>
        <item x="87"/>
        <item x="200"/>
        <item x="52"/>
        <item x="95"/>
        <item x="120"/>
        <item x="236"/>
        <item x="224"/>
        <item x="188"/>
        <item x="62"/>
        <item x="233"/>
        <item x="76"/>
        <item x="159"/>
        <item x="235"/>
        <item x="177"/>
        <item x="194"/>
        <item x="18"/>
        <item x="167"/>
        <item x="140"/>
        <item x="6"/>
        <item x="45"/>
        <item x="73"/>
        <item x="231"/>
        <item x="163"/>
        <item x="7"/>
        <item x="5"/>
        <item x="85"/>
        <item x="150"/>
        <item x="206"/>
        <item x="197"/>
        <item x="157"/>
        <item x="212"/>
        <item x="109"/>
        <item x="176"/>
        <item x="51"/>
        <item x="168"/>
        <item x="174"/>
        <item x="33"/>
        <item x="74"/>
        <item x="238"/>
        <item x="96"/>
        <item x="161"/>
        <item x="124"/>
        <item x="22"/>
        <item x="172"/>
        <item x="186"/>
        <item x="83"/>
        <item x="242"/>
        <item x="181"/>
        <item x="135"/>
        <item x="42"/>
        <item x="208"/>
        <item x="130"/>
        <item x="64"/>
        <item x="25"/>
        <item x="55"/>
        <item x="213"/>
        <item x="202"/>
        <item x="218"/>
        <item x="182"/>
        <item x="31"/>
        <item x="234"/>
        <item x="243"/>
        <item x="215"/>
        <item x="141"/>
        <item x="203"/>
        <item x="222"/>
        <item x="226"/>
        <item x="0"/>
        <item x="223"/>
        <item x="158"/>
        <item x="178"/>
        <item x="128"/>
        <item x="37"/>
        <item x="47"/>
        <item x="111"/>
        <item x="89"/>
        <item x="72"/>
        <item x="107"/>
        <item x="93"/>
        <item x="173"/>
        <item x="70"/>
        <item x="152"/>
        <item x="170"/>
        <item x="100"/>
        <item x="171"/>
        <item x="209"/>
        <item t="default"/>
      </items>
    </pivotField>
    <pivotField compact="0" numFmtId="166" outline="0" showAll="0">
      <items count="16">
        <item x="14"/>
        <item x="3"/>
        <item x="0"/>
        <item x="5"/>
        <item x="9"/>
        <item x="8"/>
        <item x="2"/>
        <item x="13"/>
        <item x="1"/>
        <item x="6"/>
        <item x="7"/>
        <item x="11"/>
        <item x="12"/>
        <item x="10"/>
        <item x="4"/>
        <item t="default"/>
      </items>
    </pivotField>
    <pivotField compact="0" outline="0" showAll="0"/>
    <pivotField compact="0" outline="0" showAll="0"/>
    <pivotField compact="0" outline="0" showAll="0"/>
    <pivotField compact="0" outline="0" showAll="0"/>
    <pivotField compact="0" outline="0" showAll="0"/>
    <pivotField compact="0" outline="0" showAll="0">
      <items count="6">
        <item x="2"/>
        <item x="0"/>
        <item x="1"/>
        <item x="4"/>
        <item x="3"/>
        <item t="default"/>
      </items>
    </pivotField>
    <pivotField compact="0" numFmtId="164" outline="0" showAll="0"/>
    <pivotField compact="0" numFmtId="164" outline="0" showAll="0"/>
    <pivotField axis="axisRow" compact="0" outline="0" showAll="0">
      <items count="6">
        <item x="3"/>
        <item x="0"/>
        <item x="4"/>
        <item x="1"/>
        <item x="2"/>
        <item t="default"/>
      </items>
    </pivotField>
    <pivotField compact="0" numFmtId="2" outline="0" showAll="0"/>
    <pivotField compact="0" numFmtId="164" outline="0" showAll="0"/>
    <pivotField dataField="1" compact="0" numFmtId="164" outline="0" showAll="0"/>
    <pivotField compact="0" outline="0" showAll="0"/>
    <pivotField compact="0" outline="0" showAll="0"/>
  </pivotFields>
  <rowFields count="1">
    <field x="12"/>
  </rowFields>
  <rowItems count="5">
    <i>
      <x/>
    </i>
    <i>
      <x v="1"/>
    </i>
    <i>
      <x v="2"/>
    </i>
    <i>
      <x v="3"/>
    </i>
    <i>
      <x v="4"/>
    </i>
  </rowItems>
  <colItems count="1">
    <i/>
  </colItems>
  <dataFields count="1">
    <dataField name="Sum of Final income" fld="15" baseField="0" baseItem="0" numFmtId="164"/>
  </dataFields>
  <chartFormats count="8">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3" type="dateBetween" evalOrder="-1" id="175" name="Date">
      <autoFilter ref="A1">
        <filterColumn colId="0">
          <customFilters and="1">
            <customFilter operator="greaterThanOrEqual" val="45677"/>
            <customFilter operator="lessThanOrEqual" val="456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18CE26-A83B-4E61-8429-8C89B843033F}"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12">
  <location ref="A3:B8" firstHeaderRow="1" firstDataRow="1" firstDataCol="1"/>
  <pivotFields count="18">
    <pivotField dataField="1" compact="0" outline="0"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compact="0" outline="0" showAll="0">
      <items count="246">
        <item x="233"/>
        <item x="198"/>
        <item x="51"/>
        <item x="172"/>
        <item x="37"/>
        <item x="77"/>
        <item x="1"/>
        <item x="111"/>
        <item x="94"/>
        <item x="219"/>
        <item x="10"/>
        <item x="4"/>
        <item x="223"/>
        <item x="98"/>
        <item x="54"/>
        <item x="178"/>
        <item x="96"/>
        <item x="20"/>
        <item x="124"/>
        <item x="41"/>
        <item x="220"/>
        <item x="202"/>
        <item x="168"/>
        <item x="139"/>
        <item x="47"/>
        <item x="76"/>
        <item x="26"/>
        <item x="57"/>
        <item x="207"/>
        <item x="192"/>
        <item x="59"/>
        <item x="185"/>
        <item x="182"/>
        <item x="162"/>
        <item x="133"/>
        <item x="84"/>
        <item x="71"/>
        <item x="195"/>
        <item x="188"/>
        <item x="31"/>
        <item x="142"/>
        <item x="147"/>
        <item x="229"/>
        <item x="64"/>
        <item x="58"/>
        <item x="190"/>
        <item x="176"/>
        <item x="140"/>
        <item x="14"/>
        <item x="34"/>
        <item x="210"/>
        <item x="165"/>
        <item x="56"/>
        <item x="164"/>
        <item x="193"/>
        <item x="211"/>
        <item x="167"/>
        <item x="206"/>
        <item x="11"/>
        <item x="117"/>
        <item x="127"/>
        <item x="217"/>
        <item x="6"/>
        <item x="120"/>
        <item x="86"/>
        <item x="15"/>
        <item x="221"/>
        <item x="22"/>
        <item x="158"/>
        <item x="118"/>
        <item x="102"/>
        <item x="196"/>
        <item x="30"/>
        <item x="189"/>
        <item x="81"/>
        <item x="17"/>
        <item x="171"/>
        <item x="218"/>
        <item x="44"/>
        <item x="135"/>
        <item x="138"/>
        <item x="128"/>
        <item x="200"/>
        <item x="19"/>
        <item x="62"/>
        <item x="143"/>
        <item x="174"/>
        <item x="106"/>
        <item x="93"/>
        <item x="2"/>
        <item x="112"/>
        <item x="238"/>
        <item x="99"/>
        <item x="46"/>
        <item x="243"/>
        <item x="125"/>
        <item x="82"/>
        <item x="161"/>
        <item x="25"/>
        <item x="104"/>
        <item x="74"/>
        <item x="95"/>
        <item x="39"/>
        <item x="122"/>
        <item x="169"/>
        <item x="186"/>
        <item x="134"/>
        <item x="109"/>
        <item x="153"/>
        <item x="204"/>
        <item x="27"/>
        <item x="181"/>
        <item x="92"/>
        <item x="227"/>
        <item x="16"/>
        <item x="242"/>
        <item x="43"/>
        <item x="33"/>
        <item x="18"/>
        <item x="136"/>
        <item x="131"/>
        <item x="79"/>
        <item x="160"/>
        <item x="235"/>
        <item x="0"/>
        <item x="87"/>
        <item x="119"/>
        <item x="123"/>
        <item x="101"/>
        <item x="201"/>
        <item x="199"/>
        <item x="240"/>
        <item x="130"/>
        <item x="213"/>
        <item x="205"/>
        <item x="129"/>
        <item x="180"/>
        <item x="7"/>
        <item x="222"/>
        <item x="9"/>
        <item x="115"/>
        <item x="152"/>
        <item x="226"/>
        <item x="60"/>
        <item x="228"/>
        <item x="114"/>
        <item x="132"/>
        <item x="154"/>
        <item x="159"/>
        <item x="107"/>
        <item x="197"/>
        <item x="216"/>
        <item x="21"/>
        <item x="36"/>
        <item x="50"/>
        <item x="35"/>
        <item x="191"/>
        <item x="105"/>
        <item x="49"/>
        <item x="148"/>
        <item x="170"/>
        <item x="230"/>
        <item x="146"/>
        <item x="194"/>
        <item x="72"/>
        <item x="55"/>
        <item x="110"/>
        <item x="116"/>
        <item x="3"/>
        <item x="150"/>
        <item x="88"/>
        <item x="85"/>
        <item x="29"/>
        <item x="212"/>
        <item x="113"/>
        <item x="89"/>
        <item x="38"/>
        <item x="8"/>
        <item x="215"/>
        <item x="234"/>
        <item x="187"/>
        <item x="42"/>
        <item x="231"/>
        <item x="244"/>
        <item x="224"/>
        <item x="173"/>
        <item x="67"/>
        <item x="68"/>
        <item x="184"/>
        <item x="144"/>
        <item x="214"/>
        <item x="151"/>
        <item x="23"/>
        <item x="177"/>
        <item x="225"/>
        <item x="179"/>
        <item x="5"/>
        <item x="155"/>
        <item x="48"/>
        <item x="12"/>
        <item x="78"/>
        <item x="32"/>
        <item x="13"/>
        <item x="97"/>
        <item x="83"/>
        <item x="73"/>
        <item x="232"/>
        <item x="121"/>
        <item x="157"/>
        <item x="24"/>
        <item x="63"/>
        <item x="69"/>
        <item x="166"/>
        <item x="203"/>
        <item x="52"/>
        <item x="208"/>
        <item x="209"/>
        <item x="66"/>
        <item x="156"/>
        <item x="80"/>
        <item x="239"/>
        <item x="65"/>
        <item x="61"/>
        <item x="45"/>
        <item x="163"/>
        <item x="53"/>
        <item x="141"/>
        <item x="103"/>
        <item x="183"/>
        <item x="40"/>
        <item x="241"/>
        <item x="236"/>
        <item x="91"/>
        <item x="70"/>
        <item x="75"/>
        <item x="149"/>
        <item x="175"/>
        <item x="145"/>
        <item x="237"/>
        <item x="126"/>
        <item x="28"/>
        <item x="100"/>
        <item x="137"/>
        <item x="90"/>
        <item x="108"/>
        <item t="default"/>
      </items>
    </pivotField>
    <pivotField compact="0" outline="0" showAll="0">
      <items count="246">
        <item x="90"/>
        <item x="105"/>
        <item x="115"/>
        <item x="19"/>
        <item x="84"/>
        <item x="49"/>
        <item x="82"/>
        <item x="21"/>
        <item x="179"/>
        <item x="244"/>
        <item x="67"/>
        <item x="36"/>
        <item x="44"/>
        <item x="164"/>
        <item x="211"/>
        <item x="23"/>
        <item x="40"/>
        <item x="28"/>
        <item x="154"/>
        <item x="77"/>
        <item x="183"/>
        <item x="237"/>
        <item x="56"/>
        <item x="121"/>
        <item x="196"/>
        <item x="155"/>
        <item x="114"/>
        <item x="184"/>
        <item x="147"/>
        <item x="10"/>
        <item x="110"/>
        <item x="145"/>
        <item x="61"/>
        <item x="48"/>
        <item x="75"/>
        <item x="50"/>
        <item x="131"/>
        <item x="205"/>
        <item x="228"/>
        <item x="137"/>
        <item x="101"/>
        <item x="232"/>
        <item x="139"/>
        <item x="117"/>
        <item x="16"/>
        <item x="126"/>
        <item x="24"/>
        <item x="66"/>
        <item x="53"/>
        <item x="191"/>
        <item x="1"/>
        <item x="138"/>
        <item x="193"/>
        <item x="221"/>
        <item x="220"/>
        <item x="17"/>
        <item x="3"/>
        <item x="92"/>
        <item x="88"/>
        <item x="39"/>
        <item x="113"/>
        <item x="119"/>
        <item x="57"/>
        <item x="20"/>
        <item x="65"/>
        <item x="97"/>
        <item x="80"/>
        <item x="102"/>
        <item x="46"/>
        <item x="149"/>
        <item x="108"/>
        <item x="59"/>
        <item x="122"/>
        <item x="15"/>
        <item x="166"/>
        <item x="146"/>
        <item x="148"/>
        <item x="162"/>
        <item x="58"/>
        <item x="210"/>
        <item x="201"/>
        <item x="134"/>
        <item x="41"/>
        <item x="29"/>
        <item x="94"/>
        <item x="79"/>
        <item x="78"/>
        <item x="239"/>
        <item x="60"/>
        <item x="116"/>
        <item x="229"/>
        <item x="227"/>
        <item x="26"/>
        <item x="175"/>
        <item x="230"/>
        <item x="43"/>
        <item x="214"/>
        <item x="68"/>
        <item x="144"/>
        <item x="160"/>
        <item x="99"/>
        <item x="129"/>
        <item x="38"/>
        <item x="156"/>
        <item x="190"/>
        <item x="142"/>
        <item x="54"/>
        <item x="34"/>
        <item x="8"/>
        <item x="241"/>
        <item x="151"/>
        <item x="12"/>
        <item x="14"/>
        <item x="153"/>
        <item x="27"/>
        <item x="240"/>
        <item x="207"/>
        <item x="133"/>
        <item x="91"/>
        <item x="204"/>
        <item x="132"/>
        <item x="123"/>
        <item x="187"/>
        <item x="165"/>
        <item x="185"/>
        <item x="219"/>
        <item x="63"/>
        <item x="13"/>
        <item x="136"/>
        <item x="217"/>
        <item x="86"/>
        <item x="11"/>
        <item x="32"/>
        <item x="106"/>
        <item x="35"/>
        <item x="225"/>
        <item x="30"/>
        <item x="9"/>
        <item x="180"/>
        <item x="192"/>
        <item x="189"/>
        <item x="2"/>
        <item x="104"/>
        <item x="198"/>
        <item x="199"/>
        <item x="169"/>
        <item x="81"/>
        <item x="69"/>
        <item x="103"/>
        <item x="98"/>
        <item x="143"/>
        <item x="118"/>
        <item x="112"/>
        <item x="125"/>
        <item x="216"/>
        <item x="4"/>
        <item x="71"/>
        <item x="127"/>
        <item x="195"/>
        <item x="87"/>
        <item x="200"/>
        <item x="52"/>
        <item x="95"/>
        <item x="120"/>
        <item x="236"/>
        <item x="224"/>
        <item x="188"/>
        <item x="62"/>
        <item x="233"/>
        <item x="76"/>
        <item x="159"/>
        <item x="235"/>
        <item x="177"/>
        <item x="194"/>
        <item x="18"/>
        <item x="167"/>
        <item x="140"/>
        <item x="6"/>
        <item x="45"/>
        <item x="73"/>
        <item x="231"/>
        <item x="163"/>
        <item x="7"/>
        <item x="5"/>
        <item x="85"/>
        <item x="150"/>
        <item x="206"/>
        <item x="197"/>
        <item x="157"/>
        <item x="212"/>
        <item x="109"/>
        <item x="176"/>
        <item x="51"/>
        <item x="168"/>
        <item x="174"/>
        <item x="33"/>
        <item x="74"/>
        <item x="238"/>
        <item x="96"/>
        <item x="161"/>
        <item x="124"/>
        <item x="22"/>
        <item x="172"/>
        <item x="186"/>
        <item x="83"/>
        <item x="242"/>
        <item x="181"/>
        <item x="135"/>
        <item x="42"/>
        <item x="208"/>
        <item x="130"/>
        <item x="64"/>
        <item x="25"/>
        <item x="55"/>
        <item x="213"/>
        <item x="202"/>
        <item x="218"/>
        <item x="182"/>
        <item x="31"/>
        <item x="234"/>
        <item x="243"/>
        <item x="215"/>
        <item x="141"/>
        <item x="203"/>
        <item x="222"/>
        <item x="226"/>
        <item x="0"/>
        <item x="223"/>
        <item x="158"/>
        <item x="178"/>
        <item x="128"/>
        <item x="37"/>
        <item x="47"/>
        <item x="111"/>
        <item x="89"/>
        <item x="72"/>
        <item x="107"/>
        <item x="93"/>
        <item x="173"/>
        <item x="70"/>
        <item x="152"/>
        <item x="170"/>
        <item x="100"/>
        <item x="171"/>
        <item x="209"/>
        <item t="default"/>
      </items>
    </pivotField>
    <pivotField compact="0" numFmtId="166" outline="0" showAll="0">
      <items count="16">
        <item x="14"/>
        <item x="3"/>
        <item x="0"/>
        <item x="5"/>
        <item x="9"/>
        <item x="8"/>
        <item x="2"/>
        <item x="13"/>
        <item x="1"/>
        <item x="6"/>
        <item x="7"/>
        <item x="11"/>
        <item x="12"/>
        <item x="10"/>
        <item x="4"/>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6">
        <item x="2"/>
        <item x="0"/>
        <item x="1"/>
        <item x="4"/>
        <item x="3"/>
        <item t="default"/>
      </items>
    </pivotField>
    <pivotField compact="0" numFmtId="164" outline="0" showAll="0"/>
    <pivotField compact="0" numFmtId="164" outline="0" showAll="0"/>
    <pivotField compact="0" outline="0" showAll="0"/>
    <pivotField compact="0" numFmtId="2" outline="0" showAll="0"/>
    <pivotField compact="0" numFmtId="164" outline="0" showAll="0"/>
    <pivotField compact="0" numFmtId="164" outline="0" showAll="0"/>
    <pivotField compact="0" outline="0" showAll="0"/>
    <pivotField compact="0" outline="0" showAll="0"/>
  </pivotFields>
  <rowFields count="1">
    <field x="9"/>
  </rowFields>
  <rowItems count="5">
    <i>
      <x/>
    </i>
    <i>
      <x v="1"/>
    </i>
    <i>
      <x v="2"/>
    </i>
    <i>
      <x v="3"/>
    </i>
    <i>
      <x v="4"/>
    </i>
  </rowItems>
  <colItems count="1">
    <i/>
  </colItems>
  <dataFields count="1">
    <dataField name="Count of Order ID" fld="0" subtotal="count" showDataAs="percentOfTotal" baseField="0" baseItem="0" numFmtId="10"/>
  </dataFields>
  <chartFormats count="24">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9" count="1" selected="0">
            <x v="0"/>
          </reference>
        </references>
      </pivotArea>
    </chartFormat>
    <chartFormat chart="8" format="3">
      <pivotArea type="data" outline="0" fieldPosition="0">
        <references count="2">
          <reference field="4294967294" count="1" selected="0">
            <x v="0"/>
          </reference>
          <reference field="9" count="1" selected="0">
            <x v="1"/>
          </reference>
        </references>
      </pivotArea>
    </chartFormat>
    <chartFormat chart="8" format="4">
      <pivotArea type="data" outline="0" fieldPosition="0">
        <references count="2">
          <reference field="4294967294" count="1" selected="0">
            <x v="0"/>
          </reference>
          <reference field="9" count="1" selected="0">
            <x v="2"/>
          </reference>
        </references>
      </pivotArea>
    </chartFormat>
    <chartFormat chart="8" format="5">
      <pivotArea type="data" outline="0" fieldPosition="0">
        <references count="2">
          <reference field="4294967294" count="1" selected="0">
            <x v="0"/>
          </reference>
          <reference field="9" count="1" selected="0">
            <x v="3"/>
          </reference>
        </references>
      </pivotArea>
    </chartFormat>
    <chartFormat chart="8" format="6">
      <pivotArea type="data" outline="0" fieldPosition="0">
        <references count="2">
          <reference field="4294967294" count="1" selected="0">
            <x v="0"/>
          </reference>
          <reference field="9" count="1" selected="0">
            <x v="4"/>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9" count="1" selected="0">
            <x v="0"/>
          </reference>
        </references>
      </pivotArea>
    </chartFormat>
    <chartFormat chart="9" format="9">
      <pivotArea type="data" outline="0" fieldPosition="0">
        <references count="2">
          <reference field="4294967294" count="1" selected="0">
            <x v="0"/>
          </reference>
          <reference field="9" count="1" selected="0">
            <x v="1"/>
          </reference>
        </references>
      </pivotArea>
    </chartFormat>
    <chartFormat chart="9" format="10">
      <pivotArea type="data" outline="0" fieldPosition="0">
        <references count="2">
          <reference field="4294967294" count="1" selected="0">
            <x v="0"/>
          </reference>
          <reference field="9" count="1" selected="0">
            <x v="2"/>
          </reference>
        </references>
      </pivotArea>
    </chartFormat>
    <chartFormat chart="9" format="11">
      <pivotArea type="data" outline="0" fieldPosition="0">
        <references count="2">
          <reference field="4294967294" count="1" selected="0">
            <x v="0"/>
          </reference>
          <reference field="9" count="1" selected="0">
            <x v="3"/>
          </reference>
        </references>
      </pivotArea>
    </chartFormat>
    <chartFormat chart="9" format="12">
      <pivotArea type="data" outline="0" fieldPosition="0">
        <references count="2">
          <reference field="4294967294" count="1" selected="0">
            <x v="0"/>
          </reference>
          <reference field="9" count="1" selected="0">
            <x v="4"/>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9" count="1" selected="0">
            <x v="0"/>
          </reference>
        </references>
      </pivotArea>
    </chartFormat>
    <chartFormat chart="10" format="15">
      <pivotArea type="data" outline="0" fieldPosition="0">
        <references count="2">
          <reference field="4294967294" count="1" selected="0">
            <x v="0"/>
          </reference>
          <reference field="9" count="1" selected="0">
            <x v="1"/>
          </reference>
        </references>
      </pivotArea>
    </chartFormat>
    <chartFormat chart="10" format="16">
      <pivotArea type="data" outline="0" fieldPosition="0">
        <references count="2">
          <reference field="4294967294" count="1" selected="0">
            <x v="0"/>
          </reference>
          <reference field="9" count="1" selected="0">
            <x v="2"/>
          </reference>
        </references>
      </pivotArea>
    </chartFormat>
    <chartFormat chart="10" format="17">
      <pivotArea type="data" outline="0" fieldPosition="0">
        <references count="2">
          <reference field="4294967294" count="1" selected="0">
            <x v="0"/>
          </reference>
          <reference field="9" count="1" selected="0">
            <x v="3"/>
          </reference>
        </references>
      </pivotArea>
    </chartFormat>
    <chartFormat chart="10" format="18">
      <pivotArea type="data" outline="0" fieldPosition="0">
        <references count="2">
          <reference field="4294967294" count="1" selected="0">
            <x v="0"/>
          </reference>
          <reference field="9" count="1" selected="0">
            <x v="4"/>
          </reference>
        </references>
      </pivotArea>
    </chartFormat>
    <chartFormat chart="11" format="19" series="1">
      <pivotArea type="data" outline="0" fieldPosition="0">
        <references count="1">
          <reference field="4294967294" count="1" selected="0">
            <x v="0"/>
          </reference>
        </references>
      </pivotArea>
    </chartFormat>
    <chartFormat chart="11" format="20">
      <pivotArea type="data" outline="0" fieldPosition="0">
        <references count="2">
          <reference field="4294967294" count="1" selected="0">
            <x v="0"/>
          </reference>
          <reference field="9" count="1" selected="0">
            <x v="0"/>
          </reference>
        </references>
      </pivotArea>
    </chartFormat>
    <chartFormat chart="11" format="21">
      <pivotArea type="data" outline="0" fieldPosition="0">
        <references count="2">
          <reference field="4294967294" count="1" selected="0">
            <x v="0"/>
          </reference>
          <reference field="9" count="1" selected="0">
            <x v="1"/>
          </reference>
        </references>
      </pivotArea>
    </chartFormat>
    <chartFormat chart="11" format="22">
      <pivotArea type="data" outline="0" fieldPosition="0">
        <references count="2">
          <reference field="4294967294" count="1" selected="0">
            <x v="0"/>
          </reference>
          <reference field="9" count="1" selected="0">
            <x v="2"/>
          </reference>
        </references>
      </pivotArea>
    </chartFormat>
    <chartFormat chart="11" format="23">
      <pivotArea type="data" outline="0" fieldPosition="0">
        <references count="2">
          <reference field="4294967294" count="1" selected="0">
            <x v="0"/>
          </reference>
          <reference field="9" count="1" selected="0">
            <x v="3"/>
          </reference>
        </references>
      </pivotArea>
    </chartFormat>
    <chartFormat chart="11" format="24">
      <pivotArea type="data" outline="0" fieldPosition="0">
        <references count="2">
          <reference field="4294967294" count="1" selected="0">
            <x v="0"/>
          </reference>
          <reference field="9" count="1" selected="0">
            <x v="4"/>
          </reference>
        </references>
      </pivotArea>
    </chartFormat>
  </chartFormats>
  <pivotTableStyleInfo name="PivotStyleMedium9" showRowHeaders="1" showColHeaders="1" showRowStripes="0" showColStripes="0" showLastColumn="1"/>
  <filters count="1">
    <filter fld="3" type="dateBetween" evalOrder="-1" id="175" name="Date">
      <autoFilter ref="A1">
        <filterColumn colId="0">
          <customFilters and="1">
            <customFilter operator="greaterThanOrEqual" val="45677"/>
            <customFilter operator="lessThanOrEqual" val="456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A1185C-B72A-4392-87C6-F2C10686CE56}"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5">
  <location ref="A3:B9" firstHeaderRow="1" firstDataRow="1" firstDataCol="1"/>
  <pivotFields count="18">
    <pivotField compact="0" outline="0" showAll="0"/>
    <pivotField compact="0" outline="0" showAll="0">
      <items count="246">
        <item x="233"/>
        <item x="198"/>
        <item x="51"/>
        <item x="172"/>
        <item x="37"/>
        <item x="77"/>
        <item x="1"/>
        <item x="111"/>
        <item x="94"/>
        <item x="219"/>
        <item x="10"/>
        <item x="4"/>
        <item x="223"/>
        <item x="98"/>
        <item x="54"/>
        <item x="178"/>
        <item x="96"/>
        <item x="20"/>
        <item x="124"/>
        <item x="41"/>
        <item x="220"/>
        <item x="202"/>
        <item x="168"/>
        <item x="139"/>
        <item x="47"/>
        <item x="76"/>
        <item x="26"/>
        <item x="57"/>
        <item x="207"/>
        <item x="192"/>
        <item x="59"/>
        <item x="185"/>
        <item x="182"/>
        <item x="162"/>
        <item x="133"/>
        <item x="84"/>
        <item x="71"/>
        <item x="195"/>
        <item x="188"/>
        <item x="31"/>
        <item x="142"/>
        <item x="147"/>
        <item x="229"/>
        <item x="64"/>
        <item x="58"/>
        <item x="190"/>
        <item x="176"/>
        <item x="140"/>
        <item x="14"/>
        <item x="34"/>
        <item x="210"/>
        <item x="165"/>
        <item x="56"/>
        <item x="164"/>
        <item x="193"/>
        <item x="211"/>
        <item x="167"/>
        <item x="206"/>
        <item x="11"/>
        <item x="117"/>
        <item x="127"/>
        <item x="217"/>
        <item x="6"/>
        <item x="120"/>
        <item x="86"/>
        <item x="15"/>
        <item x="221"/>
        <item x="22"/>
        <item x="158"/>
        <item x="118"/>
        <item x="102"/>
        <item x="196"/>
        <item x="30"/>
        <item x="189"/>
        <item x="81"/>
        <item x="17"/>
        <item x="171"/>
        <item x="218"/>
        <item x="44"/>
        <item x="135"/>
        <item x="138"/>
        <item x="128"/>
        <item x="200"/>
        <item x="19"/>
        <item x="62"/>
        <item x="143"/>
        <item x="174"/>
        <item x="106"/>
        <item x="93"/>
        <item x="2"/>
        <item x="112"/>
        <item x="238"/>
        <item x="99"/>
        <item x="46"/>
        <item x="243"/>
        <item x="125"/>
        <item x="82"/>
        <item x="161"/>
        <item x="25"/>
        <item x="104"/>
        <item x="74"/>
        <item x="95"/>
        <item x="39"/>
        <item x="122"/>
        <item x="169"/>
        <item x="186"/>
        <item x="134"/>
        <item x="109"/>
        <item x="153"/>
        <item x="204"/>
        <item x="27"/>
        <item x="181"/>
        <item x="92"/>
        <item x="227"/>
        <item x="16"/>
        <item x="242"/>
        <item x="43"/>
        <item x="33"/>
        <item x="18"/>
        <item x="136"/>
        <item x="131"/>
        <item x="79"/>
        <item x="160"/>
        <item x="235"/>
        <item x="0"/>
        <item x="87"/>
        <item x="119"/>
        <item x="123"/>
        <item x="101"/>
        <item x="201"/>
        <item x="199"/>
        <item x="240"/>
        <item x="130"/>
        <item x="213"/>
        <item x="205"/>
        <item x="129"/>
        <item x="180"/>
        <item x="7"/>
        <item x="222"/>
        <item x="9"/>
        <item x="115"/>
        <item x="152"/>
        <item x="226"/>
        <item x="60"/>
        <item x="228"/>
        <item x="114"/>
        <item x="132"/>
        <item x="154"/>
        <item x="159"/>
        <item x="107"/>
        <item x="197"/>
        <item x="216"/>
        <item x="21"/>
        <item x="36"/>
        <item x="50"/>
        <item x="35"/>
        <item x="191"/>
        <item x="105"/>
        <item x="49"/>
        <item x="148"/>
        <item x="170"/>
        <item x="230"/>
        <item x="146"/>
        <item x="194"/>
        <item x="72"/>
        <item x="55"/>
        <item x="110"/>
        <item x="116"/>
        <item x="3"/>
        <item x="150"/>
        <item x="88"/>
        <item x="85"/>
        <item x="29"/>
        <item x="212"/>
        <item x="113"/>
        <item x="89"/>
        <item x="38"/>
        <item x="8"/>
        <item x="215"/>
        <item x="234"/>
        <item x="187"/>
        <item x="42"/>
        <item x="231"/>
        <item x="244"/>
        <item x="224"/>
        <item x="173"/>
        <item x="67"/>
        <item x="68"/>
        <item x="184"/>
        <item x="144"/>
        <item x="214"/>
        <item x="151"/>
        <item x="23"/>
        <item x="177"/>
        <item x="225"/>
        <item x="179"/>
        <item x="5"/>
        <item x="155"/>
        <item x="48"/>
        <item x="12"/>
        <item x="78"/>
        <item x="32"/>
        <item x="13"/>
        <item x="97"/>
        <item x="83"/>
        <item x="73"/>
        <item x="232"/>
        <item x="121"/>
        <item x="157"/>
        <item x="24"/>
        <item x="63"/>
        <item x="69"/>
        <item x="166"/>
        <item x="203"/>
        <item x="52"/>
        <item x="208"/>
        <item x="209"/>
        <item x="66"/>
        <item x="156"/>
        <item x="80"/>
        <item x="239"/>
        <item x="65"/>
        <item x="61"/>
        <item x="45"/>
        <item x="163"/>
        <item x="53"/>
        <item x="141"/>
        <item x="103"/>
        <item x="183"/>
        <item x="40"/>
        <item x="241"/>
        <item x="236"/>
        <item x="91"/>
        <item x="70"/>
        <item x="75"/>
        <item x="149"/>
        <item x="175"/>
        <item x="145"/>
        <item x="237"/>
        <item x="126"/>
        <item x="28"/>
        <item x="100"/>
        <item x="137"/>
        <item x="90"/>
        <item x="108"/>
        <item t="default"/>
      </items>
    </pivotField>
    <pivotField axis="axisRow" compact="0" outline="0" showAll="0" measureFilter="1">
      <items count="246">
        <item x="90"/>
        <item x="105"/>
        <item x="115"/>
        <item x="19"/>
        <item x="84"/>
        <item x="49"/>
        <item x="82"/>
        <item x="21"/>
        <item x="179"/>
        <item x="244"/>
        <item x="67"/>
        <item x="36"/>
        <item x="44"/>
        <item x="164"/>
        <item x="211"/>
        <item x="23"/>
        <item x="40"/>
        <item x="28"/>
        <item x="154"/>
        <item x="77"/>
        <item x="183"/>
        <item x="237"/>
        <item x="56"/>
        <item x="121"/>
        <item x="196"/>
        <item x="155"/>
        <item x="114"/>
        <item x="184"/>
        <item x="147"/>
        <item x="10"/>
        <item x="110"/>
        <item x="145"/>
        <item x="61"/>
        <item x="48"/>
        <item x="75"/>
        <item x="50"/>
        <item x="131"/>
        <item x="205"/>
        <item x="228"/>
        <item x="137"/>
        <item x="101"/>
        <item x="232"/>
        <item x="139"/>
        <item x="117"/>
        <item x="16"/>
        <item x="126"/>
        <item x="24"/>
        <item x="66"/>
        <item x="53"/>
        <item x="191"/>
        <item x="1"/>
        <item x="138"/>
        <item x="193"/>
        <item x="221"/>
        <item x="220"/>
        <item x="17"/>
        <item x="3"/>
        <item x="92"/>
        <item x="88"/>
        <item x="39"/>
        <item x="113"/>
        <item x="119"/>
        <item x="57"/>
        <item x="20"/>
        <item x="65"/>
        <item x="97"/>
        <item x="80"/>
        <item x="102"/>
        <item x="46"/>
        <item x="149"/>
        <item x="108"/>
        <item x="59"/>
        <item x="122"/>
        <item x="15"/>
        <item x="166"/>
        <item x="146"/>
        <item x="148"/>
        <item x="162"/>
        <item x="58"/>
        <item x="210"/>
        <item x="201"/>
        <item x="134"/>
        <item x="41"/>
        <item x="29"/>
        <item x="94"/>
        <item x="79"/>
        <item x="78"/>
        <item x="239"/>
        <item x="60"/>
        <item x="116"/>
        <item x="229"/>
        <item x="227"/>
        <item x="26"/>
        <item x="175"/>
        <item x="230"/>
        <item x="43"/>
        <item x="214"/>
        <item x="68"/>
        <item x="144"/>
        <item x="160"/>
        <item x="99"/>
        <item x="129"/>
        <item x="38"/>
        <item x="156"/>
        <item x="190"/>
        <item x="142"/>
        <item x="54"/>
        <item x="34"/>
        <item x="8"/>
        <item x="241"/>
        <item x="151"/>
        <item x="12"/>
        <item x="14"/>
        <item x="153"/>
        <item x="27"/>
        <item x="240"/>
        <item x="207"/>
        <item x="133"/>
        <item x="91"/>
        <item x="204"/>
        <item x="132"/>
        <item x="123"/>
        <item x="187"/>
        <item x="165"/>
        <item x="185"/>
        <item x="219"/>
        <item x="63"/>
        <item x="13"/>
        <item x="136"/>
        <item x="217"/>
        <item x="86"/>
        <item x="11"/>
        <item x="32"/>
        <item x="106"/>
        <item x="35"/>
        <item x="225"/>
        <item x="30"/>
        <item x="9"/>
        <item x="180"/>
        <item x="192"/>
        <item x="189"/>
        <item x="2"/>
        <item x="104"/>
        <item x="198"/>
        <item x="199"/>
        <item x="169"/>
        <item x="81"/>
        <item x="69"/>
        <item x="103"/>
        <item x="98"/>
        <item x="143"/>
        <item x="118"/>
        <item x="112"/>
        <item x="125"/>
        <item x="216"/>
        <item x="4"/>
        <item x="71"/>
        <item x="127"/>
        <item x="195"/>
        <item x="87"/>
        <item x="200"/>
        <item x="52"/>
        <item x="95"/>
        <item x="120"/>
        <item x="236"/>
        <item x="224"/>
        <item x="188"/>
        <item x="62"/>
        <item x="233"/>
        <item x="76"/>
        <item x="159"/>
        <item x="235"/>
        <item x="177"/>
        <item x="194"/>
        <item x="18"/>
        <item x="167"/>
        <item x="140"/>
        <item x="6"/>
        <item x="45"/>
        <item x="73"/>
        <item x="231"/>
        <item x="163"/>
        <item x="7"/>
        <item x="5"/>
        <item x="85"/>
        <item x="150"/>
        <item x="206"/>
        <item x="197"/>
        <item x="157"/>
        <item x="212"/>
        <item x="109"/>
        <item x="176"/>
        <item x="51"/>
        <item x="168"/>
        <item x="174"/>
        <item x="33"/>
        <item x="74"/>
        <item x="238"/>
        <item x="96"/>
        <item x="161"/>
        <item x="124"/>
        <item x="22"/>
        <item x="172"/>
        <item x="186"/>
        <item x="83"/>
        <item x="242"/>
        <item x="181"/>
        <item x="135"/>
        <item x="42"/>
        <item x="208"/>
        <item x="130"/>
        <item x="64"/>
        <item x="25"/>
        <item x="55"/>
        <item x="213"/>
        <item x="202"/>
        <item x="218"/>
        <item x="182"/>
        <item x="31"/>
        <item x="234"/>
        <item x="243"/>
        <item x="215"/>
        <item x="141"/>
        <item x="203"/>
        <item x="222"/>
        <item x="226"/>
        <item x="0"/>
        <item x="223"/>
        <item x="158"/>
        <item x="178"/>
        <item x="128"/>
        <item x="37"/>
        <item x="47"/>
        <item x="111"/>
        <item x="89"/>
        <item x="72"/>
        <item x="107"/>
        <item x="93"/>
        <item x="173"/>
        <item x="70"/>
        <item x="152"/>
        <item x="170"/>
        <item x="100"/>
        <item x="171"/>
        <item x="209"/>
        <item t="default"/>
      </items>
    </pivotField>
    <pivotField compact="0" numFmtId="166" outline="0" showAll="0">
      <items count="16">
        <item x="14"/>
        <item x="3"/>
        <item x="0"/>
        <item x="5"/>
        <item x="9"/>
        <item x="8"/>
        <item x="2"/>
        <item x="13"/>
        <item x="1"/>
        <item x="6"/>
        <item x="7"/>
        <item x="11"/>
        <item x="12"/>
        <item x="10"/>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numFmtId="164" outline="0" showAll="0"/>
    <pivotField compact="0" numFmtId="164" outline="0" showAll="0"/>
    <pivotField compact="0" outline="0" showAll="0"/>
    <pivotField compact="0" numFmtId="2" outline="0" showAll="0"/>
    <pivotField compact="0" numFmtId="164" outline="0" showAll="0"/>
    <pivotField compact="0" numFmtId="164" outline="0" showAll="0"/>
    <pivotField compact="0" outline="0" showAll="0"/>
    <pivotField dataField="1" compact="0" outline="0" showAll="0"/>
  </pivotFields>
  <rowFields count="1">
    <field x="2"/>
  </rowFields>
  <rowItems count="6">
    <i>
      <x v="17"/>
    </i>
    <i>
      <x v="55"/>
    </i>
    <i>
      <x v="95"/>
    </i>
    <i>
      <x v="137"/>
    </i>
    <i>
      <x v="159"/>
    </i>
    <i>
      <x v="226"/>
    </i>
  </rowItems>
  <colItems count="1">
    <i/>
  </colItems>
  <dataFields count="1">
    <dataField name="Average of Trips in this period" fld="17" subtotal="average" baseField="0" baseItem="0"/>
  </dataField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3" type="dateBetween" evalOrder="-1" id="180" name="Date">
      <autoFilter ref="A1">
        <filterColumn colId="0">
          <customFilters and="1">
            <customFilter operator="greaterThanOrEqual" val="45677"/>
            <customFilter operator="lessThanOrEqual" val="45690"/>
          </customFilters>
        </filterColumn>
      </autoFilter>
      <extLst>
        <ext xmlns:x15="http://schemas.microsoft.com/office/spreadsheetml/2010/11/main" uri="{0605FD5F-26C8-4aeb-8148-2DB25E43C511}">
          <x15:pivotFilter useWholeDay="1"/>
        </ext>
      </extLst>
    </filter>
    <filter fld="2" type="count" evalOrder="-1" id="5"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ckup_Location" xr10:uid="{D1A36FBD-7820-4330-92B0-3EA400540C13}" sourceName="Pickup Location">
  <pivotTables>
    <pivotTable tabId="13" name="PivotTable1"/>
  </pivotTables>
  <data>
    <tabular pivotCacheId="1120273438">
      <items count="7">
        <i x="6" s="1"/>
        <i x="0" s="1"/>
        <i x="3" s="1"/>
        <i x="2" s="1"/>
        <i x="4"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op_off_Location" xr10:uid="{919945ED-405B-4E6A-BC0B-09C990F6A1F5}" sourceName="Drop-off Location">
  <pivotTables>
    <pivotTable tabId="13" name="PivotTable1"/>
  </pivotTables>
  <data>
    <tabular pivotCacheId="1120273438">
      <items count="7">
        <i x="0" s="1"/>
        <i x="4" s="1"/>
        <i x="2" s="1"/>
        <i x="3" s="1"/>
        <i x="1"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ckup Location 1" xr10:uid="{DEB7AF49-394C-460E-AC4F-93B8D462C913}" cache="Slicer_Pickup_Location" caption="Pickup Location" rowHeight="228600"/>
  <slicer name="Drop-off Location 1" xr10:uid="{642FF988-303A-4CBC-B0AF-88A2CD7EA33B}" cache="Slicer_Drop_off_Location" caption="Drop-off Location"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FEF5E77-FF30-42EE-A2B8-343B19A76028}" sourceName="Date">
  <pivotTables>
    <pivotTable tabId="13" name="PivotTable1"/>
    <pivotTable tabId="10" name="PivotTable1"/>
    <pivotTable tabId="11" name="PivotTable1"/>
    <pivotTable tabId="12" name="PivotTable1"/>
  </pivotTables>
  <state minimalRefreshVersion="6" lastRefreshVersion="6" pivotCacheId="1120273438" filterType="dateBetween">
    <selection startDate="2025-01-20T00:00:00" endDate="2025-02-02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5C55A1F-2DA3-4261-AF2B-AE66DEBCF755}" cache="NativeTimeline_Date" caption="Date" level="3" selectionLevel="3" scrollPosition="2025-01-01T00:00:00"/>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4C6AB-185C-4105-A0FF-E1ED44B95A0B}">
  <dimension ref="A1:K304"/>
  <sheetViews>
    <sheetView topLeftCell="A183" workbookViewId="0">
      <selection activeCell="F174" sqref="F174"/>
    </sheetView>
  </sheetViews>
  <sheetFormatPr defaultColWidth="9.125" defaultRowHeight="14.25" x14ac:dyDescent="0.2"/>
  <cols>
    <col min="1" max="1" width="10.875" style="2" bestFit="1" customWidth="1"/>
    <col min="2" max="2" width="21.375" style="2" bestFit="1" customWidth="1"/>
    <col min="3" max="3" width="13.375" style="2" bestFit="1" customWidth="1"/>
    <col min="4" max="4" width="9.125" style="2"/>
    <col min="5" max="5" width="19.375" style="2" bestFit="1" customWidth="1"/>
    <col min="6" max="6" width="13.75" style="2" customWidth="1"/>
    <col min="7" max="8" width="36.625" style="2" bestFit="1" customWidth="1"/>
    <col min="9" max="10" width="17.75" style="2" bestFit="1" customWidth="1"/>
    <col min="11" max="11" width="36.625" style="2" bestFit="1" customWidth="1"/>
    <col min="12" max="16384" width="9.125" style="2"/>
  </cols>
  <sheetData>
    <row r="1" spans="1:11" ht="30" x14ac:dyDescent="0.25">
      <c r="A1" s="22" t="s">
        <v>0</v>
      </c>
      <c r="B1" s="22" t="s">
        <v>1</v>
      </c>
      <c r="C1" s="23" t="s">
        <v>2</v>
      </c>
      <c r="D1" s="5" t="s">
        <v>3</v>
      </c>
      <c r="E1" s="5" t="s">
        <v>4</v>
      </c>
      <c r="F1" s="5" t="s">
        <v>5</v>
      </c>
      <c r="G1" s="5" t="s">
        <v>6</v>
      </c>
      <c r="H1" s="5" t="s">
        <v>7</v>
      </c>
      <c r="I1" s="5" t="s">
        <v>8</v>
      </c>
      <c r="J1" s="6" t="s">
        <v>9</v>
      </c>
    </row>
    <row r="2" spans="1:11" ht="15" x14ac:dyDescent="0.25">
      <c r="A2" s="2" t="s">
        <v>10</v>
      </c>
      <c r="B2" s="2" t="s">
        <v>11</v>
      </c>
      <c r="C2" s="3" t="s">
        <v>12</v>
      </c>
      <c r="D2" s="4">
        <v>48</v>
      </c>
      <c r="E2" s="4">
        <f>D2-21</f>
        <v>27</v>
      </c>
      <c r="F2" s="4" t="s">
        <v>13</v>
      </c>
      <c r="G2" s="16">
        <v>4671</v>
      </c>
      <c r="H2" s="15">
        <v>3671406</v>
      </c>
      <c r="I2" s="7">
        <f>82227*E2</f>
        <v>2220129</v>
      </c>
      <c r="J2" s="7">
        <f>I2/G2</f>
        <v>475.30057803468208</v>
      </c>
    </row>
    <row r="3" spans="1:11" ht="15" x14ac:dyDescent="0.25">
      <c r="A3" s="2" t="s">
        <v>14</v>
      </c>
      <c r="B3" s="2" t="s">
        <v>15</v>
      </c>
      <c r="C3" s="3" t="s">
        <v>12</v>
      </c>
      <c r="D3" s="4">
        <v>49</v>
      </c>
      <c r="E3" s="4">
        <f t="shared" ref="E3:E66" si="0">D3-21</f>
        <v>28</v>
      </c>
      <c r="F3" s="4" t="s">
        <v>16</v>
      </c>
      <c r="G3" s="16">
        <v>5432</v>
      </c>
      <c r="H3" s="15">
        <v>3422160</v>
      </c>
      <c r="I3" s="7">
        <f t="shared" ref="I3:I66" si="1">82227*E3</f>
        <v>2302356</v>
      </c>
      <c r="J3" s="7">
        <f t="shared" ref="J3:J66" si="2">I3/G3</f>
        <v>423.85051546391753</v>
      </c>
    </row>
    <row r="4" spans="1:11" ht="15" x14ac:dyDescent="0.25">
      <c r="A4" s="2" t="s">
        <v>17</v>
      </c>
      <c r="B4" s="2" t="s">
        <v>18</v>
      </c>
      <c r="C4" s="3" t="s">
        <v>19</v>
      </c>
      <c r="D4" s="4">
        <v>57</v>
      </c>
      <c r="E4" s="4">
        <f t="shared" si="0"/>
        <v>36</v>
      </c>
      <c r="F4" s="4" t="s">
        <v>20</v>
      </c>
      <c r="G4" s="16">
        <v>5868</v>
      </c>
      <c r="H4" s="15">
        <v>4559436</v>
      </c>
      <c r="I4" s="7">
        <f t="shared" si="1"/>
        <v>2960172</v>
      </c>
      <c r="J4" s="7">
        <f t="shared" si="2"/>
        <v>504.46012269938649</v>
      </c>
    </row>
    <row r="5" spans="1:11" ht="15" x14ac:dyDescent="0.25">
      <c r="A5" s="2" t="s">
        <v>21</v>
      </c>
      <c r="B5" s="2" t="s">
        <v>22</v>
      </c>
      <c r="C5" s="3" t="s">
        <v>12</v>
      </c>
      <c r="D5" s="4">
        <v>44</v>
      </c>
      <c r="E5" s="4">
        <f t="shared" si="0"/>
        <v>23</v>
      </c>
      <c r="F5" s="4" t="s">
        <v>23</v>
      </c>
      <c r="G5" s="16">
        <v>3450</v>
      </c>
      <c r="H5" s="15">
        <v>2590950</v>
      </c>
      <c r="I5" s="7">
        <f t="shared" si="1"/>
        <v>1891221</v>
      </c>
      <c r="J5" s="7">
        <f t="shared" si="2"/>
        <v>548.17999999999995</v>
      </c>
    </row>
    <row r="6" spans="1:11" ht="15" x14ac:dyDescent="0.25">
      <c r="A6" s="2" t="s">
        <v>24</v>
      </c>
      <c r="B6" s="2" t="s">
        <v>25</v>
      </c>
      <c r="C6" s="3" t="s">
        <v>19</v>
      </c>
      <c r="D6" s="4">
        <v>54</v>
      </c>
      <c r="E6" s="4">
        <f t="shared" si="0"/>
        <v>33</v>
      </c>
      <c r="F6" s="4" t="s">
        <v>20</v>
      </c>
      <c r="G6" s="16">
        <v>6171</v>
      </c>
      <c r="H6" s="15">
        <v>3727284</v>
      </c>
      <c r="I6" s="7">
        <f t="shared" si="1"/>
        <v>2713491</v>
      </c>
      <c r="J6" s="7">
        <f t="shared" si="2"/>
        <v>439.71657754010693</v>
      </c>
    </row>
    <row r="7" spans="1:11" ht="15" x14ac:dyDescent="0.25">
      <c r="A7" s="2" t="s">
        <v>26</v>
      </c>
      <c r="B7" s="2" t="s">
        <v>27</v>
      </c>
      <c r="C7" s="3" t="s">
        <v>12</v>
      </c>
      <c r="D7" s="4">
        <v>63</v>
      </c>
      <c r="E7" s="4">
        <f t="shared" si="0"/>
        <v>42</v>
      </c>
      <c r="F7" s="4" t="s">
        <v>13</v>
      </c>
      <c r="G7" s="16">
        <v>8736</v>
      </c>
      <c r="H7" s="15">
        <v>5826912</v>
      </c>
      <c r="I7" s="7">
        <f t="shared" si="1"/>
        <v>3453534</v>
      </c>
      <c r="J7" s="7">
        <f t="shared" si="2"/>
        <v>395.32211538461536</v>
      </c>
    </row>
    <row r="8" spans="1:11" ht="15" x14ac:dyDescent="0.25">
      <c r="A8" s="2" t="s">
        <v>28</v>
      </c>
      <c r="B8" s="2" t="s">
        <v>29</v>
      </c>
      <c r="C8" s="3" t="s">
        <v>19</v>
      </c>
      <c r="D8" s="4">
        <v>57</v>
      </c>
      <c r="E8" s="4">
        <f t="shared" si="0"/>
        <v>36</v>
      </c>
      <c r="F8" s="4" t="s">
        <v>13</v>
      </c>
      <c r="G8" s="16">
        <v>5832</v>
      </c>
      <c r="H8" s="15">
        <v>3645000</v>
      </c>
      <c r="I8" s="7">
        <f t="shared" si="1"/>
        <v>2960172</v>
      </c>
      <c r="J8" s="7">
        <f t="shared" si="2"/>
        <v>507.57407407407408</v>
      </c>
    </row>
    <row r="9" spans="1:11" ht="15" x14ac:dyDescent="0.25">
      <c r="A9" s="2" t="s">
        <v>30</v>
      </c>
      <c r="B9" s="2" t="s">
        <v>31</v>
      </c>
      <c r="C9" s="3" t="s">
        <v>12</v>
      </c>
      <c r="D9" s="4">
        <v>64</v>
      </c>
      <c r="E9" s="4">
        <f t="shared" si="0"/>
        <v>43</v>
      </c>
      <c r="F9" s="4" t="s">
        <v>13</v>
      </c>
      <c r="G9" s="16">
        <v>9245</v>
      </c>
      <c r="H9" s="15">
        <v>7053935</v>
      </c>
      <c r="I9" s="7">
        <f t="shared" si="1"/>
        <v>3535761</v>
      </c>
      <c r="J9" s="7">
        <f t="shared" si="2"/>
        <v>382.45116279069765</v>
      </c>
    </row>
    <row r="10" spans="1:11" ht="15" x14ac:dyDescent="0.25">
      <c r="A10" s="2" t="s">
        <v>32</v>
      </c>
      <c r="B10" s="2" t="s">
        <v>33</v>
      </c>
      <c r="C10" s="3" t="s">
        <v>34</v>
      </c>
      <c r="D10" s="4">
        <v>61</v>
      </c>
      <c r="E10" s="4">
        <f t="shared" si="0"/>
        <v>40</v>
      </c>
      <c r="F10" s="4" t="s">
        <v>16</v>
      </c>
      <c r="G10" s="16">
        <v>7000</v>
      </c>
      <c r="H10" s="15">
        <v>4396000</v>
      </c>
      <c r="I10" s="7">
        <f t="shared" si="1"/>
        <v>3289080</v>
      </c>
      <c r="J10" s="7">
        <f t="shared" si="2"/>
        <v>469.86857142857144</v>
      </c>
      <c r="K10" s="18"/>
    </row>
    <row r="11" spans="1:11" ht="15" x14ac:dyDescent="0.25">
      <c r="A11" s="2" t="s">
        <v>35</v>
      </c>
      <c r="B11" s="2" t="s">
        <v>36</v>
      </c>
      <c r="C11" s="3" t="s">
        <v>12</v>
      </c>
      <c r="D11" s="4">
        <v>49</v>
      </c>
      <c r="E11" s="4">
        <f t="shared" si="0"/>
        <v>28</v>
      </c>
      <c r="F11" s="4" t="s">
        <v>13</v>
      </c>
      <c r="G11" s="16">
        <v>5572</v>
      </c>
      <c r="H11" s="15">
        <v>3454640</v>
      </c>
      <c r="I11" s="7">
        <f t="shared" si="1"/>
        <v>2302356</v>
      </c>
      <c r="J11" s="7">
        <f t="shared" si="2"/>
        <v>413.20100502512565</v>
      </c>
      <c r="K11" s="18"/>
    </row>
    <row r="12" spans="1:11" ht="15" x14ac:dyDescent="0.25">
      <c r="A12" s="2" t="s">
        <v>37</v>
      </c>
      <c r="B12" s="2" t="s">
        <v>38</v>
      </c>
      <c r="C12" s="3" t="s">
        <v>12</v>
      </c>
      <c r="D12" s="4">
        <v>61</v>
      </c>
      <c r="E12" s="4">
        <f t="shared" si="0"/>
        <v>40</v>
      </c>
      <c r="F12" s="4" t="s">
        <v>13</v>
      </c>
      <c r="G12" s="16">
        <v>8440</v>
      </c>
      <c r="H12" s="15">
        <v>6051480</v>
      </c>
      <c r="I12" s="7">
        <f t="shared" si="1"/>
        <v>3289080</v>
      </c>
      <c r="J12" s="7">
        <f t="shared" si="2"/>
        <v>389.70142180094786</v>
      </c>
      <c r="K12" s="18"/>
    </row>
    <row r="13" spans="1:11" ht="15" x14ac:dyDescent="0.25">
      <c r="A13" s="2" t="s">
        <v>39</v>
      </c>
      <c r="B13" s="2" t="s">
        <v>40</v>
      </c>
      <c r="C13" s="3" t="s">
        <v>19</v>
      </c>
      <c r="D13" s="4">
        <v>56</v>
      </c>
      <c r="E13" s="4">
        <f t="shared" si="0"/>
        <v>35</v>
      </c>
      <c r="F13" s="4" t="s">
        <v>41</v>
      </c>
      <c r="G13" s="16">
        <v>5530</v>
      </c>
      <c r="H13" s="15">
        <v>3804640</v>
      </c>
      <c r="I13" s="7">
        <f t="shared" si="1"/>
        <v>2877945</v>
      </c>
      <c r="J13" s="7">
        <f t="shared" si="2"/>
        <v>520.42405063291142</v>
      </c>
      <c r="K13" s="18"/>
    </row>
    <row r="14" spans="1:11" ht="15" x14ac:dyDescent="0.25">
      <c r="A14" s="2" t="s">
        <v>42</v>
      </c>
      <c r="B14" s="2" t="s">
        <v>43</v>
      </c>
      <c r="C14" s="3" t="s">
        <v>12</v>
      </c>
      <c r="D14" s="4">
        <v>29</v>
      </c>
      <c r="E14" s="4">
        <f t="shared" si="0"/>
        <v>8</v>
      </c>
      <c r="F14" s="4" t="s">
        <v>20</v>
      </c>
      <c r="G14" s="16">
        <v>1352</v>
      </c>
      <c r="H14" s="15">
        <v>961272</v>
      </c>
      <c r="I14" s="7">
        <f t="shared" si="1"/>
        <v>657816</v>
      </c>
      <c r="J14" s="7">
        <f t="shared" si="2"/>
        <v>486.55029585798815</v>
      </c>
      <c r="K14" s="18"/>
    </row>
    <row r="15" spans="1:11" ht="15" x14ac:dyDescent="0.25">
      <c r="A15" s="2" t="s">
        <v>44</v>
      </c>
      <c r="B15" s="2" t="s">
        <v>45</v>
      </c>
      <c r="C15" s="3" t="s">
        <v>19</v>
      </c>
      <c r="D15" s="4">
        <v>38</v>
      </c>
      <c r="E15" s="4">
        <f t="shared" si="0"/>
        <v>17</v>
      </c>
      <c r="F15" s="4" t="s">
        <v>16</v>
      </c>
      <c r="G15" s="16">
        <v>2601</v>
      </c>
      <c r="H15" s="15">
        <v>1565802</v>
      </c>
      <c r="I15" s="7">
        <f t="shared" si="1"/>
        <v>1397859</v>
      </c>
      <c r="J15" s="7">
        <f t="shared" si="2"/>
        <v>537.43137254901956</v>
      </c>
      <c r="K15" s="18"/>
    </row>
    <row r="16" spans="1:11" ht="15" x14ac:dyDescent="0.25">
      <c r="A16" s="2" t="s">
        <v>46</v>
      </c>
      <c r="B16" s="2" t="s">
        <v>47</v>
      </c>
      <c r="C16" s="3" t="s">
        <v>19</v>
      </c>
      <c r="D16" s="4">
        <v>36</v>
      </c>
      <c r="E16" s="4">
        <f t="shared" si="0"/>
        <v>15</v>
      </c>
      <c r="F16" s="4" t="s">
        <v>23</v>
      </c>
      <c r="G16" s="16">
        <v>2460</v>
      </c>
      <c r="H16" s="15">
        <v>1911420</v>
      </c>
      <c r="I16" s="7">
        <f t="shared" si="1"/>
        <v>1233405</v>
      </c>
      <c r="J16" s="7">
        <f t="shared" si="2"/>
        <v>501.38414634146341</v>
      </c>
      <c r="K16" s="18"/>
    </row>
    <row r="17" spans="1:11" ht="15" x14ac:dyDescent="0.25">
      <c r="A17" s="2" t="s">
        <v>48</v>
      </c>
      <c r="B17" s="2" t="s">
        <v>49</v>
      </c>
      <c r="C17" s="3" t="s">
        <v>12</v>
      </c>
      <c r="D17" s="4">
        <v>56</v>
      </c>
      <c r="E17" s="4">
        <f t="shared" si="0"/>
        <v>35</v>
      </c>
      <c r="F17" s="4" t="s">
        <v>20</v>
      </c>
      <c r="G17" s="16">
        <v>7070</v>
      </c>
      <c r="H17" s="15">
        <v>4758110</v>
      </c>
      <c r="I17" s="7">
        <f t="shared" si="1"/>
        <v>2877945</v>
      </c>
      <c r="J17" s="7">
        <f t="shared" si="2"/>
        <v>407.06435643564356</v>
      </c>
      <c r="K17" s="18"/>
    </row>
    <row r="18" spans="1:11" ht="15" x14ac:dyDescent="0.25">
      <c r="A18" s="2" t="s">
        <v>50</v>
      </c>
      <c r="B18" s="2" t="s">
        <v>51</v>
      </c>
      <c r="C18" s="3" t="s">
        <v>19</v>
      </c>
      <c r="D18" s="4">
        <v>61</v>
      </c>
      <c r="E18" s="4">
        <f t="shared" si="0"/>
        <v>40</v>
      </c>
      <c r="F18" s="4" t="s">
        <v>20</v>
      </c>
      <c r="G18" s="16">
        <v>8560</v>
      </c>
      <c r="H18" s="15">
        <v>5906400</v>
      </c>
      <c r="I18" s="7">
        <f t="shared" si="1"/>
        <v>3289080</v>
      </c>
      <c r="J18" s="7">
        <f t="shared" si="2"/>
        <v>384.23831775700933</v>
      </c>
      <c r="K18" s="18"/>
    </row>
    <row r="19" spans="1:11" ht="15" x14ac:dyDescent="0.25">
      <c r="A19" s="2" t="s">
        <v>52</v>
      </c>
      <c r="B19" s="2" t="s">
        <v>53</v>
      </c>
      <c r="C19" s="3" t="s">
        <v>12</v>
      </c>
      <c r="D19" s="4">
        <v>47</v>
      </c>
      <c r="E19" s="4">
        <f t="shared" si="0"/>
        <v>26</v>
      </c>
      <c r="F19" s="4" t="s">
        <v>16</v>
      </c>
      <c r="G19" s="16">
        <v>5434</v>
      </c>
      <c r="H19" s="15">
        <v>4064632</v>
      </c>
      <c r="I19" s="7">
        <f t="shared" si="1"/>
        <v>2137902</v>
      </c>
      <c r="J19" s="7">
        <f t="shared" si="2"/>
        <v>393.43062200956939</v>
      </c>
    </row>
    <row r="20" spans="1:11" ht="15" x14ac:dyDescent="0.25">
      <c r="A20" s="2" t="s">
        <v>54</v>
      </c>
      <c r="B20" s="2" t="s">
        <v>55</v>
      </c>
      <c r="C20" s="3" t="s">
        <v>19</v>
      </c>
      <c r="D20" s="4">
        <v>30</v>
      </c>
      <c r="E20" s="4">
        <f t="shared" si="0"/>
        <v>9</v>
      </c>
      <c r="F20" s="4" t="s">
        <v>23</v>
      </c>
      <c r="G20" s="16">
        <v>1908</v>
      </c>
      <c r="H20" s="15">
        <v>1499688</v>
      </c>
      <c r="I20" s="7">
        <f t="shared" si="1"/>
        <v>740043</v>
      </c>
      <c r="J20" s="7">
        <f t="shared" si="2"/>
        <v>387.86320754716979</v>
      </c>
    </row>
    <row r="21" spans="1:11" ht="15" x14ac:dyDescent="0.25">
      <c r="A21" s="2" t="s">
        <v>56</v>
      </c>
      <c r="B21" s="2" t="s">
        <v>57</v>
      </c>
      <c r="C21" s="3" t="s">
        <v>58</v>
      </c>
      <c r="D21" s="4">
        <v>32</v>
      </c>
      <c r="E21" s="4">
        <f t="shared" si="0"/>
        <v>11</v>
      </c>
      <c r="F21" s="4" t="s">
        <v>41</v>
      </c>
      <c r="G21" s="16">
        <v>1793</v>
      </c>
      <c r="H21" s="15">
        <v>1226412</v>
      </c>
      <c r="I21" s="7">
        <f t="shared" si="1"/>
        <v>904497</v>
      </c>
      <c r="J21" s="7">
        <f t="shared" si="2"/>
        <v>504.46012269938649</v>
      </c>
    </row>
    <row r="22" spans="1:11" ht="15" x14ac:dyDescent="0.25">
      <c r="A22" s="2" t="s">
        <v>59</v>
      </c>
      <c r="B22" s="2" t="s">
        <v>60</v>
      </c>
      <c r="C22" s="3" t="s">
        <v>12</v>
      </c>
      <c r="D22" s="4">
        <v>41</v>
      </c>
      <c r="E22" s="4">
        <f t="shared" si="0"/>
        <v>20</v>
      </c>
      <c r="F22" s="4" t="s">
        <v>41</v>
      </c>
      <c r="G22" s="16">
        <v>3080</v>
      </c>
      <c r="H22" s="15">
        <v>2325400</v>
      </c>
      <c r="I22" s="7">
        <f t="shared" si="1"/>
        <v>1644540</v>
      </c>
      <c r="J22" s="7">
        <f t="shared" si="2"/>
        <v>533.94155844155841</v>
      </c>
    </row>
    <row r="23" spans="1:11" ht="15" x14ac:dyDescent="0.25">
      <c r="A23" s="2" t="s">
        <v>61</v>
      </c>
      <c r="B23" s="2" t="s">
        <v>62</v>
      </c>
      <c r="C23" s="3" t="s">
        <v>19</v>
      </c>
      <c r="D23" s="4">
        <v>41</v>
      </c>
      <c r="E23" s="4">
        <f t="shared" si="0"/>
        <v>20</v>
      </c>
      <c r="F23" s="4" t="s">
        <v>23</v>
      </c>
      <c r="G23" s="16">
        <v>3620</v>
      </c>
      <c r="H23" s="15">
        <v>2526760</v>
      </c>
      <c r="I23" s="7">
        <f t="shared" si="1"/>
        <v>1644540</v>
      </c>
      <c r="J23" s="7">
        <f t="shared" si="2"/>
        <v>454.29281767955803</v>
      </c>
    </row>
    <row r="24" spans="1:11" ht="15" x14ac:dyDescent="0.25">
      <c r="A24" s="2" t="s">
        <v>63</v>
      </c>
      <c r="B24" s="2" t="s">
        <v>64</v>
      </c>
      <c r="C24" s="3" t="s">
        <v>12</v>
      </c>
      <c r="D24" s="4">
        <v>63</v>
      </c>
      <c r="E24" s="4">
        <f t="shared" si="0"/>
        <v>42</v>
      </c>
      <c r="F24" s="4" t="s">
        <v>16</v>
      </c>
      <c r="G24" s="16">
        <v>7308</v>
      </c>
      <c r="H24" s="15">
        <v>5634468</v>
      </c>
      <c r="I24" s="7">
        <f t="shared" si="1"/>
        <v>3453534</v>
      </c>
      <c r="J24" s="7">
        <f t="shared" si="2"/>
        <v>472.56896551724139</v>
      </c>
    </row>
    <row r="25" spans="1:11" ht="15" x14ac:dyDescent="0.25">
      <c r="A25" s="2" t="s">
        <v>65</v>
      </c>
      <c r="B25" s="2" t="s">
        <v>66</v>
      </c>
      <c r="C25" s="3" t="s">
        <v>19</v>
      </c>
      <c r="D25" s="4">
        <v>41</v>
      </c>
      <c r="E25" s="4">
        <f t="shared" si="0"/>
        <v>20</v>
      </c>
      <c r="F25" s="4" t="s">
        <v>41</v>
      </c>
      <c r="G25" s="16">
        <v>3260</v>
      </c>
      <c r="H25" s="15">
        <v>2474340</v>
      </c>
      <c r="I25" s="7">
        <f t="shared" si="1"/>
        <v>1644540</v>
      </c>
      <c r="J25" s="7">
        <f t="shared" si="2"/>
        <v>504.46012269938649</v>
      </c>
    </row>
    <row r="26" spans="1:11" ht="15" x14ac:dyDescent="0.25">
      <c r="A26" s="2" t="s">
        <v>67</v>
      </c>
      <c r="B26" s="2" t="s">
        <v>68</v>
      </c>
      <c r="C26" s="3" t="s">
        <v>19</v>
      </c>
      <c r="D26" s="4">
        <v>32</v>
      </c>
      <c r="E26" s="4">
        <f t="shared" si="0"/>
        <v>11</v>
      </c>
      <c r="F26" s="4" t="s">
        <v>16</v>
      </c>
      <c r="G26" s="16">
        <v>1716</v>
      </c>
      <c r="H26" s="15">
        <v>1045044</v>
      </c>
      <c r="I26" s="7">
        <f t="shared" si="1"/>
        <v>904497</v>
      </c>
      <c r="J26" s="7">
        <f t="shared" si="2"/>
        <v>527.09615384615381</v>
      </c>
    </row>
    <row r="27" spans="1:11" ht="15" x14ac:dyDescent="0.25">
      <c r="A27" s="2" t="s">
        <v>69</v>
      </c>
      <c r="B27" s="2" t="s">
        <v>70</v>
      </c>
      <c r="C27" s="3" t="s">
        <v>12</v>
      </c>
      <c r="D27" s="4">
        <v>54</v>
      </c>
      <c r="E27" s="4">
        <f t="shared" si="0"/>
        <v>33</v>
      </c>
      <c r="F27" s="4" t="s">
        <v>20</v>
      </c>
      <c r="G27" s="16">
        <v>5577</v>
      </c>
      <c r="H27" s="15">
        <v>3770052</v>
      </c>
      <c r="I27" s="7">
        <f t="shared" si="1"/>
        <v>2713491</v>
      </c>
      <c r="J27" s="7">
        <f t="shared" si="2"/>
        <v>486.55029585798815</v>
      </c>
    </row>
    <row r="28" spans="1:11" ht="15" x14ac:dyDescent="0.25">
      <c r="A28" s="2" t="s">
        <v>71</v>
      </c>
      <c r="B28" s="2" t="s">
        <v>72</v>
      </c>
      <c r="C28" s="3" t="s">
        <v>73</v>
      </c>
      <c r="D28" s="4">
        <v>53</v>
      </c>
      <c r="E28" s="4">
        <f t="shared" si="0"/>
        <v>32</v>
      </c>
      <c r="F28" s="4" t="s">
        <v>16</v>
      </c>
      <c r="G28" s="16">
        <v>6912</v>
      </c>
      <c r="H28" s="15">
        <v>4935168</v>
      </c>
      <c r="I28" s="7">
        <f t="shared" si="1"/>
        <v>2631264</v>
      </c>
      <c r="J28" s="7">
        <f t="shared" si="2"/>
        <v>380.68055555555554</v>
      </c>
    </row>
    <row r="29" spans="1:11" ht="15" x14ac:dyDescent="0.25">
      <c r="A29" s="2" t="s">
        <v>74</v>
      </c>
      <c r="B29" s="2" t="s">
        <v>75</v>
      </c>
      <c r="C29" s="3" t="s">
        <v>12</v>
      </c>
      <c r="D29" s="4">
        <v>29</v>
      </c>
      <c r="E29" s="4">
        <f t="shared" si="0"/>
        <v>8</v>
      </c>
      <c r="F29" s="4" t="s">
        <v>20</v>
      </c>
      <c r="G29" s="16">
        <v>1704</v>
      </c>
      <c r="H29" s="15">
        <v>1122936</v>
      </c>
      <c r="I29" s="7">
        <f t="shared" si="1"/>
        <v>657816</v>
      </c>
      <c r="J29" s="7">
        <f t="shared" si="2"/>
        <v>386.04225352112678</v>
      </c>
    </row>
    <row r="30" spans="1:11" ht="15" x14ac:dyDescent="0.25">
      <c r="A30" s="2" t="s">
        <v>76</v>
      </c>
      <c r="B30" s="2" t="s">
        <v>77</v>
      </c>
      <c r="C30" s="3" t="s">
        <v>12</v>
      </c>
      <c r="D30" s="4">
        <v>27</v>
      </c>
      <c r="E30" s="4">
        <f t="shared" si="0"/>
        <v>6</v>
      </c>
      <c r="F30" s="4" t="s">
        <v>23</v>
      </c>
      <c r="G30" s="16">
        <v>1200</v>
      </c>
      <c r="H30" s="15">
        <v>891600</v>
      </c>
      <c r="I30" s="7">
        <f t="shared" si="1"/>
        <v>493362</v>
      </c>
      <c r="J30" s="7">
        <f t="shared" si="2"/>
        <v>411.13499999999999</v>
      </c>
    </row>
    <row r="31" spans="1:11" ht="15" x14ac:dyDescent="0.25">
      <c r="A31" s="2" t="s">
        <v>78</v>
      </c>
      <c r="B31" s="2" t="s">
        <v>79</v>
      </c>
      <c r="C31" s="3" t="s">
        <v>19</v>
      </c>
      <c r="D31" s="4">
        <v>29</v>
      </c>
      <c r="E31" s="4">
        <f t="shared" si="0"/>
        <v>8</v>
      </c>
      <c r="F31" s="4" t="s">
        <v>13</v>
      </c>
      <c r="G31" s="16">
        <v>1720</v>
      </c>
      <c r="H31" s="15">
        <v>1257320</v>
      </c>
      <c r="I31" s="7">
        <f t="shared" si="1"/>
        <v>657816</v>
      </c>
      <c r="J31" s="7">
        <f t="shared" si="2"/>
        <v>382.45116279069765</v>
      </c>
    </row>
    <row r="32" spans="1:11" ht="15" x14ac:dyDescent="0.25">
      <c r="A32" s="2" t="s">
        <v>80</v>
      </c>
      <c r="B32" s="2" t="s">
        <v>81</v>
      </c>
      <c r="C32" s="3" t="s">
        <v>19</v>
      </c>
      <c r="D32" s="4">
        <v>64</v>
      </c>
      <c r="E32" s="4">
        <f t="shared" si="0"/>
        <v>43</v>
      </c>
      <c r="F32" s="4" t="s">
        <v>23</v>
      </c>
      <c r="G32" s="16">
        <v>9245</v>
      </c>
      <c r="H32" s="15">
        <v>6184905</v>
      </c>
      <c r="I32" s="7">
        <f t="shared" si="1"/>
        <v>3535761</v>
      </c>
      <c r="J32" s="7">
        <f t="shared" si="2"/>
        <v>382.45116279069765</v>
      </c>
    </row>
    <row r="33" spans="1:10" ht="15" x14ac:dyDescent="0.25">
      <c r="A33" s="2" t="s">
        <v>82</v>
      </c>
      <c r="B33" s="2" t="s">
        <v>83</v>
      </c>
      <c r="C33" s="3" t="s">
        <v>12</v>
      </c>
      <c r="D33" s="4">
        <v>48</v>
      </c>
      <c r="E33" s="4">
        <f t="shared" si="0"/>
        <v>27</v>
      </c>
      <c r="F33" s="4" t="s">
        <v>41</v>
      </c>
      <c r="G33" s="16">
        <v>4995</v>
      </c>
      <c r="H33" s="15">
        <v>3571425</v>
      </c>
      <c r="I33" s="7">
        <f t="shared" si="1"/>
        <v>2220129</v>
      </c>
      <c r="J33" s="7">
        <f t="shared" si="2"/>
        <v>444.47027027027025</v>
      </c>
    </row>
    <row r="34" spans="1:10" ht="15" x14ac:dyDescent="0.25">
      <c r="A34" s="2" t="s">
        <v>84</v>
      </c>
      <c r="B34" s="2" t="s">
        <v>85</v>
      </c>
      <c r="C34" s="3" t="s">
        <v>86</v>
      </c>
      <c r="D34" s="4">
        <v>31</v>
      </c>
      <c r="E34" s="4">
        <f t="shared" si="0"/>
        <v>10</v>
      </c>
      <c r="F34" s="4" t="s">
        <v>13</v>
      </c>
      <c r="G34" s="16">
        <v>1940</v>
      </c>
      <c r="H34" s="15">
        <v>1536480</v>
      </c>
      <c r="I34" s="7">
        <f t="shared" si="1"/>
        <v>822270</v>
      </c>
      <c r="J34" s="7">
        <f t="shared" si="2"/>
        <v>423.85051546391753</v>
      </c>
    </row>
    <row r="35" spans="1:10" ht="15" x14ac:dyDescent="0.25">
      <c r="A35" s="2" t="s">
        <v>87</v>
      </c>
      <c r="B35" s="2" t="s">
        <v>88</v>
      </c>
      <c r="C35" s="3" t="s">
        <v>34</v>
      </c>
      <c r="D35" s="4">
        <v>22</v>
      </c>
      <c r="E35" s="4">
        <f t="shared" si="0"/>
        <v>1</v>
      </c>
      <c r="F35" s="4" t="s">
        <v>16</v>
      </c>
      <c r="G35" s="16">
        <v>184</v>
      </c>
      <c r="H35" s="15">
        <v>117208</v>
      </c>
      <c r="I35" s="7">
        <f t="shared" si="1"/>
        <v>82227</v>
      </c>
      <c r="J35" s="7">
        <f t="shared" si="2"/>
        <v>446.88586956521738</v>
      </c>
    </row>
    <row r="36" spans="1:10" ht="15" x14ac:dyDescent="0.25">
      <c r="A36" s="2" t="s">
        <v>89</v>
      </c>
      <c r="B36" s="2" t="s">
        <v>90</v>
      </c>
      <c r="C36" s="3" t="s">
        <v>12</v>
      </c>
      <c r="D36" s="4">
        <v>60</v>
      </c>
      <c r="E36" s="4">
        <f t="shared" si="0"/>
        <v>39</v>
      </c>
      <c r="F36" s="4" t="s">
        <v>20</v>
      </c>
      <c r="G36" s="16">
        <v>5889</v>
      </c>
      <c r="H36" s="15">
        <v>4634643</v>
      </c>
      <c r="I36" s="7">
        <f t="shared" si="1"/>
        <v>3206853</v>
      </c>
      <c r="J36" s="7">
        <f t="shared" si="2"/>
        <v>544.5496688741722</v>
      </c>
    </row>
    <row r="37" spans="1:10" ht="15" x14ac:dyDescent="0.25">
      <c r="A37" s="2" t="s">
        <v>91</v>
      </c>
      <c r="B37" s="2" t="s">
        <v>92</v>
      </c>
      <c r="C37" s="3" t="s">
        <v>12</v>
      </c>
      <c r="D37" s="4">
        <v>31</v>
      </c>
      <c r="E37" s="4">
        <f t="shared" si="0"/>
        <v>10</v>
      </c>
      <c r="F37" s="4" t="s">
        <v>23</v>
      </c>
      <c r="G37" s="16">
        <v>1580</v>
      </c>
      <c r="H37" s="15">
        <v>1027000</v>
      </c>
      <c r="I37" s="7">
        <f t="shared" si="1"/>
        <v>822270</v>
      </c>
      <c r="J37" s="7">
        <f t="shared" si="2"/>
        <v>520.42405063291142</v>
      </c>
    </row>
    <row r="38" spans="1:10" ht="15" x14ac:dyDescent="0.25">
      <c r="A38" s="2" t="s">
        <v>93</v>
      </c>
      <c r="B38" s="2" t="s">
        <v>94</v>
      </c>
      <c r="C38" s="3" t="s">
        <v>12</v>
      </c>
      <c r="D38" s="4">
        <v>34</v>
      </c>
      <c r="E38" s="4">
        <f t="shared" si="0"/>
        <v>13</v>
      </c>
      <c r="F38" s="4" t="s">
        <v>13</v>
      </c>
      <c r="G38" s="16">
        <v>2314</v>
      </c>
      <c r="H38" s="15">
        <v>1515670</v>
      </c>
      <c r="I38" s="7">
        <f t="shared" si="1"/>
        <v>1068951</v>
      </c>
      <c r="J38" s="7">
        <f t="shared" si="2"/>
        <v>461.94943820224717</v>
      </c>
    </row>
    <row r="39" spans="1:10" ht="15" x14ac:dyDescent="0.25">
      <c r="A39" s="2" t="s">
        <v>95</v>
      </c>
      <c r="B39" s="2" t="s">
        <v>96</v>
      </c>
      <c r="C39" s="3" t="s">
        <v>12</v>
      </c>
      <c r="D39" s="4">
        <v>57</v>
      </c>
      <c r="E39" s="4">
        <f t="shared" si="0"/>
        <v>36</v>
      </c>
      <c r="F39" s="4" t="s">
        <v>41</v>
      </c>
      <c r="G39" s="16">
        <v>5400</v>
      </c>
      <c r="H39" s="15">
        <v>3256200</v>
      </c>
      <c r="I39" s="7">
        <f t="shared" si="1"/>
        <v>2960172</v>
      </c>
      <c r="J39" s="7">
        <f t="shared" si="2"/>
        <v>548.17999999999995</v>
      </c>
    </row>
    <row r="40" spans="1:10" ht="15" x14ac:dyDescent="0.25">
      <c r="A40" s="2" t="s">
        <v>97</v>
      </c>
      <c r="B40" s="2" t="s">
        <v>98</v>
      </c>
      <c r="C40" s="3" t="s">
        <v>12</v>
      </c>
      <c r="D40" s="4">
        <v>23</v>
      </c>
      <c r="E40" s="4">
        <f t="shared" si="0"/>
        <v>2</v>
      </c>
      <c r="F40" s="4" t="s">
        <v>20</v>
      </c>
      <c r="G40" s="16">
        <v>406</v>
      </c>
      <c r="H40" s="15">
        <v>273238</v>
      </c>
      <c r="I40" s="7">
        <f t="shared" si="1"/>
        <v>164454</v>
      </c>
      <c r="J40" s="7">
        <f t="shared" si="2"/>
        <v>405.05911330049258</v>
      </c>
    </row>
    <row r="41" spans="1:10" ht="15" x14ac:dyDescent="0.25">
      <c r="A41" s="2" t="s">
        <v>99</v>
      </c>
      <c r="B41" s="2" t="s">
        <v>100</v>
      </c>
      <c r="C41" s="3" t="s">
        <v>12</v>
      </c>
      <c r="D41" s="4">
        <v>39</v>
      </c>
      <c r="E41" s="4">
        <f t="shared" si="0"/>
        <v>18</v>
      </c>
      <c r="F41" s="4" t="s">
        <v>16</v>
      </c>
      <c r="G41" s="16">
        <v>3096</v>
      </c>
      <c r="H41" s="15">
        <v>1866888</v>
      </c>
      <c r="I41" s="7">
        <f t="shared" si="1"/>
        <v>1480086</v>
      </c>
      <c r="J41" s="7">
        <f t="shared" si="2"/>
        <v>478.06395348837208</v>
      </c>
    </row>
    <row r="42" spans="1:10" ht="15" x14ac:dyDescent="0.25">
      <c r="A42" s="2" t="s">
        <v>101</v>
      </c>
      <c r="B42" s="2" t="s">
        <v>102</v>
      </c>
      <c r="C42" s="3" t="s">
        <v>12</v>
      </c>
      <c r="D42" s="4">
        <v>49</v>
      </c>
      <c r="E42" s="4">
        <f t="shared" si="0"/>
        <v>28</v>
      </c>
      <c r="F42" s="4" t="s">
        <v>23</v>
      </c>
      <c r="G42" s="16">
        <v>4536</v>
      </c>
      <c r="H42" s="15">
        <v>3030048</v>
      </c>
      <c r="I42" s="7">
        <f t="shared" si="1"/>
        <v>2302356</v>
      </c>
      <c r="J42" s="7">
        <f t="shared" si="2"/>
        <v>507.57407407407408</v>
      </c>
    </row>
    <row r="43" spans="1:10" ht="15" x14ac:dyDescent="0.25">
      <c r="A43" s="2" t="s">
        <v>103</v>
      </c>
      <c r="B43" s="2" t="s">
        <v>104</v>
      </c>
      <c r="C43" s="3" t="s">
        <v>19</v>
      </c>
      <c r="D43" s="4">
        <v>31</v>
      </c>
      <c r="E43" s="4">
        <f t="shared" si="0"/>
        <v>10</v>
      </c>
      <c r="F43" s="4" t="s">
        <v>13</v>
      </c>
      <c r="G43" s="16">
        <v>1630</v>
      </c>
      <c r="H43" s="15">
        <v>1250210</v>
      </c>
      <c r="I43" s="7">
        <f t="shared" si="1"/>
        <v>822270</v>
      </c>
      <c r="J43" s="7">
        <f t="shared" si="2"/>
        <v>504.46012269938649</v>
      </c>
    </row>
    <row r="44" spans="1:10" ht="15" x14ac:dyDescent="0.25">
      <c r="A44" s="2" t="s">
        <v>105</v>
      </c>
      <c r="B44" s="2" t="s">
        <v>106</v>
      </c>
      <c r="C44" s="3" t="s">
        <v>12</v>
      </c>
      <c r="D44" s="4">
        <v>44</v>
      </c>
      <c r="E44" s="4">
        <f t="shared" si="0"/>
        <v>23</v>
      </c>
      <c r="F44" s="4" t="s">
        <v>20</v>
      </c>
      <c r="G44" s="16">
        <v>4784</v>
      </c>
      <c r="H44" s="15">
        <v>2946944</v>
      </c>
      <c r="I44" s="7">
        <f t="shared" si="1"/>
        <v>1891221</v>
      </c>
      <c r="J44" s="7">
        <f t="shared" si="2"/>
        <v>395.32211538461536</v>
      </c>
    </row>
    <row r="45" spans="1:10" ht="15" x14ac:dyDescent="0.25">
      <c r="A45" s="2" t="s">
        <v>107</v>
      </c>
      <c r="B45" s="2" t="s">
        <v>108</v>
      </c>
      <c r="C45" s="3" t="s">
        <v>12</v>
      </c>
      <c r="D45" s="4">
        <v>26</v>
      </c>
      <c r="E45" s="4">
        <f t="shared" si="0"/>
        <v>5</v>
      </c>
      <c r="F45" s="4" t="s">
        <v>16</v>
      </c>
      <c r="G45" s="16">
        <v>885</v>
      </c>
      <c r="H45" s="15">
        <v>558435</v>
      </c>
      <c r="I45" s="7">
        <f t="shared" si="1"/>
        <v>411135</v>
      </c>
      <c r="J45" s="7">
        <f t="shared" si="2"/>
        <v>464.5593220338983</v>
      </c>
    </row>
    <row r="46" spans="1:10" ht="15" x14ac:dyDescent="0.25">
      <c r="A46" s="2" t="s">
        <v>109</v>
      </c>
      <c r="B46" s="2" t="s">
        <v>110</v>
      </c>
      <c r="C46" s="3" t="s">
        <v>12</v>
      </c>
      <c r="D46" s="4">
        <v>57</v>
      </c>
      <c r="E46" s="4">
        <f t="shared" si="0"/>
        <v>36</v>
      </c>
      <c r="F46" s="4" t="s">
        <v>23</v>
      </c>
      <c r="G46" s="16">
        <v>7092</v>
      </c>
      <c r="H46" s="15">
        <v>4992768</v>
      </c>
      <c r="I46" s="7">
        <f t="shared" si="1"/>
        <v>2960172</v>
      </c>
      <c r="J46" s="7">
        <f t="shared" si="2"/>
        <v>417.39593908629439</v>
      </c>
    </row>
    <row r="47" spans="1:10" ht="15" x14ac:dyDescent="0.25">
      <c r="A47" s="2" t="s">
        <v>111</v>
      </c>
      <c r="B47" s="2" t="s">
        <v>112</v>
      </c>
      <c r="C47" s="3" t="s">
        <v>12</v>
      </c>
      <c r="D47" s="4">
        <v>40</v>
      </c>
      <c r="E47" s="4">
        <f t="shared" si="0"/>
        <v>19</v>
      </c>
      <c r="F47" s="4" t="s">
        <v>16</v>
      </c>
      <c r="G47" s="16">
        <v>2907</v>
      </c>
      <c r="H47" s="15">
        <v>2316879</v>
      </c>
      <c r="I47" s="7">
        <f t="shared" si="1"/>
        <v>1562313</v>
      </c>
      <c r="J47" s="7">
        <f t="shared" si="2"/>
        <v>537.43137254901956</v>
      </c>
    </row>
    <row r="48" spans="1:10" ht="15" x14ac:dyDescent="0.25">
      <c r="A48" s="2" t="s">
        <v>113</v>
      </c>
      <c r="B48" s="2" t="s">
        <v>114</v>
      </c>
      <c r="C48" s="3" t="s">
        <v>12</v>
      </c>
      <c r="D48" s="4">
        <v>52</v>
      </c>
      <c r="E48" s="4">
        <f t="shared" si="0"/>
        <v>31</v>
      </c>
      <c r="F48" s="4" t="s">
        <v>20</v>
      </c>
      <c r="G48" s="16">
        <v>5332</v>
      </c>
      <c r="H48" s="15">
        <v>3220528</v>
      </c>
      <c r="I48" s="7">
        <f t="shared" si="1"/>
        <v>2549037</v>
      </c>
      <c r="J48" s="7">
        <f t="shared" si="2"/>
        <v>478.06395348837208</v>
      </c>
    </row>
    <row r="49" spans="1:10" ht="15" x14ac:dyDescent="0.25">
      <c r="A49" s="2" t="s">
        <v>115</v>
      </c>
      <c r="B49" s="2" t="s">
        <v>116</v>
      </c>
      <c r="C49" s="3" t="s">
        <v>19</v>
      </c>
      <c r="D49" s="4">
        <v>39</v>
      </c>
      <c r="E49" s="4">
        <f t="shared" si="0"/>
        <v>18</v>
      </c>
      <c r="F49" s="4" t="s">
        <v>41</v>
      </c>
      <c r="G49" s="16">
        <v>3312</v>
      </c>
      <c r="H49" s="15">
        <v>2616480</v>
      </c>
      <c r="I49" s="7">
        <f t="shared" si="1"/>
        <v>1480086</v>
      </c>
      <c r="J49" s="7">
        <f t="shared" si="2"/>
        <v>446.88586956521738</v>
      </c>
    </row>
    <row r="50" spans="1:10" ht="15" x14ac:dyDescent="0.25">
      <c r="A50" s="2" t="s">
        <v>117</v>
      </c>
      <c r="B50" s="2" t="s">
        <v>118</v>
      </c>
      <c r="C50" s="3" t="s">
        <v>12</v>
      </c>
      <c r="D50" s="4">
        <v>59</v>
      </c>
      <c r="E50" s="4">
        <f t="shared" si="0"/>
        <v>38</v>
      </c>
      <c r="F50" s="4" t="s">
        <v>41</v>
      </c>
      <c r="G50" s="16">
        <v>6156</v>
      </c>
      <c r="H50" s="15">
        <v>4530816</v>
      </c>
      <c r="I50" s="7">
        <f t="shared" si="1"/>
        <v>3124626</v>
      </c>
      <c r="J50" s="7">
        <f t="shared" si="2"/>
        <v>507.57407407407408</v>
      </c>
    </row>
    <row r="51" spans="1:10" ht="15" x14ac:dyDescent="0.25">
      <c r="A51" s="2" t="s">
        <v>119</v>
      </c>
      <c r="B51" s="2" t="s">
        <v>120</v>
      </c>
      <c r="C51" s="3" t="s">
        <v>12</v>
      </c>
      <c r="D51" s="4">
        <v>32</v>
      </c>
      <c r="E51" s="4">
        <f t="shared" si="0"/>
        <v>11</v>
      </c>
      <c r="F51" s="4" t="s">
        <v>20</v>
      </c>
      <c r="G51" s="16">
        <v>1705</v>
      </c>
      <c r="H51" s="15">
        <v>1316260</v>
      </c>
      <c r="I51" s="7">
        <f t="shared" si="1"/>
        <v>904497</v>
      </c>
      <c r="J51" s="7">
        <f t="shared" si="2"/>
        <v>530.49677419354839</v>
      </c>
    </row>
    <row r="52" spans="1:10" ht="15" x14ac:dyDescent="0.25">
      <c r="A52" s="2" t="s">
        <v>121</v>
      </c>
      <c r="B52" s="2" t="s">
        <v>122</v>
      </c>
      <c r="C52" s="3" t="s">
        <v>12</v>
      </c>
      <c r="D52" s="4">
        <v>62</v>
      </c>
      <c r="E52" s="4">
        <f t="shared" si="0"/>
        <v>41</v>
      </c>
      <c r="F52" s="4" t="s">
        <v>13</v>
      </c>
      <c r="G52" s="16">
        <v>6847</v>
      </c>
      <c r="H52" s="15">
        <v>4320457</v>
      </c>
      <c r="I52" s="7">
        <f t="shared" si="1"/>
        <v>3371307</v>
      </c>
      <c r="J52" s="7">
        <f t="shared" si="2"/>
        <v>492.37724550898201</v>
      </c>
    </row>
    <row r="53" spans="1:10" ht="15" x14ac:dyDescent="0.25">
      <c r="A53" s="2" t="s">
        <v>123</v>
      </c>
      <c r="B53" s="2" t="s">
        <v>124</v>
      </c>
      <c r="C53" s="3" t="s">
        <v>12</v>
      </c>
      <c r="D53" s="4">
        <v>43</v>
      </c>
      <c r="E53" s="4">
        <f t="shared" si="0"/>
        <v>22</v>
      </c>
      <c r="F53" s="4" t="s">
        <v>16</v>
      </c>
      <c r="G53" s="16">
        <v>3982</v>
      </c>
      <c r="H53" s="15">
        <v>2942698</v>
      </c>
      <c r="I53" s="7">
        <f t="shared" si="1"/>
        <v>1808994</v>
      </c>
      <c r="J53" s="7">
        <f t="shared" si="2"/>
        <v>454.29281767955803</v>
      </c>
    </row>
    <row r="54" spans="1:10" ht="15" x14ac:dyDescent="0.25">
      <c r="A54" s="2" t="s">
        <v>125</v>
      </c>
      <c r="B54" s="2" t="s">
        <v>126</v>
      </c>
      <c r="C54" s="3" t="s">
        <v>34</v>
      </c>
      <c r="D54" s="4">
        <v>37</v>
      </c>
      <c r="E54" s="4">
        <f t="shared" si="0"/>
        <v>16</v>
      </c>
      <c r="F54" s="4" t="s">
        <v>41</v>
      </c>
      <c r="G54" s="16">
        <v>2768</v>
      </c>
      <c r="H54" s="15">
        <v>1741072</v>
      </c>
      <c r="I54" s="7">
        <f t="shared" si="1"/>
        <v>1315632</v>
      </c>
      <c r="J54" s="7">
        <f t="shared" si="2"/>
        <v>475.30057803468208</v>
      </c>
    </row>
    <row r="55" spans="1:10" ht="15" x14ac:dyDescent="0.25">
      <c r="A55" s="2" t="s">
        <v>127</v>
      </c>
      <c r="B55" s="2" t="s">
        <v>128</v>
      </c>
      <c r="C55" s="3" t="s">
        <v>19</v>
      </c>
      <c r="D55" s="4">
        <v>32</v>
      </c>
      <c r="E55" s="4">
        <f t="shared" si="0"/>
        <v>11</v>
      </c>
      <c r="F55" s="4" t="s">
        <v>23</v>
      </c>
      <c r="G55" s="16">
        <v>2200</v>
      </c>
      <c r="H55" s="15">
        <v>1606000</v>
      </c>
      <c r="I55" s="7">
        <f t="shared" si="1"/>
        <v>904497</v>
      </c>
      <c r="J55" s="7">
        <f t="shared" si="2"/>
        <v>411.13499999999999</v>
      </c>
    </row>
    <row r="56" spans="1:10" ht="15" x14ac:dyDescent="0.25">
      <c r="A56" s="2" t="s">
        <v>129</v>
      </c>
      <c r="B56" s="2" t="s">
        <v>130</v>
      </c>
      <c r="C56" s="3" t="s">
        <v>12</v>
      </c>
      <c r="D56" s="4">
        <v>29</v>
      </c>
      <c r="E56" s="4">
        <f t="shared" si="0"/>
        <v>8</v>
      </c>
      <c r="F56" s="4" t="s">
        <v>16</v>
      </c>
      <c r="G56" s="16">
        <v>1672</v>
      </c>
      <c r="H56" s="15">
        <v>1066736</v>
      </c>
      <c r="I56" s="7">
        <f t="shared" si="1"/>
        <v>657816</v>
      </c>
      <c r="J56" s="7">
        <f t="shared" si="2"/>
        <v>393.43062200956939</v>
      </c>
    </row>
    <row r="57" spans="1:10" ht="15" x14ac:dyDescent="0.25">
      <c r="A57" s="2" t="s">
        <v>131</v>
      </c>
      <c r="B57" s="2" t="s">
        <v>132</v>
      </c>
      <c r="C57" s="3" t="s">
        <v>19</v>
      </c>
      <c r="D57" s="4">
        <v>53</v>
      </c>
      <c r="E57" s="4">
        <f t="shared" si="0"/>
        <v>32</v>
      </c>
      <c r="F57" s="4" t="s">
        <v>41</v>
      </c>
      <c r="G57" s="16">
        <v>6592</v>
      </c>
      <c r="H57" s="15">
        <v>5201088</v>
      </c>
      <c r="I57" s="7">
        <f t="shared" si="1"/>
        <v>2631264</v>
      </c>
      <c r="J57" s="7">
        <f t="shared" si="2"/>
        <v>399.16019417475729</v>
      </c>
    </row>
    <row r="58" spans="1:10" ht="15" x14ac:dyDescent="0.25">
      <c r="A58" s="2" t="s">
        <v>133</v>
      </c>
      <c r="B58" s="2" t="s">
        <v>134</v>
      </c>
      <c r="C58" s="3" t="s">
        <v>19</v>
      </c>
      <c r="D58" s="4">
        <v>64</v>
      </c>
      <c r="E58" s="4">
        <f t="shared" si="0"/>
        <v>43</v>
      </c>
      <c r="F58" s="4" t="s">
        <v>13</v>
      </c>
      <c r="G58" s="16">
        <v>9288</v>
      </c>
      <c r="H58" s="15">
        <v>5897880</v>
      </c>
      <c r="I58" s="7">
        <f t="shared" si="1"/>
        <v>3535761</v>
      </c>
      <c r="J58" s="7">
        <f t="shared" si="2"/>
        <v>380.68055555555554</v>
      </c>
    </row>
    <row r="59" spans="1:10" ht="15" x14ac:dyDescent="0.25">
      <c r="A59" s="2" t="s">
        <v>135</v>
      </c>
      <c r="B59" s="2" t="s">
        <v>136</v>
      </c>
      <c r="C59" s="3" t="s">
        <v>12</v>
      </c>
      <c r="D59" s="4">
        <v>34</v>
      </c>
      <c r="E59" s="4">
        <f t="shared" si="0"/>
        <v>13</v>
      </c>
      <c r="F59" s="4" t="s">
        <v>13</v>
      </c>
      <c r="G59" s="16">
        <v>2080</v>
      </c>
      <c r="H59" s="15">
        <v>1460160</v>
      </c>
      <c r="I59" s="7">
        <f t="shared" si="1"/>
        <v>1068951</v>
      </c>
      <c r="J59" s="7">
        <f t="shared" si="2"/>
        <v>513.91875000000005</v>
      </c>
    </row>
    <row r="60" spans="1:10" ht="15" x14ac:dyDescent="0.25">
      <c r="A60" s="2" t="s">
        <v>137</v>
      </c>
      <c r="B60" s="2" t="s">
        <v>138</v>
      </c>
      <c r="C60" s="3" t="s">
        <v>12</v>
      </c>
      <c r="D60" s="4">
        <v>42</v>
      </c>
      <c r="E60" s="4">
        <f t="shared" si="0"/>
        <v>21</v>
      </c>
      <c r="F60" s="4" t="s">
        <v>41</v>
      </c>
      <c r="G60" s="16">
        <v>4053</v>
      </c>
      <c r="H60" s="15">
        <v>2962743</v>
      </c>
      <c r="I60" s="7">
        <f t="shared" si="1"/>
        <v>1726767</v>
      </c>
      <c r="J60" s="7">
        <f t="shared" si="2"/>
        <v>426.04663212435236</v>
      </c>
    </row>
    <row r="61" spans="1:10" ht="15" x14ac:dyDescent="0.25">
      <c r="A61" s="2" t="s">
        <v>139</v>
      </c>
      <c r="B61" s="2" t="s">
        <v>140</v>
      </c>
      <c r="C61" s="3" t="s">
        <v>12</v>
      </c>
      <c r="D61" s="4">
        <v>26</v>
      </c>
      <c r="E61" s="4">
        <f t="shared" si="0"/>
        <v>5</v>
      </c>
      <c r="F61" s="4" t="s">
        <v>23</v>
      </c>
      <c r="G61" s="16">
        <v>780</v>
      </c>
      <c r="H61" s="15">
        <v>471900</v>
      </c>
      <c r="I61" s="7">
        <f t="shared" si="1"/>
        <v>411135</v>
      </c>
      <c r="J61" s="7">
        <f t="shared" si="2"/>
        <v>527.09615384615381</v>
      </c>
    </row>
    <row r="62" spans="1:10" ht="15" x14ac:dyDescent="0.25">
      <c r="A62" s="2" t="s">
        <v>141</v>
      </c>
      <c r="B62" s="2" t="s">
        <v>142</v>
      </c>
      <c r="C62" s="3" t="s">
        <v>19</v>
      </c>
      <c r="D62" s="4">
        <v>38</v>
      </c>
      <c r="E62" s="4">
        <f t="shared" si="0"/>
        <v>17</v>
      </c>
      <c r="F62" s="4" t="s">
        <v>13</v>
      </c>
      <c r="G62" s="16">
        <v>3349</v>
      </c>
      <c r="H62" s="15">
        <v>2384488</v>
      </c>
      <c r="I62" s="7">
        <f t="shared" si="1"/>
        <v>1397859</v>
      </c>
      <c r="J62" s="7">
        <f t="shared" si="2"/>
        <v>417.39593908629439</v>
      </c>
    </row>
    <row r="63" spans="1:10" ht="15" x14ac:dyDescent="0.25">
      <c r="A63" s="2" t="s">
        <v>143</v>
      </c>
      <c r="B63" s="2" t="s">
        <v>144</v>
      </c>
      <c r="C63" s="3" t="s">
        <v>12</v>
      </c>
      <c r="D63" s="4">
        <v>34</v>
      </c>
      <c r="E63" s="4">
        <f t="shared" si="0"/>
        <v>13</v>
      </c>
      <c r="F63" s="4" t="s">
        <v>20</v>
      </c>
      <c r="G63" s="16">
        <v>2730</v>
      </c>
      <c r="H63" s="15">
        <v>2031120</v>
      </c>
      <c r="I63" s="7">
        <f t="shared" si="1"/>
        <v>1068951</v>
      </c>
      <c r="J63" s="7">
        <f t="shared" si="2"/>
        <v>391.55714285714288</v>
      </c>
    </row>
    <row r="64" spans="1:10" ht="15" x14ac:dyDescent="0.25">
      <c r="A64" s="2" t="s">
        <v>145</v>
      </c>
      <c r="B64" s="2" t="s">
        <v>146</v>
      </c>
      <c r="C64" s="3" t="s">
        <v>12</v>
      </c>
      <c r="D64" s="4">
        <v>29</v>
      </c>
      <c r="E64" s="4">
        <f t="shared" si="0"/>
        <v>8</v>
      </c>
      <c r="F64" s="4" t="s">
        <v>23</v>
      </c>
      <c r="G64" s="16">
        <v>1288</v>
      </c>
      <c r="H64" s="15">
        <v>852656</v>
      </c>
      <c r="I64" s="7">
        <f t="shared" si="1"/>
        <v>657816</v>
      </c>
      <c r="J64" s="7">
        <f t="shared" si="2"/>
        <v>510.72670807453414</v>
      </c>
    </row>
    <row r="65" spans="1:10" ht="15" x14ac:dyDescent="0.25">
      <c r="A65" s="2" t="s">
        <v>147</v>
      </c>
      <c r="B65" s="2" t="s">
        <v>148</v>
      </c>
      <c r="C65" s="3" t="s">
        <v>12</v>
      </c>
      <c r="D65" s="4">
        <v>54</v>
      </c>
      <c r="E65" s="4">
        <f t="shared" si="0"/>
        <v>33</v>
      </c>
      <c r="F65" s="4" t="s">
        <v>41</v>
      </c>
      <c r="G65" s="16">
        <v>5478</v>
      </c>
      <c r="H65" s="15">
        <v>3297756</v>
      </c>
      <c r="I65" s="7">
        <f t="shared" si="1"/>
        <v>2713491</v>
      </c>
      <c r="J65" s="7">
        <f t="shared" si="2"/>
        <v>495.34337349397589</v>
      </c>
    </row>
    <row r="66" spans="1:10" ht="15" x14ac:dyDescent="0.25">
      <c r="A66" s="2" t="s">
        <v>149</v>
      </c>
      <c r="B66" s="2" t="s">
        <v>150</v>
      </c>
      <c r="C66" s="3" t="s">
        <v>73</v>
      </c>
      <c r="D66" s="4">
        <v>26</v>
      </c>
      <c r="E66" s="4">
        <f t="shared" si="0"/>
        <v>5</v>
      </c>
      <c r="F66" s="4" t="s">
        <v>41</v>
      </c>
      <c r="G66" s="16">
        <v>770</v>
      </c>
      <c r="H66" s="15">
        <v>478940</v>
      </c>
      <c r="I66" s="7">
        <f t="shared" si="1"/>
        <v>411135</v>
      </c>
      <c r="J66" s="7">
        <f t="shared" si="2"/>
        <v>533.94155844155841</v>
      </c>
    </row>
    <row r="67" spans="1:10" ht="15" x14ac:dyDescent="0.25">
      <c r="A67" s="2" t="s">
        <v>151</v>
      </c>
      <c r="B67" s="2" t="s">
        <v>152</v>
      </c>
      <c r="C67" s="3" t="s">
        <v>19</v>
      </c>
      <c r="D67" s="4">
        <v>45</v>
      </c>
      <c r="E67" s="4">
        <f t="shared" ref="E67:E130" si="3">D67-21</f>
        <v>24</v>
      </c>
      <c r="F67" s="4" t="s">
        <v>23</v>
      </c>
      <c r="G67" s="16">
        <v>4368</v>
      </c>
      <c r="H67" s="15">
        <v>3428880</v>
      </c>
      <c r="I67" s="7">
        <f t="shared" ref="I67:I130" si="4">82227*E67</f>
        <v>1973448</v>
      </c>
      <c r="J67" s="7">
        <f t="shared" ref="J67:J130" si="5">I67/G67</f>
        <v>451.7967032967033</v>
      </c>
    </row>
    <row r="68" spans="1:10" ht="15" x14ac:dyDescent="0.25">
      <c r="A68" s="2" t="s">
        <v>153</v>
      </c>
      <c r="B68" s="2" t="s">
        <v>154</v>
      </c>
      <c r="C68" s="3" t="s">
        <v>12</v>
      </c>
      <c r="D68" s="4">
        <v>38</v>
      </c>
      <c r="E68" s="4">
        <f t="shared" si="3"/>
        <v>17</v>
      </c>
      <c r="F68" s="4" t="s">
        <v>23</v>
      </c>
      <c r="G68" s="16">
        <v>3162</v>
      </c>
      <c r="H68" s="15">
        <v>2033166</v>
      </c>
      <c r="I68" s="7">
        <f t="shared" si="4"/>
        <v>1397859</v>
      </c>
      <c r="J68" s="7">
        <f t="shared" si="5"/>
        <v>442.08064516129031</v>
      </c>
    </row>
    <row r="69" spans="1:10" ht="15" x14ac:dyDescent="0.25">
      <c r="A69" s="2" t="s">
        <v>155</v>
      </c>
      <c r="B69" s="2" t="s">
        <v>156</v>
      </c>
      <c r="C69" s="3" t="s">
        <v>12</v>
      </c>
      <c r="D69" s="4">
        <v>57</v>
      </c>
      <c r="E69" s="4">
        <f t="shared" si="3"/>
        <v>36</v>
      </c>
      <c r="F69" s="4" t="s">
        <v>13</v>
      </c>
      <c r="G69" s="16">
        <v>7092</v>
      </c>
      <c r="H69" s="15">
        <v>4567248</v>
      </c>
      <c r="I69" s="7">
        <f t="shared" si="4"/>
        <v>2960172</v>
      </c>
      <c r="J69" s="7">
        <f t="shared" si="5"/>
        <v>417.39593908629439</v>
      </c>
    </row>
    <row r="70" spans="1:10" ht="15" x14ac:dyDescent="0.25">
      <c r="A70" s="2" t="s">
        <v>157</v>
      </c>
      <c r="B70" s="2" t="s">
        <v>158</v>
      </c>
      <c r="C70" s="3" t="s">
        <v>12</v>
      </c>
      <c r="D70" s="4">
        <v>32</v>
      </c>
      <c r="E70" s="4">
        <f t="shared" si="3"/>
        <v>11</v>
      </c>
      <c r="F70" s="4" t="s">
        <v>16</v>
      </c>
      <c r="G70" s="16">
        <v>1683</v>
      </c>
      <c r="H70" s="15">
        <v>1134342</v>
      </c>
      <c r="I70" s="7">
        <f t="shared" si="4"/>
        <v>904497</v>
      </c>
      <c r="J70" s="7">
        <f t="shared" si="5"/>
        <v>537.43137254901956</v>
      </c>
    </row>
    <row r="71" spans="1:10" ht="15" x14ac:dyDescent="0.25">
      <c r="A71" s="2" t="s">
        <v>159</v>
      </c>
      <c r="B71" s="2" t="s">
        <v>160</v>
      </c>
      <c r="C71" s="3" t="s">
        <v>12</v>
      </c>
      <c r="D71" s="4">
        <v>31</v>
      </c>
      <c r="E71" s="4">
        <f t="shared" si="3"/>
        <v>10</v>
      </c>
      <c r="F71" s="4" t="s">
        <v>20</v>
      </c>
      <c r="G71" s="16">
        <v>1790</v>
      </c>
      <c r="H71" s="15">
        <v>1414100</v>
      </c>
      <c r="I71" s="7">
        <f t="shared" si="4"/>
        <v>822270</v>
      </c>
      <c r="J71" s="7">
        <f t="shared" si="5"/>
        <v>459.36871508379886</v>
      </c>
    </row>
    <row r="72" spans="1:10" ht="15" x14ac:dyDescent="0.25">
      <c r="A72" s="2" t="s">
        <v>161</v>
      </c>
      <c r="B72" s="2" t="s">
        <v>162</v>
      </c>
      <c r="C72" s="3" t="s">
        <v>34</v>
      </c>
      <c r="D72" s="4">
        <v>28</v>
      </c>
      <c r="E72" s="4">
        <f t="shared" si="3"/>
        <v>7</v>
      </c>
      <c r="F72" s="4" t="s">
        <v>20</v>
      </c>
      <c r="G72" s="16">
        <v>1092</v>
      </c>
      <c r="H72" s="15">
        <v>787332</v>
      </c>
      <c r="I72" s="7">
        <f t="shared" si="4"/>
        <v>575589</v>
      </c>
      <c r="J72" s="7">
        <f t="shared" si="5"/>
        <v>527.09615384615381</v>
      </c>
    </row>
    <row r="73" spans="1:10" ht="15" x14ac:dyDescent="0.25">
      <c r="A73" s="2" t="s">
        <v>163</v>
      </c>
      <c r="B73" s="2" t="s">
        <v>164</v>
      </c>
      <c r="C73" s="3" t="s">
        <v>12</v>
      </c>
      <c r="D73" s="4">
        <v>53</v>
      </c>
      <c r="E73" s="4">
        <f t="shared" si="3"/>
        <v>32</v>
      </c>
      <c r="F73" s="4" t="s">
        <v>16</v>
      </c>
      <c r="G73" s="16">
        <v>5568</v>
      </c>
      <c r="H73" s="15">
        <v>3936576</v>
      </c>
      <c r="I73" s="7">
        <f t="shared" si="4"/>
        <v>2631264</v>
      </c>
      <c r="J73" s="7">
        <f t="shared" si="5"/>
        <v>472.56896551724139</v>
      </c>
    </row>
    <row r="74" spans="1:10" ht="15" x14ac:dyDescent="0.25">
      <c r="A74" s="2" t="s">
        <v>165</v>
      </c>
      <c r="B74" s="2" t="s">
        <v>166</v>
      </c>
      <c r="C74" s="3" t="s">
        <v>19</v>
      </c>
      <c r="D74" s="4">
        <v>38</v>
      </c>
      <c r="E74" s="4">
        <f t="shared" si="3"/>
        <v>17</v>
      </c>
      <c r="F74" s="4" t="s">
        <v>41</v>
      </c>
      <c r="G74" s="16">
        <v>3043</v>
      </c>
      <c r="H74" s="15">
        <v>1825800</v>
      </c>
      <c r="I74" s="7">
        <f t="shared" si="4"/>
        <v>1397859</v>
      </c>
      <c r="J74" s="7">
        <f t="shared" si="5"/>
        <v>459.36871508379886</v>
      </c>
    </row>
    <row r="75" spans="1:10" ht="15" x14ac:dyDescent="0.25">
      <c r="A75" s="2" t="s">
        <v>167</v>
      </c>
      <c r="B75" s="2" t="s">
        <v>168</v>
      </c>
      <c r="C75" s="3" t="s">
        <v>19</v>
      </c>
      <c r="D75" s="4">
        <v>24</v>
      </c>
      <c r="E75" s="4">
        <f t="shared" si="3"/>
        <v>3</v>
      </c>
      <c r="F75" s="4" t="s">
        <v>41</v>
      </c>
      <c r="G75" s="16">
        <v>513</v>
      </c>
      <c r="H75" s="15">
        <v>307800</v>
      </c>
      <c r="I75" s="7">
        <f t="shared" si="4"/>
        <v>246681</v>
      </c>
      <c r="J75" s="7">
        <f t="shared" si="5"/>
        <v>480.85964912280701</v>
      </c>
    </row>
    <row r="76" spans="1:10" ht="15" x14ac:dyDescent="0.25">
      <c r="A76" s="2" t="s">
        <v>169</v>
      </c>
      <c r="B76" s="2" t="s">
        <v>170</v>
      </c>
      <c r="C76" s="3" t="s">
        <v>12</v>
      </c>
      <c r="D76" s="4">
        <v>47</v>
      </c>
      <c r="E76" s="4">
        <f t="shared" si="3"/>
        <v>26</v>
      </c>
      <c r="F76" s="4" t="s">
        <v>41</v>
      </c>
      <c r="G76" s="16">
        <v>4056</v>
      </c>
      <c r="H76" s="15">
        <v>2822976</v>
      </c>
      <c r="I76" s="7">
        <f t="shared" si="4"/>
        <v>2137902</v>
      </c>
      <c r="J76" s="7">
        <f t="shared" si="5"/>
        <v>527.09615384615381</v>
      </c>
    </row>
    <row r="77" spans="1:10" ht="15" x14ac:dyDescent="0.25">
      <c r="A77" s="2" t="s">
        <v>171</v>
      </c>
      <c r="B77" s="2" t="s">
        <v>172</v>
      </c>
      <c r="C77" s="3" t="s">
        <v>19</v>
      </c>
      <c r="D77" s="4">
        <v>41</v>
      </c>
      <c r="E77" s="4">
        <f t="shared" si="3"/>
        <v>20</v>
      </c>
      <c r="F77" s="4" t="s">
        <v>20</v>
      </c>
      <c r="G77" s="16">
        <v>3000</v>
      </c>
      <c r="H77" s="15">
        <v>1806000</v>
      </c>
      <c r="I77" s="7">
        <f t="shared" si="4"/>
        <v>1644540</v>
      </c>
      <c r="J77" s="7">
        <f t="shared" si="5"/>
        <v>548.17999999999995</v>
      </c>
    </row>
    <row r="78" spans="1:10" ht="15" x14ac:dyDescent="0.25">
      <c r="A78" s="2" t="s">
        <v>173</v>
      </c>
      <c r="B78" s="2" t="s">
        <v>174</v>
      </c>
      <c r="C78" s="3" t="s">
        <v>19</v>
      </c>
      <c r="D78" s="4">
        <v>44</v>
      </c>
      <c r="E78" s="4">
        <f t="shared" si="3"/>
        <v>23</v>
      </c>
      <c r="F78" s="4" t="s">
        <v>41</v>
      </c>
      <c r="G78" s="16">
        <v>4140</v>
      </c>
      <c r="H78" s="15">
        <v>3080160</v>
      </c>
      <c r="I78" s="7">
        <f t="shared" si="4"/>
        <v>1891221</v>
      </c>
      <c r="J78" s="7">
        <f t="shared" si="5"/>
        <v>456.81666666666666</v>
      </c>
    </row>
    <row r="79" spans="1:10" ht="15" x14ac:dyDescent="0.25">
      <c r="A79" s="2" t="s">
        <v>175</v>
      </c>
      <c r="B79" s="2" t="s">
        <v>176</v>
      </c>
      <c r="C79" s="3" t="s">
        <v>12</v>
      </c>
      <c r="D79" s="4">
        <v>26</v>
      </c>
      <c r="E79" s="4">
        <f t="shared" si="3"/>
        <v>5</v>
      </c>
      <c r="F79" s="4" t="s">
        <v>23</v>
      </c>
      <c r="G79" s="16">
        <v>960</v>
      </c>
      <c r="H79" s="15">
        <v>598080</v>
      </c>
      <c r="I79" s="7">
        <f t="shared" si="4"/>
        <v>411135</v>
      </c>
      <c r="J79" s="7">
        <f t="shared" si="5"/>
        <v>428.265625</v>
      </c>
    </row>
    <row r="80" spans="1:10" ht="15" x14ac:dyDescent="0.25">
      <c r="A80" s="2" t="s">
        <v>177</v>
      </c>
      <c r="B80" s="2" t="s">
        <v>178</v>
      </c>
      <c r="C80" s="3" t="s">
        <v>58</v>
      </c>
      <c r="D80" s="4">
        <v>36</v>
      </c>
      <c r="E80" s="4">
        <f t="shared" si="3"/>
        <v>15</v>
      </c>
      <c r="F80" s="4" t="s">
        <v>23</v>
      </c>
      <c r="G80" s="16">
        <v>2280</v>
      </c>
      <c r="H80" s="15">
        <v>1671240</v>
      </c>
      <c r="I80" s="7">
        <f t="shared" si="4"/>
        <v>1233405</v>
      </c>
      <c r="J80" s="7">
        <f t="shared" si="5"/>
        <v>540.96710526315792</v>
      </c>
    </row>
    <row r="81" spans="1:10" ht="15" x14ac:dyDescent="0.25">
      <c r="A81" s="2" t="s">
        <v>179</v>
      </c>
      <c r="B81" s="2" t="s">
        <v>180</v>
      </c>
      <c r="C81" s="3" t="s">
        <v>12</v>
      </c>
      <c r="D81" s="4">
        <v>64</v>
      </c>
      <c r="E81" s="4">
        <f t="shared" si="3"/>
        <v>43</v>
      </c>
      <c r="F81" s="4" t="s">
        <v>23</v>
      </c>
      <c r="G81" s="16">
        <v>6493</v>
      </c>
      <c r="H81" s="15">
        <v>4356803</v>
      </c>
      <c r="I81" s="7">
        <f t="shared" si="4"/>
        <v>3535761</v>
      </c>
      <c r="J81" s="7">
        <f t="shared" si="5"/>
        <v>544.5496688741722</v>
      </c>
    </row>
    <row r="82" spans="1:10" ht="15" x14ac:dyDescent="0.25">
      <c r="A82" s="2" t="s">
        <v>181</v>
      </c>
      <c r="B82" s="2" t="s">
        <v>182</v>
      </c>
      <c r="C82" s="3" t="s">
        <v>19</v>
      </c>
      <c r="D82" s="4">
        <v>53</v>
      </c>
      <c r="E82" s="4">
        <f t="shared" si="3"/>
        <v>32</v>
      </c>
      <c r="F82" s="4" t="s">
        <v>23</v>
      </c>
      <c r="G82" s="16">
        <v>6144</v>
      </c>
      <c r="H82" s="15">
        <v>4847616</v>
      </c>
      <c r="I82" s="7">
        <f t="shared" si="4"/>
        <v>2631264</v>
      </c>
      <c r="J82" s="7">
        <f t="shared" si="5"/>
        <v>428.265625</v>
      </c>
    </row>
    <row r="83" spans="1:10" ht="15" x14ac:dyDescent="0.25">
      <c r="A83" s="2" t="s">
        <v>183</v>
      </c>
      <c r="B83" s="2" t="s">
        <v>184</v>
      </c>
      <c r="C83" s="3" t="s">
        <v>12</v>
      </c>
      <c r="D83" s="4">
        <v>32</v>
      </c>
      <c r="E83" s="4">
        <f t="shared" si="3"/>
        <v>11</v>
      </c>
      <c r="F83" s="4" t="s">
        <v>41</v>
      </c>
      <c r="G83" s="16">
        <v>1826</v>
      </c>
      <c r="H83" s="15">
        <v>1221594</v>
      </c>
      <c r="I83" s="7">
        <f t="shared" si="4"/>
        <v>904497</v>
      </c>
      <c r="J83" s="7">
        <f t="shared" si="5"/>
        <v>495.34337349397589</v>
      </c>
    </row>
    <row r="84" spans="1:10" ht="15" x14ac:dyDescent="0.25">
      <c r="A84" s="2" t="s">
        <v>185</v>
      </c>
      <c r="B84" s="2" t="s">
        <v>186</v>
      </c>
      <c r="C84" s="3" t="s">
        <v>12</v>
      </c>
      <c r="D84" s="4">
        <v>56</v>
      </c>
      <c r="E84" s="4">
        <f t="shared" si="3"/>
        <v>35</v>
      </c>
      <c r="F84" s="4" t="s">
        <v>16</v>
      </c>
      <c r="G84" s="16">
        <v>7385</v>
      </c>
      <c r="H84" s="15">
        <v>4911025</v>
      </c>
      <c r="I84" s="7">
        <f t="shared" si="4"/>
        <v>2877945</v>
      </c>
      <c r="J84" s="7">
        <f t="shared" si="5"/>
        <v>389.70142180094786</v>
      </c>
    </row>
    <row r="85" spans="1:10" ht="15" x14ac:dyDescent="0.25">
      <c r="A85" s="2" t="s">
        <v>187</v>
      </c>
      <c r="B85" s="2" t="s">
        <v>188</v>
      </c>
      <c r="C85" s="3" t="s">
        <v>19</v>
      </c>
      <c r="D85" s="4">
        <v>43</v>
      </c>
      <c r="E85" s="4">
        <f t="shared" si="3"/>
        <v>22</v>
      </c>
      <c r="F85" s="4" t="s">
        <v>20</v>
      </c>
      <c r="G85" s="16">
        <v>3784</v>
      </c>
      <c r="H85" s="15">
        <v>2357432</v>
      </c>
      <c r="I85" s="7">
        <f t="shared" si="4"/>
        <v>1808994</v>
      </c>
      <c r="J85" s="7">
        <f t="shared" si="5"/>
        <v>478.06395348837208</v>
      </c>
    </row>
    <row r="86" spans="1:10" ht="15" x14ac:dyDescent="0.25">
      <c r="A86" s="2" t="s">
        <v>189</v>
      </c>
      <c r="B86" s="2" t="s">
        <v>190</v>
      </c>
      <c r="C86" s="3" t="s">
        <v>86</v>
      </c>
      <c r="D86" s="4">
        <v>54</v>
      </c>
      <c r="E86" s="4">
        <f t="shared" si="3"/>
        <v>33</v>
      </c>
      <c r="F86" s="4" t="s">
        <v>23</v>
      </c>
      <c r="G86" s="16">
        <v>5610</v>
      </c>
      <c r="H86" s="15">
        <v>4286040</v>
      </c>
      <c r="I86" s="7">
        <f t="shared" si="4"/>
        <v>2713491</v>
      </c>
      <c r="J86" s="7">
        <f t="shared" si="5"/>
        <v>483.68823529411765</v>
      </c>
    </row>
    <row r="87" spans="1:10" ht="15" x14ac:dyDescent="0.25">
      <c r="A87" s="2" t="s">
        <v>191</v>
      </c>
      <c r="B87" s="2" t="s">
        <v>192</v>
      </c>
      <c r="C87" s="3" t="s">
        <v>34</v>
      </c>
      <c r="D87" s="4">
        <v>54</v>
      </c>
      <c r="E87" s="4">
        <f t="shared" si="3"/>
        <v>33</v>
      </c>
      <c r="F87" s="4" t="s">
        <v>13</v>
      </c>
      <c r="G87" s="16">
        <v>5016</v>
      </c>
      <c r="H87" s="15">
        <v>3536280</v>
      </c>
      <c r="I87" s="7">
        <f t="shared" si="4"/>
        <v>2713491</v>
      </c>
      <c r="J87" s="7">
        <f t="shared" si="5"/>
        <v>540.96710526315792</v>
      </c>
    </row>
    <row r="88" spans="1:10" ht="15" x14ac:dyDescent="0.25">
      <c r="A88" s="2" t="s">
        <v>193</v>
      </c>
      <c r="B88" s="2" t="s">
        <v>194</v>
      </c>
      <c r="C88" s="3" t="s">
        <v>12</v>
      </c>
      <c r="D88" s="4">
        <v>26</v>
      </c>
      <c r="E88" s="4">
        <f t="shared" si="3"/>
        <v>5</v>
      </c>
      <c r="F88" s="4" t="s">
        <v>13</v>
      </c>
      <c r="G88" s="16">
        <v>1070</v>
      </c>
      <c r="H88" s="15">
        <v>791800</v>
      </c>
      <c r="I88" s="7">
        <f t="shared" si="4"/>
        <v>411135</v>
      </c>
      <c r="J88" s="7">
        <f t="shared" si="5"/>
        <v>384.23831775700933</v>
      </c>
    </row>
    <row r="89" spans="1:10" ht="15" x14ac:dyDescent="0.25">
      <c r="A89" s="2" t="s">
        <v>195</v>
      </c>
      <c r="B89" s="2" t="s">
        <v>196</v>
      </c>
      <c r="C89" s="3" t="s">
        <v>12</v>
      </c>
      <c r="D89" s="4">
        <v>27</v>
      </c>
      <c r="E89" s="4">
        <f t="shared" si="3"/>
        <v>6</v>
      </c>
      <c r="F89" s="4" t="s">
        <v>16</v>
      </c>
      <c r="G89" s="16">
        <v>1290</v>
      </c>
      <c r="H89" s="15">
        <v>863010</v>
      </c>
      <c r="I89" s="7">
        <f t="shared" si="4"/>
        <v>493362</v>
      </c>
      <c r="J89" s="7">
        <f t="shared" si="5"/>
        <v>382.45116279069765</v>
      </c>
    </row>
    <row r="90" spans="1:10" ht="15" x14ac:dyDescent="0.25">
      <c r="A90" s="2" t="s">
        <v>197</v>
      </c>
      <c r="B90" s="2" t="s">
        <v>198</v>
      </c>
      <c r="C90" s="3" t="s">
        <v>19</v>
      </c>
      <c r="D90" s="4">
        <v>25</v>
      </c>
      <c r="E90" s="4">
        <f t="shared" si="3"/>
        <v>4</v>
      </c>
      <c r="F90" s="4" t="s">
        <v>23</v>
      </c>
      <c r="G90" s="16">
        <v>704</v>
      </c>
      <c r="H90" s="15">
        <v>465344</v>
      </c>
      <c r="I90" s="7">
        <f t="shared" si="4"/>
        <v>328908</v>
      </c>
      <c r="J90" s="7">
        <f t="shared" si="5"/>
        <v>467.19886363636363</v>
      </c>
    </row>
    <row r="91" spans="1:10" ht="15" x14ac:dyDescent="0.25">
      <c r="A91" s="2" t="s">
        <v>199</v>
      </c>
      <c r="B91" s="2" t="s">
        <v>200</v>
      </c>
      <c r="C91" s="3" t="s">
        <v>19</v>
      </c>
      <c r="D91" s="4">
        <v>25</v>
      </c>
      <c r="E91" s="4">
        <f t="shared" si="3"/>
        <v>4</v>
      </c>
      <c r="F91" s="4" t="s">
        <v>41</v>
      </c>
      <c r="G91" s="16">
        <v>612</v>
      </c>
      <c r="H91" s="15">
        <v>438804</v>
      </c>
      <c r="I91" s="7">
        <f t="shared" si="4"/>
        <v>328908</v>
      </c>
      <c r="J91" s="7">
        <f t="shared" si="5"/>
        <v>537.43137254901956</v>
      </c>
    </row>
    <row r="92" spans="1:10" ht="15" x14ac:dyDescent="0.25">
      <c r="A92" s="2" t="s">
        <v>201</v>
      </c>
      <c r="B92" s="2" t="s">
        <v>202</v>
      </c>
      <c r="C92" s="3" t="s">
        <v>19</v>
      </c>
      <c r="D92" s="4">
        <v>56</v>
      </c>
      <c r="E92" s="4">
        <f t="shared" si="3"/>
        <v>35</v>
      </c>
      <c r="F92" s="4" t="s">
        <v>13</v>
      </c>
      <c r="G92" s="16">
        <v>5460</v>
      </c>
      <c r="H92" s="15">
        <v>4002180</v>
      </c>
      <c r="I92" s="7">
        <f t="shared" si="4"/>
        <v>2877945</v>
      </c>
      <c r="J92" s="7">
        <f t="shared" si="5"/>
        <v>527.09615384615381</v>
      </c>
    </row>
    <row r="93" spans="1:10" ht="15" x14ac:dyDescent="0.25">
      <c r="A93" s="2" t="s">
        <v>203</v>
      </c>
      <c r="B93" s="2" t="s">
        <v>204</v>
      </c>
      <c r="C93" s="3" t="s">
        <v>19</v>
      </c>
      <c r="D93" s="4">
        <v>27</v>
      </c>
      <c r="E93" s="4">
        <f t="shared" si="3"/>
        <v>6</v>
      </c>
      <c r="F93" s="4" t="s">
        <v>13</v>
      </c>
      <c r="G93" s="16">
        <v>1140</v>
      </c>
      <c r="H93" s="15">
        <v>684000</v>
      </c>
      <c r="I93" s="7">
        <f t="shared" si="4"/>
        <v>493362</v>
      </c>
      <c r="J93" s="7">
        <f t="shared" si="5"/>
        <v>432.77368421052631</v>
      </c>
    </row>
    <row r="94" spans="1:10" ht="15" x14ac:dyDescent="0.25">
      <c r="A94" s="2" t="s">
        <v>205</v>
      </c>
      <c r="B94" s="2" t="s">
        <v>206</v>
      </c>
      <c r="C94" s="3" t="s">
        <v>12</v>
      </c>
      <c r="D94" s="4">
        <v>45</v>
      </c>
      <c r="E94" s="4">
        <f t="shared" si="3"/>
        <v>24</v>
      </c>
      <c r="F94" s="4" t="s">
        <v>13</v>
      </c>
      <c r="G94" s="16">
        <v>3864</v>
      </c>
      <c r="H94" s="15">
        <v>2998464</v>
      </c>
      <c r="I94" s="7">
        <f t="shared" si="4"/>
        <v>1973448</v>
      </c>
      <c r="J94" s="7">
        <f t="shared" si="5"/>
        <v>510.72670807453414</v>
      </c>
    </row>
    <row r="95" spans="1:10" ht="15" x14ac:dyDescent="0.25">
      <c r="A95" s="2" t="s">
        <v>207</v>
      </c>
      <c r="B95" s="2" t="s">
        <v>208</v>
      </c>
      <c r="C95" s="3" t="s">
        <v>19</v>
      </c>
      <c r="D95" s="4">
        <v>31</v>
      </c>
      <c r="E95" s="4">
        <f t="shared" si="3"/>
        <v>10</v>
      </c>
      <c r="F95" s="4" t="s">
        <v>13</v>
      </c>
      <c r="G95" s="16">
        <v>1720</v>
      </c>
      <c r="H95" s="15">
        <v>1329560</v>
      </c>
      <c r="I95" s="7">
        <f t="shared" si="4"/>
        <v>822270</v>
      </c>
      <c r="J95" s="7">
        <f t="shared" si="5"/>
        <v>478.06395348837208</v>
      </c>
    </row>
    <row r="96" spans="1:10" ht="15" x14ac:dyDescent="0.25">
      <c r="A96" s="2" t="s">
        <v>209</v>
      </c>
      <c r="B96" s="2" t="s">
        <v>210</v>
      </c>
      <c r="C96" s="3" t="s">
        <v>19</v>
      </c>
      <c r="D96" s="4">
        <v>62</v>
      </c>
      <c r="E96" s="4">
        <f t="shared" si="3"/>
        <v>41</v>
      </c>
      <c r="F96" s="4" t="s">
        <v>13</v>
      </c>
      <c r="G96" s="16">
        <v>6970</v>
      </c>
      <c r="H96" s="15">
        <v>4690810</v>
      </c>
      <c r="I96" s="7">
        <f t="shared" si="4"/>
        <v>3371307</v>
      </c>
      <c r="J96" s="7">
        <f t="shared" si="5"/>
        <v>483.68823529411765</v>
      </c>
    </row>
    <row r="97" spans="1:10" ht="15" x14ac:dyDescent="0.25">
      <c r="A97" s="2" t="s">
        <v>211</v>
      </c>
      <c r="B97" s="2" t="s">
        <v>212</v>
      </c>
      <c r="C97" s="3" t="s">
        <v>12</v>
      </c>
      <c r="D97" s="4">
        <v>60</v>
      </c>
      <c r="E97" s="4">
        <f t="shared" si="3"/>
        <v>39</v>
      </c>
      <c r="F97" s="4" t="s">
        <v>20</v>
      </c>
      <c r="G97" s="16">
        <v>8151</v>
      </c>
      <c r="H97" s="15">
        <v>5420415</v>
      </c>
      <c r="I97" s="7">
        <f t="shared" si="4"/>
        <v>3206853</v>
      </c>
      <c r="J97" s="7">
        <f t="shared" si="5"/>
        <v>393.43062200956939</v>
      </c>
    </row>
    <row r="98" spans="1:10" ht="15" x14ac:dyDescent="0.25">
      <c r="A98" s="2" t="s">
        <v>213</v>
      </c>
      <c r="B98" s="2" t="s">
        <v>214</v>
      </c>
      <c r="C98" s="3" t="s">
        <v>12</v>
      </c>
      <c r="D98" s="4">
        <v>52</v>
      </c>
      <c r="E98" s="4">
        <f t="shared" si="3"/>
        <v>31</v>
      </c>
      <c r="F98" s="4" t="s">
        <v>13</v>
      </c>
      <c r="G98" s="16">
        <v>5363</v>
      </c>
      <c r="H98" s="15">
        <v>4011524</v>
      </c>
      <c r="I98" s="7">
        <f t="shared" si="4"/>
        <v>2549037</v>
      </c>
      <c r="J98" s="7">
        <f t="shared" si="5"/>
        <v>475.30057803468208</v>
      </c>
    </row>
    <row r="99" spans="1:10" ht="15" x14ac:dyDescent="0.25">
      <c r="A99" s="2" t="s">
        <v>215</v>
      </c>
      <c r="B99" s="2" t="s">
        <v>216</v>
      </c>
      <c r="C99" s="3" t="s">
        <v>19</v>
      </c>
      <c r="D99" s="4">
        <v>24</v>
      </c>
      <c r="E99" s="4">
        <f t="shared" si="3"/>
        <v>3</v>
      </c>
      <c r="F99" s="4" t="s">
        <v>13</v>
      </c>
      <c r="G99" s="16">
        <v>639</v>
      </c>
      <c r="H99" s="15">
        <v>469026</v>
      </c>
      <c r="I99" s="7">
        <f t="shared" si="4"/>
        <v>246681</v>
      </c>
      <c r="J99" s="7">
        <f t="shared" si="5"/>
        <v>386.04225352112678</v>
      </c>
    </row>
    <row r="100" spans="1:10" ht="15" x14ac:dyDescent="0.25">
      <c r="A100" s="2" t="s">
        <v>217</v>
      </c>
      <c r="B100" s="2" t="s">
        <v>218</v>
      </c>
      <c r="C100" s="3" t="s">
        <v>12</v>
      </c>
      <c r="D100" s="4">
        <v>41</v>
      </c>
      <c r="E100" s="4">
        <f t="shared" si="3"/>
        <v>20</v>
      </c>
      <c r="F100" s="4" t="s">
        <v>41</v>
      </c>
      <c r="G100" s="16">
        <v>4260</v>
      </c>
      <c r="H100" s="15">
        <v>2726400</v>
      </c>
      <c r="I100" s="7">
        <f t="shared" si="4"/>
        <v>1644540</v>
      </c>
      <c r="J100" s="7">
        <f t="shared" si="5"/>
        <v>386.04225352112678</v>
      </c>
    </row>
    <row r="101" spans="1:10" ht="15" x14ac:dyDescent="0.25">
      <c r="A101" s="2" t="s">
        <v>219</v>
      </c>
      <c r="B101" s="2" t="s">
        <v>220</v>
      </c>
      <c r="C101" s="3" t="s">
        <v>12</v>
      </c>
      <c r="D101" s="4">
        <v>57</v>
      </c>
      <c r="E101" s="4">
        <f t="shared" si="3"/>
        <v>36</v>
      </c>
      <c r="F101" s="4" t="s">
        <v>16</v>
      </c>
      <c r="G101" s="16">
        <v>7200</v>
      </c>
      <c r="H101" s="15">
        <v>5731200</v>
      </c>
      <c r="I101" s="7">
        <f t="shared" si="4"/>
        <v>2960172</v>
      </c>
      <c r="J101" s="7">
        <f t="shared" si="5"/>
        <v>411.13499999999999</v>
      </c>
    </row>
    <row r="102" spans="1:10" ht="15" x14ac:dyDescent="0.25">
      <c r="A102" s="2" t="s">
        <v>221</v>
      </c>
      <c r="B102" s="2" t="s">
        <v>222</v>
      </c>
      <c r="C102" s="3" t="s">
        <v>19</v>
      </c>
      <c r="D102" s="4">
        <v>35</v>
      </c>
      <c r="E102" s="4">
        <f t="shared" si="3"/>
        <v>14</v>
      </c>
      <c r="F102" s="4" t="s">
        <v>23</v>
      </c>
      <c r="G102" s="16">
        <v>2310</v>
      </c>
      <c r="H102" s="15">
        <v>1741740</v>
      </c>
      <c r="I102" s="7">
        <f t="shared" si="4"/>
        <v>1151178</v>
      </c>
      <c r="J102" s="7">
        <f t="shared" si="5"/>
        <v>498.34545454545457</v>
      </c>
    </row>
    <row r="103" spans="1:10" ht="15" x14ac:dyDescent="0.25">
      <c r="A103" s="2" t="s">
        <v>223</v>
      </c>
      <c r="B103" s="2" t="s">
        <v>224</v>
      </c>
      <c r="C103" s="3" t="s">
        <v>34</v>
      </c>
      <c r="D103" s="4">
        <v>46</v>
      </c>
      <c r="E103" s="4">
        <f t="shared" si="3"/>
        <v>25</v>
      </c>
      <c r="F103" s="4" t="s">
        <v>41</v>
      </c>
      <c r="G103" s="16">
        <v>4300</v>
      </c>
      <c r="H103" s="15">
        <v>3160500</v>
      </c>
      <c r="I103" s="7">
        <f t="shared" si="4"/>
        <v>2055675</v>
      </c>
      <c r="J103" s="7">
        <f t="shared" si="5"/>
        <v>478.06395348837208</v>
      </c>
    </row>
    <row r="104" spans="1:10" ht="15" x14ac:dyDescent="0.25">
      <c r="A104" s="2" t="s">
        <v>225</v>
      </c>
      <c r="B104" s="2" t="s">
        <v>226</v>
      </c>
      <c r="C104" s="3" t="s">
        <v>12</v>
      </c>
      <c r="D104" s="4">
        <v>28</v>
      </c>
      <c r="E104" s="4">
        <f t="shared" si="3"/>
        <v>7</v>
      </c>
      <c r="F104" s="4" t="s">
        <v>41</v>
      </c>
      <c r="G104" s="16">
        <v>1365</v>
      </c>
      <c r="H104" s="15">
        <v>895440</v>
      </c>
      <c r="I104" s="7">
        <f t="shared" si="4"/>
        <v>575589</v>
      </c>
      <c r="J104" s="7">
        <f t="shared" si="5"/>
        <v>421.67692307692306</v>
      </c>
    </row>
    <row r="105" spans="1:10" ht="15" x14ac:dyDescent="0.25">
      <c r="A105" s="2" t="s">
        <v>227</v>
      </c>
      <c r="B105" s="2" t="s">
        <v>228</v>
      </c>
      <c r="C105" s="3" t="s">
        <v>12</v>
      </c>
      <c r="D105" s="4">
        <v>56</v>
      </c>
      <c r="E105" s="4">
        <f t="shared" si="3"/>
        <v>35</v>
      </c>
      <c r="F105" s="4" t="s">
        <v>41</v>
      </c>
      <c r="G105" s="16">
        <v>7490</v>
      </c>
      <c r="H105" s="15">
        <v>5565070</v>
      </c>
      <c r="I105" s="7">
        <f t="shared" si="4"/>
        <v>2877945</v>
      </c>
      <c r="J105" s="7">
        <f t="shared" si="5"/>
        <v>384.23831775700933</v>
      </c>
    </row>
    <row r="106" spans="1:10" ht="15" x14ac:dyDescent="0.25">
      <c r="A106" s="2" t="s">
        <v>229</v>
      </c>
      <c r="B106" s="2" t="s">
        <v>230</v>
      </c>
      <c r="C106" s="3" t="s">
        <v>19</v>
      </c>
      <c r="D106" s="4">
        <v>26</v>
      </c>
      <c r="E106" s="4">
        <f t="shared" si="3"/>
        <v>5</v>
      </c>
      <c r="F106" s="4" t="s">
        <v>23</v>
      </c>
      <c r="G106" s="16">
        <v>1065</v>
      </c>
      <c r="H106" s="15">
        <v>707160</v>
      </c>
      <c r="I106" s="7">
        <f t="shared" si="4"/>
        <v>411135</v>
      </c>
      <c r="J106" s="7">
        <f t="shared" si="5"/>
        <v>386.04225352112678</v>
      </c>
    </row>
    <row r="107" spans="1:10" ht="15" x14ac:dyDescent="0.25">
      <c r="A107" s="2" t="s">
        <v>231</v>
      </c>
      <c r="B107" s="2" t="s">
        <v>232</v>
      </c>
      <c r="C107" s="3" t="s">
        <v>12</v>
      </c>
      <c r="D107" s="4">
        <v>60</v>
      </c>
      <c r="E107" s="4">
        <f t="shared" si="3"/>
        <v>39</v>
      </c>
      <c r="F107" s="4" t="s">
        <v>23</v>
      </c>
      <c r="G107" s="16">
        <v>6552</v>
      </c>
      <c r="H107" s="15">
        <v>5228496</v>
      </c>
      <c r="I107" s="7">
        <f t="shared" si="4"/>
        <v>3206853</v>
      </c>
      <c r="J107" s="7">
        <f t="shared" si="5"/>
        <v>489.44642857142856</v>
      </c>
    </row>
    <row r="108" spans="1:10" ht="15" x14ac:dyDescent="0.25">
      <c r="A108" s="2" t="s">
        <v>233</v>
      </c>
      <c r="B108" s="2" t="s">
        <v>234</v>
      </c>
      <c r="C108" s="3" t="s">
        <v>12</v>
      </c>
      <c r="D108" s="4">
        <v>32</v>
      </c>
      <c r="E108" s="4">
        <f t="shared" si="3"/>
        <v>11</v>
      </c>
      <c r="F108" s="4" t="s">
        <v>16</v>
      </c>
      <c r="G108" s="16">
        <v>2354</v>
      </c>
      <c r="H108" s="15">
        <v>1723128</v>
      </c>
      <c r="I108" s="7">
        <f t="shared" si="4"/>
        <v>904497</v>
      </c>
      <c r="J108" s="7">
        <f t="shared" si="5"/>
        <v>384.23831775700933</v>
      </c>
    </row>
    <row r="109" spans="1:10" ht="15" x14ac:dyDescent="0.25">
      <c r="A109" s="2" t="s">
        <v>235</v>
      </c>
      <c r="B109" s="2" t="s">
        <v>236</v>
      </c>
      <c r="C109" s="3" t="s">
        <v>12</v>
      </c>
      <c r="D109" s="4">
        <v>49</v>
      </c>
      <c r="E109" s="4">
        <f t="shared" si="3"/>
        <v>28</v>
      </c>
      <c r="F109" s="4" t="s">
        <v>23</v>
      </c>
      <c r="G109" s="16">
        <v>5796</v>
      </c>
      <c r="H109" s="15">
        <v>4138344</v>
      </c>
      <c r="I109" s="7">
        <f t="shared" si="4"/>
        <v>2302356</v>
      </c>
      <c r="J109" s="7">
        <f t="shared" si="5"/>
        <v>397.231884057971</v>
      </c>
    </row>
    <row r="110" spans="1:10" ht="15" x14ac:dyDescent="0.25">
      <c r="A110" s="2" t="s">
        <v>237</v>
      </c>
      <c r="B110" s="2" t="s">
        <v>238</v>
      </c>
      <c r="C110" s="3" t="s">
        <v>12</v>
      </c>
      <c r="D110" s="4">
        <v>48</v>
      </c>
      <c r="E110" s="4">
        <f t="shared" si="3"/>
        <v>27</v>
      </c>
      <c r="F110" s="4" t="s">
        <v>41</v>
      </c>
      <c r="G110" s="16">
        <v>4968</v>
      </c>
      <c r="H110" s="15">
        <v>3482568</v>
      </c>
      <c r="I110" s="7">
        <f t="shared" si="4"/>
        <v>2220129</v>
      </c>
      <c r="J110" s="7">
        <f t="shared" si="5"/>
        <v>446.88586956521738</v>
      </c>
    </row>
    <row r="111" spans="1:10" ht="15" x14ac:dyDescent="0.25">
      <c r="A111" s="2" t="s">
        <v>239</v>
      </c>
      <c r="B111" s="2" t="s">
        <v>240</v>
      </c>
      <c r="C111" s="3" t="s">
        <v>12</v>
      </c>
      <c r="D111" s="4">
        <v>47</v>
      </c>
      <c r="E111" s="4">
        <f t="shared" si="3"/>
        <v>26</v>
      </c>
      <c r="F111" s="4" t="s">
        <v>20</v>
      </c>
      <c r="G111" s="16">
        <v>5356</v>
      </c>
      <c r="H111" s="15">
        <v>3888456</v>
      </c>
      <c r="I111" s="7">
        <f t="shared" si="4"/>
        <v>2137902</v>
      </c>
      <c r="J111" s="7">
        <f t="shared" si="5"/>
        <v>399.16019417475729</v>
      </c>
    </row>
    <row r="112" spans="1:10" ht="15" x14ac:dyDescent="0.25">
      <c r="A112" s="2" t="s">
        <v>241</v>
      </c>
      <c r="B112" s="2" t="s">
        <v>242</v>
      </c>
      <c r="C112" s="3" t="s">
        <v>243</v>
      </c>
      <c r="D112" s="4">
        <v>65</v>
      </c>
      <c r="E112" s="4">
        <f t="shared" si="3"/>
        <v>44</v>
      </c>
      <c r="F112" s="4" t="s">
        <v>16</v>
      </c>
      <c r="G112" s="16">
        <v>8140</v>
      </c>
      <c r="H112" s="15">
        <v>6479440</v>
      </c>
      <c r="I112" s="7">
        <f t="shared" si="4"/>
        <v>3617988</v>
      </c>
      <c r="J112" s="7">
        <f t="shared" si="5"/>
        <v>444.47027027027025</v>
      </c>
    </row>
    <row r="113" spans="1:10" ht="15" x14ac:dyDescent="0.25">
      <c r="A113" s="2" t="s">
        <v>244</v>
      </c>
      <c r="B113" s="2" t="s">
        <v>245</v>
      </c>
      <c r="C113" s="3" t="s">
        <v>19</v>
      </c>
      <c r="D113" s="4">
        <v>29</v>
      </c>
      <c r="E113" s="4">
        <f t="shared" si="3"/>
        <v>8</v>
      </c>
      <c r="F113" s="4" t="s">
        <v>41</v>
      </c>
      <c r="G113" s="16">
        <v>1488</v>
      </c>
      <c r="H113" s="15">
        <v>928512</v>
      </c>
      <c r="I113" s="7">
        <f t="shared" si="4"/>
        <v>657816</v>
      </c>
      <c r="J113" s="7">
        <f t="shared" si="5"/>
        <v>442.08064516129031</v>
      </c>
    </row>
    <row r="114" spans="1:10" ht="15" x14ac:dyDescent="0.25">
      <c r="A114" s="2" t="s">
        <v>246</v>
      </c>
      <c r="B114" s="2" t="s">
        <v>247</v>
      </c>
      <c r="C114" s="3" t="s">
        <v>19</v>
      </c>
      <c r="D114" s="4">
        <v>39</v>
      </c>
      <c r="E114" s="4">
        <f t="shared" si="3"/>
        <v>18</v>
      </c>
      <c r="F114" s="4" t="s">
        <v>20</v>
      </c>
      <c r="G114" s="16">
        <v>2772</v>
      </c>
      <c r="H114" s="15">
        <v>2131668</v>
      </c>
      <c r="I114" s="7">
        <f t="shared" si="4"/>
        <v>1480086</v>
      </c>
      <c r="J114" s="7">
        <f t="shared" si="5"/>
        <v>533.94155844155841</v>
      </c>
    </row>
    <row r="115" spans="1:10" ht="15" x14ac:dyDescent="0.25">
      <c r="A115" s="2" t="s">
        <v>248</v>
      </c>
      <c r="B115" s="2" t="s">
        <v>249</v>
      </c>
      <c r="C115" s="3" t="s">
        <v>19</v>
      </c>
      <c r="D115" s="4">
        <v>61</v>
      </c>
      <c r="E115" s="4">
        <f t="shared" si="3"/>
        <v>40</v>
      </c>
      <c r="F115" s="4" t="s">
        <v>23</v>
      </c>
      <c r="G115" s="16">
        <v>7800</v>
      </c>
      <c r="H115" s="15">
        <v>5912400</v>
      </c>
      <c r="I115" s="7">
        <f t="shared" si="4"/>
        <v>3289080</v>
      </c>
      <c r="J115" s="7">
        <f t="shared" si="5"/>
        <v>421.67692307692306</v>
      </c>
    </row>
    <row r="116" spans="1:10" ht="15" x14ac:dyDescent="0.25">
      <c r="A116" s="2" t="s">
        <v>250</v>
      </c>
      <c r="B116" s="2" t="s">
        <v>251</v>
      </c>
      <c r="C116" s="3" t="s">
        <v>19</v>
      </c>
      <c r="D116" s="4">
        <v>45</v>
      </c>
      <c r="E116" s="4">
        <f t="shared" si="3"/>
        <v>24</v>
      </c>
      <c r="F116" s="4" t="s">
        <v>13</v>
      </c>
      <c r="G116" s="16">
        <v>4032</v>
      </c>
      <c r="H116" s="15">
        <v>2826432</v>
      </c>
      <c r="I116" s="7">
        <f t="shared" si="4"/>
        <v>1973448</v>
      </c>
      <c r="J116" s="7">
        <f t="shared" si="5"/>
        <v>489.44642857142856</v>
      </c>
    </row>
    <row r="117" spans="1:10" ht="15" x14ac:dyDescent="0.25">
      <c r="A117" s="2" t="s">
        <v>252</v>
      </c>
      <c r="B117" s="2" t="s">
        <v>253</v>
      </c>
      <c r="C117" s="3" t="s">
        <v>12</v>
      </c>
      <c r="D117" s="4">
        <v>56</v>
      </c>
      <c r="E117" s="4">
        <f t="shared" si="3"/>
        <v>35</v>
      </c>
      <c r="F117" s="4" t="s">
        <v>16</v>
      </c>
      <c r="G117" s="16">
        <v>7315</v>
      </c>
      <c r="H117" s="15">
        <v>5252170</v>
      </c>
      <c r="I117" s="7">
        <f t="shared" si="4"/>
        <v>2877945</v>
      </c>
      <c r="J117" s="7">
        <f t="shared" si="5"/>
        <v>393.43062200956939</v>
      </c>
    </row>
    <row r="118" spans="1:10" ht="15" x14ac:dyDescent="0.25">
      <c r="A118" s="2" t="s">
        <v>254</v>
      </c>
      <c r="B118" s="2" t="s">
        <v>255</v>
      </c>
      <c r="C118" s="3" t="s">
        <v>12</v>
      </c>
      <c r="D118" s="4">
        <v>62</v>
      </c>
      <c r="E118" s="4">
        <f t="shared" si="3"/>
        <v>41</v>
      </c>
      <c r="F118" s="4" t="s">
        <v>16</v>
      </c>
      <c r="G118" s="16">
        <v>8487</v>
      </c>
      <c r="H118" s="15">
        <v>5321349</v>
      </c>
      <c r="I118" s="7">
        <f t="shared" si="4"/>
        <v>3371307</v>
      </c>
      <c r="J118" s="7">
        <f t="shared" si="5"/>
        <v>397.231884057971</v>
      </c>
    </row>
    <row r="119" spans="1:10" ht="15" x14ac:dyDescent="0.25">
      <c r="A119" s="2" t="s">
        <v>256</v>
      </c>
      <c r="B119" s="2" t="s">
        <v>257</v>
      </c>
      <c r="C119" s="3" t="s">
        <v>73</v>
      </c>
      <c r="D119" s="4">
        <v>35</v>
      </c>
      <c r="E119" s="4">
        <f t="shared" si="3"/>
        <v>14</v>
      </c>
      <c r="F119" s="4" t="s">
        <v>23</v>
      </c>
      <c r="G119" s="16">
        <v>2170</v>
      </c>
      <c r="H119" s="15">
        <v>1538530</v>
      </c>
      <c r="I119" s="7">
        <f t="shared" si="4"/>
        <v>1151178</v>
      </c>
      <c r="J119" s="7">
        <f t="shared" si="5"/>
        <v>530.49677419354839</v>
      </c>
    </row>
    <row r="120" spans="1:10" ht="15" x14ac:dyDescent="0.25">
      <c r="A120" s="2" t="s">
        <v>258</v>
      </c>
      <c r="B120" s="2" t="s">
        <v>259</v>
      </c>
      <c r="C120" s="3" t="s">
        <v>19</v>
      </c>
      <c r="D120" s="4">
        <v>49</v>
      </c>
      <c r="E120" s="4">
        <f t="shared" si="3"/>
        <v>28</v>
      </c>
      <c r="F120" s="4" t="s">
        <v>23</v>
      </c>
      <c r="G120" s="16">
        <v>5740</v>
      </c>
      <c r="H120" s="15">
        <v>3731000</v>
      </c>
      <c r="I120" s="7">
        <f t="shared" si="4"/>
        <v>2302356</v>
      </c>
      <c r="J120" s="7">
        <f t="shared" si="5"/>
        <v>401.10731707317075</v>
      </c>
    </row>
    <row r="121" spans="1:10" ht="15" x14ac:dyDescent="0.25">
      <c r="A121" s="2" t="s">
        <v>260</v>
      </c>
      <c r="B121" s="2" t="s">
        <v>261</v>
      </c>
      <c r="C121" s="3" t="s">
        <v>19</v>
      </c>
      <c r="D121" s="4">
        <v>62</v>
      </c>
      <c r="E121" s="4">
        <f t="shared" si="3"/>
        <v>41</v>
      </c>
      <c r="F121" s="4" t="s">
        <v>23</v>
      </c>
      <c r="G121" s="16">
        <v>6888</v>
      </c>
      <c r="H121" s="15">
        <v>5262432</v>
      </c>
      <c r="I121" s="7">
        <f t="shared" si="4"/>
        <v>3371307</v>
      </c>
      <c r="J121" s="7">
        <f t="shared" si="5"/>
        <v>489.44642857142856</v>
      </c>
    </row>
    <row r="122" spans="1:10" ht="15" x14ac:dyDescent="0.25">
      <c r="A122" s="2" t="s">
        <v>262</v>
      </c>
      <c r="B122" s="2" t="s">
        <v>263</v>
      </c>
      <c r="C122" s="3" t="s">
        <v>12</v>
      </c>
      <c r="D122" s="4">
        <v>34</v>
      </c>
      <c r="E122" s="4">
        <f t="shared" si="3"/>
        <v>13</v>
      </c>
      <c r="F122" s="4" t="s">
        <v>20</v>
      </c>
      <c r="G122" s="16">
        <v>2314</v>
      </c>
      <c r="H122" s="15">
        <v>1749384</v>
      </c>
      <c r="I122" s="7">
        <f t="shared" si="4"/>
        <v>1068951</v>
      </c>
      <c r="J122" s="7">
        <f t="shared" si="5"/>
        <v>461.94943820224717</v>
      </c>
    </row>
    <row r="123" spans="1:10" ht="15" x14ac:dyDescent="0.25">
      <c r="A123" s="2" t="s">
        <v>264</v>
      </c>
      <c r="B123" s="2" t="s">
        <v>265</v>
      </c>
      <c r="C123" s="3" t="s">
        <v>266</v>
      </c>
      <c r="D123" s="4">
        <v>64</v>
      </c>
      <c r="E123" s="4">
        <f t="shared" si="3"/>
        <v>43</v>
      </c>
      <c r="F123" s="4" t="s">
        <v>20</v>
      </c>
      <c r="G123" s="16">
        <v>7224</v>
      </c>
      <c r="H123" s="15">
        <v>4594464</v>
      </c>
      <c r="I123" s="7">
        <f t="shared" si="4"/>
        <v>3535761</v>
      </c>
      <c r="J123" s="7">
        <f t="shared" si="5"/>
        <v>489.44642857142856</v>
      </c>
    </row>
    <row r="124" spans="1:10" ht="15" x14ac:dyDescent="0.25">
      <c r="A124" s="2" t="s">
        <v>267</v>
      </c>
      <c r="B124" s="2" t="s">
        <v>268</v>
      </c>
      <c r="C124" s="3" t="s">
        <v>19</v>
      </c>
      <c r="D124" s="4">
        <v>23</v>
      </c>
      <c r="E124" s="4">
        <f t="shared" si="3"/>
        <v>2</v>
      </c>
      <c r="F124" s="4" t="s">
        <v>13</v>
      </c>
      <c r="G124" s="16">
        <v>336</v>
      </c>
      <c r="H124" s="15">
        <v>255696</v>
      </c>
      <c r="I124" s="7">
        <f t="shared" si="4"/>
        <v>164454</v>
      </c>
      <c r="J124" s="7">
        <f t="shared" si="5"/>
        <v>489.44642857142856</v>
      </c>
    </row>
    <row r="125" spans="1:10" ht="15" x14ac:dyDescent="0.25">
      <c r="A125" s="2" t="s">
        <v>269</v>
      </c>
      <c r="B125" s="2" t="s">
        <v>270</v>
      </c>
      <c r="C125" s="3" t="s">
        <v>19</v>
      </c>
      <c r="D125" s="4">
        <v>33</v>
      </c>
      <c r="E125" s="4">
        <f t="shared" si="3"/>
        <v>12</v>
      </c>
      <c r="F125" s="4" t="s">
        <v>20</v>
      </c>
      <c r="G125" s="16">
        <v>2184</v>
      </c>
      <c r="H125" s="15">
        <v>1509144</v>
      </c>
      <c r="I125" s="7">
        <f t="shared" si="4"/>
        <v>986724</v>
      </c>
      <c r="J125" s="7">
        <f t="shared" si="5"/>
        <v>451.7967032967033</v>
      </c>
    </row>
    <row r="126" spans="1:10" ht="15" x14ac:dyDescent="0.25">
      <c r="A126" s="2" t="s">
        <v>271</v>
      </c>
      <c r="B126" s="2" t="s">
        <v>272</v>
      </c>
      <c r="C126" s="3" t="s">
        <v>19</v>
      </c>
      <c r="D126" s="4">
        <v>51</v>
      </c>
      <c r="E126" s="4">
        <f t="shared" si="3"/>
        <v>30</v>
      </c>
      <c r="F126" s="4" t="s">
        <v>23</v>
      </c>
      <c r="G126" s="16">
        <v>6390</v>
      </c>
      <c r="H126" s="15">
        <v>4830840</v>
      </c>
      <c r="I126" s="7">
        <f t="shared" si="4"/>
        <v>2466810</v>
      </c>
      <c r="J126" s="7">
        <f t="shared" si="5"/>
        <v>386.04225352112678</v>
      </c>
    </row>
    <row r="127" spans="1:10" ht="15" x14ac:dyDescent="0.25">
      <c r="A127" s="2" t="s">
        <v>273</v>
      </c>
      <c r="B127" s="2" t="s">
        <v>274</v>
      </c>
      <c r="C127" s="3" t="s">
        <v>12</v>
      </c>
      <c r="D127" s="4">
        <v>53</v>
      </c>
      <c r="E127" s="4">
        <f t="shared" si="3"/>
        <v>32</v>
      </c>
      <c r="F127" s="4" t="s">
        <v>23</v>
      </c>
      <c r="G127" s="16">
        <v>6240</v>
      </c>
      <c r="H127" s="15">
        <v>4698720</v>
      </c>
      <c r="I127" s="7">
        <f t="shared" si="4"/>
        <v>2631264</v>
      </c>
      <c r="J127" s="7">
        <f t="shared" si="5"/>
        <v>421.67692307692306</v>
      </c>
    </row>
    <row r="128" spans="1:10" ht="15" x14ac:dyDescent="0.25">
      <c r="A128" s="2" t="s">
        <v>275</v>
      </c>
      <c r="B128" s="2" t="s">
        <v>276</v>
      </c>
      <c r="C128" s="3" t="s">
        <v>19</v>
      </c>
      <c r="D128" s="4">
        <v>40</v>
      </c>
      <c r="E128" s="4">
        <f t="shared" si="3"/>
        <v>19</v>
      </c>
      <c r="F128" s="4" t="s">
        <v>16</v>
      </c>
      <c r="G128" s="16">
        <v>3363</v>
      </c>
      <c r="H128" s="15">
        <v>2565969</v>
      </c>
      <c r="I128" s="7">
        <f t="shared" si="4"/>
        <v>1562313</v>
      </c>
      <c r="J128" s="7">
        <f t="shared" si="5"/>
        <v>464.5593220338983</v>
      </c>
    </row>
    <row r="129" spans="1:10" ht="15" x14ac:dyDescent="0.25">
      <c r="A129" s="2" t="s">
        <v>277</v>
      </c>
      <c r="B129" s="2" t="s">
        <v>278</v>
      </c>
      <c r="C129" s="3" t="s">
        <v>12</v>
      </c>
      <c r="D129" s="4">
        <v>58</v>
      </c>
      <c r="E129" s="4">
        <f t="shared" si="3"/>
        <v>37</v>
      </c>
      <c r="F129" s="4" t="s">
        <v>13</v>
      </c>
      <c r="G129" s="16">
        <v>7733</v>
      </c>
      <c r="H129" s="15">
        <v>5776551</v>
      </c>
      <c r="I129" s="7">
        <f t="shared" si="4"/>
        <v>3042399</v>
      </c>
      <c r="J129" s="7">
        <f t="shared" si="5"/>
        <v>393.43062200956939</v>
      </c>
    </row>
    <row r="130" spans="1:10" ht="15" x14ac:dyDescent="0.25">
      <c r="A130" s="2" t="s">
        <v>279</v>
      </c>
      <c r="B130" s="2" t="s">
        <v>280</v>
      </c>
      <c r="C130" s="3" t="s">
        <v>19</v>
      </c>
      <c r="D130" s="4">
        <v>29</v>
      </c>
      <c r="E130" s="4">
        <f t="shared" si="3"/>
        <v>8</v>
      </c>
      <c r="F130" s="4" t="s">
        <v>23</v>
      </c>
      <c r="G130" s="16">
        <v>1584</v>
      </c>
      <c r="H130" s="15">
        <v>994752</v>
      </c>
      <c r="I130" s="7">
        <f t="shared" si="4"/>
        <v>657816</v>
      </c>
      <c r="J130" s="7">
        <f t="shared" si="5"/>
        <v>415.28787878787881</v>
      </c>
    </row>
    <row r="131" spans="1:10" ht="15" x14ac:dyDescent="0.25">
      <c r="A131" s="2" t="s">
        <v>281</v>
      </c>
      <c r="B131" s="2" t="s">
        <v>282</v>
      </c>
      <c r="C131" s="3" t="s">
        <v>19</v>
      </c>
      <c r="D131" s="4">
        <v>52</v>
      </c>
      <c r="E131" s="4">
        <f t="shared" ref="E131:E194" si="6">D131-21</f>
        <v>31</v>
      </c>
      <c r="F131" s="4" t="s">
        <v>20</v>
      </c>
      <c r="G131" s="16">
        <v>5115</v>
      </c>
      <c r="H131" s="15">
        <v>3258255</v>
      </c>
      <c r="I131" s="7">
        <f t="shared" ref="I131:I194" si="7">82227*E131</f>
        <v>2549037</v>
      </c>
      <c r="J131" s="7">
        <f t="shared" ref="J131:J194" si="8">I131/G131</f>
        <v>498.34545454545457</v>
      </c>
    </row>
    <row r="132" spans="1:10" ht="15" x14ac:dyDescent="0.25">
      <c r="A132" s="2" t="s">
        <v>283</v>
      </c>
      <c r="B132" s="2" t="s">
        <v>284</v>
      </c>
      <c r="C132" s="3" t="s">
        <v>12</v>
      </c>
      <c r="D132" s="4">
        <v>56</v>
      </c>
      <c r="E132" s="4">
        <f t="shared" si="6"/>
        <v>35</v>
      </c>
      <c r="F132" s="4" t="s">
        <v>20</v>
      </c>
      <c r="G132" s="16">
        <v>7070</v>
      </c>
      <c r="H132" s="15">
        <v>5521670</v>
      </c>
      <c r="I132" s="7">
        <f t="shared" si="7"/>
        <v>2877945</v>
      </c>
      <c r="J132" s="7">
        <f t="shared" si="8"/>
        <v>407.06435643564356</v>
      </c>
    </row>
    <row r="133" spans="1:10" ht="15" x14ac:dyDescent="0.25">
      <c r="A133" s="2" t="s">
        <v>285</v>
      </c>
      <c r="B133" s="2" t="s">
        <v>286</v>
      </c>
      <c r="C133" s="3" t="s">
        <v>243</v>
      </c>
      <c r="D133" s="4">
        <v>51</v>
      </c>
      <c r="E133" s="4">
        <f t="shared" si="6"/>
        <v>30</v>
      </c>
      <c r="F133" s="4" t="s">
        <v>20</v>
      </c>
      <c r="G133" s="16">
        <v>6000</v>
      </c>
      <c r="H133" s="15">
        <v>3816000</v>
      </c>
      <c r="I133" s="7">
        <f t="shared" si="7"/>
        <v>2466810</v>
      </c>
      <c r="J133" s="7">
        <f t="shared" si="8"/>
        <v>411.13499999999999</v>
      </c>
    </row>
    <row r="134" spans="1:10" ht="15" x14ac:dyDescent="0.25">
      <c r="A134" s="2" t="s">
        <v>287</v>
      </c>
      <c r="B134" s="2" t="s">
        <v>288</v>
      </c>
      <c r="C134" s="3" t="s">
        <v>12</v>
      </c>
      <c r="D134" s="4">
        <v>24</v>
      </c>
      <c r="E134" s="4">
        <f t="shared" si="6"/>
        <v>3</v>
      </c>
      <c r="F134" s="4" t="s">
        <v>13</v>
      </c>
      <c r="G134" s="16">
        <v>606</v>
      </c>
      <c r="H134" s="15">
        <v>372084</v>
      </c>
      <c r="I134" s="7">
        <f t="shared" si="7"/>
        <v>246681</v>
      </c>
      <c r="J134" s="7">
        <f t="shared" si="8"/>
        <v>407.06435643564356</v>
      </c>
    </row>
    <row r="135" spans="1:10" ht="15" x14ac:dyDescent="0.25">
      <c r="A135" s="2" t="s">
        <v>289</v>
      </c>
      <c r="B135" s="2" t="s">
        <v>290</v>
      </c>
      <c r="C135" s="3" t="s">
        <v>12</v>
      </c>
      <c r="D135" s="4">
        <v>59</v>
      </c>
      <c r="E135" s="4">
        <f t="shared" si="6"/>
        <v>38</v>
      </c>
      <c r="F135" s="4" t="s">
        <v>41</v>
      </c>
      <c r="G135" s="16">
        <v>7714</v>
      </c>
      <c r="H135" s="15">
        <v>6032348</v>
      </c>
      <c r="I135" s="7">
        <f t="shared" si="7"/>
        <v>3124626</v>
      </c>
      <c r="J135" s="7">
        <f t="shared" si="8"/>
        <v>405.05911330049258</v>
      </c>
    </row>
    <row r="136" spans="1:10" ht="15" x14ac:dyDescent="0.25">
      <c r="A136" s="2" t="s">
        <v>291</v>
      </c>
      <c r="B136" s="2" t="s">
        <v>292</v>
      </c>
      <c r="C136" s="3" t="s">
        <v>19</v>
      </c>
      <c r="D136" s="4">
        <v>64</v>
      </c>
      <c r="E136" s="4">
        <f t="shared" si="6"/>
        <v>43</v>
      </c>
      <c r="F136" s="4" t="s">
        <v>13</v>
      </c>
      <c r="G136" s="16">
        <v>7869</v>
      </c>
      <c r="H136" s="15">
        <v>6255855</v>
      </c>
      <c r="I136" s="7">
        <f t="shared" si="7"/>
        <v>3535761</v>
      </c>
      <c r="J136" s="7">
        <f t="shared" si="8"/>
        <v>449.32786885245901</v>
      </c>
    </row>
    <row r="137" spans="1:10" ht="15" x14ac:dyDescent="0.25">
      <c r="A137" s="2" t="s">
        <v>293</v>
      </c>
      <c r="B137" s="2" t="s">
        <v>294</v>
      </c>
      <c r="C137" s="3" t="s">
        <v>12</v>
      </c>
      <c r="D137" s="4">
        <v>38</v>
      </c>
      <c r="E137" s="4">
        <f t="shared" si="6"/>
        <v>17</v>
      </c>
      <c r="F137" s="4" t="s">
        <v>20</v>
      </c>
      <c r="G137" s="16">
        <v>2975</v>
      </c>
      <c r="H137" s="15">
        <v>1918875</v>
      </c>
      <c r="I137" s="7">
        <f t="shared" si="7"/>
        <v>1397859</v>
      </c>
      <c r="J137" s="7">
        <f t="shared" si="8"/>
        <v>469.86857142857144</v>
      </c>
    </row>
    <row r="138" spans="1:10" ht="15" x14ac:dyDescent="0.25">
      <c r="A138" s="2" t="s">
        <v>295</v>
      </c>
      <c r="B138" s="2" t="s">
        <v>296</v>
      </c>
      <c r="C138" s="3" t="s">
        <v>12</v>
      </c>
      <c r="D138" s="4">
        <v>23</v>
      </c>
      <c r="E138" s="4">
        <f t="shared" si="6"/>
        <v>2</v>
      </c>
      <c r="F138" s="4" t="s">
        <v>23</v>
      </c>
      <c r="G138" s="16">
        <v>314</v>
      </c>
      <c r="H138" s="15">
        <v>194366</v>
      </c>
      <c r="I138" s="7">
        <f t="shared" si="7"/>
        <v>164454</v>
      </c>
      <c r="J138" s="7">
        <f t="shared" si="8"/>
        <v>523.73885350318471</v>
      </c>
    </row>
    <row r="139" spans="1:10" ht="15" x14ac:dyDescent="0.25">
      <c r="A139" s="2" t="s">
        <v>297</v>
      </c>
      <c r="B139" s="2" t="s">
        <v>298</v>
      </c>
      <c r="C139" s="3" t="s">
        <v>12</v>
      </c>
      <c r="D139" s="4">
        <v>53</v>
      </c>
      <c r="E139" s="4">
        <f t="shared" si="6"/>
        <v>32</v>
      </c>
      <c r="F139" s="4" t="s">
        <v>20</v>
      </c>
      <c r="G139" s="16">
        <v>5472</v>
      </c>
      <c r="H139" s="15">
        <v>3923424</v>
      </c>
      <c r="I139" s="7">
        <f t="shared" si="7"/>
        <v>2631264</v>
      </c>
      <c r="J139" s="7">
        <f t="shared" si="8"/>
        <v>480.85964912280701</v>
      </c>
    </row>
    <row r="140" spans="1:10" ht="15" x14ac:dyDescent="0.25">
      <c r="A140" s="2" t="s">
        <v>299</v>
      </c>
      <c r="B140" s="2" t="s">
        <v>300</v>
      </c>
      <c r="C140" s="3" t="s">
        <v>12</v>
      </c>
      <c r="D140" s="4">
        <v>43</v>
      </c>
      <c r="E140" s="4">
        <f t="shared" si="6"/>
        <v>22</v>
      </c>
      <c r="F140" s="4" t="s">
        <v>13</v>
      </c>
      <c r="G140" s="16">
        <v>4334</v>
      </c>
      <c r="H140" s="15">
        <v>2994794</v>
      </c>
      <c r="I140" s="7">
        <f t="shared" si="7"/>
        <v>1808994</v>
      </c>
      <c r="J140" s="7">
        <f t="shared" si="8"/>
        <v>417.39593908629439</v>
      </c>
    </row>
    <row r="141" spans="1:10" ht="15" x14ac:dyDescent="0.25">
      <c r="A141" s="2" t="s">
        <v>301</v>
      </c>
      <c r="B141" s="2" t="s">
        <v>302</v>
      </c>
      <c r="C141" s="3" t="s">
        <v>12</v>
      </c>
      <c r="D141" s="4">
        <v>38</v>
      </c>
      <c r="E141" s="4">
        <f t="shared" si="6"/>
        <v>17</v>
      </c>
      <c r="F141" s="4" t="s">
        <v>20</v>
      </c>
      <c r="G141" s="16">
        <v>3570</v>
      </c>
      <c r="H141" s="15">
        <v>2484720</v>
      </c>
      <c r="I141" s="7">
        <f t="shared" si="7"/>
        <v>1397859</v>
      </c>
      <c r="J141" s="7">
        <f t="shared" si="8"/>
        <v>391.55714285714288</v>
      </c>
    </row>
    <row r="142" spans="1:10" ht="15" x14ac:dyDescent="0.25">
      <c r="A142" s="2" t="s">
        <v>303</v>
      </c>
      <c r="B142" s="2" t="s">
        <v>304</v>
      </c>
      <c r="C142" s="3" t="s">
        <v>12</v>
      </c>
      <c r="D142" s="4">
        <v>27</v>
      </c>
      <c r="E142" s="4">
        <f t="shared" si="6"/>
        <v>6</v>
      </c>
      <c r="F142" s="4" t="s">
        <v>16</v>
      </c>
      <c r="G142" s="16">
        <v>1068</v>
      </c>
      <c r="H142" s="15">
        <v>784980</v>
      </c>
      <c r="I142" s="7">
        <f t="shared" si="7"/>
        <v>493362</v>
      </c>
      <c r="J142" s="7">
        <f t="shared" si="8"/>
        <v>461.94943820224717</v>
      </c>
    </row>
    <row r="143" spans="1:10" ht="15" x14ac:dyDescent="0.25">
      <c r="A143" s="2" t="s">
        <v>305</v>
      </c>
      <c r="B143" s="2" t="s">
        <v>306</v>
      </c>
      <c r="C143" s="3" t="s">
        <v>19</v>
      </c>
      <c r="D143" s="4">
        <v>55</v>
      </c>
      <c r="E143" s="4">
        <f t="shared" si="6"/>
        <v>34</v>
      </c>
      <c r="F143" s="4" t="s">
        <v>23</v>
      </c>
      <c r="G143" s="16">
        <v>6902</v>
      </c>
      <c r="H143" s="15">
        <v>4555320</v>
      </c>
      <c r="I143" s="7">
        <f t="shared" si="7"/>
        <v>2795718</v>
      </c>
      <c r="J143" s="7">
        <f t="shared" si="8"/>
        <v>405.05911330049258</v>
      </c>
    </row>
    <row r="144" spans="1:10" ht="15" x14ac:dyDescent="0.25">
      <c r="A144" s="2" t="s">
        <v>307</v>
      </c>
      <c r="B144" s="2" t="s">
        <v>308</v>
      </c>
      <c r="C144" s="3" t="s">
        <v>34</v>
      </c>
      <c r="D144" s="4">
        <v>51</v>
      </c>
      <c r="E144" s="4">
        <f t="shared" si="6"/>
        <v>30</v>
      </c>
      <c r="F144" s="4" t="s">
        <v>13</v>
      </c>
      <c r="G144" s="16">
        <v>6480</v>
      </c>
      <c r="H144" s="15">
        <v>4691520</v>
      </c>
      <c r="I144" s="7">
        <f t="shared" si="7"/>
        <v>2466810</v>
      </c>
      <c r="J144" s="7">
        <f t="shared" si="8"/>
        <v>380.68055555555554</v>
      </c>
    </row>
    <row r="145" spans="1:10" ht="15" x14ac:dyDescent="0.25">
      <c r="A145" s="2" t="s">
        <v>309</v>
      </c>
      <c r="B145" s="2" t="s">
        <v>310</v>
      </c>
      <c r="C145" s="3" t="s">
        <v>12</v>
      </c>
      <c r="D145" s="4">
        <v>33</v>
      </c>
      <c r="E145" s="4">
        <f t="shared" si="6"/>
        <v>12</v>
      </c>
      <c r="F145" s="4" t="s">
        <v>13</v>
      </c>
      <c r="G145" s="16">
        <v>1836</v>
      </c>
      <c r="H145" s="15">
        <v>1404540</v>
      </c>
      <c r="I145" s="7">
        <f t="shared" si="7"/>
        <v>986724</v>
      </c>
      <c r="J145" s="7">
        <f t="shared" si="8"/>
        <v>537.43137254901956</v>
      </c>
    </row>
    <row r="146" spans="1:10" ht="15" x14ac:dyDescent="0.25">
      <c r="A146" s="2" t="s">
        <v>311</v>
      </c>
      <c r="B146" s="2" t="s">
        <v>312</v>
      </c>
      <c r="C146" s="3" t="s">
        <v>12</v>
      </c>
      <c r="D146" s="4">
        <v>37</v>
      </c>
      <c r="E146" s="4">
        <f t="shared" si="6"/>
        <v>16</v>
      </c>
      <c r="F146" s="4" t="s">
        <v>23</v>
      </c>
      <c r="G146" s="16">
        <v>2912</v>
      </c>
      <c r="H146" s="15">
        <v>2166528</v>
      </c>
      <c r="I146" s="7">
        <f t="shared" si="7"/>
        <v>1315632</v>
      </c>
      <c r="J146" s="7">
        <f t="shared" si="8"/>
        <v>451.7967032967033</v>
      </c>
    </row>
    <row r="147" spans="1:10" ht="15" x14ac:dyDescent="0.25">
      <c r="A147" s="2" t="s">
        <v>313</v>
      </c>
      <c r="B147" s="2" t="s">
        <v>314</v>
      </c>
      <c r="C147" s="3" t="s">
        <v>12</v>
      </c>
      <c r="D147" s="4">
        <v>57</v>
      </c>
      <c r="E147" s="4">
        <f t="shared" si="6"/>
        <v>36</v>
      </c>
      <c r="F147" s="4" t="s">
        <v>13</v>
      </c>
      <c r="G147" s="16">
        <v>5724</v>
      </c>
      <c r="H147" s="15">
        <v>3966732</v>
      </c>
      <c r="I147" s="7">
        <f t="shared" si="7"/>
        <v>2960172</v>
      </c>
      <c r="J147" s="7">
        <f t="shared" si="8"/>
        <v>517.15094339622647</v>
      </c>
    </row>
    <row r="148" spans="1:10" ht="15" x14ac:dyDescent="0.25">
      <c r="A148" s="2" t="s">
        <v>315</v>
      </c>
      <c r="B148" s="2" t="s">
        <v>316</v>
      </c>
      <c r="C148" s="3" t="s">
        <v>19</v>
      </c>
      <c r="D148" s="4">
        <v>52</v>
      </c>
      <c r="E148" s="4">
        <f t="shared" si="6"/>
        <v>31</v>
      </c>
      <c r="F148" s="4" t="s">
        <v>13</v>
      </c>
      <c r="G148" s="16">
        <v>5983</v>
      </c>
      <c r="H148" s="15">
        <v>4594944</v>
      </c>
      <c r="I148" s="7">
        <f t="shared" si="7"/>
        <v>2549037</v>
      </c>
      <c r="J148" s="7">
        <f t="shared" si="8"/>
        <v>426.04663212435236</v>
      </c>
    </row>
    <row r="149" spans="1:10" ht="15" x14ac:dyDescent="0.25">
      <c r="A149" s="2" t="s">
        <v>317</v>
      </c>
      <c r="B149" s="2" t="s">
        <v>318</v>
      </c>
      <c r="C149" s="3" t="s">
        <v>12</v>
      </c>
      <c r="D149" s="4">
        <v>62</v>
      </c>
      <c r="E149" s="4">
        <f t="shared" si="6"/>
        <v>41</v>
      </c>
      <c r="F149" s="4" t="s">
        <v>20</v>
      </c>
      <c r="G149" s="16">
        <v>7216</v>
      </c>
      <c r="H149" s="15">
        <v>4401760</v>
      </c>
      <c r="I149" s="7">
        <f t="shared" si="7"/>
        <v>3371307</v>
      </c>
      <c r="J149" s="7">
        <f t="shared" si="8"/>
        <v>467.19886363636363</v>
      </c>
    </row>
    <row r="150" spans="1:10" ht="15" x14ac:dyDescent="0.25">
      <c r="A150" s="2" t="s">
        <v>319</v>
      </c>
      <c r="B150" s="2" t="s">
        <v>320</v>
      </c>
      <c r="C150" s="3" t="s">
        <v>73</v>
      </c>
      <c r="D150" s="4">
        <v>45</v>
      </c>
      <c r="E150" s="4">
        <f t="shared" si="6"/>
        <v>24</v>
      </c>
      <c r="F150" s="4" t="s">
        <v>23</v>
      </c>
      <c r="G150" s="16">
        <v>4632</v>
      </c>
      <c r="H150" s="15">
        <v>3344304</v>
      </c>
      <c r="I150" s="7">
        <f t="shared" si="7"/>
        <v>1973448</v>
      </c>
      <c r="J150" s="7">
        <f t="shared" si="8"/>
        <v>426.04663212435236</v>
      </c>
    </row>
    <row r="151" spans="1:10" ht="15" x14ac:dyDescent="0.25">
      <c r="A151" s="2" t="s">
        <v>321</v>
      </c>
      <c r="B151" s="2" t="s">
        <v>322</v>
      </c>
      <c r="C151" s="3" t="s">
        <v>12</v>
      </c>
      <c r="D151" s="4">
        <v>30</v>
      </c>
      <c r="E151" s="4">
        <f t="shared" si="6"/>
        <v>9</v>
      </c>
      <c r="F151" s="4" t="s">
        <v>13</v>
      </c>
      <c r="G151" s="16">
        <v>1656</v>
      </c>
      <c r="H151" s="15">
        <v>1308240</v>
      </c>
      <c r="I151" s="7">
        <f t="shared" si="7"/>
        <v>740043</v>
      </c>
      <c r="J151" s="7">
        <f t="shared" si="8"/>
        <v>446.88586956521738</v>
      </c>
    </row>
    <row r="152" spans="1:10" ht="15" x14ac:dyDescent="0.25">
      <c r="A152" s="2" t="s">
        <v>323</v>
      </c>
      <c r="B152" s="2" t="s">
        <v>324</v>
      </c>
      <c r="C152" s="3" t="s">
        <v>19</v>
      </c>
      <c r="D152" s="4">
        <v>53</v>
      </c>
      <c r="E152" s="4">
        <f t="shared" si="6"/>
        <v>32</v>
      </c>
      <c r="F152" s="4" t="s">
        <v>16</v>
      </c>
      <c r="G152" s="16">
        <v>6304</v>
      </c>
      <c r="H152" s="15">
        <v>4595616</v>
      </c>
      <c r="I152" s="7">
        <f t="shared" si="7"/>
        <v>2631264</v>
      </c>
      <c r="J152" s="7">
        <f t="shared" si="8"/>
        <v>417.39593908629439</v>
      </c>
    </row>
    <row r="153" spans="1:10" ht="15" x14ac:dyDescent="0.25">
      <c r="A153" s="2" t="s">
        <v>325</v>
      </c>
      <c r="B153" s="2" t="s">
        <v>326</v>
      </c>
      <c r="C153" s="3" t="s">
        <v>12</v>
      </c>
      <c r="D153" s="4">
        <v>59</v>
      </c>
      <c r="E153" s="4">
        <f t="shared" si="6"/>
        <v>38</v>
      </c>
      <c r="F153" s="4" t="s">
        <v>23</v>
      </c>
      <c r="G153" s="16">
        <v>5890</v>
      </c>
      <c r="H153" s="15">
        <v>4270250</v>
      </c>
      <c r="I153" s="7">
        <f t="shared" si="7"/>
        <v>3124626</v>
      </c>
      <c r="J153" s="7">
        <f t="shared" si="8"/>
        <v>530.49677419354839</v>
      </c>
    </row>
    <row r="154" spans="1:10" ht="15" x14ac:dyDescent="0.25">
      <c r="A154" s="2" t="s">
        <v>327</v>
      </c>
      <c r="B154" s="2" t="s">
        <v>328</v>
      </c>
      <c r="C154" s="3" t="s">
        <v>12</v>
      </c>
      <c r="D154" s="4">
        <v>34</v>
      </c>
      <c r="E154" s="4">
        <f t="shared" si="6"/>
        <v>13</v>
      </c>
      <c r="F154" s="4" t="s">
        <v>23</v>
      </c>
      <c r="G154" s="16">
        <v>2288</v>
      </c>
      <c r="H154" s="15">
        <v>1606176</v>
      </c>
      <c r="I154" s="7">
        <f t="shared" si="7"/>
        <v>1068951</v>
      </c>
      <c r="J154" s="7">
        <f t="shared" si="8"/>
        <v>467.19886363636363</v>
      </c>
    </row>
    <row r="155" spans="1:10" ht="15" x14ac:dyDescent="0.25">
      <c r="A155" s="2" t="s">
        <v>329</v>
      </c>
      <c r="B155" s="2" t="s">
        <v>330</v>
      </c>
      <c r="C155" s="3" t="s">
        <v>19</v>
      </c>
      <c r="D155" s="4">
        <v>47</v>
      </c>
      <c r="E155" s="4">
        <f t="shared" si="6"/>
        <v>26</v>
      </c>
      <c r="F155" s="4" t="s">
        <v>20</v>
      </c>
      <c r="G155" s="16">
        <v>4446</v>
      </c>
      <c r="H155" s="15">
        <v>2796534</v>
      </c>
      <c r="I155" s="7">
        <f t="shared" si="7"/>
        <v>2137902</v>
      </c>
      <c r="J155" s="7">
        <f t="shared" si="8"/>
        <v>480.85964912280701</v>
      </c>
    </row>
    <row r="156" spans="1:10" ht="15" x14ac:dyDescent="0.25">
      <c r="A156" s="2" t="s">
        <v>331</v>
      </c>
      <c r="B156" s="2" t="s">
        <v>332</v>
      </c>
      <c r="C156" s="3" t="s">
        <v>12</v>
      </c>
      <c r="D156" s="4">
        <v>36</v>
      </c>
      <c r="E156" s="4">
        <f t="shared" si="6"/>
        <v>15</v>
      </c>
      <c r="F156" s="4" t="s">
        <v>13</v>
      </c>
      <c r="G156" s="16">
        <v>3030</v>
      </c>
      <c r="H156" s="15">
        <v>1963440</v>
      </c>
      <c r="I156" s="7">
        <f t="shared" si="7"/>
        <v>1233405</v>
      </c>
      <c r="J156" s="7">
        <f t="shared" si="8"/>
        <v>407.06435643564356</v>
      </c>
    </row>
    <row r="157" spans="1:10" ht="15" x14ac:dyDescent="0.25">
      <c r="A157" s="2" t="s">
        <v>333</v>
      </c>
      <c r="B157" s="2" t="s">
        <v>334</v>
      </c>
      <c r="C157" s="3" t="s">
        <v>12</v>
      </c>
      <c r="D157" s="4">
        <v>36</v>
      </c>
      <c r="E157" s="4">
        <f t="shared" si="6"/>
        <v>15</v>
      </c>
      <c r="F157" s="4" t="s">
        <v>20</v>
      </c>
      <c r="G157" s="16">
        <v>2595</v>
      </c>
      <c r="H157" s="15">
        <v>1647825</v>
      </c>
      <c r="I157" s="7">
        <f t="shared" si="7"/>
        <v>1233405</v>
      </c>
      <c r="J157" s="7">
        <f t="shared" si="8"/>
        <v>475.30057803468208</v>
      </c>
    </row>
    <row r="158" spans="1:10" ht="15" x14ac:dyDescent="0.25">
      <c r="A158" s="2" t="s">
        <v>335</v>
      </c>
      <c r="B158" s="2" t="s">
        <v>336</v>
      </c>
      <c r="C158" s="3" t="s">
        <v>12</v>
      </c>
      <c r="D158" s="4">
        <v>43</v>
      </c>
      <c r="E158" s="4">
        <f t="shared" si="6"/>
        <v>22</v>
      </c>
      <c r="F158" s="4" t="s">
        <v>23</v>
      </c>
      <c r="G158" s="16">
        <v>4598</v>
      </c>
      <c r="H158" s="15">
        <v>3181816</v>
      </c>
      <c r="I158" s="7">
        <f t="shared" si="7"/>
        <v>1808994</v>
      </c>
      <c r="J158" s="7">
        <f t="shared" si="8"/>
        <v>393.43062200956939</v>
      </c>
    </row>
    <row r="159" spans="1:10" ht="15" x14ac:dyDescent="0.25">
      <c r="A159" s="2" t="s">
        <v>337</v>
      </c>
      <c r="B159" s="2" t="s">
        <v>338</v>
      </c>
      <c r="C159" s="3" t="s">
        <v>12</v>
      </c>
      <c r="D159" s="4">
        <v>26</v>
      </c>
      <c r="E159" s="4">
        <f t="shared" si="6"/>
        <v>5</v>
      </c>
      <c r="F159" s="4" t="s">
        <v>41</v>
      </c>
      <c r="G159" s="16">
        <v>1055</v>
      </c>
      <c r="H159" s="15">
        <v>658320</v>
      </c>
      <c r="I159" s="7">
        <f t="shared" si="7"/>
        <v>411135</v>
      </c>
      <c r="J159" s="7">
        <f t="shared" si="8"/>
        <v>389.70142180094786</v>
      </c>
    </row>
    <row r="160" spans="1:10" ht="15" x14ac:dyDescent="0.25">
      <c r="A160" s="2" t="s">
        <v>339</v>
      </c>
      <c r="B160" s="2" t="s">
        <v>340</v>
      </c>
      <c r="C160" s="3" t="s">
        <v>12</v>
      </c>
      <c r="D160" s="4">
        <v>56</v>
      </c>
      <c r="E160" s="4">
        <f t="shared" si="6"/>
        <v>35</v>
      </c>
      <c r="F160" s="4" t="s">
        <v>16</v>
      </c>
      <c r="G160" s="16">
        <v>7035</v>
      </c>
      <c r="H160" s="15">
        <v>4474260</v>
      </c>
      <c r="I160" s="7">
        <f t="shared" si="7"/>
        <v>2877945</v>
      </c>
      <c r="J160" s="7">
        <f t="shared" si="8"/>
        <v>409.08955223880599</v>
      </c>
    </row>
    <row r="161" spans="1:10" ht="15" x14ac:dyDescent="0.25">
      <c r="A161" s="2" t="s">
        <v>341</v>
      </c>
      <c r="B161" s="2" t="s">
        <v>342</v>
      </c>
      <c r="C161" s="3" t="s">
        <v>12</v>
      </c>
      <c r="D161" s="4">
        <v>22</v>
      </c>
      <c r="E161" s="4">
        <f t="shared" si="6"/>
        <v>1</v>
      </c>
      <c r="F161" s="4" t="s">
        <v>41</v>
      </c>
      <c r="G161" s="16">
        <v>188</v>
      </c>
      <c r="H161" s="15">
        <v>135548</v>
      </c>
      <c r="I161" s="7">
        <f t="shared" si="7"/>
        <v>82227</v>
      </c>
      <c r="J161" s="7">
        <f t="shared" si="8"/>
        <v>437.37765957446811</v>
      </c>
    </row>
    <row r="162" spans="1:10" ht="15" x14ac:dyDescent="0.25">
      <c r="A162" s="2" t="s">
        <v>343</v>
      </c>
      <c r="B162" s="2" t="s">
        <v>344</v>
      </c>
      <c r="C162" s="3" t="s">
        <v>12</v>
      </c>
      <c r="D162" s="4">
        <v>49</v>
      </c>
      <c r="E162" s="4">
        <f t="shared" si="6"/>
        <v>28</v>
      </c>
      <c r="F162" s="4" t="s">
        <v>20</v>
      </c>
      <c r="G162" s="16">
        <v>5880</v>
      </c>
      <c r="H162" s="15">
        <v>4680480</v>
      </c>
      <c r="I162" s="7">
        <f t="shared" si="7"/>
        <v>2302356</v>
      </c>
      <c r="J162" s="7">
        <f t="shared" si="8"/>
        <v>391.55714285714288</v>
      </c>
    </row>
    <row r="163" spans="1:10" ht="15" x14ac:dyDescent="0.25">
      <c r="A163" s="2" t="s">
        <v>345</v>
      </c>
      <c r="B163" s="2" t="s">
        <v>346</v>
      </c>
      <c r="C163" s="3" t="s">
        <v>19</v>
      </c>
      <c r="D163" s="4">
        <v>49</v>
      </c>
      <c r="E163" s="4">
        <f t="shared" si="6"/>
        <v>28</v>
      </c>
      <c r="F163" s="4" t="s">
        <v>13</v>
      </c>
      <c r="G163" s="16">
        <v>5600</v>
      </c>
      <c r="H163" s="15">
        <v>3460800</v>
      </c>
      <c r="I163" s="7">
        <f t="shared" si="7"/>
        <v>2302356</v>
      </c>
      <c r="J163" s="7">
        <f t="shared" si="8"/>
        <v>411.13499999999999</v>
      </c>
    </row>
    <row r="164" spans="1:10" ht="15" x14ac:dyDescent="0.25">
      <c r="A164" s="2" t="s">
        <v>347</v>
      </c>
      <c r="B164" s="2" t="s">
        <v>348</v>
      </c>
      <c r="C164" s="3" t="s">
        <v>19</v>
      </c>
      <c r="D164" s="4">
        <v>54</v>
      </c>
      <c r="E164" s="4">
        <f t="shared" si="6"/>
        <v>33</v>
      </c>
      <c r="F164" s="4" t="s">
        <v>16</v>
      </c>
      <c r="G164" s="16">
        <v>6138</v>
      </c>
      <c r="H164" s="15">
        <v>4842882</v>
      </c>
      <c r="I164" s="7">
        <f t="shared" si="7"/>
        <v>2713491</v>
      </c>
      <c r="J164" s="7">
        <f t="shared" si="8"/>
        <v>442.08064516129031</v>
      </c>
    </row>
    <row r="165" spans="1:10" ht="15" x14ac:dyDescent="0.25">
      <c r="A165" s="2" t="s">
        <v>349</v>
      </c>
      <c r="B165" s="2" t="s">
        <v>350</v>
      </c>
      <c r="C165" s="3" t="s">
        <v>243</v>
      </c>
      <c r="D165" s="4">
        <v>39</v>
      </c>
      <c r="E165" s="4">
        <f t="shared" si="6"/>
        <v>18</v>
      </c>
      <c r="F165" s="4" t="s">
        <v>13</v>
      </c>
      <c r="G165" s="16">
        <v>3240</v>
      </c>
      <c r="H165" s="15">
        <v>2076840</v>
      </c>
      <c r="I165" s="7">
        <f t="shared" si="7"/>
        <v>1480086</v>
      </c>
      <c r="J165" s="7">
        <f t="shared" si="8"/>
        <v>456.81666666666666</v>
      </c>
    </row>
    <row r="166" spans="1:10" ht="15" x14ac:dyDescent="0.25">
      <c r="A166" s="2" t="s">
        <v>351</v>
      </c>
      <c r="B166" s="2" t="s">
        <v>352</v>
      </c>
      <c r="C166" s="3" t="s">
        <v>19</v>
      </c>
      <c r="D166" s="4">
        <v>29</v>
      </c>
      <c r="E166" s="4">
        <f t="shared" si="6"/>
        <v>8</v>
      </c>
      <c r="F166" s="4" t="s">
        <v>13</v>
      </c>
      <c r="G166" s="16">
        <v>1616</v>
      </c>
      <c r="H166" s="15">
        <v>1113424</v>
      </c>
      <c r="I166" s="7">
        <f t="shared" si="7"/>
        <v>657816</v>
      </c>
      <c r="J166" s="7">
        <f t="shared" si="8"/>
        <v>407.06435643564356</v>
      </c>
    </row>
    <row r="167" spans="1:10" ht="15" x14ac:dyDescent="0.25">
      <c r="A167" s="2" t="s">
        <v>353</v>
      </c>
      <c r="B167" s="2" t="s">
        <v>354</v>
      </c>
      <c r="C167" s="3" t="s">
        <v>12</v>
      </c>
      <c r="D167" s="4">
        <v>28</v>
      </c>
      <c r="E167" s="4">
        <f t="shared" si="6"/>
        <v>7</v>
      </c>
      <c r="F167" s="4" t="s">
        <v>23</v>
      </c>
      <c r="G167" s="16">
        <v>1071</v>
      </c>
      <c r="H167" s="15">
        <v>806463</v>
      </c>
      <c r="I167" s="7">
        <f t="shared" si="7"/>
        <v>575589</v>
      </c>
      <c r="J167" s="7">
        <f t="shared" si="8"/>
        <v>537.43137254901956</v>
      </c>
    </row>
    <row r="168" spans="1:10" ht="15" x14ac:dyDescent="0.25">
      <c r="A168" s="2" t="s">
        <v>355</v>
      </c>
      <c r="B168" s="2" t="s">
        <v>356</v>
      </c>
      <c r="C168" s="3" t="s">
        <v>19</v>
      </c>
      <c r="D168" s="4">
        <v>50</v>
      </c>
      <c r="E168" s="4">
        <f t="shared" si="6"/>
        <v>29</v>
      </c>
      <c r="F168" s="4" t="s">
        <v>23</v>
      </c>
      <c r="G168" s="16">
        <v>4698</v>
      </c>
      <c r="H168" s="15">
        <v>3448332</v>
      </c>
      <c r="I168" s="7">
        <f t="shared" si="7"/>
        <v>2384583</v>
      </c>
      <c r="J168" s="7">
        <f t="shared" si="8"/>
        <v>507.57407407407408</v>
      </c>
    </row>
    <row r="169" spans="1:10" ht="15" x14ac:dyDescent="0.25">
      <c r="A169" s="2" t="s">
        <v>357</v>
      </c>
      <c r="B169" s="2" t="s">
        <v>358</v>
      </c>
      <c r="C169" s="3" t="s">
        <v>19</v>
      </c>
      <c r="D169" s="4">
        <v>38</v>
      </c>
      <c r="E169" s="4">
        <f t="shared" si="6"/>
        <v>17</v>
      </c>
      <c r="F169" s="4" t="s">
        <v>16</v>
      </c>
      <c r="G169" s="16">
        <v>3298</v>
      </c>
      <c r="H169" s="15">
        <v>2034866</v>
      </c>
      <c r="I169" s="7">
        <f t="shared" si="7"/>
        <v>1397859</v>
      </c>
      <c r="J169" s="7">
        <f t="shared" si="8"/>
        <v>423.85051546391753</v>
      </c>
    </row>
    <row r="170" spans="1:10" ht="15" x14ac:dyDescent="0.25">
      <c r="A170" s="2" t="s">
        <v>359</v>
      </c>
      <c r="B170" s="2" t="s">
        <v>360</v>
      </c>
      <c r="C170" s="3" t="s">
        <v>19</v>
      </c>
      <c r="D170" s="4">
        <v>60</v>
      </c>
      <c r="E170" s="4">
        <f t="shared" si="6"/>
        <v>39</v>
      </c>
      <c r="F170" s="4" t="s">
        <v>41</v>
      </c>
      <c r="G170" s="16">
        <v>7917</v>
      </c>
      <c r="H170" s="15">
        <v>5003544</v>
      </c>
      <c r="I170" s="7">
        <f t="shared" si="7"/>
        <v>3206853</v>
      </c>
      <c r="J170" s="7">
        <f t="shared" si="8"/>
        <v>405.05911330049258</v>
      </c>
    </row>
    <row r="171" spans="1:10" ht="15" x14ac:dyDescent="0.25">
      <c r="A171" s="2" t="s">
        <v>361</v>
      </c>
      <c r="B171" s="2" t="s">
        <v>362</v>
      </c>
      <c r="C171" s="3" t="s">
        <v>19</v>
      </c>
      <c r="D171" s="4">
        <v>44</v>
      </c>
      <c r="E171" s="4">
        <f t="shared" si="6"/>
        <v>23</v>
      </c>
      <c r="F171" s="4" t="s">
        <v>41</v>
      </c>
      <c r="G171" s="16">
        <v>3473</v>
      </c>
      <c r="H171" s="15">
        <v>2653372</v>
      </c>
      <c r="I171" s="7">
        <f t="shared" si="7"/>
        <v>1891221</v>
      </c>
      <c r="J171" s="7">
        <f t="shared" si="8"/>
        <v>544.5496688741722</v>
      </c>
    </row>
    <row r="172" spans="1:10" ht="15" x14ac:dyDescent="0.25">
      <c r="A172" s="2" t="s">
        <v>363</v>
      </c>
      <c r="B172" s="2" t="s">
        <v>364</v>
      </c>
      <c r="C172" s="3" t="s">
        <v>19</v>
      </c>
      <c r="D172" s="4">
        <v>55</v>
      </c>
      <c r="E172" s="4">
        <f t="shared" si="6"/>
        <v>34</v>
      </c>
      <c r="F172" s="4" t="s">
        <v>16</v>
      </c>
      <c r="G172" s="16">
        <v>6936</v>
      </c>
      <c r="H172" s="15">
        <v>5354592</v>
      </c>
      <c r="I172" s="7">
        <f t="shared" si="7"/>
        <v>2795718</v>
      </c>
      <c r="J172" s="7">
        <f t="shared" si="8"/>
        <v>403.0735294117647</v>
      </c>
    </row>
    <row r="173" spans="1:10" ht="15" x14ac:dyDescent="0.25">
      <c r="A173" s="2" t="s">
        <v>365</v>
      </c>
      <c r="B173" s="2" t="s">
        <v>366</v>
      </c>
      <c r="C173" s="3" t="s">
        <v>12</v>
      </c>
      <c r="D173" s="4">
        <v>48</v>
      </c>
      <c r="E173" s="4">
        <f t="shared" si="6"/>
        <v>27</v>
      </c>
      <c r="F173" s="4" t="s">
        <v>41</v>
      </c>
      <c r="G173" s="16">
        <v>5832</v>
      </c>
      <c r="H173" s="15">
        <v>3971592</v>
      </c>
      <c r="I173" s="7">
        <f t="shared" si="7"/>
        <v>2220129</v>
      </c>
      <c r="J173" s="7">
        <f t="shared" si="8"/>
        <v>380.68055555555554</v>
      </c>
    </row>
    <row r="174" spans="1:10" ht="15" x14ac:dyDescent="0.25">
      <c r="A174" s="2" t="s">
        <v>367</v>
      </c>
      <c r="B174" s="2" t="s">
        <v>368</v>
      </c>
      <c r="C174" s="3" t="s">
        <v>12</v>
      </c>
      <c r="D174" s="4">
        <v>55</v>
      </c>
      <c r="E174" s="4">
        <f t="shared" si="6"/>
        <v>34</v>
      </c>
      <c r="F174" s="4" t="s">
        <v>41</v>
      </c>
      <c r="G174" s="16">
        <v>5950</v>
      </c>
      <c r="H174" s="15">
        <v>3617600</v>
      </c>
      <c r="I174" s="7">
        <f t="shared" si="7"/>
        <v>2795718</v>
      </c>
      <c r="J174" s="7">
        <f t="shared" si="8"/>
        <v>469.86857142857144</v>
      </c>
    </row>
    <row r="175" spans="1:10" ht="15" x14ac:dyDescent="0.25">
      <c r="A175" s="2" t="s">
        <v>369</v>
      </c>
      <c r="B175" s="2" t="s">
        <v>370</v>
      </c>
      <c r="C175" s="3" t="s">
        <v>12</v>
      </c>
      <c r="D175" s="4">
        <v>27</v>
      </c>
      <c r="E175" s="4">
        <f t="shared" si="6"/>
        <v>6</v>
      </c>
      <c r="F175" s="4" t="s">
        <v>16</v>
      </c>
      <c r="G175" s="16">
        <v>1062</v>
      </c>
      <c r="H175" s="15">
        <v>826236</v>
      </c>
      <c r="I175" s="7">
        <f t="shared" si="7"/>
        <v>493362</v>
      </c>
      <c r="J175" s="7">
        <f t="shared" si="8"/>
        <v>464.5593220338983</v>
      </c>
    </row>
    <row r="176" spans="1:10" ht="15" x14ac:dyDescent="0.25">
      <c r="A176" s="2" t="s">
        <v>371</v>
      </c>
      <c r="B176" s="2" t="s">
        <v>372</v>
      </c>
      <c r="C176" s="3" t="s">
        <v>19</v>
      </c>
      <c r="D176" s="4">
        <v>32</v>
      </c>
      <c r="E176" s="4">
        <f t="shared" si="6"/>
        <v>11</v>
      </c>
      <c r="F176" s="4" t="s">
        <v>13</v>
      </c>
      <c r="G176" s="16">
        <v>2288</v>
      </c>
      <c r="H176" s="15">
        <v>1784640</v>
      </c>
      <c r="I176" s="7">
        <f t="shared" si="7"/>
        <v>904497</v>
      </c>
      <c r="J176" s="7">
        <f t="shared" si="8"/>
        <v>395.32211538461536</v>
      </c>
    </row>
    <row r="177" spans="1:11" ht="15" x14ac:dyDescent="0.25">
      <c r="A177" s="2" t="s">
        <v>373</v>
      </c>
      <c r="B177" s="2" t="s">
        <v>374</v>
      </c>
      <c r="C177" s="3" t="s">
        <v>19</v>
      </c>
      <c r="D177" s="4">
        <v>65</v>
      </c>
      <c r="E177" s="4">
        <f t="shared" si="6"/>
        <v>44</v>
      </c>
      <c r="F177" s="4" t="s">
        <v>20</v>
      </c>
      <c r="G177" s="16">
        <v>9460</v>
      </c>
      <c r="H177" s="15">
        <v>6782820</v>
      </c>
      <c r="I177" s="7">
        <f t="shared" si="7"/>
        <v>3617988</v>
      </c>
      <c r="J177" s="7">
        <f t="shared" si="8"/>
        <v>382.45116279069765</v>
      </c>
    </row>
    <row r="178" spans="1:11" ht="15" x14ac:dyDescent="0.25">
      <c r="A178" s="2" t="s">
        <v>375</v>
      </c>
      <c r="B178" s="2" t="s">
        <v>376</v>
      </c>
      <c r="C178" s="3" t="s">
        <v>73</v>
      </c>
      <c r="D178" s="4">
        <v>23</v>
      </c>
      <c r="E178" s="4">
        <f t="shared" si="6"/>
        <v>2</v>
      </c>
      <c r="F178" s="4" t="s">
        <v>23</v>
      </c>
      <c r="G178" s="16">
        <v>362</v>
      </c>
      <c r="H178" s="15">
        <v>260640</v>
      </c>
      <c r="I178" s="7">
        <f t="shared" si="7"/>
        <v>164454</v>
      </c>
      <c r="J178" s="7">
        <f t="shared" si="8"/>
        <v>454.29281767955803</v>
      </c>
    </row>
    <row r="179" spans="1:11" ht="15" x14ac:dyDescent="0.25">
      <c r="A179" s="2" t="s">
        <v>377</v>
      </c>
      <c r="B179" s="2" t="s">
        <v>378</v>
      </c>
      <c r="C179" s="3" t="s">
        <v>12</v>
      </c>
      <c r="D179" s="4">
        <v>31</v>
      </c>
      <c r="E179" s="4">
        <f t="shared" si="6"/>
        <v>10</v>
      </c>
      <c r="F179" s="4" t="s">
        <v>13</v>
      </c>
      <c r="G179" s="16">
        <v>2080</v>
      </c>
      <c r="H179" s="15">
        <v>1532960</v>
      </c>
      <c r="I179" s="7">
        <f t="shared" si="7"/>
        <v>822270</v>
      </c>
      <c r="J179" s="7">
        <f t="shared" si="8"/>
        <v>395.32211538461536</v>
      </c>
    </row>
    <row r="180" spans="1:11" ht="15" x14ac:dyDescent="0.25">
      <c r="A180" s="2" t="s">
        <v>379</v>
      </c>
      <c r="B180" s="2" t="s">
        <v>380</v>
      </c>
      <c r="C180" s="3" t="s">
        <v>12</v>
      </c>
      <c r="D180" s="4">
        <v>23</v>
      </c>
      <c r="E180" s="4">
        <f t="shared" si="6"/>
        <v>2</v>
      </c>
      <c r="F180" s="4" t="s">
        <v>41</v>
      </c>
      <c r="G180" s="16">
        <v>376</v>
      </c>
      <c r="H180" s="15">
        <v>233120</v>
      </c>
      <c r="I180" s="7">
        <f t="shared" si="7"/>
        <v>164454</v>
      </c>
      <c r="J180" s="7">
        <f t="shared" si="8"/>
        <v>437.37765957446811</v>
      </c>
    </row>
    <row r="181" spans="1:11" ht="15" x14ac:dyDescent="0.25">
      <c r="A181" s="2" t="s">
        <v>381</v>
      </c>
      <c r="B181" s="2" t="s">
        <v>382</v>
      </c>
      <c r="C181" s="3" t="s">
        <v>19</v>
      </c>
      <c r="D181" s="4">
        <v>54</v>
      </c>
      <c r="E181" s="4">
        <f t="shared" si="6"/>
        <v>33</v>
      </c>
      <c r="F181" s="4" t="s">
        <v>41</v>
      </c>
      <c r="G181" s="16">
        <v>6930</v>
      </c>
      <c r="H181" s="15">
        <v>5058900</v>
      </c>
      <c r="I181" s="7">
        <f t="shared" si="7"/>
        <v>2713491</v>
      </c>
      <c r="J181" s="7">
        <f t="shared" si="8"/>
        <v>391.55714285714288</v>
      </c>
      <c r="K181" s="18"/>
    </row>
    <row r="182" spans="1:11" ht="15" x14ac:dyDescent="0.25">
      <c r="A182" s="2" t="s">
        <v>383</v>
      </c>
      <c r="B182" s="2" t="s">
        <v>384</v>
      </c>
      <c r="C182" s="3" t="s">
        <v>12</v>
      </c>
      <c r="D182" s="4">
        <v>22</v>
      </c>
      <c r="E182" s="4">
        <f t="shared" si="6"/>
        <v>1</v>
      </c>
      <c r="F182" s="4" t="s">
        <v>20</v>
      </c>
      <c r="G182" s="16">
        <v>181</v>
      </c>
      <c r="H182" s="15">
        <v>119641</v>
      </c>
      <c r="I182" s="7">
        <f t="shared" si="7"/>
        <v>82227</v>
      </c>
      <c r="J182" s="7">
        <f t="shared" si="8"/>
        <v>454.29281767955803</v>
      </c>
    </row>
    <row r="183" spans="1:11" ht="15" x14ac:dyDescent="0.25">
      <c r="A183" s="2" t="s">
        <v>385</v>
      </c>
      <c r="B183" s="2" t="s">
        <v>386</v>
      </c>
      <c r="C183" s="3" t="s">
        <v>19</v>
      </c>
      <c r="D183" s="4">
        <v>44</v>
      </c>
      <c r="E183" s="4">
        <f t="shared" si="6"/>
        <v>23</v>
      </c>
      <c r="F183" s="4" t="s">
        <v>41</v>
      </c>
      <c r="G183" s="16">
        <v>4416</v>
      </c>
      <c r="H183" s="15">
        <v>3122112</v>
      </c>
      <c r="I183" s="7">
        <f t="shared" si="7"/>
        <v>1891221</v>
      </c>
      <c r="J183" s="7">
        <f t="shared" si="8"/>
        <v>428.265625</v>
      </c>
    </row>
    <row r="184" spans="1:11" ht="15" x14ac:dyDescent="0.25">
      <c r="A184" s="2" t="s">
        <v>387</v>
      </c>
      <c r="B184" s="2" t="s">
        <v>388</v>
      </c>
      <c r="C184" s="3" t="s">
        <v>12</v>
      </c>
      <c r="D184" s="4">
        <v>50</v>
      </c>
      <c r="E184" s="4">
        <f t="shared" si="6"/>
        <v>29</v>
      </c>
      <c r="F184" s="4" t="s">
        <v>13</v>
      </c>
      <c r="G184" s="16">
        <v>6206</v>
      </c>
      <c r="H184" s="15">
        <v>4095960</v>
      </c>
      <c r="I184" s="7">
        <f t="shared" si="7"/>
        <v>2384583</v>
      </c>
      <c r="J184" s="7">
        <f t="shared" si="8"/>
        <v>384.23831775700933</v>
      </c>
    </row>
    <row r="185" spans="1:11" ht="15" x14ac:dyDescent="0.25">
      <c r="A185" s="2" t="s">
        <v>389</v>
      </c>
      <c r="B185" s="2" t="s">
        <v>390</v>
      </c>
      <c r="C185" s="3" t="s">
        <v>19</v>
      </c>
      <c r="D185" s="4">
        <v>62</v>
      </c>
      <c r="E185" s="4">
        <f t="shared" si="6"/>
        <v>41</v>
      </c>
      <c r="F185" s="4" t="s">
        <v>16</v>
      </c>
      <c r="G185" s="16">
        <v>8446</v>
      </c>
      <c r="H185" s="15">
        <v>5185844</v>
      </c>
      <c r="I185" s="7">
        <f t="shared" si="7"/>
        <v>3371307</v>
      </c>
      <c r="J185" s="7">
        <f t="shared" si="8"/>
        <v>399.16019417475729</v>
      </c>
    </row>
    <row r="186" spans="1:11" ht="15" x14ac:dyDescent="0.25">
      <c r="A186" s="2" t="s">
        <v>391</v>
      </c>
      <c r="B186" s="2" t="s">
        <v>392</v>
      </c>
      <c r="C186" s="3" t="s">
        <v>12</v>
      </c>
      <c r="D186" s="4">
        <v>52</v>
      </c>
      <c r="E186" s="4">
        <f t="shared" si="6"/>
        <v>31</v>
      </c>
      <c r="F186" s="4" t="s">
        <v>41</v>
      </c>
      <c r="G186" s="16">
        <v>5146</v>
      </c>
      <c r="H186" s="15">
        <v>3746288</v>
      </c>
      <c r="I186" s="7">
        <f t="shared" si="7"/>
        <v>2549037</v>
      </c>
      <c r="J186" s="7">
        <f t="shared" si="8"/>
        <v>495.34337349397589</v>
      </c>
    </row>
    <row r="187" spans="1:11" ht="15" x14ac:dyDescent="0.25">
      <c r="A187" s="2" t="s">
        <v>393</v>
      </c>
      <c r="B187" s="2" t="s">
        <v>394</v>
      </c>
      <c r="C187" s="3" t="s">
        <v>243</v>
      </c>
      <c r="D187" s="4">
        <v>57</v>
      </c>
      <c r="E187" s="4">
        <f t="shared" si="6"/>
        <v>36</v>
      </c>
      <c r="F187" s="4" t="s">
        <v>16</v>
      </c>
      <c r="G187" s="16">
        <v>6660</v>
      </c>
      <c r="H187" s="15">
        <v>5001660</v>
      </c>
      <c r="I187" s="7">
        <f t="shared" si="7"/>
        <v>2960172</v>
      </c>
      <c r="J187" s="7">
        <f t="shared" si="8"/>
        <v>444.47027027027025</v>
      </c>
    </row>
    <row r="188" spans="1:11" ht="15" x14ac:dyDescent="0.25">
      <c r="A188" s="2" t="s">
        <v>395</v>
      </c>
      <c r="B188" s="2" t="s">
        <v>396</v>
      </c>
      <c r="C188" s="3" t="s">
        <v>19</v>
      </c>
      <c r="D188" s="4">
        <v>34</v>
      </c>
      <c r="E188" s="4">
        <f t="shared" si="6"/>
        <v>13</v>
      </c>
      <c r="F188" s="4" t="s">
        <v>20</v>
      </c>
      <c r="G188" s="16">
        <v>2288</v>
      </c>
      <c r="H188" s="15">
        <v>1679392</v>
      </c>
      <c r="I188" s="7">
        <f t="shared" si="7"/>
        <v>1068951</v>
      </c>
      <c r="J188" s="7">
        <f t="shared" si="8"/>
        <v>467.19886363636363</v>
      </c>
    </row>
    <row r="189" spans="1:11" ht="15" x14ac:dyDescent="0.25">
      <c r="A189" s="2" t="s">
        <v>397</v>
      </c>
      <c r="B189" s="2" t="s">
        <v>398</v>
      </c>
      <c r="C189" s="3" t="s">
        <v>19</v>
      </c>
      <c r="D189" s="4">
        <v>61</v>
      </c>
      <c r="E189" s="4">
        <f t="shared" si="6"/>
        <v>40</v>
      </c>
      <c r="F189" s="4" t="s">
        <v>16</v>
      </c>
      <c r="G189" s="16">
        <v>8320</v>
      </c>
      <c r="H189" s="15">
        <v>5116800</v>
      </c>
      <c r="I189" s="7">
        <f t="shared" si="7"/>
        <v>3289080</v>
      </c>
      <c r="J189" s="7">
        <f t="shared" si="8"/>
        <v>395.32211538461536</v>
      </c>
    </row>
    <row r="190" spans="1:11" ht="15" x14ac:dyDescent="0.25">
      <c r="A190" s="2" t="s">
        <v>399</v>
      </c>
      <c r="B190" s="2" t="s">
        <v>400</v>
      </c>
      <c r="C190" s="3" t="s">
        <v>19</v>
      </c>
      <c r="D190" s="4">
        <v>59</v>
      </c>
      <c r="E190" s="4">
        <f t="shared" si="6"/>
        <v>38</v>
      </c>
      <c r="F190" s="4" t="s">
        <v>16</v>
      </c>
      <c r="G190" s="16">
        <v>7372</v>
      </c>
      <c r="H190" s="15">
        <v>5153028</v>
      </c>
      <c r="I190" s="7">
        <f t="shared" si="7"/>
        <v>3124626</v>
      </c>
      <c r="J190" s="7">
        <f t="shared" si="8"/>
        <v>423.85051546391753</v>
      </c>
    </row>
    <row r="191" spans="1:11" ht="15" x14ac:dyDescent="0.25">
      <c r="A191" s="2" t="s">
        <v>401</v>
      </c>
      <c r="B191" s="2" t="s">
        <v>402</v>
      </c>
      <c r="C191" s="3" t="s">
        <v>19</v>
      </c>
      <c r="D191" s="4">
        <v>59</v>
      </c>
      <c r="E191" s="4">
        <f t="shared" si="6"/>
        <v>38</v>
      </c>
      <c r="F191" s="4" t="s">
        <v>20</v>
      </c>
      <c r="G191" s="16">
        <v>6726</v>
      </c>
      <c r="H191" s="15">
        <v>4701474</v>
      </c>
      <c r="I191" s="7">
        <f t="shared" si="7"/>
        <v>3124626</v>
      </c>
      <c r="J191" s="7">
        <f t="shared" si="8"/>
        <v>464.5593220338983</v>
      </c>
    </row>
    <row r="192" spans="1:11" ht="15" x14ac:dyDescent="0.25">
      <c r="A192" s="2" t="s">
        <v>403</v>
      </c>
      <c r="B192" s="2" t="s">
        <v>404</v>
      </c>
      <c r="C192" s="3" t="s">
        <v>19</v>
      </c>
      <c r="D192" s="4">
        <v>24</v>
      </c>
      <c r="E192" s="4">
        <f t="shared" si="6"/>
        <v>3</v>
      </c>
      <c r="F192" s="4" t="s">
        <v>41</v>
      </c>
      <c r="G192" s="16">
        <v>501</v>
      </c>
      <c r="H192" s="15">
        <v>367233</v>
      </c>
      <c r="I192" s="7">
        <f t="shared" si="7"/>
        <v>246681</v>
      </c>
      <c r="J192" s="7">
        <f t="shared" si="8"/>
        <v>492.37724550898201</v>
      </c>
    </row>
    <row r="193" spans="1:10" ht="15" x14ac:dyDescent="0.25">
      <c r="A193" s="2" t="s">
        <v>405</v>
      </c>
      <c r="B193" s="2" t="s">
        <v>406</v>
      </c>
      <c r="C193" s="3" t="s">
        <v>19</v>
      </c>
      <c r="D193" s="4">
        <v>38</v>
      </c>
      <c r="E193" s="4">
        <f t="shared" si="6"/>
        <v>17</v>
      </c>
      <c r="F193" s="4" t="s">
        <v>13</v>
      </c>
      <c r="G193" s="16">
        <v>3009</v>
      </c>
      <c r="H193" s="15">
        <v>2268786</v>
      </c>
      <c r="I193" s="7">
        <f t="shared" si="7"/>
        <v>1397859</v>
      </c>
      <c r="J193" s="7">
        <f t="shared" si="8"/>
        <v>464.5593220338983</v>
      </c>
    </row>
    <row r="194" spans="1:10" ht="15" x14ac:dyDescent="0.25">
      <c r="A194" s="2" t="s">
        <v>407</v>
      </c>
      <c r="B194" s="2" t="s">
        <v>408</v>
      </c>
      <c r="C194" s="3" t="s">
        <v>12</v>
      </c>
      <c r="D194" s="4">
        <v>46</v>
      </c>
      <c r="E194" s="4">
        <f t="shared" si="6"/>
        <v>25</v>
      </c>
      <c r="F194" s="4" t="s">
        <v>41</v>
      </c>
      <c r="G194" s="16">
        <v>3775</v>
      </c>
      <c r="H194" s="15">
        <v>2702900</v>
      </c>
      <c r="I194" s="7">
        <f t="shared" si="7"/>
        <v>2055675</v>
      </c>
      <c r="J194" s="7">
        <f t="shared" si="8"/>
        <v>544.5496688741722</v>
      </c>
    </row>
    <row r="195" spans="1:10" ht="15" x14ac:dyDescent="0.25">
      <c r="A195" s="2" t="s">
        <v>409</v>
      </c>
      <c r="B195" s="2" t="s">
        <v>410</v>
      </c>
      <c r="C195" s="3" t="s">
        <v>19</v>
      </c>
      <c r="D195" s="4">
        <v>38</v>
      </c>
      <c r="E195" s="4">
        <f t="shared" ref="E195:E258" si="9">D195-21</f>
        <v>17</v>
      </c>
      <c r="F195" s="4" t="s">
        <v>41</v>
      </c>
      <c r="G195" s="16">
        <v>2822</v>
      </c>
      <c r="H195" s="15">
        <v>1800436</v>
      </c>
      <c r="I195" s="7">
        <f t="shared" ref="I195:I258" si="10">82227*E195</f>
        <v>1397859</v>
      </c>
      <c r="J195" s="7">
        <f t="shared" ref="J195:J258" si="11">I195/G195</f>
        <v>495.34337349397589</v>
      </c>
    </row>
    <row r="196" spans="1:10" ht="15" x14ac:dyDescent="0.25">
      <c r="A196" s="2" t="s">
        <v>411</v>
      </c>
      <c r="B196" s="2" t="s">
        <v>412</v>
      </c>
      <c r="C196" s="3" t="s">
        <v>19</v>
      </c>
      <c r="D196" s="4">
        <v>52</v>
      </c>
      <c r="E196" s="4">
        <f t="shared" si="9"/>
        <v>31</v>
      </c>
      <c r="F196" s="4" t="s">
        <v>23</v>
      </c>
      <c r="G196" s="16">
        <v>5921</v>
      </c>
      <c r="H196" s="15">
        <v>3931544</v>
      </c>
      <c r="I196" s="7">
        <f t="shared" si="10"/>
        <v>2549037</v>
      </c>
      <c r="J196" s="7">
        <f t="shared" si="11"/>
        <v>430.50785340314138</v>
      </c>
    </row>
    <row r="197" spans="1:10" ht="15" x14ac:dyDescent="0.25">
      <c r="A197" s="2" t="s">
        <v>413</v>
      </c>
      <c r="B197" s="2" t="s">
        <v>414</v>
      </c>
      <c r="C197" s="3" t="s">
        <v>12</v>
      </c>
      <c r="D197" s="4">
        <v>65</v>
      </c>
      <c r="E197" s="4">
        <f t="shared" si="9"/>
        <v>44</v>
      </c>
      <c r="F197" s="4" t="s">
        <v>20</v>
      </c>
      <c r="G197" s="16">
        <v>9504</v>
      </c>
      <c r="H197" s="15">
        <v>6253632</v>
      </c>
      <c r="I197" s="7">
        <f t="shared" si="10"/>
        <v>3617988</v>
      </c>
      <c r="J197" s="7">
        <f t="shared" si="11"/>
        <v>380.68055555555554</v>
      </c>
    </row>
    <row r="198" spans="1:10" ht="15" x14ac:dyDescent="0.25">
      <c r="A198" s="2" t="s">
        <v>415</v>
      </c>
      <c r="B198" s="2" t="s">
        <v>416</v>
      </c>
      <c r="C198" s="3" t="s">
        <v>19</v>
      </c>
      <c r="D198" s="4">
        <v>57</v>
      </c>
      <c r="E198" s="4">
        <f t="shared" si="9"/>
        <v>36</v>
      </c>
      <c r="F198" s="4" t="s">
        <v>23</v>
      </c>
      <c r="G198" s="16">
        <v>6840</v>
      </c>
      <c r="H198" s="15">
        <v>5253120</v>
      </c>
      <c r="I198" s="7">
        <f t="shared" si="10"/>
        <v>2960172</v>
      </c>
      <c r="J198" s="7">
        <f t="shared" si="11"/>
        <v>432.77368421052631</v>
      </c>
    </row>
    <row r="199" spans="1:10" ht="15" x14ac:dyDescent="0.25">
      <c r="A199" s="2" t="s">
        <v>417</v>
      </c>
      <c r="B199" s="2" t="s">
        <v>418</v>
      </c>
      <c r="C199" s="3" t="s">
        <v>12</v>
      </c>
      <c r="D199" s="4">
        <v>24</v>
      </c>
      <c r="E199" s="4">
        <f t="shared" si="9"/>
        <v>3</v>
      </c>
      <c r="F199" s="4" t="s">
        <v>20</v>
      </c>
      <c r="G199" s="16">
        <v>546</v>
      </c>
      <c r="H199" s="15">
        <v>400218</v>
      </c>
      <c r="I199" s="7">
        <f t="shared" si="10"/>
        <v>246681</v>
      </c>
      <c r="J199" s="7">
        <f t="shared" si="11"/>
        <v>451.7967032967033</v>
      </c>
    </row>
    <row r="200" spans="1:10" ht="15" x14ac:dyDescent="0.25">
      <c r="A200" s="2" t="s">
        <v>419</v>
      </c>
      <c r="B200" s="2" t="s">
        <v>420</v>
      </c>
      <c r="C200" s="3" t="s">
        <v>12</v>
      </c>
      <c r="D200" s="4">
        <v>26</v>
      </c>
      <c r="E200" s="4">
        <f t="shared" si="9"/>
        <v>5</v>
      </c>
      <c r="F200" s="4" t="s">
        <v>13</v>
      </c>
      <c r="G200" s="16">
        <v>1025</v>
      </c>
      <c r="H200" s="15">
        <v>645750</v>
      </c>
      <c r="I200" s="7">
        <f t="shared" si="10"/>
        <v>411135</v>
      </c>
      <c r="J200" s="7">
        <f t="shared" si="11"/>
        <v>401.10731707317075</v>
      </c>
    </row>
    <row r="201" spans="1:10" ht="15" x14ac:dyDescent="0.25">
      <c r="A201" s="2" t="s">
        <v>421</v>
      </c>
      <c r="B201" s="2" t="s">
        <v>422</v>
      </c>
      <c r="C201" s="3" t="s">
        <v>19</v>
      </c>
      <c r="D201" s="4">
        <v>23</v>
      </c>
      <c r="E201" s="4">
        <f t="shared" si="9"/>
        <v>2</v>
      </c>
      <c r="F201" s="4" t="s">
        <v>13</v>
      </c>
      <c r="G201" s="16">
        <v>330</v>
      </c>
      <c r="H201" s="15">
        <v>227370</v>
      </c>
      <c r="I201" s="7">
        <f t="shared" si="10"/>
        <v>164454</v>
      </c>
      <c r="J201" s="7">
        <f t="shared" si="11"/>
        <v>498.34545454545457</v>
      </c>
    </row>
    <row r="202" spans="1:10" ht="15" x14ac:dyDescent="0.25">
      <c r="A202" s="2" t="s">
        <v>423</v>
      </c>
      <c r="B202" s="2" t="s">
        <v>424</v>
      </c>
      <c r="C202" s="3" t="s">
        <v>19</v>
      </c>
      <c r="D202" s="4">
        <v>36</v>
      </c>
      <c r="E202" s="4">
        <f t="shared" si="9"/>
        <v>15</v>
      </c>
      <c r="F202" s="4" t="s">
        <v>13</v>
      </c>
      <c r="G202" s="16">
        <v>2565</v>
      </c>
      <c r="H202" s="15">
        <v>2016090</v>
      </c>
      <c r="I202" s="7">
        <f t="shared" si="10"/>
        <v>1233405</v>
      </c>
      <c r="J202" s="7">
        <f t="shared" si="11"/>
        <v>480.85964912280701</v>
      </c>
    </row>
    <row r="203" spans="1:10" ht="15" x14ac:dyDescent="0.25">
      <c r="A203" s="2" t="s">
        <v>425</v>
      </c>
      <c r="B203" s="2" t="s">
        <v>426</v>
      </c>
      <c r="C203" s="3" t="s">
        <v>12</v>
      </c>
      <c r="D203" s="4">
        <v>59</v>
      </c>
      <c r="E203" s="4">
        <f t="shared" si="9"/>
        <v>38</v>
      </c>
      <c r="F203" s="4" t="s">
        <v>13</v>
      </c>
      <c r="G203" s="16">
        <v>6118</v>
      </c>
      <c r="H203" s="15">
        <v>3713626</v>
      </c>
      <c r="I203" s="7">
        <f t="shared" si="10"/>
        <v>3124626</v>
      </c>
      <c r="J203" s="7">
        <f t="shared" si="11"/>
        <v>510.72670807453414</v>
      </c>
    </row>
    <row r="204" spans="1:10" ht="15" x14ac:dyDescent="0.25">
      <c r="A204" s="2" t="s">
        <v>427</v>
      </c>
      <c r="B204" s="2" t="s">
        <v>428</v>
      </c>
      <c r="C204" s="3" t="s">
        <v>12</v>
      </c>
      <c r="D204" s="4">
        <v>50</v>
      </c>
      <c r="E204" s="4">
        <f t="shared" si="9"/>
        <v>29</v>
      </c>
      <c r="F204" s="4" t="s">
        <v>20</v>
      </c>
      <c r="G204" s="16">
        <v>4727</v>
      </c>
      <c r="H204" s="15">
        <v>2864562</v>
      </c>
      <c r="I204" s="7">
        <f t="shared" si="10"/>
        <v>2384583</v>
      </c>
      <c r="J204" s="7">
        <f t="shared" si="11"/>
        <v>504.46012269938649</v>
      </c>
    </row>
    <row r="205" spans="1:10" ht="15" x14ac:dyDescent="0.25">
      <c r="A205" s="2" t="s">
        <v>429</v>
      </c>
      <c r="B205" s="2" t="s">
        <v>430</v>
      </c>
      <c r="C205" s="3" t="s">
        <v>19</v>
      </c>
      <c r="D205" s="4">
        <v>54</v>
      </c>
      <c r="E205" s="4">
        <f t="shared" si="9"/>
        <v>33</v>
      </c>
      <c r="F205" s="4" t="s">
        <v>13</v>
      </c>
      <c r="G205" s="16">
        <v>4983</v>
      </c>
      <c r="H205" s="15">
        <v>3034647</v>
      </c>
      <c r="I205" s="7">
        <f t="shared" si="10"/>
        <v>2713491</v>
      </c>
      <c r="J205" s="7">
        <f t="shared" si="11"/>
        <v>544.5496688741722</v>
      </c>
    </row>
    <row r="206" spans="1:10" ht="15" x14ac:dyDescent="0.25">
      <c r="A206" s="2" t="s">
        <v>431</v>
      </c>
      <c r="B206" s="2" t="s">
        <v>432</v>
      </c>
      <c r="C206" s="3" t="s">
        <v>12</v>
      </c>
      <c r="D206" s="4">
        <v>56</v>
      </c>
      <c r="E206" s="4">
        <f t="shared" si="9"/>
        <v>35</v>
      </c>
      <c r="F206" s="4" t="s">
        <v>20</v>
      </c>
      <c r="G206" s="16">
        <v>7490</v>
      </c>
      <c r="H206" s="15">
        <v>5317900</v>
      </c>
      <c r="I206" s="7">
        <f t="shared" si="10"/>
        <v>2877945</v>
      </c>
      <c r="J206" s="7">
        <f t="shared" si="11"/>
        <v>384.23831775700933</v>
      </c>
    </row>
    <row r="207" spans="1:10" ht="15" x14ac:dyDescent="0.25">
      <c r="A207" s="2" t="s">
        <v>433</v>
      </c>
      <c r="B207" s="2" t="s">
        <v>434</v>
      </c>
      <c r="C207" s="3" t="s">
        <v>12</v>
      </c>
      <c r="D207" s="4">
        <v>42</v>
      </c>
      <c r="E207" s="4">
        <f t="shared" si="9"/>
        <v>21</v>
      </c>
      <c r="F207" s="4" t="s">
        <v>16</v>
      </c>
      <c r="G207" s="16">
        <v>3444</v>
      </c>
      <c r="H207" s="15">
        <v>2644992</v>
      </c>
      <c r="I207" s="7">
        <f t="shared" si="10"/>
        <v>1726767</v>
      </c>
      <c r="J207" s="7">
        <f t="shared" si="11"/>
        <v>501.38414634146341</v>
      </c>
    </row>
    <row r="208" spans="1:10" ht="15" x14ac:dyDescent="0.25">
      <c r="A208" s="2" t="s">
        <v>435</v>
      </c>
      <c r="B208" s="2" t="s">
        <v>436</v>
      </c>
      <c r="C208" s="3" t="s">
        <v>19</v>
      </c>
      <c r="D208" s="4">
        <v>59</v>
      </c>
      <c r="E208" s="4">
        <f t="shared" si="9"/>
        <v>38</v>
      </c>
      <c r="F208" s="4" t="s">
        <v>13</v>
      </c>
      <c r="G208" s="16">
        <v>6080</v>
      </c>
      <c r="H208" s="15">
        <v>3678400</v>
      </c>
      <c r="I208" s="7">
        <f t="shared" si="10"/>
        <v>3124626</v>
      </c>
      <c r="J208" s="7">
        <f t="shared" si="11"/>
        <v>513.91875000000005</v>
      </c>
    </row>
    <row r="209" spans="1:10" ht="15" x14ac:dyDescent="0.25">
      <c r="A209" s="2" t="s">
        <v>437</v>
      </c>
      <c r="B209" s="2" t="s">
        <v>438</v>
      </c>
      <c r="C209" s="3" t="s">
        <v>266</v>
      </c>
      <c r="D209" s="4">
        <v>28</v>
      </c>
      <c r="E209" s="4">
        <f t="shared" si="9"/>
        <v>7</v>
      </c>
      <c r="F209" s="4" t="s">
        <v>41</v>
      </c>
      <c r="G209" s="16">
        <v>1379</v>
      </c>
      <c r="H209" s="15">
        <v>1049419</v>
      </c>
      <c r="I209" s="7">
        <f t="shared" si="10"/>
        <v>575589</v>
      </c>
      <c r="J209" s="7">
        <f t="shared" si="11"/>
        <v>417.39593908629439</v>
      </c>
    </row>
    <row r="210" spans="1:10" ht="15" x14ac:dyDescent="0.25">
      <c r="A210" s="2" t="s">
        <v>439</v>
      </c>
      <c r="B210" s="2" t="s">
        <v>440</v>
      </c>
      <c r="C210" s="3" t="s">
        <v>58</v>
      </c>
      <c r="D210" s="4">
        <v>39</v>
      </c>
      <c r="E210" s="4">
        <f t="shared" si="9"/>
        <v>18</v>
      </c>
      <c r="F210" s="4" t="s">
        <v>41</v>
      </c>
      <c r="G210" s="16">
        <v>3780</v>
      </c>
      <c r="H210" s="15">
        <v>2797200</v>
      </c>
      <c r="I210" s="7">
        <f t="shared" si="10"/>
        <v>1480086</v>
      </c>
      <c r="J210" s="7">
        <f t="shared" si="11"/>
        <v>391.55714285714288</v>
      </c>
    </row>
    <row r="211" spans="1:10" ht="15" x14ac:dyDescent="0.25">
      <c r="A211" s="2" t="s">
        <v>441</v>
      </c>
      <c r="B211" s="2" t="s">
        <v>442</v>
      </c>
      <c r="C211" s="3" t="s">
        <v>19</v>
      </c>
      <c r="D211" s="4">
        <v>45</v>
      </c>
      <c r="E211" s="4">
        <f t="shared" si="9"/>
        <v>24</v>
      </c>
      <c r="F211" s="4" t="s">
        <v>23</v>
      </c>
      <c r="G211" s="16">
        <v>5136</v>
      </c>
      <c r="H211" s="15">
        <v>3908496</v>
      </c>
      <c r="I211" s="7">
        <f t="shared" si="10"/>
        <v>1973448</v>
      </c>
      <c r="J211" s="7">
        <f t="shared" si="11"/>
        <v>384.23831775700933</v>
      </c>
    </row>
    <row r="212" spans="1:10" ht="15" x14ac:dyDescent="0.25">
      <c r="A212" s="2" t="s">
        <v>443</v>
      </c>
      <c r="B212" s="2" t="s">
        <v>444</v>
      </c>
      <c r="C212" s="3" t="s">
        <v>243</v>
      </c>
      <c r="D212" s="4">
        <v>31</v>
      </c>
      <c r="E212" s="4">
        <f t="shared" si="9"/>
        <v>10</v>
      </c>
      <c r="F212" s="4" t="s">
        <v>41</v>
      </c>
      <c r="G212" s="16">
        <v>2140</v>
      </c>
      <c r="H212" s="15">
        <v>1643520</v>
      </c>
      <c r="I212" s="7">
        <f t="shared" si="10"/>
        <v>822270</v>
      </c>
      <c r="J212" s="7">
        <f t="shared" si="11"/>
        <v>384.23831775700933</v>
      </c>
    </row>
    <row r="213" spans="1:10" ht="15" x14ac:dyDescent="0.25">
      <c r="A213" s="2" t="s">
        <v>445</v>
      </c>
      <c r="B213" s="2" t="s">
        <v>446</v>
      </c>
      <c r="C213" s="3" t="s">
        <v>19</v>
      </c>
      <c r="D213" s="4">
        <v>65</v>
      </c>
      <c r="E213" s="4">
        <f t="shared" si="9"/>
        <v>44</v>
      </c>
      <c r="F213" s="4" t="s">
        <v>41</v>
      </c>
      <c r="G213" s="16">
        <v>7348</v>
      </c>
      <c r="H213" s="15">
        <v>5724092</v>
      </c>
      <c r="I213" s="7">
        <f t="shared" si="10"/>
        <v>3617988</v>
      </c>
      <c r="J213" s="7">
        <f t="shared" si="11"/>
        <v>492.37724550898201</v>
      </c>
    </row>
    <row r="214" spans="1:10" ht="15" x14ac:dyDescent="0.25">
      <c r="A214" s="2" t="s">
        <v>447</v>
      </c>
      <c r="B214" s="2" t="s">
        <v>448</v>
      </c>
      <c r="C214" s="3" t="s">
        <v>266</v>
      </c>
      <c r="D214" s="4">
        <v>55</v>
      </c>
      <c r="E214" s="4">
        <f t="shared" si="9"/>
        <v>34</v>
      </c>
      <c r="F214" s="4" t="s">
        <v>13</v>
      </c>
      <c r="G214" s="16">
        <v>7038</v>
      </c>
      <c r="H214" s="15">
        <v>5454450</v>
      </c>
      <c r="I214" s="7">
        <f t="shared" si="10"/>
        <v>2795718</v>
      </c>
      <c r="J214" s="7">
        <f t="shared" si="11"/>
        <v>397.231884057971</v>
      </c>
    </row>
    <row r="215" spans="1:10" ht="15" x14ac:dyDescent="0.25">
      <c r="A215" s="2" t="s">
        <v>449</v>
      </c>
      <c r="B215" s="2" t="s">
        <v>450</v>
      </c>
      <c r="C215" s="3" t="s">
        <v>34</v>
      </c>
      <c r="D215" s="4">
        <v>33</v>
      </c>
      <c r="E215" s="4">
        <f t="shared" si="9"/>
        <v>12</v>
      </c>
      <c r="F215" s="4" t="s">
        <v>16</v>
      </c>
      <c r="G215" s="16">
        <v>2112</v>
      </c>
      <c r="H215" s="15">
        <v>1685376</v>
      </c>
      <c r="I215" s="7">
        <f t="shared" si="10"/>
        <v>986724</v>
      </c>
      <c r="J215" s="7">
        <f t="shared" si="11"/>
        <v>467.19886363636363</v>
      </c>
    </row>
    <row r="216" spans="1:10" ht="15" x14ac:dyDescent="0.25">
      <c r="A216" s="2" t="s">
        <v>451</v>
      </c>
      <c r="B216" s="2" t="s">
        <v>452</v>
      </c>
      <c r="C216" s="3" t="s">
        <v>19</v>
      </c>
      <c r="D216" s="4">
        <v>64</v>
      </c>
      <c r="E216" s="4">
        <f t="shared" si="9"/>
        <v>43</v>
      </c>
      <c r="F216" s="4" t="s">
        <v>16</v>
      </c>
      <c r="G216" s="16">
        <v>6751</v>
      </c>
      <c r="H216" s="15">
        <v>4948483</v>
      </c>
      <c r="I216" s="7">
        <f t="shared" si="10"/>
        <v>3535761</v>
      </c>
      <c r="J216" s="7">
        <f t="shared" si="11"/>
        <v>523.73885350318471</v>
      </c>
    </row>
    <row r="217" spans="1:10" ht="15" x14ac:dyDescent="0.25">
      <c r="A217" s="2" t="s">
        <v>453</v>
      </c>
      <c r="B217" s="2" t="s">
        <v>454</v>
      </c>
      <c r="C217" s="3" t="s">
        <v>12</v>
      </c>
      <c r="D217" s="4">
        <v>59</v>
      </c>
      <c r="E217" s="4">
        <f t="shared" si="9"/>
        <v>38</v>
      </c>
      <c r="F217" s="4" t="s">
        <v>13</v>
      </c>
      <c r="G217" s="16">
        <v>7828</v>
      </c>
      <c r="H217" s="15">
        <v>5526568</v>
      </c>
      <c r="I217" s="7">
        <f t="shared" si="10"/>
        <v>3124626</v>
      </c>
      <c r="J217" s="7">
        <f t="shared" si="11"/>
        <v>399.16019417475729</v>
      </c>
    </row>
    <row r="218" spans="1:10" ht="15" x14ac:dyDescent="0.25">
      <c r="A218" s="2" t="s">
        <v>455</v>
      </c>
      <c r="B218" s="2" t="s">
        <v>456</v>
      </c>
      <c r="C218" s="3" t="s">
        <v>19</v>
      </c>
      <c r="D218" s="4">
        <v>61</v>
      </c>
      <c r="E218" s="4">
        <f t="shared" si="9"/>
        <v>40</v>
      </c>
      <c r="F218" s="4" t="s">
        <v>13</v>
      </c>
      <c r="G218" s="16">
        <v>6480</v>
      </c>
      <c r="H218" s="15">
        <v>4354560</v>
      </c>
      <c r="I218" s="7">
        <f t="shared" si="10"/>
        <v>3289080</v>
      </c>
      <c r="J218" s="7">
        <f t="shared" si="11"/>
        <v>507.57407407407408</v>
      </c>
    </row>
    <row r="219" spans="1:10" ht="15" x14ac:dyDescent="0.25">
      <c r="A219" s="2" t="s">
        <v>457</v>
      </c>
      <c r="B219" s="2" t="s">
        <v>458</v>
      </c>
      <c r="C219" s="3" t="s">
        <v>12</v>
      </c>
      <c r="D219" s="4">
        <v>57</v>
      </c>
      <c r="E219" s="4">
        <f t="shared" si="9"/>
        <v>36</v>
      </c>
      <c r="F219" s="4" t="s">
        <v>13</v>
      </c>
      <c r="G219" s="16">
        <v>6228</v>
      </c>
      <c r="H219" s="15">
        <v>4396968</v>
      </c>
      <c r="I219" s="7">
        <f t="shared" si="10"/>
        <v>2960172</v>
      </c>
      <c r="J219" s="7">
        <f t="shared" si="11"/>
        <v>475.30057803468208</v>
      </c>
    </row>
    <row r="220" spans="1:10" ht="15" x14ac:dyDescent="0.25">
      <c r="A220" s="2" t="s">
        <v>459</v>
      </c>
      <c r="B220" s="2" t="s">
        <v>460</v>
      </c>
      <c r="C220" s="3" t="s">
        <v>19</v>
      </c>
      <c r="D220" s="4">
        <v>60</v>
      </c>
      <c r="E220" s="4">
        <f t="shared" si="9"/>
        <v>39</v>
      </c>
      <c r="F220" s="4" t="s">
        <v>41</v>
      </c>
      <c r="G220" s="16">
        <v>6240</v>
      </c>
      <c r="H220" s="15">
        <v>3762720</v>
      </c>
      <c r="I220" s="7">
        <f t="shared" si="10"/>
        <v>3206853</v>
      </c>
      <c r="J220" s="7">
        <f t="shared" si="11"/>
        <v>513.91875000000005</v>
      </c>
    </row>
    <row r="221" spans="1:10" ht="15" x14ac:dyDescent="0.25">
      <c r="A221" s="2" t="s">
        <v>461</v>
      </c>
      <c r="B221" s="2" t="s">
        <v>462</v>
      </c>
      <c r="C221" s="3" t="s">
        <v>19</v>
      </c>
      <c r="D221" s="4">
        <v>54</v>
      </c>
      <c r="E221" s="4">
        <f t="shared" si="9"/>
        <v>33</v>
      </c>
      <c r="F221" s="4" t="s">
        <v>16</v>
      </c>
      <c r="G221" s="16">
        <v>6435</v>
      </c>
      <c r="H221" s="15">
        <v>4054050</v>
      </c>
      <c r="I221" s="7">
        <f t="shared" si="10"/>
        <v>2713491</v>
      </c>
      <c r="J221" s="7">
        <f t="shared" si="11"/>
        <v>421.67692307692306</v>
      </c>
    </row>
    <row r="222" spans="1:10" ht="15" x14ac:dyDescent="0.25">
      <c r="A222" s="2" t="s">
        <v>463</v>
      </c>
      <c r="B222" s="2" t="s">
        <v>464</v>
      </c>
      <c r="C222" s="3" t="s">
        <v>19</v>
      </c>
      <c r="D222" s="4">
        <v>42</v>
      </c>
      <c r="E222" s="4">
        <f t="shared" si="9"/>
        <v>21</v>
      </c>
      <c r="F222" s="4" t="s">
        <v>16</v>
      </c>
      <c r="G222" s="16">
        <v>4053</v>
      </c>
      <c r="H222" s="15">
        <v>3222135</v>
      </c>
      <c r="I222" s="7">
        <f t="shared" si="10"/>
        <v>1726767</v>
      </c>
      <c r="J222" s="7">
        <f t="shared" si="11"/>
        <v>426.04663212435236</v>
      </c>
    </row>
    <row r="223" spans="1:10" ht="15" x14ac:dyDescent="0.25">
      <c r="A223" s="2" t="s">
        <v>465</v>
      </c>
      <c r="B223" s="2" t="s">
        <v>466</v>
      </c>
      <c r="C223" s="3" t="s">
        <v>19</v>
      </c>
      <c r="D223" s="4">
        <v>36</v>
      </c>
      <c r="E223" s="4">
        <f t="shared" si="9"/>
        <v>15</v>
      </c>
      <c r="F223" s="4" t="s">
        <v>16</v>
      </c>
      <c r="G223" s="16">
        <v>3060</v>
      </c>
      <c r="H223" s="15">
        <v>2142000</v>
      </c>
      <c r="I223" s="7">
        <f t="shared" si="10"/>
        <v>1233405</v>
      </c>
      <c r="J223" s="7">
        <f t="shared" si="11"/>
        <v>403.0735294117647</v>
      </c>
    </row>
    <row r="224" spans="1:10" ht="15" x14ac:dyDescent="0.25">
      <c r="A224" s="2" t="s">
        <v>467</v>
      </c>
      <c r="B224" s="2" t="s">
        <v>468</v>
      </c>
      <c r="C224" s="3" t="s">
        <v>12</v>
      </c>
      <c r="D224" s="4">
        <v>64</v>
      </c>
      <c r="E224" s="4">
        <f t="shared" si="9"/>
        <v>43</v>
      </c>
      <c r="F224" s="4" t="s">
        <v>41</v>
      </c>
      <c r="G224" s="16">
        <v>8084</v>
      </c>
      <c r="H224" s="15">
        <v>5860900</v>
      </c>
      <c r="I224" s="7">
        <f t="shared" si="10"/>
        <v>3535761</v>
      </c>
      <c r="J224" s="7">
        <f t="shared" si="11"/>
        <v>437.37765957446811</v>
      </c>
    </row>
    <row r="225" spans="1:10" ht="15" x14ac:dyDescent="0.25">
      <c r="A225" s="2" t="s">
        <v>469</v>
      </c>
      <c r="B225" s="2" t="s">
        <v>470</v>
      </c>
      <c r="C225" s="3" t="s">
        <v>19</v>
      </c>
      <c r="D225" s="4">
        <v>38</v>
      </c>
      <c r="E225" s="4">
        <f t="shared" si="9"/>
        <v>17</v>
      </c>
      <c r="F225" s="4" t="s">
        <v>23</v>
      </c>
      <c r="G225" s="16">
        <v>3196</v>
      </c>
      <c r="H225" s="15">
        <v>2387412</v>
      </c>
      <c r="I225" s="7">
        <f t="shared" si="10"/>
        <v>1397859</v>
      </c>
      <c r="J225" s="7">
        <f t="shared" si="11"/>
        <v>437.37765957446811</v>
      </c>
    </row>
    <row r="226" spans="1:10" ht="15" x14ac:dyDescent="0.25">
      <c r="A226" s="2" t="s">
        <v>471</v>
      </c>
      <c r="B226" s="2" t="s">
        <v>472</v>
      </c>
      <c r="C226" s="3" t="s">
        <v>19</v>
      </c>
      <c r="D226" s="4">
        <v>37</v>
      </c>
      <c r="E226" s="4">
        <f t="shared" si="9"/>
        <v>16</v>
      </c>
      <c r="F226" s="4" t="s">
        <v>13</v>
      </c>
      <c r="G226" s="16">
        <v>2672</v>
      </c>
      <c r="H226" s="15">
        <v>1707408</v>
      </c>
      <c r="I226" s="7">
        <f t="shared" si="10"/>
        <v>1315632</v>
      </c>
      <c r="J226" s="7">
        <f t="shared" si="11"/>
        <v>492.37724550898201</v>
      </c>
    </row>
    <row r="227" spans="1:10" ht="15" x14ac:dyDescent="0.25">
      <c r="A227" s="2" t="s">
        <v>473</v>
      </c>
      <c r="B227" s="2" t="s">
        <v>474</v>
      </c>
      <c r="C227" s="3" t="s">
        <v>12</v>
      </c>
      <c r="D227" s="4">
        <v>28</v>
      </c>
      <c r="E227" s="4">
        <f t="shared" si="9"/>
        <v>7</v>
      </c>
      <c r="F227" s="4" t="s">
        <v>16</v>
      </c>
      <c r="G227" s="16">
        <v>1379</v>
      </c>
      <c r="H227" s="15">
        <v>962542</v>
      </c>
      <c r="I227" s="7">
        <f t="shared" si="10"/>
        <v>575589</v>
      </c>
      <c r="J227" s="7">
        <f t="shared" si="11"/>
        <v>417.39593908629439</v>
      </c>
    </row>
    <row r="228" spans="1:10" ht="15" x14ac:dyDescent="0.25">
      <c r="A228" s="2" t="s">
        <v>475</v>
      </c>
      <c r="B228" s="2" t="s">
        <v>476</v>
      </c>
      <c r="C228" s="3" t="s">
        <v>12</v>
      </c>
      <c r="D228" s="4">
        <v>58</v>
      </c>
      <c r="E228" s="4">
        <f t="shared" si="9"/>
        <v>37</v>
      </c>
      <c r="F228" s="4" t="s">
        <v>20</v>
      </c>
      <c r="G228" s="16">
        <v>6142</v>
      </c>
      <c r="H228" s="15">
        <v>4557364</v>
      </c>
      <c r="I228" s="7">
        <f t="shared" si="10"/>
        <v>3042399</v>
      </c>
      <c r="J228" s="7">
        <f t="shared" si="11"/>
        <v>495.34337349397589</v>
      </c>
    </row>
    <row r="229" spans="1:10" ht="15" x14ac:dyDescent="0.25">
      <c r="A229" s="2" t="s">
        <v>477</v>
      </c>
      <c r="B229" s="2" t="s">
        <v>478</v>
      </c>
      <c r="C229" s="3" t="s">
        <v>12</v>
      </c>
      <c r="D229" s="4">
        <v>48</v>
      </c>
      <c r="E229" s="4">
        <f t="shared" si="9"/>
        <v>27</v>
      </c>
      <c r="F229" s="4" t="s">
        <v>16</v>
      </c>
      <c r="G229" s="16">
        <v>5481</v>
      </c>
      <c r="H229" s="15">
        <v>4231332</v>
      </c>
      <c r="I229" s="7">
        <f t="shared" si="10"/>
        <v>2220129</v>
      </c>
      <c r="J229" s="7">
        <f t="shared" si="11"/>
        <v>405.05911330049258</v>
      </c>
    </row>
    <row r="230" spans="1:10" ht="15" x14ac:dyDescent="0.25">
      <c r="A230" s="2" t="s">
        <v>479</v>
      </c>
      <c r="B230" s="2" t="s">
        <v>480</v>
      </c>
      <c r="C230" s="3" t="s">
        <v>73</v>
      </c>
      <c r="D230" s="4">
        <v>37</v>
      </c>
      <c r="E230" s="4">
        <f t="shared" si="9"/>
        <v>16</v>
      </c>
      <c r="F230" s="4" t="s">
        <v>41</v>
      </c>
      <c r="G230" s="16">
        <v>3024</v>
      </c>
      <c r="H230" s="15">
        <v>2186352</v>
      </c>
      <c r="I230" s="7">
        <f t="shared" si="10"/>
        <v>1315632</v>
      </c>
      <c r="J230" s="7">
        <f t="shared" si="11"/>
        <v>435.06349206349205</v>
      </c>
    </row>
    <row r="231" spans="1:10" ht="15" x14ac:dyDescent="0.25">
      <c r="A231" s="2" t="s">
        <v>481</v>
      </c>
      <c r="B231" s="2" t="s">
        <v>482</v>
      </c>
      <c r="C231" s="3" t="s">
        <v>12</v>
      </c>
      <c r="D231" s="4">
        <v>53</v>
      </c>
      <c r="E231" s="4">
        <f t="shared" si="9"/>
        <v>32</v>
      </c>
      <c r="F231" s="4" t="s">
        <v>16</v>
      </c>
      <c r="G231" s="16">
        <v>4928</v>
      </c>
      <c r="H231" s="15">
        <v>3424960</v>
      </c>
      <c r="I231" s="7">
        <f t="shared" si="10"/>
        <v>2631264</v>
      </c>
      <c r="J231" s="7">
        <f t="shared" si="11"/>
        <v>533.94155844155841</v>
      </c>
    </row>
    <row r="232" spans="1:10" ht="15" x14ac:dyDescent="0.25">
      <c r="A232" s="2" t="s">
        <v>483</v>
      </c>
      <c r="B232" s="2" t="s">
        <v>484</v>
      </c>
      <c r="C232" s="3" t="s">
        <v>12</v>
      </c>
      <c r="D232" s="4">
        <v>29</v>
      </c>
      <c r="E232" s="4">
        <f t="shared" si="9"/>
        <v>8</v>
      </c>
      <c r="F232" s="4" t="s">
        <v>13</v>
      </c>
      <c r="G232" s="16">
        <v>1568</v>
      </c>
      <c r="H232" s="15">
        <v>1155616</v>
      </c>
      <c r="I232" s="7">
        <f t="shared" si="10"/>
        <v>657816</v>
      </c>
      <c r="J232" s="7">
        <f t="shared" si="11"/>
        <v>419.52551020408163</v>
      </c>
    </row>
    <row r="233" spans="1:10" ht="15" x14ac:dyDescent="0.25">
      <c r="A233" s="2" t="s">
        <v>485</v>
      </c>
      <c r="B233" s="2" t="s">
        <v>486</v>
      </c>
      <c r="C233" s="3" t="s">
        <v>12</v>
      </c>
      <c r="D233" s="4">
        <v>50</v>
      </c>
      <c r="E233" s="4">
        <f t="shared" si="9"/>
        <v>29</v>
      </c>
      <c r="F233" s="4" t="s">
        <v>13</v>
      </c>
      <c r="G233" s="16">
        <v>6235</v>
      </c>
      <c r="H233" s="15">
        <v>4670015</v>
      </c>
      <c r="I233" s="7">
        <f t="shared" si="10"/>
        <v>2384583</v>
      </c>
      <c r="J233" s="7">
        <f t="shared" si="11"/>
        <v>382.45116279069765</v>
      </c>
    </row>
    <row r="234" spans="1:10" ht="15" x14ac:dyDescent="0.25">
      <c r="A234" s="2" t="s">
        <v>487</v>
      </c>
      <c r="B234" s="2" t="s">
        <v>488</v>
      </c>
      <c r="C234" s="3" t="s">
        <v>12</v>
      </c>
      <c r="D234" s="4">
        <v>45</v>
      </c>
      <c r="E234" s="4">
        <f t="shared" si="9"/>
        <v>24</v>
      </c>
      <c r="F234" s="4" t="s">
        <v>23</v>
      </c>
      <c r="G234" s="16">
        <v>3744</v>
      </c>
      <c r="H234" s="15">
        <v>2568384</v>
      </c>
      <c r="I234" s="7">
        <f t="shared" si="10"/>
        <v>1973448</v>
      </c>
      <c r="J234" s="7">
        <f t="shared" si="11"/>
        <v>527.09615384615381</v>
      </c>
    </row>
    <row r="235" spans="1:10" ht="15" x14ac:dyDescent="0.25">
      <c r="A235" s="2" t="s">
        <v>489</v>
      </c>
      <c r="B235" s="2" t="s">
        <v>490</v>
      </c>
      <c r="C235" s="3" t="s">
        <v>19</v>
      </c>
      <c r="D235" s="4">
        <v>45</v>
      </c>
      <c r="E235" s="4">
        <f t="shared" si="9"/>
        <v>24</v>
      </c>
      <c r="F235" s="4" t="s">
        <v>20</v>
      </c>
      <c r="G235" s="16">
        <v>4056</v>
      </c>
      <c r="H235" s="15">
        <v>3042000</v>
      </c>
      <c r="I235" s="7">
        <f t="shared" si="10"/>
        <v>1973448</v>
      </c>
      <c r="J235" s="7">
        <f t="shared" si="11"/>
        <v>486.55029585798815</v>
      </c>
    </row>
    <row r="236" spans="1:10" ht="15" x14ac:dyDescent="0.25">
      <c r="A236" s="2" t="s">
        <v>491</v>
      </c>
      <c r="B236" s="2" t="s">
        <v>492</v>
      </c>
      <c r="C236" s="3" t="s">
        <v>19</v>
      </c>
      <c r="D236" s="4">
        <v>49</v>
      </c>
      <c r="E236" s="4">
        <f t="shared" si="9"/>
        <v>28</v>
      </c>
      <c r="F236" s="4" t="s">
        <v>23</v>
      </c>
      <c r="G236" s="16">
        <v>4984</v>
      </c>
      <c r="H236" s="15">
        <v>3209696</v>
      </c>
      <c r="I236" s="7">
        <f t="shared" si="10"/>
        <v>2302356</v>
      </c>
      <c r="J236" s="7">
        <f t="shared" si="11"/>
        <v>461.94943820224717</v>
      </c>
    </row>
    <row r="237" spans="1:10" ht="15" x14ac:dyDescent="0.25">
      <c r="A237" s="2" t="s">
        <v>493</v>
      </c>
      <c r="B237" s="2" t="s">
        <v>494</v>
      </c>
      <c r="C237" s="3" t="s">
        <v>12</v>
      </c>
      <c r="D237" s="4">
        <v>33</v>
      </c>
      <c r="E237" s="4">
        <f t="shared" si="9"/>
        <v>12</v>
      </c>
      <c r="F237" s="4" t="s">
        <v>16</v>
      </c>
      <c r="G237" s="16">
        <v>2568</v>
      </c>
      <c r="H237" s="15">
        <v>1766784</v>
      </c>
      <c r="I237" s="7">
        <f t="shared" si="10"/>
        <v>986724</v>
      </c>
      <c r="J237" s="7">
        <f t="shared" si="11"/>
        <v>384.23831775700933</v>
      </c>
    </row>
    <row r="238" spans="1:10" ht="15" x14ac:dyDescent="0.25">
      <c r="A238" s="2" t="s">
        <v>495</v>
      </c>
      <c r="B238" s="2" t="s">
        <v>496</v>
      </c>
      <c r="C238" s="3" t="s">
        <v>12</v>
      </c>
      <c r="D238" s="4">
        <v>44</v>
      </c>
      <c r="E238" s="4">
        <f t="shared" si="9"/>
        <v>23</v>
      </c>
      <c r="F238" s="4" t="s">
        <v>13</v>
      </c>
      <c r="G238" s="16">
        <v>4370</v>
      </c>
      <c r="H238" s="15">
        <v>2643850</v>
      </c>
      <c r="I238" s="7">
        <f t="shared" si="10"/>
        <v>1891221</v>
      </c>
      <c r="J238" s="7">
        <f t="shared" si="11"/>
        <v>432.77368421052631</v>
      </c>
    </row>
    <row r="239" spans="1:10" ht="15" x14ac:dyDescent="0.25">
      <c r="A239" s="2" t="s">
        <v>497</v>
      </c>
      <c r="B239" s="2" t="s">
        <v>498</v>
      </c>
      <c r="C239" s="3" t="s">
        <v>19</v>
      </c>
      <c r="D239" s="4">
        <v>62</v>
      </c>
      <c r="E239" s="4">
        <f t="shared" si="9"/>
        <v>41</v>
      </c>
      <c r="F239" s="4" t="s">
        <v>16</v>
      </c>
      <c r="G239" s="16">
        <v>6396</v>
      </c>
      <c r="H239" s="15">
        <v>4496388</v>
      </c>
      <c r="I239" s="7">
        <f t="shared" si="10"/>
        <v>3371307</v>
      </c>
      <c r="J239" s="7">
        <f t="shared" si="11"/>
        <v>527.09615384615381</v>
      </c>
    </row>
    <row r="240" spans="1:10" ht="15" x14ac:dyDescent="0.25">
      <c r="A240" s="2" t="s">
        <v>499</v>
      </c>
      <c r="B240" s="2" t="s">
        <v>500</v>
      </c>
      <c r="C240" s="3" t="s">
        <v>12</v>
      </c>
      <c r="D240" s="4">
        <v>25</v>
      </c>
      <c r="E240" s="4">
        <f t="shared" si="9"/>
        <v>4</v>
      </c>
      <c r="F240" s="4" t="s">
        <v>23</v>
      </c>
      <c r="G240" s="16">
        <v>616</v>
      </c>
      <c r="H240" s="15">
        <v>397936</v>
      </c>
      <c r="I240" s="7">
        <f t="shared" si="10"/>
        <v>328908</v>
      </c>
      <c r="J240" s="7">
        <f t="shared" si="11"/>
        <v>533.94155844155841</v>
      </c>
    </row>
    <row r="241" spans="1:10" ht="15" x14ac:dyDescent="0.25">
      <c r="A241" s="2" t="s">
        <v>501</v>
      </c>
      <c r="B241" s="2" t="s">
        <v>502</v>
      </c>
      <c r="C241" s="3" t="s">
        <v>12</v>
      </c>
      <c r="D241" s="4">
        <v>54</v>
      </c>
      <c r="E241" s="4">
        <f t="shared" si="9"/>
        <v>33</v>
      </c>
      <c r="F241" s="4" t="s">
        <v>13</v>
      </c>
      <c r="G241" s="16">
        <v>5247</v>
      </c>
      <c r="H241" s="15">
        <v>4139883</v>
      </c>
      <c r="I241" s="7">
        <f t="shared" si="10"/>
        <v>2713491</v>
      </c>
      <c r="J241" s="7">
        <f t="shared" si="11"/>
        <v>517.15094339622647</v>
      </c>
    </row>
    <row r="242" spans="1:10" ht="15" x14ac:dyDescent="0.25">
      <c r="A242" s="2" t="s">
        <v>503</v>
      </c>
      <c r="B242" s="2" t="s">
        <v>504</v>
      </c>
      <c r="C242" s="3" t="s">
        <v>12</v>
      </c>
      <c r="D242" s="4">
        <v>51</v>
      </c>
      <c r="E242" s="4">
        <f t="shared" si="9"/>
        <v>30</v>
      </c>
      <c r="F242" s="4" t="s">
        <v>41</v>
      </c>
      <c r="G242" s="16">
        <v>5760</v>
      </c>
      <c r="H242" s="15">
        <v>4584960</v>
      </c>
      <c r="I242" s="7">
        <f t="shared" si="10"/>
        <v>2466810</v>
      </c>
      <c r="J242" s="7">
        <f t="shared" si="11"/>
        <v>428.265625</v>
      </c>
    </row>
    <row r="243" spans="1:10" ht="15" x14ac:dyDescent="0.25">
      <c r="A243" s="2" t="s">
        <v>505</v>
      </c>
      <c r="B243" s="2" t="s">
        <v>506</v>
      </c>
      <c r="C243" s="3" t="s">
        <v>19</v>
      </c>
      <c r="D243" s="4">
        <v>46</v>
      </c>
      <c r="E243" s="4">
        <f t="shared" si="9"/>
        <v>25</v>
      </c>
      <c r="F243" s="4" t="s">
        <v>23</v>
      </c>
      <c r="G243" s="16">
        <v>3875</v>
      </c>
      <c r="H243" s="15">
        <v>2464500</v>
      </c>
      <c r="I243" s="7">
        <f t="shared" si="10"/>
        <v>2055675</v>
      </c>
      <c r="J243" s="7">
        <f t="shared" si="11"/>
        <v>530.49677419354839</v>
      </c>
    </row>
    <row r="244" spans="1:10" ht="15" x14ac:dyDescent="0.25">
      <c r="A244" s="2" t="s">
        <v>507</v>
      </c>
      <c r="B244" s="2" t="s">
        <v>508</v>
      </c>
      <c r="C244" s="3" t="s">
        <v>12</v>
      </c>
      <c r="D244" s="4">
        <v>32</v>
      </c>
      <c r="E244" s="4">
        <f t="shared" si="9"/>
        <v>11</v>
      </c>
      <c r="F244" s="4" t="s">
        <v>13</v>
      </c>
      <c r="G244" s="16">
        <v>1991</v>
      </c>
      <c r="H244" s="15">
        <v>1361844</v>
      </c>
      <c r="I244" s="7">
        <f t="shared" si="10"/>
        <v>904497</v>
      </c>
      <c r="J244" s="7">
        <f t="shared" si="11"/>
        <v>454.29281767955803</v>
      </c>
    </row>
    <row r="245" spans="1:10" ht="15" x14ac:dyDescent="0.25">
      <c r="A245" s="2" t="s">
        <v>509</v>
      </c>
      <c r="B245" s="2" t="s">
        <v>510</v>
      </c>
      <c r="C245" s="3" t="s">
        <v>73</v>
      </c>
      <c r="D245" s="4">
        <v>56</v>
      </c>
      <c r="E245" s="4">
        <f t="shared" si="9"/>
        <v>35</v>
      </c>
      <c r="F245" s="4" t="s">
        <v>13</v>
      </c>
      <c r="G245" s="16">
        <v>5950</v>
      </c>
      <c r="H245" s="15">
        <v>4331600</v>
      </c>
      <c r="I245" s="7">
        <f t="shared" si="10"/>
        <v>2877945</v>
      </c>
      <c r="J245" s="7">
        <f t="shared" si="11"/>
        <v>483.68823529411765</v>
      </c>
    </row>
    <row r="246" spans="1:10" ht="15" x14ac:dyDescent="0.25">
      <c r="A246" s="2" t="s">
        <v>511</v>
      </c>
      <c r="B246" s="2" t="s">
        <v>512</v>
      </c>
      <c r="C246" s="3" t="s">
        <v>12</v>
      </c>
      <c r="D246" s="4">
        <v>61</v>
      </c>
      <c r="E246" s="4">
        <f t="shared" si="9"/>
        <v>40</v>
      </c>
      <c r="F246" s="4" t="s">
        <v>13</v>
      </c>
      <c r="G246" s="16">
        <v>7480</v>
      </c>
      <c r="H246" s="15">
        <v>4929320</v>
      </c>
      <c r="I246" s="7">
        <f t="shared" si="10"/>
        <v>3289080</v>
      </c>
      <c r="J246" s="7">
        <f t="shared" si="11"/>
        <v>439.71657754010693</v>
      </c>
    </row>
    <row r="247" spans="1:10" ht="15" x14ac:dyDescent="0.25">
      <c r="A247" s="2" t="s">
        <v>513</v>
      </c>
      <c r="B247" s="2" t="s">
        <v>514</v>
      </c>
      <c r="C247" s="3" t="s">
        <v>12</v>
      </c>
      <c r="D247" s="4">
        <v>57</v>
      </c>
      <c r="E247" s="4">
        <f t="shared" si="9"/>
        <v>36</v>
      </c>
      <c r="F247" s="4" t="s">
        <v>16</v>
      </c>
      <c r="G247" s="16">
        <v>6336</v>
      </c>
      <c r="H247" s="15">
        <v>4688640</v>
      </c>
      <c r="I247" s="7">
        <f t="shared" si="10"/>
        <v>2960172</v>
      </c>
      <c r="J247" s="7">
        <f t="shared" si="11"/>
        <v>467.19886363636363</v>
      </c>
    </row>
    <row r="248" spans="1:10" ht="15" x14ac:dyDescent="0.25">
      <c r="A248" s="2" t="s">
        <v>515</v>
      </c>
      <c r="B248" s="2" t="s">
        <v>516</v>
      </c>
      <c r="C248" s="3" t="s">
        <v>19</v>
      </c>
      <c r="D248" s="4">
        <v>32</v>
      </c>
      <c r="E248" s="4">
        <f t="shared" si="9"/>
        <v>11</v>
      </c>
      <c r="F248" s="4" t="s">
        <v>41</v>
      </c>
      <c r="G248" s="16">
        <v>2013</v>
      </c>
      <c r="H248" s="15">
        <v>1223904</v>
      </c>
      <c r="I248" s="7">
        <f t="shared" si="10"/>
        <v>904497</v>
      </c>
      <c r="J248" s="7">
        <f t="shared" si="11"/>
        <v>449.32786885245901</v>
      </c>
    </row>
    <row r="249" spans="1:10" ht="15" x14ac:dyDescent="0.25">
      <c r="A249" s="2" t="s">
        <v>517</v>
      </c>
      <c r="B249" s="2" t="s">
        <v>518</v>
      </c>
      <c r="C249" s="3" t="s">
        <v>19</v>
      </c>
      <c r="D249" s="4">
        <v>64</v>
      </c>
      <c r="E249" s="4">
        <f t="shared" si="9"/>
        <v>43</v>
      </c>
      <c r="F249" s="4" t="s">
        <v>13</v>
      </c>
      <c r="G249" s="16">
        <v>6794</v>
      </c>
      <c r="H249" s="15">
        <v>5204204</v>
      </c>
      <c r="I249" s="7">
        <f t="shared" si="10"/>
        <v>3535761</v>
      </c>
      <c r="J249" s="7">
        <f t="shared" si="11"/>
        <v>520.42405063291142</v>
      </c>
    </row>
    <row r="250" spans="1:10" ht="15" x14ac:dyDescent="0.25">
      <c r="A250" s="2" t="s">
        <v>519</v>
      </c>
      <c r="B250" s="2" t="s">
        <v>520</v>
      </c>
      <c r="C250" s="3" t="s">
        <v>12</v>
      </c>
      <c r="D250" s="4">
        <v>35</v>
      </c>
      <c r="E250" s="4">
        <f t="shared" si="9"/>
        <v>14</v>
      </c>
      <c r="F250" s="4" t="s">
        <v>20</v>
      </c>
      <c r="G250" s="16">
        <v>2366</v>
      </c>
      <c r="H250" s="15">
        <v>1644370</v>
      </c>
      <c r="I250" s="7">
        <f t="shared" si="10"/>
        <v>1151178</v>
      </c>
      <c r="J250" s="7">
        <f t="shared" si="11"/>
        <v>486.55029585798815</v>
      </c>
    </row>
    <row r="251" spans="1:10" ht="15" x14ac:dyDescent="0.25">
      <c r="A251" s="2" t="s">
        <v>521</v>
      </c>
      <c r="B251" s="2" t="s">
        <v>522</v>
      </c>
      <c r="C251" s="3" t="s">
        <v>12</v>
      </c>
      <c r="D251" s="4">
        <v>23</v>
      </c>
      <c r="E251" s="4">
        <f t="shared" si="9"/>
        <v>2</v>
      </c>
      <c r="F251" s="4" t="s">
        <v>20</v>
      </c>
      <c r="G251" s="16">
        <v>354</v>
      </c>
      <c r="H251" s="15">
        <v>236826</v>
      </c>
      <c r="I251" s="7">
        <f t="shared" si="10"/>
        <v>164454</v>
      </c>
      <c r="J251" s="7">
        <f t="shared" si="11"/>
        <v>464.5593220338983</v>
      </c>
    </row>
    <row r="252" spans="1:10" ht="15" x14ac:dyDescent="0.25">
      <c r="A252" s="2" t="s">
        <v>523</v>
      </c>
      <c r="B252" s="2" t="s">
        <v>524</v>
      </c>
      <c r="C252" s="3" t="s">
        <v>19</v>
      </c>
      <c r="D252" s="4">
        <v>41</v>
      </c>
      <c r="E252" s="4">
        <f t="shared" si="9"/>
        <v>20</v>
      </c>
      <c r="F252" s="4" t="s">
        <v>23</v>
      </c>
      <c r="G252" s="16">
        <v>3600</v>
      </c>
      <c r="H252" s="15">
        <v>2271600</v>
      </c>
      <c r="I252" s="7">
        <f t="shared" si="10"/>
        <v>1644540</v>
      </c>
      <c r="J252" s="7">
        <f t="shared" si="11"/>
        <v>456.81666666666666</v>
      </c>
    </row>
    <row r="253" spans="1:10" ht="15" x14ac:dyDescent="0.25">
      <c r="A253" s="2" t="s">
        <v>525</v>
      </c>
      <c r="B253" s="2" t="s">
        <v>526</v>
      </c>
      <c r="C253" s="3" t="s">
        <v>12</v>
      </c>
      <c r="D253" s="4">
        <v>62</v>
      </c>
      <c r="E253" s="4">
        <f t="shared" si="9"/>
        <v>41</v>
      </c>
      <c r="F253" s="4" t="s">
        <v>16</v>
      </c>
      <c r="G253" s="16">
        <v>7216</v>
      </c>
      <c r="H253" s="15">
        <v>4538864</v>
      </c>
      <c r="I253" s="7">
        <f t="shared" si="10"/>
        <v>3371307</v>
      </c>
      <c r="J253" s="7">
        <f t="shared" si="11"/>
        <v>467.19886363636363</v>
      </c>
    </row>
    <row r="254" spans="1:10" ht="15" x14ac:dyDescent="0.25">
      <c r="A254" s="2" t="s">
        <v>527</v>
      </c>
      <c r="B254" s="2" t="s">
        <v>528</v>
      </c>
      <c r="C254" s="3" t="s">
        <v>12</v>
      </c>
      <c r="D254" s="4">
        <v>35</v>
      </c>
      <c r="E254" s="4">
        <f t="shared" si="9"/>
        <v>14</v>
      </c>
      <c r="F254" s="4" t="s">
        <v>13</v>
      </c>
      <c r="G254" s="16">
        <v>2688</v>
      </c>
      <c r="H254" s="15">
        <v>1755264</v>
      </c>
      <c r="I254" s="7">
        <f t="shared" si="10"/>
        <v>1151178</v>
      </c>
      <c r="J254" s="7">
        <f t="shared" si="11"/>
        <v>428.265625</v>
      </c>
    </row>
    <row r="255" spans="1:10" ht="15" x14ac:dyDescent="0.25">
      <c r="A255" s="2" t="s">
        <v>529</v>
      </c>
      <c r="B255" s="2" t="s">
        <v>530</v>
      </c>
      <c r="C255" s="3" t="s">
        <v>12</v>
      </c>
      <c r="D255" s="4">
        <v>57</v>
      </c>
      <c r="E255" s="4">
        <f t="shared" si="9"/>
        <v>36</v>
      </c>
      <c r="F255" s="4" t="s">
        <v>20</v>
      </c>
      <c r="G255" s="16">
        <v>5400</v>
      </c>
      <c r="H255" s="15">
        <v>3634200</v>
      </c>
      <c r="I255" s="7">
        <f t="shared" si="10"/>
        <v>2960172</v>
      </c>
      <c r="J255" s="7">
        <f t="shared" si="11"/>
        <v>548.17999999999995</v>
      </c>
    </row>
    <row r="256" spans="1:10" ht="15" x14ac:dyDescent="0.25">
      <c r="A256" s="2" t="s">
        <v>531</v>
      </c>
      <c r="B256" s="2" t="s">
        <v>532</v>
      </c>
      <c r="C256" s="3" t="s">
        <v>12</v>
      </c>
      <c r="D256" s="4">
        <v>45</v>
      </c>
      <c r="E256" s="4">
        <f t="shared" si="9"/>
        <v>24</v>
      </c>
      <c r="F256" s="4" t="s">
        <v>23</v>
      </c>
      <c r="G256" s="16">
        <v>5184</v>
      </c>
      <c r="H256" s="15">
        <v>3333312</v>
      </c>
      <c r="I256" s="7">
        <f t="shared" si="10"/>
        <v>1973448</v>
      </c>
      <c r="J256" s="7">
        <f t="shared" si="11"/>
        <v>380.68055555555554</v>
      </c>
    </row>
    <row r="257" spans="1:10" ht="15" x14ac:dyDescent="0.25">
      <c r="A257" s="2" t="s">
        <v>533</v>
      </c>
      <c r="B257" s="2" t="s">
        <v>534</v>
      </c>
      <c r="C257" s="3" t="s">
        <v>19</v>
      </c>
      <c r="D257" s="4">
        <v>29</v>
      </c>
      <c r="E257" s="4">
        <f t="shared" si="9"/>
        <v>8</v>
      </c>
      <c r="F257" s="4" t="s">
        <v>41</v>
      </c>
      <c r="G257" s="16">
        <v>1376</v>
      </c>
      <c r="H257" s="15">
        <v>913664</v>
      </c>
      <c r="I257" s="7">
        <f t="shared" si="10"/>
        <v>657816</v>
      </c>
      <c r="J257" s="7">
        <f t="shared" si="11"/>
        <v>478.06395348837208</v>
      </c>
    </row>
    <row r="258" spans="1:10" ht="15" x14ac:dyDescent="0.25">
      <c r="A258" s="2" t="s">
        <v>535</v>
      </c>
      <c r="B258" s="2" t="s">
        <v>536</v>
      </c>
      <c r="C258" s="3" t="s">
        <v>19</v>
      </c>
      <c r="D258" s="4">
        <v>52</v>
      </c>
      <c r="E258" s="4">
        <f t="shared" si="9"/>
        <v>31</v>
      </c>
      <c r="F258" s="4" t="s">
        <v>13</v>
      </c>
      <c r="G258" s="16">
        <v>5673</v>
      </c>
      <c r="H258" s="15">
        <v>3948408</v>
      </c>
      <c r="I258" s="7">
        <f t="shared" si="10"/>
        <v>2549037</v>
      </c>
      <c r="J258" s="7">
        <f t="shared" si="11"/>
        <v>449.32786885245901</v>
      </c>
    </row>
    <row r="259" spans="1:10" ht="15" x14ac:dyDescent="0.25">
      <c r="A259" s="2" t="s">
        <v>537</v>
      </c>
      <c r="B259" s="2" t="s">
        <v>538</v>
      </c>
      <c r="C259" s="3" t="s">
        <v>12</v>
      </c>
      <c r="D259" s="4">
        <v>41</v>
      </c>
      <c r="E259" s="4">
        <f t="shared" ref="E259:E300" si="12">D259-21</f>
        <v>20</v>
      </c>
      <c r="F259" s="4" t="s">
        <v>23</v>
      </c>
      <c r="G259" s="16">
        <v>3920</v>
      </c>
      <c r="H259" s="15">
        <v>3108560</v>
      </c>
      <c r="I259" s="7">
        <f t="shared" ref="I259:I300" si="13">82227*E259</f>
        <v>1644540</v>
      </c>
      <c r="J259" s="7">
        <f t="shared" ref="J259:J300" si="14">I259/G259</f>
        <v>419.52551020408163</v>
      </c>
    </row>
    <row r="260" spans="1:10" ht="15" x14ac:dyDescent="0.25">
      <c r="A260" s="2" t="s">
        <v>539</v>
      </c>
      <c r="B260" s="2" t="s">
        <v>540</v>
      </c>
      <c r="C260" s="3" t="s">
        <v>19</v>
      </c>
      <c r="D260" s="4">
        <v>32</v>
      </c>
      <c r="E260" s="4">
        <f t="shared" si="12"/>
        <v>11</v>
      </c>
      <c r="F260" s="4" t="s">
        <v>16</v>
      </c>
      <c r="G260" s="16">
        <v>1859</v>
      </c>
      <c r="H260" s="15">
        <v>1156298</v>
      </c>
      <c r="I260" s="7">
        <f t="shared" si="13"/>
        <v>904497</v>
      </c>
      <c r="J260" s="7">
        <f t="shared" si="14"/>
        <v>486.55029585798815</v>
      </c>
    </row>
    <row r="261" spans="1:10" ht="15" x14ac:dyDescent="0.25">
      <c r="A261" s="2" t="s">
        <v>541</v>
      </c>
      <c r="B261" s="2" t="s">
        <v>542</v>
      </c>
      <c r="C261" s="3" t="s">
        <v>86</v>
      </c>
      <c r="D261" s="4">
        <v>34</v>
      </c>
      <c r="E261" s="4">
        <f t="shared" si="12"/>
        <v>13</v>
      </c>
      <c r="F261" s="4" t="s">
        <v>13</v>
      </c>
      <c r="G261" s="16">
        <v>2613</v>
      </c>
      <c r="H261" s="15">
        <v>2066883</v>
      </c>
      <c r="I261" s="7">
        <f t="shared" si="13"/>
        <v>1068951</v>
      </c>
      <c r="J261" s="7">
        <f t="shared" si="14"/>
        <v>409.08955223880599</v>
      </c>
    </row>
    <row r="262" spans="1:10" ht="15" x14ac:dyDescent="0.25">
      <c r="A262" s="2" t="s">
        <v>543</v>
      </c>
      <c r="B262" s="2" t="s">
        <v>544</v>
      </c>
      <c r="C262" s="3" t="s">
        <v>19</v>
      </c>
      <c r="D262" s="4">
        <v>37</v>
      </c>
      <c r="E262" s="4">
        <f t="shared" si="12"/>
        <v>16</v>
      </c>
      <c r="F262" s="4" t="s">
        <v>16</v>
      </c>
      <c r="G262" s="16">
        <v>2800</v>
      </c>
      <c r="H262" s="15">
        <v>2102800</v>
      </c>
      <c r="I262" s="7">
        <f t="shared" si="13"/>
        <v>1315632</v>
      </c>
      <c r="J262" s="7">
        <f t="shared" si="14"/>
        <v>469.86857142857144</v>
      </c>
    </row>
    <row r="263" spans="1:10" ht="15" x14ac:dyDescent="0.25">
      <c r="A263" s="2" t="s">
        <v>545</v>
      </c>
      <c r="B263" s="2" t="s">
        <v>546</v>
      </c>
      <c r="C263" s="3" t="s">
        <v>19</v>
      </c>
      <c r="D263" s="4">
        <v>64</v>
      </c>
      <c r="E263" s="4">
        <f t="shared" si="12"/>
        <v>43</v>
      </c>
      <c r="F263" s="4" t="s">
        <v>16</v>
      </c>
      <c r="G263" s="16">
        <v>7912</v>
      </c>
      <c r="H263" s="15">
        <v>4818408</v>
      </c>
      <c r="I263" s="7">
        <f t="shared" si="13"/>
        <v>3535761</v>
      </c>
      <c r="J263" s="7">
        <f t="shared" si="14"/>
        <v>446.88586956521738</v>
      </c>
    </row>
    <row r="264" spans="1:10" ht="15" x14ac:dyDescent="0.25">
      <c r="A264" s="2" t="s">
        <v>547</v>
      </c>
      <c r="B264" s="2" t="s">
        <v>548</v>
      </c>
      <c r="C264" s="3" t="s">
        <v>19</v>
      </c>
      <c r="D264" s="4">
        <v>59</v>
      </c>
      <c r="E264" s="4">
        <f t="shared" si="12"/>
        <v>38</v>
      </c>
      <c r="F264" s="4" t="s">
        <v>16</v>
      </c>
      <c r="G264" s="16">
        <v>7676</v>
      </c>
      <c r="H264" s="15">
        <v>5710944</v>
      </c>
      <c r="I264" s="7">
        <f t="shared" si="13"/>
        <v>3124626</v>
      </c>
      <c r="J264" s="7">
        <f t="shared" si="14"/>
        <v>407.06435643564356</v>
      </c>
    </row>
    <row r="265" spans="1:10" ht="15" x14ac:dyDescent="0.25">
      <c r="A265" s="2" t="s">
        <v>549</v>
      </c>
      <c r="B265" s="2" t="s">
        <v>550</v>
      </c>
      <c r="C265" s="3" t="s">
        <v>12</v>
      </c>
      <c r="D265" s="4">
        <v>33</v>
      </c>
      <c r="E265" s="4">
        <f t="shared" si="12"/>
        <v>12</v>
      </c>
      <c r="F265" s="4" t="s">
        <v>20</v>
      </c>
      <c r="G265" s="16">
        <v>2016</v>
      </c>
      <c r="H265" s="15">
        <v>1225728</v>
      </c>
      <c r="I265" s="7">
        <f t="shared" si="13"/>
        <v>986724</v>
      </c>
      <c r="J265" s="7">
        <f t="shared" si="14"/>
        <v>489.44642857142856</v>
      </c>
    </row>
    <row r="266" spans="1:10" ht="15" x14ac:dyDescent="0.25">
      <c r="A266" s="2" t="s">
        <v>551</v>
      </c>
      <c r="B266" s="2" t="s">
        <v>552</v>
      </c>
      <c r="C266" s="3" t="s">
        <v>12</v>
      </c>
      <c r="D266" s="4">
        <v>29</v>
      </c>
      <c r="E266" s="4">
        <f t="shared" si="12"/>
        <v>8</v>
      </c>
      <c r="F266" s="4" t="s">
        <v>41</v>
      </c>
      <c r="G266" s="16">
        <v>1488</v>
      </c>
      <c r="H266" s="15">
        <v>1093680</v>
      </c>
      <c r="I266" s="7">
        <f t="shared" si="13"/>
        <v>657816</v>
      </c>
      <c r="J266" s="7">
        <f t="shared" si="14"/>
        <v>442.08064516129031</v>
      </c>
    </row>
    <row r="267" spans="1:10" ht="15" x14ac:dyDescent="0.25">
      <c r="A267" s="2" t="s">
        <v>553</v>
      </c>
      <c r="B267" s="2" t="s">
        <v>554</v>
      </c>
      <c r="C267" s="3" t="s">
        <v>12</v>
      </c>
      <c r="D267" s="4">
        <v>34</v>
      </c>
      <c r="E267" s="4">
        <f t="shared" si="12"/>
        <v>13</v>
      </c>
      <c r="F267" s="4" t="s">
        <v>16</v>
      </c>
      <c r="G267" s="16">
        <v>2769</v>
      </c>
      <c r="H267" s="15">
        <v>2032446</v>
      </c>
      <c r="I267" s="7">
        <f t="shared" si="13"/>
        <v>1068951</v>
      </c>
      <c r="J267" s="7">
        <f t="shared" si="14"/>
        <v>386.04225352112678</v>
      </c>
    </row>
    <row r="268" spans="1:10" ht="15" x14ac:dyDescent="0.25">
      <c r="A268" s="2" t="s">
        <v>555</v>
      </c>
      <c r="B268" s="2" t="s">
        <v>556</v>
      </c>
      <c r="C268" s="3" t="s">
        <v>19</v>
      </c>
      <c r="D268" s="4">
        <v>30</v>
      </c>
      <c r="E268" s="4">
        <f t="shared" si="12"/>
        <v>9</v>
      </c>
      <c r="F268" s="4" t="s">
        <v>16</v>
      </c>
      <c r="G268" s="16">
        <v>1467</v>
      </c>
      <c r="H268" s="15">
        <v>889002</v>
      </c>
      <c r="I268" s="7">
        <f t="shared" si="13"/>
        <v>740043</v>
      </c>
      <c r="J268" s="7">
        <f t="shared" si="14"/>
        <v>504.46012269938649</v>
      </c>
    </row>
    <row r="269" spans="1:10" ht="15" x14ac:dyDescent="0.25">
      <c r="A269" s="2" t="s">
        <v>557</v>
      </c>
      <c r="B269" s="2" t="s">
        <v>558</v>
      </c>
      <c r="C269" s="3" t="s">
        <v>19</v>
      </c>
      <c r="D269" s="4">
        <v>36</v>
      </c>
      <c r="E269" s="4">
        <f t="shared" si="12"/>
        <v>15</v>
      </c>
      <c r="F269" s="4" t="s">
        <v>41</v>
      </c>
      <c r="G269" s="16">
        <v>2295</v>
      </c>
      <c r="H269" s="15">
        <v>1764855</v>
      </c>
      <c r="I269" s="7">
        <f t="shared" si="13"/>
        <v>1233405</v>
      </c>
      <c r="J269" s="7">
        <f t="shared" si="14"/>
        <v>537.43137254901956</v>
      </c>
    </row>
    <row r="270" spans="1:10" ht="15" x14ac:dyDescent="0.25">
      <c r="A270" s="2" t="s">
        <v>559</v>
      </c>
      <c r="B270" s="2" t="s">
        <v>560</v>
      </c>
      <c r="C270" s="3" t="s">
        <v>19</v>
      </c>
      <c r="D270" s="4">
        <v>41</v>
      </c>
      <c r="E270" s="4">
        <f t="shared" si="12"/>
        <v>20</v>
      </c>
      <c r="F270" s="4" t="s">
        <v>23</v>
      </c>
      <c r="G270" s="16">
        <v>4160</v>
      </c>
      <c r="H270" s="15">
        <v>2907840</v>
      </c>
      <c r="I270" s="7">
        <f t="shared" si="13"/>
        <v>1644540</v>
      </c>
      <c r="J270" s="7">
        <f t="shared" si="14"/>
        <v>395.32211538461536</v>
      </c>
    </row>
    <row r="271" spans="1:10" ht="15" x14ac:dyDescent="0.25">
      <c r="A271" s="2" t="s">
        <v>561</v>
      </c>
      <c r="B271" s="2" t="s">
        <v>562</v>
      </c>
      <c r="C271" s="3" t="s">
        <v>19</v>
      </c>
      <c r="D271" s="4">
        <v>33</v>
      </c>
      <c r="E271" s="4">
        <f t="shared" si="12"/>
        <v>12</v>
      </c>
      <c r="F271" s="4" t="s">
        <v>23</v>
      </c>
      <c r="G271" s="16">
        <v>2448</v>
      </c>
      <c r="H271" s="15">
        <v>1767456</v>
      </c>
      <c r="I271" s="7">
        <f t="shared" si="13"/>
        <v>986724</v>
      </c>
      <c r="J271" s="7">
        <f t="shared" si="14"/>
        <v>403.0735294117647</v>
      </c>
    </row>
    <row r="272" spans="1:10" ht="15" x14ac:dyDescent="0.25">
      <c r="A272" s="2" t="s">
        <v>563</v>
      </c>
      <c r="B272" s="2" t="s">
        <v>564</v>
      </c>
      <c r="C272" s="3" t="s">
        <v>266</v>
      </c>
      <c r="D272" s="4">
        <v>47</v>
      </c>
      <c r="E272" s="4">
        <f t="shared" si="12"/>
        <v>26</v>
      </c>
      <c r="F272" s="4" t="s">
        <v>20</v>
      </c>
      <c r="G272" s="16">
        <v>4784</v>
      </c>
      <c r="H272" s="15">
        <v>3052192</v>
      </c>
      <c r="I272" s="7">
        <f t="shared" si="13"/>
        <v>2137902</v>
      </c>
      <c r="J272" s="7">
        <f t="shared" si="14"/>
        <v>446.88586956521738</v>
      </c>
    </row>
    <row r="273" spans="1:10" ht="15" x14ac:dyDescent="0.25">
      <c r="A273" s="2" t="s">
        <v>565</v>
      </c>
      <c r="B273" s="2" t="s">
        <v>566</v>
      </c>
      <c r="C273" s="3" t="s">
        <v>19</v>
      </c>
      <c r="D273" s="4">
        <v>51</v>
      </c>
      <c r="E273" s="4">
        <f t="shared" si="12"/>
        <v>30</v>
      </c>
      <c r="F273" s="4" t="s">
        <v>20</v>
      </c>
      <c r="G273" s="16">
        <v>4770</v>
      </c>
      <c r="H273" s="15">
        <v>3205440</v>
      </c>
      <c r="I273" s="7">
        <f t="shared" si="13"/>
        <v>2466810</v>
      </c>
      <c r="J273" s="7">
        <f t="shared" si="14"/>
        <v>517.15094339622647</v>
      </c>
    </row>
    <row r="274" spans="1:10" ht="15" x14ac:dyDescent="0.25">
      <c r="A274" s="2" t="s">
        <v>567</v>
      </c>
      <c r="B274" s="2" t="s">
        <v>568</v>
      </c>
      <c r="C274" s="3" t="s">
        <v>12</v>
      </c>
      <c r="D274" s="4">
        <v>62</v>
      </c>
      <c r="E274" s="4">
        <f t="shared" si="12"/>
        <v>41</v>
      </c>
      <c r="F274" s="4" t="s">
        <v>23</v>
      </c>
      <c r="G274" s="16">
        <v>8364</v>
      </c>
      <c r="H274" s="15">
        <v>5327868</v>
      </c>
      <c r="I274" s="7">
        <f t="shared" si="13"/>
        <v>3371307</v>
      </c>
      <c r="J274" s="7">
        <f t="shared" si="14"/>
        <v>403.0735294117647</v>
      </c>
    </row>
    <row r="275" spans="1:10" ht="15" x14ac:dyDescent="0.25">
      <c r="A275" s="2" t="s">
        <v>569</v>
      </c>
      <c r="B275" s="2" t="s">
        <v>570</v>
      </c>
      <c r="C275" s="3" t="s">
        <v>12</v>
      </c>
      <c r="D275" s="4">
        <v>29</v>
      </c>
      <c r="E275" s="4">
        <f t="shared" si="12"/>
        <v>8</v>
      </c>
      <c r="F275" s="4" t="s">
        <v>20</v>
      </c>
      <c r="G275" s="16">
        <v>1632</v>
      </c>
      <c r="H275" s="15">
        <v>1170144</v>
      </c>
      <c r="I275" s="7">
        <f t="shared" si="13"/>
        <v>657816</v>
      </c>
      <c r="J275" s="7">
        <f t="shared" si="14"/>
        <v>403.0735294117647</v>
      </c>
    </row>
    <row r="276" spans="1:10" ht="15" x14ac:dyDescent="0.25">
      <c r="A276" s="2" t="s">
        <v>571</v>
      </c>
      <c r="B276" s="2" t="s">
        <v>572</v>
      </c>
      <c r="C276" s="3" t="s">
        <v>19</v>
      </c>
      <c r="D276" s="4">
        <v>40</v>
      </c>
      <c r="E276" s="4">
        <f t="shared" si="12"/>
        <v>19</v>
      </c>
      <c r="F276" s="4" t="s">
        <v>23</v>
      </c>
      <c r="G276" s="16">
        <v>3553</v>
      </c>
      <c r="H276" s="15">
        <v>2352086</v>
      </c>
      <c r="I276" s="7">
        <f t="shared" si="13"/>
        <v>1562313</v>
      </c>
      <c r="J276" s="7">
        <f t="shared" si="14"/>
        <v>439.71657754010693</v>
      </c>
    </row>
    <row r="277" spans="1:10" ht="15" x14ac:dyDescent="0.25">
      <c r="A277" s="2" t="s">
        <v>573</v>
      </c>
      <c r="B277" s="2" t="s">
        <v>574</v>
      </c>
      <c r="C277" s="3" t="s">
        <v>12</v>
      </c>
      <c r="D277" s="4">
        <v>40</v>
      </c>
      <c r="E277" s="4">
        <f t="shared" si="12"/>
        <v>19</v>
      </c>
      <c r="F277" s="4" t="s">
        <v>41</v>
      </c>
      <c r="G277" s="16">
        <v>3952</v>
      </c>
      <c r="H277" s="15">
        <v>2410720</v>
      </c>
      <c r="I277" s="7">
        <f t="shared" si="13"/>
        <v>1562313</v>
      </c>
      <c r="J277" s="7">
        <f t="shared" si="14"/>
        <v>395.32211538461536</v>
      </c>
    </row>
    <row r="278" spans="1:10" ht="15" x14ac:dyDescent="0.25">
      <c r="A278" s="2" t="s">
        <v>575</v>
      </c>
      <c r="B278" s="2" t="s">
        <v>576</v>
      </c>
      <c r="C278" s="3" t="s">
        <v>12</v>
      </c>
      <c r="D278" s="4">
        <v>24</v>
      </c>
      <c r="E278" s="4">
        <f t="shared" si="12"/>
        <v>3</v>
      </c>
      <c r="F278" s="4" t="s">
        <v>23</v>
      </c>
      <c r="G278" s="16">
        <v>471</v>
      </c>
      <c r="H278" s="15">
        <v>358431</v>
      </c>
      <c r="I278" s="7">
        <f t="shared" si="13"/>
        <v>246681</v>
      </c>
      <c r="J278" s="7">
        <f t="shared" si="14"/>
        <v>523.73885350318471</v>
      </c>
    </row>
    <row r="279" spans="1:10" ht="15" x14ac:dyDescent="0.25">
      <c r="A279" s="2" t="s">
        <v>577</v>
      </c>
      <c r="B279" s="2" t="s">
        <v>578</v>
      </c>
      <c r="C279" s="3" t="s">
        <v>19</v>
      </c>
      <c r="D279" s="4">
        <v>22</v>
      </c>
      <c r="E279" s="4">
        <f t="shared" si="12"/>
        <v>1</v>
      </c>
      <c r="F279" s="4" t="s">
        <v>23</v>
      </c>
      <c r="G279" s="16">
        <v>153</v>
      </c>
      <c r="H279" s="15">
        <v>110772</v>
      </c>
      <c r="I279" s="7">
        <f t="shared" si="13"/>
        <v>82227</v>
      </c>
      <c r="J279" s="7">
        <f t="shared" si="14"/>
        <v>537.43137254901956</v>
      </c>
    </row>
    <row r="280" spans="1:10" ht="15" x14ac:dyDescent="0.25">
      <c r="A280" s="2" t="s">
        <v>579</v>
      </c>
      <c r="B280" s="2" t="s">
        <v>580</v>
      </c>
      <c r="C280" s="3" t="s">
        <v>19</v>
      </c>
      <c r="D280" s="4">
        <v>25</v>
      </c>
      <c r="E280" s="4">
        <f t="shared" si="12"/>
        <v>4</v>
      </c>
      <c r="F280" s="4" t="s">
        <v>23</v>
      </c>
      <c r="G280" s="16">
        <v>684</v>
      </c>
      <c r="H280" s="15">
        <v>478800</v>
      </c>
      <c r="I280" s="7">
        <f t="shared" si="13"/>
        <v>328908</v>
      </c>
      <c r="J280" s="7">
        <f t="shared" si="14"/>
        <v>480.85964912280701</v>
      </c>
    </row>
    <row r="281" spans="1:10" ht="15" x14ac:dyDescent="0.25">
      <c r="A281" s="2" t="s">
        <v>581</v>
      </c>
      <c r="B281" s="2" t="s">
        <v>582</v>
      </c>
      <c r="C281" s="3" t="s">
        <v>12</v>
      </c>
      <c r="D281" s="4">
        <v>60</v>
      </c>
      <c r="E281" s="4">
        <f t="shared" si="12"/>
        <v>39</v>
      </c>
      <c r="F281" s="4" t="s">
        <v>41</v>
      </c>
      <c r="G281" s="16">
        <v>6864</v>
      </c>
      <c r="H281" s="15">
        <v>4688112</v>
      </c>
      <c r="I281" s="7">
        <f t="shared" si="13"/>
        <v>3206853</v>
      </c>
      <c r="J281" s="7">
        <f t="shared" si="14"/>
        <v>467.19886363636363</v>
      </c>
    </row>
    <row r="282" spans="1:10" ht="15" x14ac:dyDescent="0.25">
      <c r="A282" s="2" t="s">
        <v>583</v>
      </c>
      <c r="B282" s="2" t="s">
        <v>584</v>
      </c>
      <c r="C282" s="3" t="s">
        <v>34</v>
      </c>
      <c r="D282" s="4">
        <v>42</v>
      </c>
      <c r="E282" s="4">
        <f t="shared" si="12"/>
        <v>21</v>
      </c>
      <c r="F282" s="4" t="s">
        <v>13</v>
      </c>
      <c r="G282" s="16">
        <v>3297</v>
      </c>
      <c r="H282" s="15">
        <v>2360652</v>
      </c>
      <c r="I282" s="7">
        <f t="shared" si="13"/>
        <v>1726767</v>
      </c>
      <c r="J282" s="7">
        <f t="shared" si="14"/>
        <v>523.73885350318471</v>
      </c>
    </row>
    <row r="283" spans="1:10" ht="15" x14ac:dyDescent="0.25">
      <c r="A283" s="2" t="s">
        <v>585</v>
      </c>
      <c r="B283" s="2" t="s">
        <v>586</v>
      </c>
      <c r="C283" s="3" t="s">
        <v>19</v>
      </c>
      <c r="D283" s="4">
        <v>51</v>
      </c>
      <c r="E283" s="4">
        <f t="shared" si="12"/>
        <v>30</v>
      </c>
      <c r="F283" s="4" t="s">
        <v>16</v>
      </c>
      <c r="G283" s="16">
        <v>5550</v>
      </c>
      <c r="H283" s="15">
        <v>3463200</v>
      </c>
      <c r="I283" s="7">
        <f t="shared" si="13"/>
        <v>2466810</v>
      </c>
      <c r="J283" s="7">
        <f t="shared" si="14"/>
        <v>444.47027027027025</v>
      </c>
    </row>
    <row r="284" spans="1:10" ht="15" x14ac:dyDescent="0.25">
      <c r="A284" s="2" t="s">
        <v>587</v>
      </c>
      <c r="B284" s="2" t="s">
        <v>588</v>
      </c>
      <c r="C284" s="3" t="s">
        <v>19</v>
      </c>
      <c r="D284" s="4">
        <v>43</v>
      </c>
      <c r="E284" s="4">
        <f t="shared" si="12"/>
        <v>22</v>
      </c>
      <c r="F284" s="4" t="s">
        <v>13</v>
      </c>
      <c r="G284" s="16">
        <v>4686</v>
      </c>
      <c r="H284" s="15">
        <v>3711312</v>
      </c>
      <c r="I284" s="7">
        <f t="shared" si="13"/>
        <v>1808994</v>
      </c>
      <c r="J284" s="7">
        <f t="shared" si="14"/>
        <v>386.04225352112678</v>
      </c>
    </row>
    <row r="285" spans="1:10" ht="15" x14ac:dyDescent="0.25">
      <c r="A285" s="2" t="s">
        <v>589</v>
      </c>
      <c r="B285" s="2" t="s">
        <v>590</v>
      </c>
      <c r="C285" s="3" t="s">
        <v>12</v>
      </c>
      <c r="D285" s="4">
        <v>35</v>
      </c>
      <c r="E285" s="4">
        <f t="shared" si="12"/>
        <v>14</v>
      </c>
      <c r="F285" s="4" t="s">
        <v>20</v>
      </c>
      <c r="G285" s="16">
        <v>2478</v>
      </c>
      <c r="H285" s="15">
        <v>1523970</v>
      </c>
      <c r="I285" s="7">
        <f t="shared" si="13"/>
        <v>1151178</v>
      </c>
      <c r="J285" s="7">
        <f t="shared" si="14"/>
        <v>464.5593220338983</v>
      </c>
    </row>
    <row r="286" spans="1:10" ht="15" x14ac:dyDescent="0.25">
      <c r="A286" s="2" t="s">
        <v>591</v>
      </c>
      <c r="B286" s="2" t="s">
        <v>592</v>
      </c>
      <c r="C286" s="3" t="s">
        <v>19</v>
      </c>
      <c r="D286" s="4">
        <v>52</v>
      </c>
      <c r="E286" s="4">
        <f t="shared" si="12"/>
        <v>31</v>
      </c>
      <c r="F286" s="4" t="s">
        <v>20</v>
      </c>
      <c r="G286" s="16">
        <v>6448</v>
      </c>
      <c r="H286" s="15">
        <v>4977856</v>
      </c>
      <c r="I286" s="7">
        <f t="shared" si="13"/>
        <v>2549037</v>
      </c>
      <c r="J286" s="7">
        <f t="shared" si="14"/>
        <v>395.32211538461536</v>
      </c>
    </row>
    <row r="287" spans="1:10" ht="15" x14ac:dyDescent="0.25">
      <c r="A287" s="2" t="s">
        <v>593</v>
      </c>
      <c r="B287" s="2" t="s">
        <v>594</v>
      </c>
      <c r="C287" s="3" t="s">
        <v>12</v>
      </c>
      <c r="D287" s="4">
        <v>51</v>
      </c>
      <c r="E287" s="4">
        <f t="shared" si="12"/>
        <v>30</v>
      </c>
      <c r="F287" s="4" t="s">
        <v>16</v>
      </c>
      <c r="G287" s="16">
        <v>5460</v>
      </c>
      <c r="H287" s="15">
        <v>3756480</v>
      </c>
      <c r="I287" s="7">
        <f t="shared" si="13"/>
        <v>2466810</v>
      </c>
      <c r="J287" s="7">
        <f t="shared" si="14"/>
        <v>451.7967032967033</v>
      </c>
    </row>
    <row r="288" spans="1:10" ht="15" x14ac:dyDescent="0.25">
      <c r="A288" s="2" t="s">
        <v>595</v>
      </c>
      <c r="B288" s="2" t="s">
        <v>596</v>
      </c>
      <c r="C288" s="3" t="s">
        <v>19</v>
      </c>
      <c r="D288" s="4">
        <v>25</v>
      </c>
      <c r="E288" s="4">
        <f t="shared" si="12"/>
        <v>4</v>
      </c>
      <c r="F288" s="4" t="s">
        <v>13</v>
      </c>
      <c r="G288" s="16">
        <v>776</v>
      </c>
      <c r="H288" s="15">
        <v>523024</v>
      </c>
      <c r="I288" s="7">
        <f t="shared" si="13"/>
        <v>328908</v>
      </c>
      <c r="J288" s="7">
        <f t="shared" si="14"/>
        <v>423.85051546391753</v>
      </c>
    </row>
    <row r="289" spans="1:10" ht="15" x14ac:dyDescent="0.25">
      <c r="A289" s="2" t="s">
        <v>597</v>
      </c>
      <c r="B289" s="2" t="s">
        <v>598</v>
      </c>
      <c r="C289" s="3" t="s">
        <v>19</v>
      </c>
      <c r="D289" s="4">
        <v>64</v>
      </c>
      <c r="E289" s="4">
        <f t="shared" si="12"/>
        <v>43</v>
      </c>
      <c r="F289" s="4" t="s">
        <v>23</v>
      </c>
      <c r="G289" s="16">
        <v>9073</v>
      </c>
      <c r="H289" s="15">
        <v>5688771</v>
      </c>
      <c r="I289" s="7">
        <f t="shared" si="13"/>
        <v>3535761</v>
      </c>
      <c r="J289" s="7">
        <f t="shared" si="14"/>
        <v>389.70142180094786</v>
      </c>
    </row>
    <row r="290" spans="1:10" ht="15" x14ac:dyDescent="0.25">
      <c r="A290" s="2" t="s">
        <v>599</v>
      </c>
      <c r="B290" s="2" t="s">
        <v>600</v>
      </c>
      <c r="C290" s="3" t="s">
        <v>12</v>
      </c>
      <c r="D290" s="4">
        <v>63</v>
      </c>
      <c r="E290" s="4">
        <f t="shared" si="12"/>
        <v>42</v>
      </c>
      <c r="F290" s="4" t="s">
        <v>13</v>
      </c>
      <c r="G290" s="16">
        <v>7308</v>
      </c>
      <c r="H290" s="15">
        <v>4742892</v>
      </c>
      <c r="I290" s="7">
        <f t="shared" si="13"/>
        <v>3453534</v>
      </c>
      <c r="J290" s="7">
        <f t="shared" si="14"/>
        <v>472.56896551724139</v>
      </c>
    </row>
    <row r="291" spans="1:10" ht="15" x14ac:dyDescent="0.25">
      <c r="A291" s="2" t="s">
        <v>601</v>
      </c>
      <c r="B291" s="2" t="s">
        <v>602</v>
      </c>
      <c r="C291" s="3" t="s">
        <v>19</v>
      </c>
      <c r="D291" s="4">
        <v>42</v>
      </c>
      <c r="E291" s="4">
        <f t="shared" si="12"/>
        <v>21</v>
      </c>
      <c r="F291" s="4" t="s">
        <v>13</v>
      </c>
      <c r="G291" s="16">
        <v>3885</v>
      </c>
      <c r="H291" s="15">
        <v>2847705</v>
      </c>
      <c r="I291" s="7">
        <f t="shared" si="13"/>
        <v>1726767</v>
      </c>
      <c r="J291" s="7">
        <f t="shared" si="14"/>
        <v>444.47027027027025</v>
      </c>
    </row>
    <row r="292" spans="1:10" ht="15" x14ac:dyDescent="0.25">
      <c r="A292" s="2" t="s">
        <v>603</v>
      </c>
      <c r="B292" s="2" t="s">
        <v>604</v>
      </c>
      <c r="C292" s="3" t="s">
        <v>12</v>
      </c>
      <c r="D292" s="4">
        <v>28</v>
      </c>
      <c r="E292" s="4">
        <f t="shared" si="12"/>
        <v>7</v>
      </c>
      <c r="F292" s="4" t="s">
        <v>23</v>
      </c>
      <c r="G292" s="16">
        <v>1204</v>
      </c>
      <c r="H292" s="15">
        <v>895776</v>
      </c>
      <c r="I292" s="7">
        <f t="shared" si="13"/>
        <v>575589</v>
      </c>
      <c r="J292" s="7">
        <f t="shared" si="14"/>
        <v>478.06395348837208</v>
      </c>
    </row>
    <row r="293" spans="1:10" ht="15" x14ac:dyDescent="0.25">
      <c r="A293" s="2" t="s">
        <v>605</v>
      </c>
      <c r="B293" s="2" t="s">
        <v>606</v>
      </c>
      <c r="C293" s="3" t="s">
        <v>12</v>
      </c>
      <c r="D293" s="4">
        <v>41</v>
      </c>
      <c r="E293" s="4">
        <f t="shared" si="12"/>
        <v>20</v>
      </c>
      <c r="F293" s="4" t="s">
        <v>20</v>
      </c>
      <c r="G293" s="16">
        <v>3000</v>
      </c>
      <c r="H293" s="15">
        <v>2370000</v>
      </c>
      <c r="I293" s="7">
        <f t="shared" si="13"/>
        <v>1644540</v>
      </c>
      <c r="J293" s="7">
        <f t="shared" si="14"/>
        <v>548.17999999999995</v>
      </c>
    </row>
    <row r="294" spans="1:10" ht="15" x14ac:dyDescent="0.25">
      <c r="A294" s="2" t="s">
        <v>607</v>
      </c>
      <c r="B294" s="2" t="s">
        <v>608</v>
      </c>
      <c r="C294" s="3" t="s">
        <v>19</v>
      </c>
      <c r="D294" s="4">
        <v>25</v>
      </c>
      <c r="E294" s="4">
        <f t="shared" si="12"/>
        <v>4</v>
      </c>
      <c r="F294" s="4" t="s">
        <v>41</v>
      </c>
      <c r="G294" s="16">
        <v>808</v>
      </c>
      <c r="H294" s="15">
        <v>615696</v>
      </c>
      <c r="I294" s="7">
        <f t="shared" si="13"/>
        <v>328908</v>
      </c>
      <c r="J294" s="7">
        <f t="shared" si="14"/>
        <v>407.06435643564356</v>
      </c>
    </row>
    <row r="295" spans="1:10" ht="15" x14ac:dyDescent="0.25">
      <c r="A295" s="2" t="s">
        <v>609</v>
      </c>
      <c r="B295" s="2" t="s">
        <v>610</v>
      </c>
      <c r="C295" s="3" t="s">
        <v>19</v>
      </c>
      <c r="D295" s="4">
        <v>23</v>
      </c>
      <c r="E295" s="4">
        <f t="shared" si="12"/>
        <v>2</v>
      </c>
      <c r="F295" s="4" t="s">
        <v>16</v>
      </c>
      <c r="G295" s="16">
        <v>318</v>
      </c>
      <c r="H295" s="15">
        <v>232140</v>
      </c>
      <c r="I295" s="7">
        <f t="shared" si="13"/>
        <v>164454</v>
      </c>
      <c r="J295" s="7">
        <f t="shared" si="14"/>
        <v>517.15094339622647</v>
      </c>
    </row>
    <row r="296" spans="1:10" ht="15" x14ac:dyDescent="0.25">
      <c r="A296" s="2" t="s">
        <v>611</v>
      </c>
      <c r="B296" s="2" t="s">
        <v>612</v>
      </c>
      <c r="C296" s="3" t="s">
        <v>19</v>
      </c>
      <c r="D296" s="4">
        <v>54</v>
      </c>
      <c r="E296" s="4">
        <f t="shared" si="12"/>
        <v>33</v>
      </c>
      <c r="F296" s="4" t="s">
        <v>13</v>
      </c>
      <c r="G296" s="16">
        <v>5940</v>
      </c>
      <c r="H296" s="15">
        <v>3635280</v>
      </c>
      <c r="I296" s="7">
        <f t="shared" si="13"/>
        <v>2713491</v>
      </c>
      <c r="J296" s="7">
        <f t="shared" si="14"/>
        <v>456.81666666666666</v>
      </c>
    </row>
    <row r="297" spans="1:10" ht="15" x14ac:dyDescent="0.25">
      <c r="A297" s="2" t="s">
        <v>613</v>
      </c>
      <c r="B297" s="2" t="s">
        <v>614</v>
      </c>
      <c r="C297" s="3" t="s">
        <v>12</v>
      </c>
      <c r="D297" s="4">
        <v>34</v>
      </c>
      <c r="E297" s="4">
        <f t="shared" si="12"/>
        <v>13</v>
      </c>
      <c r="F297" s="4" t="s">
        <v>13</v>
      </c>
      <c r="G297" s="16">
        <v>2405</v>
      </c>
      <c r="H297" s="15">
        <v>1731600</v>
      </c>
      <c r="I297" s="7">
        <f t="shared" si="13"/>
        <v>1068951</v>
      </c>
      <c r="J297" s="7">
        <f t="shared" si="14"/>
        <v>444.47027027027025</v>
      </c>
    </row>
    <row r="298" spans="1:10" ht="15" x14ac:dyDescent="0.25">
      <c r="A298" s="2" t="s">
        <v>615</v>
      </c>
      <c r="B298" s="2" t="s">
        <v>616</v>
      </c>
      <c r="C298" s="3" t="s">
        <v>86</v>
      </c>
      <c r="D298" s="4">
        <v>37</v>
      </c>
      <c r="E298" s="4">
        <f t="shared" si="12"/>
        <v>16</v>
      </c>
      <c r="F298" s="4" t="s">
        <v>20</v>
      </c>
      <c r="G298" s="16">
        <v>3040</v>
      </c>
      <c r="H298" s="15">
        <v>1851360</v>
      </c>
      <c r="I298" s="7">
        <f t="shared" si="13"/>
        <v>1315632</v>
      </c>
      <c r="J298" s="7">
        <f t="shared" si="14"/>
        <v>432.77368421052631</v>
      </c>
    </row>
    <row r="299" spans="1:10" ht="15" x14ac:dyDescent="0.25">
      <c r="A299" s="2" t="s">
        <v>617</v>
      </c>
      <c r="B299" s="2" t="s">
        <v>618</v>
      </c>
      <c r="C299" s="3" t="s">
        <v>19</v>
      </c>
      <c r="D299" s="4">
        <v>45</v>
      </c>
      <c r="E299" s="4">
        <f t="shared" si="12"/>
        <v>24</v>
      </c>
      <c r="F299" s="4" t="s">
        <v>20</v>
      </c>
      <c r="G299" s="16">
        <v>5160</v>
      </c>
      <c r="H299" s="15">
        <v>3833880</v>
      </c>
      <c r="I299" s="7">
        <f t="shared" si="13"/>
        <v>1973448</v>
      </c>
      <c r="J299" s="7">
        <f t="shared" si="14"/>
        <v>382.45116279069765</v>
      </c>
    </row>
    <row r="300" spans="1:10" ht="15" x14ac:dyDescent="0.25">
      <c r="A300" s="2" t="s">
        <v>619</v>
      </c>
      <c r="B300" s="2" t="s">
        <v>620</v>
      </c>
      <c r="C300" s="3" t="s">
        <v>19</v>
      </c>
      <c r="D300" s="4">
        <v>38</v>
      </c>
      <c r="E300" s="4">
        <f t="shared" si="12"/>
        <v>17</v>
      </c>
      <c r="F300" s="4" t="s">
        <v>16</v>
      </c>
      <c r="G300" s="16">
        <v>3264</v>
      </c>
      <c r="H300" s="15">
        <v>2209728</v>
      </c>
      <c r="I300" s="7">
        <f t="shared" si="13"/>
        <v>1397859</v>
      </c>
      <c r="J300" s="7">
        <f t="shared" si="14"/>
        <v>428.265625</v>
      </c>
    </row>
    <row r="301" spans="1:10" ht="15" x14ac:dyDescent="0.25">
      <c r="A301" s="2" t="s">
        <v>621</v>
      </c>
      <c r="B301" s="2" t="s">
        <v>622</v>
      </c>
      <c r="C301" s="3" t="s">
        <v>12</v>
      </c>
      <c r="D301" s="4">
        <v>56</v>
      </c>
      <c r="E301" s="4">
        <f>D301-21</f>
        <v>35</v>
      </c>
      <c r="F301" s="4" t="s">
        <v>16</v>
      </c>
      <c r="G301" s="16">
        <v>6615</v>
      </c>
      <c r="H301" s="15">
        <v>4703265</v>
      </c>
      <c r="I301" s="7">
        <f>82227*E301</f>
        <v>2877945</v>
      </c>
      <c r="J301" s="7">
        <f>I301/G301</f>
        <v>435.06349206349205</v>
      </c>
    </row>
    <row r="303" spans="1:10" x14ac:dyDescent="0.2">
      <c r="G303" s="2" t="s">
        <v>623</v>
      </c>
      <c r="H303" s="2" t="s">
        <v>624</v>
      </c>
      <c r="I303" s="2" t="s">
        <v>625</v>
      </c>
      <c r="J303" s="24" t="s">
        <v>626</v>
      </c>
    </row>
    <row r="304" spans="1:10" ht="60" x14ac:dyDescent="0.25">
      <c r="C304" s="3"/>
      <c r="D304" s="4"/>
      <c r="E304" s="4"/>
      <c r="F304" s="4"/>
      <c r="G304" s="25" t="s">
        <v>627</v>
      </c>
      <c r="H304" s="26" t="s">
        <v>628</v>
      </c>
      <c r="I304" s="7"/>
      <c r="J304"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60D0D-F700-4D70-BF17-F6FB0957FC32}">
  <dimension ref="A1:M3"/>
  <sheetViews>
    <sheetView workbookViewId="0">
      <selection activeCell="R16" sqref="R16"/>
    </sheetView>
  </sheetViews>
  <sheetFormatPr defaultRowHeight="14.25" x14ac:dyDescent="0.2"/>
  <cols>
    <col min="1" max="1" width="20.75" bestFit="1" customWidth="1"/>
  </cols>
  <sheetData>
    <row r="1" spans="1:13" ht="46.5" x14ac:dyDescent="0.7">
      <c r="A1" s="33" t="s">
        <v>629</v>
      </c>
      <c r="B1" s="33"/>
      <c r="C1" s="33"/>
      <c r="D1" s="33"/>
      <c r="E1" s="33"/>
      <c r="F1" s="33"/>
      <c r="G1" s="33"/>
      <c r="H1" s="33"/>
      <c r="I1" s="33"/>
      <c r="J1" s="33"/>
      <c r="K1" s="33"/>
      <c r="L1" s="33"/>
      <c r="M1" s="33"/>
    </row>
    <row r="3" spans="1:13" x14ac:dyDescent="0.2">
      <c r="A3" t="s">
        <v>630</v>
      </c>
    </row>
  </sheetData>
  <mergeCells count="1">
    <mergeCell ref="A1:M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D9C0-451B-4DAC-A9B4-2FCB03629DBE}">
  <dimension ref="A3:G18"/>
  <sheetViews>
    <sheetView workbookViewId="0">
      <selection activeCell="N20" sqref="N20"/>
    </sheetView>
  </sheetViews>
  <sheetFormatPr defaultRowHeight="14.25" x14ac:dyDescent="0.2"/>
  <cols>
    <col min="1" max="1" width="20" bestFit="1" customWidth="1"/>
    <col min="2" max="6" width="11.75" bestFit="1" customWidth="1"/>
    <col min="7" max="7" width="9.875" bestFit="1" customWidth="1"/>
    <col min="8" max="501" width="7.75" bestFit="1" customWidth="1"/>
    <col min="502" max="502" width="11.125" bestFit="1" customWidth="1"/>
  </cols>
  <sheetData>
    <row r="3" spans="1:7" x14ac:dyDescent="0.2">
      <c r="A3" s="28" t="s">
        <v>631</v>
      </c>
      <c r="B3" s="28" t="s">
        <v>5</v>
      </c>
    </row>
    <row r="4" spans="1:7" x14ac:dyDescent="0.2">
      <c r="A4" s="28" t="s">
        <v>632</v>
      </c>
      <c r="B4" t="s">
        <v>23</v>
      </c>
      <c r="C4" t="s">
        <v>13</v>
      </c>
      <c r="D4" t="s">
        <v>16</v>
      </c>
      <c r="E4" t="s">
        <v>20</v>
      </c>
      <c r="F4" t="s">
        <v>41</v>
      </c>
      <c r="G4" t="s">
        <v>633</v>
      </c>
    </row>
    <row r="5" spans="1:7" x14ac:dyDescent="0.2">
      <c r="A5" s="31">
        <v>45677</v>
      </c>
      <c r="B5" s="32">
        <v>6503</v>
      </c>
      <c r="C5" s="32">
        <v>8935</v>
      </c>
      <c r="D5" s="32">
        <v>8026</v>
      </c>
      <c r="E5" s="32">
        <v>5642</v>
      </c>
      <c r="F5" s="32">
        <v>7938</v>
      </c>
      <c r="G5" s="32">
        <v>37044</v>
      </c>
    </row>
    <row r="6" spans="1:7" x14ac:dyDescent="0.2">
      <c r="A6" s="31">
        <v>45678</v>
      </c>
      <c r="B6" s="32">
        <v>16702</v>
      </c>
      <c r="C6" s="32">
        <v>15138</v>
      </c>
      <c r="D6" s="32">
        <v>8920</v>
      </c>
      <c r="E6" s="32">
        <v>6990</v>
      </c>
      <c r="F6" s="32">
        <v>10786</v>
      </c>
      <c r="G6" s="32">
        <v>58536</v>
      </c>
    </row>
    <row r="7" spans="1:7" x14ac:dyDescent="0.2">
      <c r="A7" s="31">
        <v>45679</v>
      </c>
      <c r="B7" s="32">
        <v>6232</v>
      </c>
      <c r="C7" s="32">
        <v>6649</v>
      </c>
      <c r="D7" s="32">
        <v>5176</v>
      </c>
      <c r="E7" s="32">
        <v>10058</v>
      </c>
      <c r="F7" s="32">
        <v>13868</v>
      </c>
      <c r="G7" s="32">
        <v>41983</v>
      </c>
    </row>
    <row r="8" spans="1:7" x14ac:dyDescent="0.2">
      <c r="A8" s="31">
        <v>45680</v>
      </c>
      <c r="B8" s="32">
        <v>7838</v>
      </c>
      <c r="C8" s="32">
        <v>12927</v>
      </c>
      <c r="D8" s="32">
        <v>8946</v>
      </c>
      <c r="E8" s="32">
        <v>6183</v>
      </c>
      <c r="F8" s="32">
        <v>9106</v>
      </c>
      <c r="G8" s="32">
        <v>45000</v>
      </c>
    </row>
    <row r="9" spans="1:7" x14ac:dyDescent="0.2">
      <c r="A9" s="31">
        <v>45681</v>
      </c>
      <c r="B9" s="32">
        <v>16563</v>
      </c>
      <c r="C9" s="32">
        <v>13935</v>
      </c>
      <c r="D9" s="32">
        <v>9027</v>
      </c>
      <c r="E9" s="32">
        <v>11266</v>
      </c>
      <c r="F9" s="32">
        <v>5748</v>
      </c>
      <c r="G9" s="32">
        <v>56539</v>
      </c>
    </row>
    <row r="10" spans="1:7" x14ac:dyDescent="0.2">
      <c r="A10" s="31">
        <v>45682</v>
      </c>
      <c r="B10" s="32">
        <v>11616</v>
      </c>
      <c r="C10" s="32">
        <v>10337</v>
      </c>
      <c r="D10" s="32">
        <v>11683</v>
      </c>
      <c r="E10" s="32">
        <v>14173</v>
      </c>
      <c r="F10" s="32">
        <v>5847</v>
      </c>
      <c r="G10" s="32">
        <v>53656</v>
      </c>
    </row>
    <row r="11" spans="1:7" x14ac:dyDescent="0.2">
      <c r="A11" s="31">
        <v>45683</v>
      </c>
      <c r="B11" s="32">
        <v>17490</v>
      </c>
      <c r="C11" s="32">
        <v>10071</v>
      </c>
      <c r="D11" s="32">
        <v>12570</v>
      </c>
      <c r="E11" s="32">
        <v>11179</v>
      </c>
      <c r="F11" s="32">
        <v>11313</v>
      </c>
      <c r="G11" s="32">
        <v>62623</v>
      </c>
    </row>
    <row r="12" spans="1:7" x14ac:dyDescent="0.2">
      <c r="A12" s="31">
        <v>45684</v>
      </c>
      <c r="B12" s="32">
        <v>10670</v>
      </c>
      <c r="C12" s="32">
        <v>8277</v>
      </c>
      <c r="D12" s="32">
        <v>11272</v>
      </c>
      <c r="E12" s="32">
        <v>5027</v>
      </c>
      <c r="F12" s="32">
        <v>7163</v>
      </c>
      <c r="G12" s="32">
        <v>42409</v>
      </c>
    </row>
    <row r="13" spans="1:7" x14ac:dyDescent="0.2">
      <c r="A13" s="31">
        <v>45685</v>
      </c>
      <c r="B13" s="32">
        <v>15434</v>
      </c>
      <c r="C13" s="32">
        <v>13526</v>
      </c>
      <c r="D13" s="32">
        <v>10741</v>
      </c>
      <c r="E13" s="32">
        <v>7787</v>
      </c>
      <c r="F13" s="32">
        <v>5584</v>
      </c>
      <c r="G13" s="32">
        <v>53072</v>
      </c>
    </row>
    <row r="14" spans="1:7" x14ac:dyDescent="0.2">
      <c r="A14" s="31">
        <v>45686</v>
      </c>
      <c r="B14" s="32">
        <v>6373</v>
      </c>
      <c r="C14" s="32">
        <v>8640</v>
      </c>
      <c r="D14" s="32">
        <v>1246</v>
      </c>
      <c r="E14" s="32">
        <v>7466</v>
      </c>
      <c r="F14" s="32">
        <v>18822</v>
      </c>
      <c r="G14" s="32">
        <v>42547</v>
      </c>
    </row>
    <row r="15" spans="1:7" x14ac:dyDescent="0.2">
      <c r="A15" s="31">
        <v>45687</v>
      </c>
      <c r="B15" s="32">
        <v>9716</v>
      </c>
      <c r="C15" s="32">
        <v>9434</v>
      </c>
      <c r="D15" s="32">
        <v>6966</v>
      </c>
      <c r="E15" s="32">
        <v>2998</v>
      </c>
      <c r="F15" s="32">
        <v>13250</v>
      </c>
      <c r="G15" s="32">
        <v>42364</v>
      </c>
    </row>
    <row r="16" spans="1:7" x14ac:dyDescent="0.2">
      <c r="A16" s="31">
        <v>45688</v>
      </c>
      <c r="B16" s="32">
        <v>8301</v>
      </c>
      <c r="C16" s="32">
        <v>29773</v>
      </c>
      <c r="D16" s="32">
        <v>12066</v>
      </c>
      <c r="E16" s="32">
        <v>7075</v>
      </c>
      <c r="F16" s="32">
        <v>12356</v>
      </c>
      <c r="G16" s="32">
        <v>69571</v>
      </c>
    </row>
    <row r="17" spans="1:7" x14ac:dyDescent="0.2">
      <c r="A17" s="31">
        <v>45689</v>
      </c>
      <c r="B17" s="32">
        <v>5466</v>
      </c>
      <c r="C17" s="32">
        <v>11217</v>
      </c>
      <c r="D17" s="32">
        <v>7302</v>
      </c>
      <c r="E17" s="32">
        <v>3820</v>
      </c>
      <c r="F17" s="32">
        <v>13963</v>
      </c>
      <c r="G17" s="32">
        <v>41768</v>
      </c>
    </row>
    <row r="18" spans="1:7" x14ac:dyDescent="0.2">
      <c r="A18" s="31">
        <v>45690</v>
      </c>
      <c r="B18" s="32">
        <v>8719</v>
      </c>
      <c r="C18" s="32">
        <v>12389</v>
      </c>
      <c r="D18" s="32">
        <v>17594</v>
      </c>
      <c r="E18" s="32">
        <v>2461</v>
      </c>
      <c r="F18" s="32">
        <v>15877</v>
      </c>
      <c r="G18" s="32">
        <v>57040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9E31-4A84-4D5A-BA07-6CC4BE6B5F24}">
  <dimension ref="A3:B8"/>
  <sheetViews>
    <sheetView workbookViewId="0">
      <selection activeCell="E34" sqref="E34"/>
    </sheetView>
  </sheetViews>
  <sheetFormatPr defaultRowHeight="14.25" x14ac:dyDescent="0.2"/>
  <cols>
    <col min="1" max="1" width="12.625" bestFit="1" customWidth="1"/>
    <col min="2" max="2" width="16.875" bestFit="1" customWidth="1"/>
    <col min="3" max="3" width="18.75" bestFit="1" customWidth="1"/>
    <col min="4" max="4" width="23.75" bestFit="1" customWidth="1"/>
    <col min="5" max="5" width="12" bestFit="1" customWidth="1"/>
    <col min="6" max="6" width="18" bestFit="1" customWidth="1"/>
    <col min="7" max="7" width="11.125" bestFit="1" customWidth="1"/>
    <col min="8" max="501" width="7.75" bestFit="1" customWidth="1"/>
    <col min="502" max="502" width="11.125" bestFit="1" customWidth="1"/>
  </cols>
  <sheetData>
    <row r="3" spans="1:2" x14ac:dyDescent="0.2">
      <c r="A3" s="28" t="s">
        <v>5</v>
      </c>
      <c r="B3" t="s">
        <v>634</v>
      </c>
    </row>
    <row r="4" spans="1:2" x14ac:dyDescent="0.2">
      <c r="A4" t="s">
        <v>23</v>
      </c>
      <c r="B4" s="13">
        <v>277546.91383326455</v>
      </c>
    </row>
    <row r="5" spans="1:2" x14ac:dyDescent="0.2">
      <c r="A5" t="s">
        <v>13</v>
      </c>
      <c r="B5" s="13">
        <v>356163.35973973904</v>
      </c>
    </row>
    <row r="6" spans="1:2" x14ac:dyDescent="0.2">
      <c r="A6" t="s">
        <v>16</v>
      </c>
      <c r="B6" s="13">
        <v>234954.62890931184</v>
      </c>
    </row>
    <row r="7" spans="1:2" x14ac:dyDescent="0.2">
      <c r="A7" t="s">
        <v>20</v>
      </c>
      <c r="B7" s="13">
        <v>180924.37239324278</v>
      </c>
    </row>
    <row r="8" spans="1:2" x14ac:dyDescent="0.2">
      <c r="A8" t="s">
        <v>41</v>
      </c>
      <c r="B8" s="13">
        <v>270044.03691463993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2D971-1AE6-4E79-BB21-B247150F3584}">
  <dimension ref="A3:B8"/>
  <sheetViews>
    <sheetView workbookViewId="0">
      <selection activeCell="B3" sqref="B3"/>
    </sheetView>
  </sheetViews>
  <sheetFormatPr defaultRowHeight="14.25" x14ac:dyDescent="0.2"/>
  <cols>
    <col min="1" max="1" width="23" bestFit="1" customWidth="1"/>
    <col min="2" max="2" width="14.875" bestFit="1" customWidth="1"/>
    <col min="3" max="3" width="19" bestFit="1" customWidth="1"/>
    <col min="4" max="4" width="23.75" bestFit="1" customWidth="1"/>
    <col min="5" max="5" width="12" bestFit="1" customWidth="1"/>
    <col min="6" max="6" width="18" bestFit="1" customWidth="1"/>
    <col min="7" max="7" width="11.125" bestFit="1" customWidth="1"/>
    <col min="8" max="501" width="7.75" bestFit="1" customWidth="1"/>
    <col min="502" max="502" width="11.125" bestFit="1" customWidth="1"/>
  </cols>
  <sheetData>
    <row r="3" spans="1:2" x14ac:dyDescent="0.2">
      <c r="A3" s="28" t="s">
        <v>635</v>
      </c>
      <c r="B3" t="s">
        <v>636</v>
      </c>
    </row>
    <row r="4" spans="1:2" x14ac:dyDescent="0.2">
      <c r="A4" t="s">
        <v>637</v>
      </c>
      <c r="B4" s="30">
        <v>0.19098712446351931</v>
      </c>
    </row>
    <row r="5" spans="1:2" x14ac:dyDescent="0.2">
      <c r="A5" t="s">
        <v>638</v>
      </c>
      <c r="B5" s="30">
        <v>0.21459227467811159</v>
      </c>
    </row>
    <row r="6" spans="1:2" x14ac:dyDescent="0.2">
      <c r="A6" t="s">
        <v>639</v>
      </c>
      <c r="B6" s="30">
        <v>0.20600858369098712</v>
      </c>
    </row>
    <row r="7" spans="1:2" x14ac:dyDescent="0.2">
      <c r="A7" t="s">
        <v>640</v>
      </c>
      <c r="B7" s="30">
        <v>0.22532188841201717</v>
      </c>
    </row>
    <row r="8" spans="1:2" x14ac:dyDescent="0.2">
      <c r="A8" t="s">
        <v>641</v>
      </c>
      <c r="B8" s="30">
        <v>0.1630901287553648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DA31-38FF-4C76-A47E-C75BFB00285E}">
  <dimension ref="A3:B9"/>
  <sheetViews>
    <sheetView workbookViewId="0">
      <selection activeCell="E21" sqref="E21"/>
    </sheetView>
  </sheetViews>
  <sheetFormatPr defaultRowHeight="14.25" x14ac:dyDescent="0.2"/>
  <cols>
    <col min="1" max="1" width="15.875" bestFit="1" customWidth="1"/>
    <col min="2" max="2" width="24.5" bestFit="1" customWidth="1"/>
  </cols>
  <sheetData>
    <row r="3" spans="1:2" x14ac:dyDescent="0.2">
      <c r="A3" s="28" t="s">
        <v>1</v>
      </c>
      <c r="B3" t="s">
        <v>642</v>
      </c>
    </row>
    <row r="4" spans="1:2" x14ac:dyDescent="0.2">
      <c r="A4" t="s">
        <v>612</v>
      </c>
      <c r="B4" s="32">
        <v>6</v>
      </c>
    </row>
    <row r="5" spans="1:2" x14ac:dyDescent="0.2">
      <c r="A5" t="s">
        <v>216</v>
      </c>
      <c r="B5" s="32">
        <v>5</v>
      </c>
    </row>
    <row r="6" spans="1:2" x14ac:dyDescent="0.2">
      <c r="A6" t="s">
        <v>314</v>
      </c>
      <c r="B6" s="32">
        <v>5</v>
      </c>
    </row>
    <row r="7" spans="1:2" x14ac:dyDescent="0.2">
      <c r="A7" t="s">
        <v>362</v>
      </c>
      <c r="B7" s="32">
        <v>6</v>
      </c>
    </row>
    <row r="8" spans="1:2" x14ac:dyDescent="0.2">
      <c r="A8" t="s">
        <v>334</v>
      </c>
      <c r="B8" s="32">
        <v>5</v>
      </c>
    </row>
    <row r="9" spans="1:2" x14ac:dyDescent="0.2">
      <c r="A9" t="s">
        <v>332</v>
      </c>
      <c r="B9" s="32">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23D09-5197-4630-A81D-5A0896E4DA09}">
  <dimension ref="A1:R505"/>
  <sheetViews>
    <sheetView tabSelected="1" topLeftCell="E460" zoomScale="78" zoomScaleNormal="78" workbookViewId="0">
      <selection activeCell="T493" sqref="T493"/>
    </sheetView>
  </sheetViews>
  <sheetFormatPr defaultRowHeight="14.25" x14ac:dyDescent="0.2"/>
  <cols>
    <col min="3" max="4" width="36.625" bestFit="1" customWidth="1"/>
    <col min="5" max="5" width="14.875" bestFit="1" customWidth="1"/>
    <col min="6" max="6" width="16.625" bestFit="1" customWidth="1"/>
    <col min="7" max="7" width="35.75" bestFit="1" customWidth="1"/>
    <col min="8" max="8" width="20" bestFit="1" customWidth="1"/>
    <col min="9" max="9" width="14.25" bestFit="1" customWidth="1"/>
    <col min="10" max="10" width="36.625" bestFit="1" customWidth="1"/>
    <col min="11" max="11" width="11.125" customWidth="1"/>
    <col min="12" max="12" width="16" bestFit="1" customWidth="1"/>
    <col min="13" max="13" width="36.625" bestFit="1" customWidth="1"/>
    <col min="14" max="14" width="16.625" bestFit="1" customWidth="1"/>
    <col min="15" max="15" width="9.25" bestFit="1" customWidth="1"/>
    <col min="16" max="16" width="11.875" bestFit="1" customWidth="1"/>
    <col min="18" max="18" width="19" bestFit="1" customWidth="1"/>
  </cols>
  <sheetData>
    <row r="1" spans="1:18" ht="15" x14ac:dyDescent="0.25">
      <c r="A1" s="8" t="s">
        <v>643</v>
      </c>
      <c r="B1" s="9" t="s">
        <v>0</v>
      </c>
      <c r="C1" s="9" t="s">
        <v>1</v>
      </c>
      <c r="D1" s="9" t="s">
        <v>632</v>
      </c>
      <c r="E1" s="9" t="s">
        <v>644</v>
      </c>
      <c r="F1" s="9" t="s">
        <v>645</v>
      </c>
      <c r="G1" s="9" t="s">
        <v>646</v>
      </c>
      <c r="H1" s="9" t="s">
        <v>647</v>
      </c>
      <c r="I1" s="9" t="s">
        <v>648</v>
      </c>
      <c r="J1" s="10" t="s">
        <v>635</v>
      </c>
      <c r="K1" s="12" t="s">
        <v>649</v>
      </c>
      <c r="L1" s="10" t="s">
        <v>650</v>
      </c>
      <c r="M1" s="10" t="s">
        <v>5</v>
      </c>
      <c r="N1" s="10" t="s">
        <v>651</v>
      </c>
      <c r="O1" s="10" t="s">
        <v>652</v>
      </c>
      <c r="P1" s="10" t="s">
        <v>653</v>
      </c>
      <c r="Q1" s="20" t="s">
        <v>654</v>
      </c>
      <c r="R1" s="10" t="s">
        <v>655</v>
      </c>
    </row>
    <row r="2" spans="1:18" ht="15" x14ac:dyDescent="0.25">
      <c r="A2" s="1" t="s">
        <v>656</v>
      </c>
      <c r="B2" s="1" t="s">
        <v>331</v>
      </c>
      <c r="C2" s="21" t="str">
        <f>_xlfn.XLOOKUP(B2,'workers Info'!$A$2:$A$301,'workers Info'!$B$2:$B$301)</f>
        <v>Thomas Curnnok</v>
      </c>
      <c r="D2" s="29">
        <v>45679</v>
      </c>
      <c r="E2" s="1" t="s">
        <v>657</v>
      </c>
      <c r="F2" s="1" t="s">
        <v>658</v>
      </c>
      <c r="G2" s="40">
        <v>758</v>
      </c>
      <c r="H2" s="39">
        <v>17</v>
      </c>
      <c r="I2" s="1" t="s">
        <v>659</v>
      </c>
      <c r="J2" t="s">
        <v>638</v>
      </c>
      <c r="K2" s="14">
        <v>2043.6581363565133</v>
      </c>
      <c r="L2" s="13">
        <f>K2/G2</f>
        <v>2.6961189133990939</v>
      </c>
      <c r="M2" s="11" t="str">
        <f>_xlfn.XLOOKUP(B2, 'workers Info'!$A$2:$A$301, 'workers Info'!$F$2:$F$301)</f>
        <v>FastHaul</v>
      </c>
      <c r="N2" s="19">
        <f>G2/7</f>
        <v>108.28571428571429</v>
      </c>
      <c r="O2" s="13">
        <f>N2*2.8</f>
        <v>303.2</v>
      </c>
      <c r="P2" s="13">
        <f>K2-O2</f>
        <v>1740.4581363565133</v>
      </c>
      <c r="Q2" s="41">
        <v>4880</v>
      </c>
      <c r="R2">
        <f>COUNTIFS($B$2:$B$501, B2)</f>
        <v>5</v>
      </c>
    </row>
    <row r="3" spans="1:18" ht="15" x14ac:dyDescent="0.25">
      <c r="A3" s="1" t="s">
        <v>660</v>
      </c>
      <c r="B3" s="1" t="s">
        <v>35</v>
      </c>
      <c r="C3" s="21" t="str">
        <f>_xlfn.XLOOKUP(B3,'workers Info'!$A$2:$A$301,'workers Info'!$B$2:$B$301)</f>
        <v>Caz Bonnavant</v>
      </c>
      <c r="D3" s="29">
        <v>45685</v>
      </c>
      <c r="E3" s="1" t="s">
        <v>661</v>
      </c>
      <c r="F3" s="1" t="s">
        <v>662</v>
      </c>
      <c r="G3" s="40">
        <v>152</v>
      </c>
      <c r="H3" s="39">
        <v>7</v>
      </c>
      <c r="I3" s="1" t="s">
        <v>659</v>
      </c>
      <c r="J3" t="s">
        <v>639</v>
      </c>
      <c r="K3" s="14">
        <v>490.88132990965494</v>
      </c>
      <c r="L3" s="13">
        <f t="shared" ref="L3:L66" si="0">K3/G3</f>
        <v>3.2294824336161509</v>
      </c>
      <c r="M3" s="11" t="str">
        <f>_xlfn.XLOOKUP(B3, 'workers Info'!$A$2:$A$301, 'workers Info'!$F$2:$F$301)</f>
        <v>FastHaul</v>
      </c>
      <c r="N3" s="19">
        <f t="shared" ref="N3:N66" si="1">G3/7</f>
        <v>21.714285714285715</v>
      </c>
      <c r="O3" s="13">
        <f t="shared" ref="O3:O66" si="2">N3*2.8</f>
        <v>60.8</v>
      </c>
      <c r="P3" s="13">
        <f t="shared" ref="P3:P66" si="3">K3-O3</f>
        <v>430.08132990965493</v>
      </c>
      <c r="Q3" s="41">
        <v>20949</v>
      </c>
      <c r="R3">
        <f t="shared" ref="R3:R66" si="4">COUNTIFS($B$2:$B$501, B3)</f>
        <v>2</v>
      </c>
    </row>
    <row r="4" spans="1:18" ht="15" x14ac:dyDescent="0.25">
      <c r="A4" s="1" t="s">
        <v>663</v>
      </c>
      <c r="B4" s="1" t="s">
        <v>246</v>
      </c>
      <c r="C4" s="21" t="str">
        <f>_xlfn.XLOOKUP(B4,'workers Info'!$A$2:$A$301,'workers Info'!$B$2:$B$301)</f>
        <v>Kathye Bier</v>
      </c>
      <c r="D4" s="29">
        <v>45683</v>
      </c>
      <c r="E4" s="1" t="s">
        <v>664</v>
      </c>
      <c r="F4" s="1" t="s">
        <v>662</v>
      </c>
      <c r="G4" s="40">
        <v>505</v>
      </c>
      <c r="H4" s="39">
        <v>13</v>
      </c>
      <c r="I4" s="1" t="s">
        <v>659</v>
      </c>
      <c r="J4" t="s">
        <v>637</v>
      </c>
      <c r="K4" s="14">
        <v>711.60177162217622</v>
      </c>
      <c r="L4" s="13">
        <f t="shared" si="0"/>
        <v>1.4091124190538142</v>
      </c>
      <c r="M4" s="11" t="str">
        <f>_xlfn.XLOOKUP(B4, 'workers Info'!$A$2:$A$301, 'workers Info'!$F$2:$F$301)</f>
        <v>RoadRunners</v>
      </c>
      <c r="N4" s="19">
        <f t="shared" si="1"/>
        <v>72.142857142857139</v>
      </c>
      <c r="O4" s="13">
        <f t="shared" si="2"/>
        <v>201.99999999999997</v>
      </c>
      <c r="P4" s="13">
        <f t="shared" si="3"/>
        <v>509.60177162217622</v>
      </c>
      <c r="Q4" s="41">
        <v>2970</v>
      </c>
      <c r="R4">
        <f t="shared" si="4"/>
        <v>2</v>
      </c>
    </row>
    <row r="5" spans="1:18" ht="15" x14ac:dyDescent="0.25">
      <c r="A5" s="1" t="s">
        <v>665</v>
      </c>
      <c r="B5" s="1" t="s">
        <v>439</v>
      </c>
      <c r="C5" s="21" t="str">
        <f>_xlfn.XLOOKUP(B5,'workers Info'!$A$2:$A$301,'workers Info'!$B$2:$B$301)</f>
        <v>Cinda Baldcock</v>
      </c>
      <c r="D5" s="29">
        <v>45679</v>
      </c>
      <c r="E5" s="1" t="s">
        <v>661</v>
      </c>
      <c r="F5" s="1" t="s">
        <v>666</v>
      </c>
      <c r="G5" s="40">
        <v>1034</v>
      </c>
      <c r="H5" s="39">
        <v>22</v>
      </c>
      <c r="I5" s="1" t="s">
        <v>659</v>
      </c>
      <c r="J5" t="s">
        <v>638</v>
      </c>
      <c r="K5" s="14">
        <v>2775.9779999214397</v>
      </c>
      <c r="L5" s="13">
        <f t="shared" si="0"/>
        <v>2.6846982591116437</v>
      </c>
      <c r="M5" s="11" t="str">
        <f>_xlfn.XLOOKUP(B5, 'workers Info'!$A$2:$A$301, 'workers Info'!$F$2:$F$301)</f>
        <v>SwiftMove</v>
      </c>
      <c r="N5" s="19">
        <f t="shared" si="1"/>
        <v>147.71428571428572</v>
      </c>
      <c r="O5" s="13">
        <f t="shared" si="2"/>
        <v>413.6</v>
      </c>
      <c r="P5" s="13">
        <f t="shared" si="3"/>
        <v>2362.3779999214398</v>
      </c>
      <c r="Q5" s="41">
        <v>5071</v>
      </c>
      <c r="R5">
        <f t="shared" si="4"/>
        <v>4</v>
      </c>
    </row>
    <row r="6" spans="1:18" ht="15" x14ac:dyDescent="0.25">
      <c r="A6" s="1" t="s">
        <v>667</v>
      </c>
      <c r="B6" s="1" t="s">
        <v>54</v>
      </c>
      <c r="C6" s="21" t="str">
        <f>_xlfn.XLOOKUP(B6,'workers Info'!$A$2:$A$301,'workers Info'!$B$2:$B$301)</f>
        <v>Magda Beville</v>
      </c>
      <c r="D6" s="29">
        <v>45678</v>
      </c>
      <c r="E6" s="1" t="s">
        <v>668</v>
      </c>
      <c r="F6" s="1" t="s">
        <v>669</v>
      </c>
      <c r="G6" s="40">
        <v>2165</v>
      </c>
      <c r="H6" s="39">
        <v>47</v>
      </c>
      <c r="I6" s="1" t="s">
        <v>659</v>
      </c>
      <c r="J6" t="s">
        <v>641</v>
      </c>
      <c r="K6" s="14">
        <v>4601.402473970209</v>
      </c>
      <c r="L6" s="13">
        <f t="shared" si="0"/>
        <v>2.1253591103788496</v>
      </c>
      <c r="M6" s="11" t="str">
        <f>_xlfn.XLOOKUP(B6, 'workers Info'!$A$2:$A$301, 'workers Info'!$F$2:$F$301)</f>
        <v>ExpressCargo</v>
      </c>
      <c r="N6" s="19">
        <f t="shared" si="1"/>
        <v>309.28571428571428</v>
      </c>
      <c r="O6" s="13">
        <f t="shared" si="2"/>
        <v>865.99999999999989</v>
      </c>
      <c r="P6" s="13">
        <f t="shared" si="3"/>
        <v>3735.402473970209</v>
      </c>
      <c r="Q6" s="41">
        <v>2668</v>
      </c>
      <c r="R6">
        <f t="shared" si="4"/>
        <v>1</v>
      </c>
    </row>
    <row r="7" spans="1:18" ht="15" x14ac:dyDescent="0.25">
      <c r="A7" s="1" t="s">
        <v>670</v>
      </c>
      <c r="B7" s="1" t="s">
        <v>503</v>
      </c>
      <c r="C7" s="21" t="str">
        <f>_xlfn.XLOOKUP(B7,'workers Info'!$A$2:$A$301,'workers Info'!$B$2:$B$301)</f>
        <v>Patin Dyster</v>
      </c>
      <c r="D7" s="29">
        <v>45685</v>
      </c>
      <c r="E7" s="1" t="s">
        <v>661</v>
      </c>
      <c r="F7" s="1" t="s">
        <v>671</v>
      </c>
      <c r="G7" s="40">
        <v>1078</v>
      </c>
      <c r="H7" s="39">
        <v>24</v>
      </c>
      <c r="I7" s="1" t="s">
        <v>659</v>
      </c>
      <c r="J7" t="s">
        <v>640</v>
      </c>
      <c r="K7" s="14">
        <v>1974.7971769059839</v>
      </c>
      <c r="L7" s="13">
        <f t="shared" si="0"/>
        <v>1.8319083273710426</v>
      </c>
      <c r="M7" s="11" t="str">
        <f>_xlfn.XLOOKUP(B7, 'workers Info'!$A$2:$A$301, 'workers Info'!$F$2:$F$301)</f>
        <v>SwiftMove</v>
      </c>
      <c r="N7" s="19">
        <f t="shared" si="1"/>
        <v>154</v>
      </c>
      <c r="O7" s="13">
        <f t="shared" si="2"/>
        <v>431.2</v>
      </c>
      <c r="P7" s="13">
        <f t="shared" si="3"/>
        <v>1543.5971769059838</v>
      </c>
      <c r="Q7" s="41">
        <v>9347</v>
      </c>
      <c r="R7">
        <f t="shared" si="4"/>
        <v>2</v>
      </c>
    </row>
    <row r="8" spans="1:18" ht="15" x14ac:dyDescent="0.25">
      <c r="A8" s="1" t="s">
        <v>672</v>
      </c>
      <c r="B8" s="1" t="s">
        <v>187</v>
      </c>
      <c r="C8" s="21" t="str">
        <f>_xlfn.XLOOKUP(B8,'workers Info'!$A$2:$A$301,'workers Info'!$B$2:$B$301)</f>
        <v>Oralle Lamdin</v>
      </c>
      <c r="D8" s="29">
        <v>45691</v>
      </c>
      <c r="E8" s="1" t="s">
        <v>673</v>
      </c>
      <c r="F8" s="1" t="s">
        <v>674</v>
      </c>
      <c r="G8" s="40">
        <v>2738</v>
      </c>
      <c r="H8" s="39">
        <v>57</v>
      </c>
      <c r="I8" s="1" t="s">
        <v>659</v>
      </c>
      <c r="J8" t="s">
        <v>637</v>
      </c>
      <c r="K8" s="14">
        <v>3894.360967571216</v>
      </c>
      <c r="L8" s="13">
        <f t="shared" si="0"/>
        <v>1.4223378259938699</v>
      </c>
      <c r="M8" s="11" t="str">
        <f>_xlfn.XLOOKUP(B8, 'workers Info'!$A$2:$A$301, 'workers Info'!$F$2:$F$301)</f>
        <v>RoadRunners</v>
      </c>
      <c r="N8" s="19">
        <f t="shared" si="1"/>
        <v>391.14285714285717</v>
      </c>
      <c r="O8" s="13">
        <f t="shared" si="2"/>
        <v>1095.2</v>
      </c>
      <c r="P8" s="13">
        <f t="shared" si="3"/>
        <v>2799.1609675712161</v>
      </c>
      <c r="Q8" s="41">
        <v>3165</v>
      </c>
      <c r="R8">
        <f t="shared" si="4"/>
        <v>2</v>
      </c>
    </row>
    <row r="9" spans="1:18" ht="15" x14ac:dyDescent="0.25">
      <c r="A9" s="1" t="s">
        <v>675</v>
      </c>
      <c r="B9" s="1" t="s">
        <v>357</v>
      </c>
      <c r="C9" s="21" t="str">
        <f>_xlfn.XLOOKUP(B9,'workers Info'!$A$2:$A$301,'workers Info'!$B$2:$B$301)</f>
        <v>Pammie Mabone</v>
      </c>
      <c r="D9" s="29">
        <v>45683</v>
      </c>
      <c r="E9" s="1" t="s">
        <v>676</v>
      </c>
      <c r="F9" s="1" t="s">
        <v>658</v>
      </c>
      <c r="G9" s="40">
        <v>2305</v>
      </c>
      <c r="H9" s="39">
        <v>49</v>
      </c>
      <c r="I9" s="1" t="s">
        <v>659</v>
      </c>
      <c r="J9" t="s">
        <v>639</v>
      </c>
      <c r="K9" s="14">
        <v>7456.8841248943463</v>
      </c>
      <c r="L9" s="13">
        <f t="shared" si="0"/>
        <v>3.2350907266352911</v>
      </c>
      <c r="M9" s="11" t="str">
        <f>_xlfn.XLOOKUP(B9, 'workers Info'!$A$2:$A$301, 'workers Info'!$F$2:$F$301)</f>
        <v>LogiTrans</v>
      </c>
      <c r="N9" s="19">
        <f t="shared" si="1"/>
        <v>329.28571428571428</v>
      </c>
      <c r="O9" s="13">
        <f t="shared" si="2"/>
        <v>921.99999999999989</v>
      </c>
      <c r="P9" s="13">
        <f t="shared" si="3"/>
        <v>6534.8841248943463</v>
      </c>
      <c r="Q9" s="41">
        <v>21713</v>
      </c>
      <c r="R9">
        <f t="shared" si="4"/>
        <v>1</v>
      </c>
    </row>
    <row r="10" spans="1:18" ht="15" x14ac:dyDescent="0.25">
      <c r="A10" s="1" t="s">
        <v>677</v>
      </c>
      <c r="B10" s="1" t="s">
        <v>463</v>
      </c>
      <c r="C10" s="21" t="str">
        <f>_xlfn.XLOOKUP(B10,'workers Info'!$A$2:$A$301,'workers Info'!$B$2:$B$301)</f>
        <v>Ginny Binham</v>
      </c>
      <c r="D10" s="29">
        <v>45680</v>
      </c>
      <c r="E10" s="1" t="s">
        <v>668</v>
      </c>
      <c r="F10" s="1" t="s">
        <v>674</v>
      </c>
      <c r="G10" s="40">
        <v>596</v>
      </c>
      <c r="H10" s="39">
        <v>14</v>
      </c>
      <c r="I10" s="1" t="s">
        <v>659</v>
      </c>
      <c r="J10" t="s">
        <v>637</v>
      </c>
      <c r="K10" s="14">
        <v>749.4714672669387</v>
      </c>
      <c r="L10" s="13">
        <f t="shared" si="0"/>
        <v>1.2575024618572797</v>
      </c>
      <c r="M10" s="11" t="str">
        <f>_xlfn.XLOOKUP(B10, 'workers Info'!$A$2:$A$301, 'workers Info'!$F$2:$F$301)</f>
        <v>LogiTrans</v>
      </c>
      <c r="N10" s="19">
        <f t="shared" si="1"/>
        <v>85.142857142857139</v>
      </c>
      <c r="O10" s="13">
        <f t="shared" si="2"/>
        <v>238.39999999999998</v>
      </c>
      <c r="P10" s="13">
        <f t="shared" si="3"/>
        <v>511.07146726693873</v>
      </c>
      <c r="Q10" s="41">
        <v>3085</v>
      </c>
      <c r="R10">
        <f t="shared" si="4"/>
        <v>2</v>
      </c>
    </row>
    <row r="11" spans="1:18" ht="15" x14ac:dyDescent="0.25">
      <c r="A11" s="1" t="s">
        <v>678</v>
      </c>
      <c r="B11" s="1" t="s">
        <v>361</v>
      </c>
      <c r="C11" s="21" t="str">
        <f>_xlfn.XLOOKUP(B11,'workers Info'!$A$2:$A$301,'workers Info'!$B$2:$B$301)</f>
        <v>Kara Derdes</v>
      </c>
      <c r="D11" s="29">
        <v>45686</v>
      </c>
      <c r="E11" s="1" t="s">
        <v>664</v>
      </c>
      <c r="F11" s="1" t="s">
        <v>671</v>
      </c>
      <c r="G11" s="40">
        <v>2828</v>
      </c>
      <c r="H11" s="39">
        <v>59</v>
      </c>
      <c r="I11" s="1" t="s">
        <v>659</v>
      </c>
      <c r="J11" t="s">
        <v>640</v>
      </c>
      <c r="K11" s="14">
        <v>5383.8234391806582</v>
      </c>
      <c r="L11" s="13">
        <f t="shared" si="0"/>
        <v>1.9037565202194688</v>
      </c>
      <c r="M11" s="11" t="str">
        <f>_xlfn.XLOOKUP(B11, 'workers Info'!$A$2:$A$301, 'workers Info'!$F$2:$F$301)</f>
        <v>SwiftMove</v>
      </c>
      <c r="N11" s="19">
        <f t="shared" si="1"/>
        <v>404</v>
      </c>
      <c r="O11" s="13">
        <f t="shared" si="2"/>
        <v>1131.1999999999998</v>
      </c>
      <c r="P11" s="13">
        <f t="shared" si="3"/>
        <v>4252.6234391806584</v>
      </c>
      <c r="Q11" s="41">
        <v>10849</v>
      </c>
      <c r="R11">
        <f t="shared" si="4"/>
        <v>6</v>
      </c>
    </row>
    <row r="12" spans="1:18" ht="15" x14ac:dyDescent="0.25">
      <c r="A12" s="1" t="s">
        <v>679</v>
      </c>
      <c r="B12" s="1" t="s">
        <v>52</v>
      </c>
      <c r="C12" s="21" t="str">
        <f>_xlfn.XLOOKUP(B12,'workers Info'!$A$2:$A$301,'workers Info'!$B$2:$B$301)</f>
        <v>Bartel Pusey</v>
      </c>
      <c r="D12" s="29">
        <v>45687</v>
      </c>
      <c r="E12" s="1" t="s">
        <v>664</v>
      </c>
      <c r="F12" s="1" t="s">
        <v>680</v>
      </c>
      <c r="G12" s="40">
        <v>2507</v>
      </c>
      <c r="H12" s="39">
        <v>52</v>
      </c>
      <c r="I12" s="1" t="s">
        <v>659</v>
      </c>
      <c r="J12" t="s">
        <v>639</v>
      </c>
      <c r="K12" s="14">
        <v>7884.8412990135721</v>
      </c>
      <c r="L12" s="13">
        <f t="shared" si="0"/>
        <v>3.1451301551709503</v>
      </c>
      <c r="M12" s="11" t="str">
        <f>_xlfn.XLOOKUP(B12, 'workers Info'!$A$2:$A$301, 'workers Info'!$F$2:$F$301)</f>
        <v>LogiTrans</v>
      </c>
      <c r="N12" s="19">
        <f t="shared" si="1"/>
        <v>358.14285714285717</v>
      </c>
      <c r="O12" s="13">
        <f t="shared" si="2"/>
        <v>1002.8</v>
      </c>
      <c r="P12" s="13">
        <f t="shared" si="3"/>
        <v>6882.0412990135719</v>
      </c>
      <c r="Q12" s="41">
        <v>19245</v>
      </c>
      <c r="R12">
        <f t="shared" si="4"/>
        <v>2</v>
      </c>
    </row>
    <row r="13" spans="1:18" ht="15" x14ac:dyDescent="0.25">
      <c r="A13" s="1" t="s">
        <v>681</v>
      </c>
      <c r="B13" s="1" t="s">
        <v>179</v>
      </c>
      <c r="C13" s="21" t="str">
        <f>_xlfn.XLOOKUP(B13,'workers Info'!$A$2:$A$301,'workers Info'!$B$2:$B$301)</f>
        <v>Jermain Jurgen</v>
      </c>
      <c r="D13" s="29">
        <v>45682</v>
      </c>
      <c r="E13" s="1" t="s">
        <v>664</v>
      </c>
      <c r="F13" s="1" t="s">
        <v>658</v>
      </c>
      <c r="G13" s="40">
        <v>2005</v>
      </c>
      <c r="H13" s="39">
        <v>42</v>
      </c>
      <c r="I13" s="1" t="s">
        <v>659</v>
      </c>
      <c r="J13" t="s">
        <v>637</v>
      </c>
      <c r="K13" s="14">
        <v>2683.5190693954887</v>
      </c>
      <c r="L13" s="13">
        <f t="shared" si="0"/>
        <v>1.3384135009453808</v>
      </c>
      <c r="M13" s="11" t="str">
        <f>_xlfn.XLOOKUP(B13, 'workers Info'!$A$2:$A$301, 'workers Info'!$F$2:$F$301)</f>
        <v>ExpressCargo</v>
      </c>
      <c r="N13" s="19">
        <f t="shared" si="1"/>
        <v>286.42857142857144</v>
      </c>
      <c r="O13" s="13">
        <f t="shared" si="2"/>
        <v>802</v>
      </c>
      <c r="P13" s="13">
        <f t="shared" si="3"/>
        <v>1881.5190693954887</v>
      </c>
      <c r="Q13" s="41">
        <v>2736</v>
      </c>
      <c r="R13">
        <f t="shared" si="4"/>
        <v>3</v>
      </c>
    </row>
    <row r="14" spans="1:18" ht="15" x14ac:dyDescent="0.25">
      <c r="A14" s="1" t="s">
        <v>682</v>
      </c>
      <c r="B14" s="1" t="s">
        <v>511</v>
      </c>
      <c r="C14" s="21" t="str">
        <f>_xlfn.XLOOKUP(B14,'workers Info'!$A$2:$A$301,'workers Info'!$B$2:$B$301)</f>
        <v>Griff Wharton</v>
      </c>
      <c r="D14" s="29">
        <v>45681</v>
      </c>
      <c r="E14" s="1" t="s">
        <v>668</v>
      </c>
      <c r="F14" s="1" t="s">
        <v>671</v>
      </c>
      <c r="G14" s="40">
        <v>1160</v>
      </c>
      <c r="H14" s="39">
        <v>25</v>
      </c>
      <c r="I14" s="1" t="s">
        <v>659</v>
      </c>
      <c r="J14" t="s">
        <v>639</v>
      </c>
      <c r="K14" s="14">
        <v>3574.5964381202725</v>
      </c>
      <c r="L14" s="13">
        <f t="shared" si="0"/>
        <v>3.0815486535519589</v>
      </c>
      <c r="M14" s="11" t="str">
        <f>_xlfn.XLOOKUP(B14, 'workers Info'!$A$2:$A$301, 'workers Info'!$F$2:$F$301)</f>
        <v>FastHaul</v>
      </c>
      <c r="N14" s="19">
        <f t="shared" si="1"/>
        <v>165.71428571428572</v>
      </c>
      <c r="O14" s="13">
        <f t="shared" si="2"/>
        <v>464</v>
      </c>
      <c r="P14" s="13">
        <f t="shared" si="3"/>
        <v>3110.5964381202725</v>
      </c>
      <c r="Q14" s="41">
        <v>20784</v>
      </c>
      <c r="R14">
        <f t="shared" si="4"/>
        <v>1</v>
      </c>
    </row>
    <row r="15" spans="1:18" ht="15" x14ac:dyDescent="0.25">
      <c r="A15" s="1" t="s">
        <v>683</v>
      </c>
      <c r="B15" s="1" t="s">
        <v>519</v>
      </c>
      <c r="C15" s="21" t="str">
        <f>_xlfn.XLOOKUP(B15,'workers Info'!$A$2:$A$301,'workers Info'!$B$2:$B$301)</f>
        <v>Jacobo Grigorio</v>
      </c>
      <c r="D15" s="29">
        <v>45686</v>
      </c>
      <c r="E15" s="1" t="s">
        <v>668</v>
      </c>
      <c r="F15" s="1" t="s">
        <v>671</v>
      </c>
      <c r="G15" s="40">
        <v>1811</v>
      </c>
      <c r="H15" s="39">
        <v>40</v>
      </c>
      <c r="I15" s="1" t="s">
        <v>659</v>
      </c>
      <c r="J15" t="s">
        <v>638</v>
      </c>
      <c r="K15" s="14">
        <v>4806.6740522261262</v>
      </c>
      <c r="L15" s="13">
        <f t="shared" si="0"/>
        <v>2.6541546395505944</v>
      </c>
      <c r="M15" s="11" t="str">
        <f>_xlfn.XLOOKUP(B15, 'workers Info'!$A$2:$A$301, 'workers Info'!$F$2:$F$301)</f>
        <v>RoadRunners</v>
      </c>
      <c r="N15" s="19">
        <f t="shared" si="1"/>
        <v>258.71428571428572</v>
      </c>
      <c r="O15" s="13">
        <f t="shared" si="2"/>
        <v>724.4</v>
      </c>
      <c r="P15" s="13">
        <f t="shared" si="3"/>
        <v>4082.2740522261261</v>
      </c>
      <c r="Q15" s="41">
        <v>5062</v>
      </c>
      <c r="R15">
        <f t="shared" si="4"/>
        <v>4</v>
      </c>
    </row>
    <row r="16" spans="1:18" ht="15" x14ac:dyDescent="0.25">
      <c r="A16" s="1" t="s">
        <v>684</v>
      </c>
      <c r="B16" s="1" t="s">
        <v>155</v>
      </c>
      <c r="C16" s="21" t="str">
        <f>_xlfn.XLOOKUP(B16,'workers Info'!$A$2:$A$301,'workers Info'!$B$2:$B$301)</f>
        <v>Griffie Romme</v>
      </c>
      <c r="D16" s="29">
        <v>45690</v>
      </c>
      <c r="E16" s="1" t="s">
        <v>668</v>
      </c>
      <c r="F16" s="1" t="s">
        <v>669</v>
      </c>
      <c r="G16" s="40">
        <v>1758</v>
      </c>
      <c r="H16" s="39">
        <v>39</v>
      </c>
      <c r="I16" s="1" t="s">
        <v>659</v>
      </c>
      <c r="J16" t="s">
        <v>638</v>
      </c>
      <c r="K16" s="14">
        <v>4509.346726852903</v>
      </c>
      <c r="L16" s="13">
        <f t="shared" si="0"/>
        <v>2.5650436443986933</v>
      </c>
      <c r="M16" s="11" t="str">
        <f>_xlfn.XLOOKUP(B16, 'workers Info'!$A$2:$A$301, 'workers Info'!$F$2:$F$301)</f>
        <v>FastHaul</v>
      </c>
      <c r="N16" s="19">
        <f t="shared" si="1"/>
        <v>251.14285714285714</v>
      </c>
      <c r="O16" s="13">
        <f t="shared" si="2"/>
        <v>703.19999999999993</v>
      </c>
      <c r="P16" s="13">
        <f t="shared" si="3"/>
        <v>3806.1467268529032</v>
      </c>
      <c r="Q16" s="41">
        <v>4812</v>
      </c>
      <c r="R16">
        <f t="shared" si="4"/>
        <v>3</v>
      </c>
    </row>
    <row r="17" spans="1:18" ht="15" x14ac:dyDescent="0.25">
      <c r="A17" s="1" t="s">
        <v>685</v>
      </c>
      <c r="B17" s="1" t="s">
        <v>193</v>
      </c>
      <c r="C17" s="21" t="str">
        <f>_xlfn.XLOOKUP(B17,'workers Info'!$A$2:$A$301,'workers Info'!$B$2:$B$301)</f>
        <v>Dion Jack</v>
      </c>
      <c r="D17" s="29">
        <v>45688</v>
      </c>
      <c r="E17" s="1" t="s">
        <v>664</v>
      </c>
      <c r="F17" s="1" t="s">
        <v>674</v>
      </c>
      <c r="G17" s="40">
        <v>931</v>
      </c>
      <c r="H17" s="39">
        <v>22</v>
      </c>
      <c r="I17" s="1" t="s">
        <v>659</v>
      </c>
      <c r="J17" t="s">
        <v>638</v>
      </c>
      <c r="K17" s="14">
        <v>2471.2451609455311</v>
      </c>
      <c r="L17" s="13">
        <f t="shared" si="0"/>
        <v>2.6543986691144266</v>
      </c>
      <c r="M17" s="11" t="str">
        <f>_xlfn.XLOOKUP(B17, 'workers Info'!$A$2:$A$301, 'workers Info'!$F$2:$F$301)</f>
        <v>FastHaul</v>
      </c>
      <c r="N17" s="19">
        <f t="shared" si="1"/>
        <v>133</v>
      </c>
      <c r="O17" s="13">
        <f t="shared" si="2"/>
        <v>372.4</v>
      </c>
      <c r="P17" s="13">
        <f t="shared" si="3"/>
        <v>2098.845160945531</v>
      </c>
      <c r="Q17" s="41">
        <v>4984</v>
      </c>
      <c r="R17">
        <f t="shared" si="4"/>
        <v>2</v>
      </c>
    </row>
    <row r="18" spans="1:18" ht="15" x14ac:dyDescent="0.25">
      <c r="A18" s="1" t="s">
        <v>686</v>
      </c>
      <c r="B18" s="1" t="s">
        <v>309</v>
      </c>
      <c r="C18" s="21" t="str">
        <f>_xlfn.XLOOKUP(B18,'workers Info'!$A$2:$A$301,'workers Info'!$B$2:$B$301)</f>
        <v>Carey Ousbie</v>
      </c>
      <c r="D18" s="29">
        <v>45689</v>
      </c>
      <c r="E18" s="1" t="s">
        <v>687</v>
      </c>
      <c r="F18" s="1" t="s">
        <v>674</v>
      </c>
      <c r="G18" s="40">
        <v>453</v>
      </c>
      <c r="H18" s="39">
        <v>13</v>
      </c>
      <c r="I18" s="1" t="s">
        <v>659</v>
      </c>
      <c r="J18" t="s">
        <v>639</v>
      </c>
      <c r="K18" s="14">
        <v>1473.2732890279747</v>
      </c>
      <c r="L18" s="13">
        <f t="shared" si="0"/>
        <v>3.2522589161765447</v>
      </c>
      <c r="M18" s="11" t="str">
        <f>_xlfn.XLOOKUP(B18, 'workers Info'!$A$2:$A$301, 'workers Info'!$F$2:$F$301)</f>
        <v>FastHaul</v>
      </c>
      <c r="N18" s="19">
        <f t="shared" si="1"/>
        <v>64.714285714285708</v>
      </c>
      <c r="O18" s="13">
        <f t="shared" si="2"/>
        <v>181.19999999999996</v>
      </c>
      <c r="P18" s="13">
        <f t="shared" si="3"/>
        <v>1292.0732890279746</v>
      </c>
      <c r="Q18" s="41">
        <v>18505</v>
      </c>
      <c r="R18">
        <f t="shared" si="4"/>
        <v>3</v>
      </c>
    </row>
    <row r="19" spans="1:18" ht="15" x14ac:dyDescent="0.25">
      <c r="A19" s="1" t="s">
        <v>688</v>
      </c>
      <c r="B19" s="1" t="s">
        <v>215</v>
      </c>
      <c r="C19" s="21" t="str">
        <f>_xlfn.XLOOKUP(B19,'workers Info'!$A$2:$A$301,'workers Info'!$B$2:$B$301)</f>
        <v>Chryste Stenyng</v>
      </c>
      <c r="D19" s="29">
        <v>45686</v>
      </c>
      <c r="E19" s="1" t="s">
        <v>668</v>
      </c>
      <c r="F19" s="1" t="s">
        <v>671</v>
      </c>
      <c r="G19" s="40">
        <v>340</v>
      </c>
      <c r="H19" s="39">
        <v>10</v>
      </c>
      <c r="I19" s="1" t="s">
        <v>659</v>
      </c>
      <c r="J19" t="s">
        <v>637</v>
      </c>
      <c r="K19" s="14">
        <v>410.42953679350558</v>
      </c>
      <c r="L19" s="13">
        <f t="shared" si="0"/>
        <v>1.2071456964514871</v>
      </c>
      <c r="M19" s="11" t="str">
        <f>_xlfn.XLOOKUP(B19, 'workers Info'!$A$2:$A$301, 'workers Info'!$F$2:$F$301)</f>
        <v>FastHaul</v>
      </c>
      <c r="N19" s="19">
        <f t="shared" si="1"/>
        <v>48.571428571428569</v>
      </c>
      <c r="O19" s="13">
        <f t="shared" si="2"/>
        <v>135.99999999999997</v>
      </c>
      <c r="P19" s="13">
        <f t="shared" si="3"/>
        <v>274.42953679350558</v>
      </c>
      <c r="Q19" s="41">
        <v>2622</v>
      </c>
      <c r="R19">
        <f t="shared" si="4"/>
        <v>5</v>
      </c>
    </row>
    <row r="20" spans="1:18" ht="15" x14ac:dyDescent="0.25">
      <c r="A20" s="1" t="s">
        <v>689</v>
      </c>
      <c r="B20" s="1" t="s">
        <v>317</v>
      </c>
      <c r="C20" s="21" t="str">
        <f>_xlfn.XLOOKUP(B20,'workers Info'!$A$2:$A$301,'workers Info'!$B$2:$B$301)</f>
        <v>Octavius Mara</v>
      </c>
      <c r="D20" s="29">
        <v>45684</v>
      </c>
      <c r="E20" s="1" t="s">
        <v>657</v>
      </c>
      <c r="F20" s="1" t="s">
        <v>674</v>
      </c>
      <c r="G20" s="40">
        <v>2487</v>
      </c>
      <c r="H20" s="39">
        <v>53</v>
      </c>
      <c r="I20" s="1" t="s">
        <v>659</v>
      </c>
      <c r="J20" t="s">
        <v>637</v>
      </c>
      <c r="K20" s="14">
        <v>3014.4839607223612</v>
      </c>
      <c r="L20" s="13">
        <f t="shared" si="0"/>
        <v>1.2120964860162289</v>
      </c>
      <c r="M20" s="11" t="str">
        <f>_xlfn.XLOOKUP(B20, 'workers Info'!$A$2:$A$301, 'workers Info'!$F$2:$F$301)</f>
        <v>RoadRunners</v>
      </c>
      <c r="N20" s="19">
        <f t="shared" si="1"/>
        <v>355.28571428571428</v>
      </c>
      <c r="O20" s="13">
        <f t="shared" si="2"/>
        <v>994.8</v>
      </c>
      <c r="P20" s="13">
        <f t="shared" si="3"/>
        <v>2019.6839607223612</v>
      </c>
      <c r="Q20" s="41">
        <v>2504</v>
      </c>
      <c r="R20">
        <f t="shared" si="4"/>
        <v>1</v>
      </c>
    </row>
    <row r="21" spans="1:18" ht="15" x14ac:dyDescent="0.25">
      <c r="A21" s="1" t="s">
        <v>690</v>
      </c>
      <c r="B21" s="1" t="s">
        <v>231</v>
      </c>
      <c r="C21" s="21" t="str">
        <f>_xlfn.XLOOKUP(B21,'workers Info'!$A$2:$A$301,'workers Info'!$B$2:$B$301)</f>
        <v>Aguistin Venes</v>
      </c>
      <c r="D21" s="29">
        <v>45685</v>
      </c>
      <c r="E21" s="1" t="s">
        <v>687</v>
      </c>
      <c r="F21" s="1" t="s">
        <v>666</v>
      </c>
      <c r="G21" s="40">
        <v>1198</v>
      </c>
      <c r="H21" s="39">
        <v>25</v>
      </c>
      <c r="I21" s="1" t="s">
        <v>659</v>
      </c>
      <c r="J21" t="s">
        <v>639</v>
      </c>
      <c r="K21" s="14">
        <v>3857.166920069566</v>
      </c>
      <c r="L21" s="13">
        <f t="shared" si="0"/>
        <v>3.2196718865355307</v>
      </c>
      <c r="M21" s="11" t="str">
        <f>_xlfn.XLOOKUP(B21, 'workers Info'!$A$2:$A$301, 'workers Info'!$F$2:$F$301)</f>
        <v>ExpressCargo</v>
      </c>
      <c r="N21" s="19">
        <f t="shared" si="1"/>
        <v>171.14285714285714</v>
      </c>
      <c r="O21" s="13">
        <f t="shared" si="2"/>
        <v>479.19999999999993</v>
      </c>
      <c r="P21" s="13">
        <f t="shared" si="3"/>
        <v>3377.9669200695662</v>
      </c>
      <c r="Q21" s="41">
        <v>21132</v>
      </c>
      <c r="R21">
        <f t="shared" si="4"/>
        <v>3</v>
      </c>
    </row>
    <row r="22" spans="1:18" ht="15" x14ac:dyDescent="0.25">
      <c r="A22" s="1" t="s">
        <v>691</v>
      </c>
      <c r="B22" s="1" t="s">
        <v>78</v>
      </c>
      <c r="C22" s="21" t="str">
        <f>_xlfn.XLOOKUP(B22,'workers Info'!$A$2:$A$301,'workers Info'!$B$2:$B$301)</f>
        <v>Dalila Victor</v>
      </c>
      <c r="D22" s="29">
        <v>45691</v>
      </c>
      <c r="E22" s="1" t="s">
        <v>673</v>
      </c>
      <c r="F22" s="1" t="s">
        <v>671</v>
      </c>
      <c r="G22" s="40">
        <v>2729</v>
      </c>
      <c r="H22" s="39">
        <v>56</v>
      </c>
      <c r="I22" s="1" t="s">
        <v>659</v>
      </c>
      <c r="J22" t="s">
        <v>640</v>
      </c>
      <c r="K22" s="14">
        <v>4988.376487978825</v>
      </c>
      <c r="L22" s="13">
        <f t="shared" si="0"/>
        <v>1.8279137002487449</v>
      </c>
      <c r="M22" s="11" t="str">
        <f>_xlfn.XLOOKUP(B22, 'workers Info'!$A$2:$A$301, 'workers Info'!$F$2:$F$301)</f>
        <v>FastHaul</v>
      </c>
      <c r="N22" s="19">
        <f t="shared" si="1"/>
        <v>389.85714285714283</v>
      </c>
      <c r="O22" s="13">
        <f t="shared" si="2"/>
        <v>1091.5999999999999</v>
      </c>
      <c r="P22" s="13">
        <f t="shared" si="3"/>
        <v>3896.7764879788251</v>
      </c>
      <c r="Q22" s="41">
        <v>10794</v>
      </c>
      <c r="R22">
        <f t="shared" si="4"/>
        <v>3</v>
      </c>
    </row>
    <row r="23" spans="1:18" ht="15" x14ac:dyDescent="0.25">
      <c r="A23" s="1" t="s">
        <v>692</v>
      </c>
      <c r="B23" s="1" t="s">
        <v>391</v>
      </c>
      <c r="C23" s="21" t="str">
        <f>_xlfn.XLOOKUP(B23,'workers Info'!$A$2:$A$301,'workers Info'!$B$2:$B$301)</f>
        <v>Alexander Bonsul</v>
      </c>
      <c r="D23" s="29">
        <v>45679</v>
      </c>
      <c r="E23" s="1" t="s">
        <v>676</v>
      </c>
      <c r="F23" s="1" t="s">
        <v>669</v>
      </c>
      <c r="G23" s="40">
        <v>1623</v>
      </c>
      <c r="H23" s="39">
        <v>34</v>
      </c>
      <c r="I23" s="1" t="s">
        <v>659</v>
      </c>
      <c r="J23" t="s">
        <v>637</v>
      </c>
      <c r="K23" s="14">
        <v>1936.1335168805315</v>
      </c>
      <c r="L23" s="13">
        <f t="shared" si="0"/>
        <v>1.1929350073201057</v>
      </c>
      <c r="M23" s="11" t="str">
        <f>_xlfn.XLOOKUP(B23, 'workers Info'!$A$2:$A$301, 'workers Info'!$F$2:$F$301)</f>
        <v>SwiftMove</v>
      </c>
      <c r="N23" s="19">
        <f t="shared" si="1"/>
        <v>231.85714285714286</v>
      </c>
      <c r="O23" s="13">
        <f t="shared" si="2"/>
        <v>649.19999999999993</v>
      </c>
      <c r="P23" s="13">
        <f t="shared" si="3"/>
        <v>1286.9335168805314</v>
      </c>
      <c r="Q23" s="41">
        <v>3437</v>
      </c>
      <c r="R23">
        <f t="shared" si="4"/>
        <v>3</v>
      </c>
    </row>
    <row r="24" spans="1:18" ht="15" x14ac:dyDescent="0.25">
      <c r="A24" s="1" t="s">
        <v>693</v>
      </c>
      <c r="B24" s="1" t="s">
        <v>197</v>
      </c>
      <c r="C24" s="21" t="str">
        <f>_xlfn.XLOOKUP(B24,'workers Info'!$A$2:$A$301,'workers Info'!$B$2:$B$301)</f>
        <v>Robenia Traice</v>
      </c>
      <c r="D24" s="29">
        <v>45684</v>
      </c>
      <c r="E24" s="1" t="s">
        <v>664</v>
      </c>
      <c r="F24" s="1" t="s">
        <v>671</v>
      </c>
      <c r="G24" s="40">
        <v>144</v>
      </c>
      <c r="H24" s="39">
        <v>6</v>
      </c>
      <c r="I24" s="1" t="s">
        <v>659</v>
      </c>
      <c r="J24" t="s">
        <v>639</v>
      </c>
      <c r="K24" s="14">
        <v>482.272160167891</v>
      </c>
      <c r="L24" s="13">
        <f t="shared" si="0"/>
        <v>3.3491122233881319</v>
      </c>
      <c r="M24" s="11" t="str">
        <f>_xlfn.XLOOKUP(B24, 'workers Info'!$A$2:$A$301, 'workers Info'!$F$2:$F$301)</f>
        <v>ExpressCargo</v>
      </c>
      <c r="N24" s="19">
        <f t="shared" si="1"/>
        <v>20.571428571428573</v>
      </c>
      <c r="O24" s="13">
        <f t="shared" si="2"/>
        <v>57.6</v>
      </c>
      <c r="P24" s="13">
        <f t="shared" si="3"/>
        <v>424.67216016789098</v>
      </c>
      <c r="Q24" s="41">
        <v>20717</v>
      </c>
      <c r="R24">
        <f t="shared" si="4"/>
        <v>2</v>
      </c>
    </row>
    <row r="25" spans="1:18" ht="15" x14ac:dyDescent="0.25">
      <c r="A25" s="1" t="s">
        <v>694</v>
      </c>
      <c r="B25" s="1" t="s">
        <v>495</v>
      </c>
      <c r="C25" s="21" t="str">
        <f>_xlfn.XLOOKUP(B25,'workers Info'!$A$2:$A$301,'workers Info'!$B$2:$B$301)</f>
        <v>Anton Farlambe</v>
      </c>
      <c r="D25" s="29">
        <v>45686</v>
      </c>
      <c r="E25" s="1" t="s">
        <v>657</v>
      </c>
      <c r="F25" s="1" t="s">
        <v>680</v>
      </c>
      <c r="G25" s="40">
        <v>1089</v>
      </c>
      <c r="H25" s="39">
        <v>25</v>
      </c>
      <c r="I25" s="1" t="s">
        <v>659</v>
      </c>
      <c r="J25" t="s">
        <v>637</v>
      </c>
      <c r="K25" s="14">
        <v>1438.5032636702661</v>
      </c>
      <c r="L25" s="13">
        <f t="shared" si="0"/>
        <v>1.3209396360608503</v>
      </c>
      <c r="M25" s="11" t="str">
        <f>_xlfn.XLOOKUP(B25, 'workers Info'!$A$2:$A$301, 'workers Info'!$F$2:$F$301)</f>
        <v>FastHaul</v>
      </c>
      <c r="N25" s="19">
        <f t="shared" si="1"/>
        <v>155.57142857142858</v>
      </c>
      <c r="O25" s="13">
        <f t="shared" si="2"/>
        <v>435.6</v>
      </c>
      <c r="P25" s="13">
        <f t="shared" si="3"/>
        <v>1002.903263670266</v>
      </c>
      <c r="Q25" s="41">
        <v>3287</v>
      </c>
      <c r="R25">
        <f t="shared" si="4"/>
        <v>1</v>
      </c>
    </row>
    <row r="26" spans="1:18" ht="15" x14ac:dyDescent="0.25">
      <c r="A26" s="1" t="s">
        <v>695</v>
      </c>
      <c r="B26" s="1" t="s">
        <v>539</v>
      </c>
      <c r="C26" s="21" t="str">
        <f>_xlfn.XLOOKUP(B26,'workers Info'!$A$2:$A$301,'workers Info'!$B$2:$B$301)</f>
        <v>Carlee Conradsen</v>
      </c>
      <c r="D26" s="29">
        <v>45685</v>
      </c>
      <c r="E26" s="1" t="s">
        <v>676</v>
      </c>
      <c r="F26" s="1" t="s">
        <v>666</v>
      </c>
      <c r="G26" s="40">
        <v>82</v>
      </c>
      <c r="H26" s="39">
        <v>3</v>
      </c>
      <c r="I26" s="1" t="s">
        <v>659</v>
      </c>
      <c r="J26" t="s">
        <v>639</v>
      </c>
      <c r="K26" s="14">
        <v>266.75964609009691</v>
      </c>
      <c r="L26" s="13">
        <f t="shared" si="0"/>
        <v>3.2531664157328892</v>
      </c>
      <c r="M26" s="11" t="str">
        <f>_xlfn.XLOOKUP(B26, 'workers Info'!$A$2:$A$301, 'workers Info'!$F$2:$F$301)</f>
        <v>LogiTrans</v>
      </c>
      <c r="N26" s="19">
        <f t="shared" si="1"/>
        <v>11.714285714285714</v>
      </c>
      <c r="O26" s="13">
        <f t="shared" si="2"/>
        <v>32.799999999999997</v>
      </c>
      <c r="P26" s="13">
        <f t="shared" si="3"/>
        <v>233.9596460900969</v>
      </c>
      <c r="Q26" s="41">
        <v>21238</v>
      </c>
      <c r="R26">
        <f t="shared" si="4"/>
        <v>3</v>
      </c>
    </row>
    <row r="27" spans="1:18" ht="15" x14ac:dyDescent="0.25">
      <c r="A27" s="1" t="s">
        <v>696</v>
      </c>
      <c r="B27" s="1" t="s">
        <v>267</v>
      </c>
      <c r="C27" s="21" t="str">
        <f>_xlfn.XLOOKUP(B27,'workers Info'!$A$2:$A$301,'workers Info'!$B$2:$B$301)</f>
        <v>Sile Brouncker</v>
      </c>
      <c r="D27" s="29">
        <v>45691</v>
      </c>
      <c r="E27" s="1" t="s">
        <v>661</v>
      </c>
      <c r="F27" s="1" t="s">
        <v>680</v>
      </c>
      <c r="G27" s="40">
        <v>409</v>
      </c>
      <c r="H27" s="39">
        <v>11</v>
      </c>
      <c r="I27" s="1" t="s">
        <v>659</v>
      </c>
      <c r="J27" t="s">
        <v>639</v>
      </c>
      <c r="K27" s="14">
        <v>1261.4497897728279</v>
      </c>
      <c r="L27" s="13">
        <f t="shared" si="0"/>
        <v>3.08422931484799</v>
      </c>
      <c r="M27" s="11" t="str">
        <f>_xlfn.XLOOKUP(B27, 'workers Info'!$A$2:$A$301, 'workers Info'!$F$2:$F$301)</f>
        <v>FastHaul</v>
      </c>
      <c r="N27" s="19">
        <f t="shared" si="1"/>
        <v>58.428571428571431</v>
      </c>
      <c r="O27" s="13">
        <f t="shared" si="2"/>
        <v>163.6</v>
      </c>
      <c r="P27" s="13">
        <f t="shared" si="3"/>
        <v>1097.849789772828</v>
      </c>
      <c r="Q27" s="41">
        <v>21122</v>
      </c>
      <c r="R27">
        <f t="shared" si="4"/>
        <v>4</v>
      </c>
    </row>
    <row r="28" spans="1:18" ht="15" x14ac:dyDescent="0.25">
      <c r="A28" s="1" t="s">
        <v>697</v>
      </c>
      <c r="B28" s="1" t="s">
        <v>103</v>
      </c>
      <c r="C28" s="21" t="str">
        <f>_xlfn.XLOOKUP(B28,'workers Info'!$A$2:$A$301,'workers Info'!$B$2:$B$301)</f>
        <v>Etta Stormouth</v>
      </c>
      <c r="D28" s="29">
        <v>45688</v>
      </c>
      <c r="E28" s="1" t="s">
        <v>676</v>
      </c>
      <c r="F28" s="1" t="s">
        <v>680</v>
      </c>
      <c r="G28" s="40">
        <v>2765</v>
      </c>
      <c r="H28" s="39">
        <v>57</v>
      </c>
      <c r="I28" s="1" t="s">
        <v>659</v>
      </c>
      <c r="J28" t="s">
        <v>641</v>
      </c>
      <c r="K28" s="14">
        <v>6239.7953070509984</v>
      </c>
      <c r="L28" s="13">
        <f t="shared" si="0"/>
        <v>2.2567071634904154</v>
      </c>
      <c r="M28" s="11" t="str">
        <f>_xlfn.XLOOKUP(B28, 'workers Info'!$A$2:$A$301, 'workers Info'!$F$2:$F$301)</f>
        <v>FastHaul</v>
      </c>
      <c r="N28" s="19">
        <f t="shared" si="1"/>
        <v>395</v>
      </c>
      <c r="O28" s="13">
        <f t="shared" si="2"/>
        <v>1106</v>
      </c>
      <c r="P28" s="13">
        <f t="shared" si="3"/>
        <v>5133.7953070509984</v>
      </c>
      <c r="Q28" s="41">
        <v>2299</v>
      </c>
      <c r="R28">
        <f t="shared" si="4"/>
        <v>1</v>
      </c>
    </row>
    <row r="29" spans="1:18" ht="15" x14ac:dyDescent="0.25">
      <c r="A29" s="1" t="s">
        <v>698</v>
      </c>
      <c r="B29" s="1" t="s">
        <v>301</v>
      </c>
      <c r="C29" s="21" t="str">
        <f>_xlfn.XLOOKUP(B29,'workers Info'!$A$2:$A$301,'workers Info'!$B$2:$B$301)</f>
        <v>Haily Blanchette</v>
      </c>
      <c r="D29" s="29">
        <v>45679</v>
      </c>
      <c r="E29" s="1" t="s">
        <v>668</v>
      </c>
      <c r="F29" s="1" t="s">
        <v>671</v>
      </c>
      <c r="G29" s="40">
        <v>694</v>
      </c>
      <c r="H29" s="39">
        <v>16</v>
      </c>
      <c r="I29" s="1" t="s">
        <v>659</v>
      </c>
      <c r="J29" t="s">
        <v>641</v>
      </c>
      <c r="K29" s="14">
        <v>1584.4589709628935</v>
      </c>
      <c r="L29" s="13">
        <f t="shared" si="0"/>
        <v>2.2830820907246303</v>
      </c>
      <c r="M29" s="11" t="str">
        <f>_xlfn.XLOOKUP(B29, 'workers Info'!$A$2:$A$301, 'workers Info'!$F$2:$F$301)</f>
        <v>RoadRunners</v>
      </c>
      <c r="N29" s="19">
        <f t="shared" si="1"/>
        <v>99.142857142857139</v>
      </c>
      <c r="O29" s="13">
        <f t="shared" si="2"/>
        <v>277.59999999999997</v>
      </c>
      <c r="P29" s="13">
        <f t="shared" si="3"/>
        <v>1306.8589709628936</v>
      </c>
      <c r="Q29" s="41">
        <v>2077</v>
      </c>
      <c r="R29">
        <f t="shared" si="4"/>
        <v>1</v>
      </c>
    </row>
    <row r="30" spans="1:18" ht="15" x14ac:dyDescent="0.25">
      <c r="A30" s="1" t="s">
        <v>699</v>
      </c>
      <c r="B30" s="1" t="s">
        <v>611</v>
      </c>
      <c r="C30" s="21" t="str">
        <f>_xlfn.XLOOKUP(B30,'workers Info'!$A$2:$A$301,'workers Info'!$B$2:$B$301)</f>
        <v>Arabele Muckersie</v>
      </c>
      <c r="D30" s="29">
        <v>45682</v>
      </c>
      <c r="E30" s="1" t="s">
        <v>661</v>
      </c>
      <c r="F30" s="1" t="s">
        <v>658</v>
      </c>
      <c r="G30" s="40">
        <v>1465</v>
      </c>
      <c r="H30" s="39">
        <v>31</v>
      </c>
      <c r="I30" s="1" t="s">
        <v>659</v>
      </c>
      <c r="J30" t="s">
        <v>638</v>
      </c>
      <c r="K30" s="14">
        <v>3939.9625467024152</v>
      </c>
      <c r="L30" s="13">
        <f t="shared" si="0"/>
        <v>2.6893942298310001</v>
      </c>
      <c r="M30" s="11" t="str">
        <f>_xlfn.XLOOKUP(B30, 'workers Info'!$A$2:$A$301, 'workers Info'!$F$2:$F$301)</f>
        <v>FastHaul</v>
      </c>
      <c r="N30" s="19">
        <f t="shared" si="1"/>
        <v>209.28571428571428</v>
      </c>
      <c r="O30" s="13">
        <f t="shared" si="2"/>
        <v>585.99999999999989</v>
      </c>
      <c r="P30" s="13">
        <f t="shared" si="3"/>
        <v>3353.9625467024152</v>
      </c>
      <c r="Q30" s="41">
        <v>4878</v>
      </c>
      <c r="R30">
        <f t="shared" si="4"/>
        <v>6</v>
      </c>
    </row>
    <row r="31" spans="1:18" ht="15" x14ac:dyDescent="0.25">
      <c r="A31" s="1" t="s">
        <v>700</v>
      </c>
      <c r="B31" s="1" t="s">
        <v>449</v>
      </c>
      <c r="C31" s="21" t="str">
        <f>_xlfn.XLOOKUP(B31,'workers Info'!$A$2:$A$301,'workers Info'!$B$2:$B$301)</f>
        <v>Elliot Luckhurst</v>
      </c>
      <c r="D31" s="29">
        <v>45682</v>
      </c>
      <c r="E31" s="1" t="s">
        <v>664</v>
      </c>
      <c r="F31" s="1" t="s">
        <v>662</v>
      </c>
      <c r="G31" s="40">
        <v>1096</v>
      </c>
      <c r="H31" s="39">
        <v>25</v>
      </c>
      <c r="I31" s="1" t="s">
        <v>659</v>
      </c>
      <c r="J31" t="s">
        <v>640</v>
      </c>
      <c r="K31" s="14">
        <v>2176.0703055463277</v>
      </c>
      <c r="L31" s="13">
        <f t="shared" si="0"/>
        <v>1.985465607250299</v>
      </c>
      <c r="M31" s="11" t="str">
        <f>_xlfn.XLOOKUP(B31, 'workers Info'!$A$2:$A$301, 'workers Info'!$F$2:$F$301)</f>
        <v>LogiTrans</v>
      </c>
      <c r="N31" s="19">
        <f t="shared" si="1"/>
        <v>156.57142857142858</v>
      </c>
      <c r="O31" s="13">
        <f t="shared" si="2"/>
        <v>438.40000000000003</v>
      </c>
      <c r="P31" s="13">
        <f t="shared" si="3"/>
        <v>1737.6703055463277</v>
      </c>
      <c r="Q31" s="41">
        <v>10957</v>
      </c>
      <c r="R31">
        <f t="shared" si="4"/>
        <v>4</v>
      </c>
    </row>
    <row r="32" spans="1:18" ht="15" x14ac:dyDescent="0.25">
      <c r="A32" s="1" t="s">
        <v>701</v>
      </c>
      <c r="B32" s="1" t="s">
        <v>331</v>
      </c>
      <c r="C32" s="21" t="str">
        <f>_xlfn.XLOOKUP(B32,'workers Info'!$A$2:$A$301,'workers Info'!$B$2:$B$301)</f>
        <v>Thomas Curnnok</v>
      </c>
      <c r="D32" s="29">
        <v>45688</v>
      </c>
      <c r="E32" s="1" t="s">
        <v>668</v>
      </c>
      <c r="F32" s="1" t="s">
        <v>662</v>
      </c>
      <c r="G32" s="40">
        <v>2247</v>
      </c>
      <c r="H32" s="39">
        <v>47</v>
      </c>
      <c r="I32" s="1" t="s">
        <v>659</v>
      </c>
      <c r="J32" t="s">
        <v>637</v>
      </c>
      <c r="K32" s="14">
        <v>3142.4571517611985</v>
      </c>
      <c r="L32" s="13">
        <f t="shared" si="0"/>
        <v>1.3985123060797502</v>
      </c>
      <c r="M32" s="11" t="str">
        <f>_xlfn.XLOOKUP(B32, 'workers Info'!$A$2:$A$301, 'workers Info'!$F$2:$F$301)</f>
        <v>FastHaul</v>
      </c>
      <c r="N32" s="19">
        <f t="shared" si="1"/>
        <v>321</v>
      </c>
      <c r="O32" s="13">
        <f t="shared" si="2"/>
        <v>898.8</v>
      </c>
      <c r="P32" s="13">
        <f t="shared" si="3"/>
        <v>2243.6571517611983</v>
      </c>
      <c r="Q32" s="41">
        <v>2769</v>
      </c>
      <c r="R32">
        <f t="shared" si="4"/>
        <v>5</v>
      </c>
    </row>
    <row r="33" spans="1:18" ht="15" x14ac:dyDescent="0.25">
      <c r="A33" s="1" t="s">
        <v>702</v>
      </c>
      <c r="B33" s="1" t="s">
        <v>207</v>
      </c>
      <c r="C33" s="21" t="str">
        <f>_xlfn.XLOOKUP(B33,'workers Info'!$A$2:$A$301,'workers Info'!$B$2:$B$301)</f>
        <v>Julita Dunsleve</v>
      </c>
      <c r="D33" s="29">
        <v>45678</v>
      </c>
      <c r="E33" s="1" t="s">
        <v>676</v>
      </c>
      <c r="F33" s="1" t="s">
        <v>669</v>
      </c>
      <c r="G33" s="40">
        <v>423</v>
      </c>
      <c r="H33" s="39">
        <v>11</v>
      </c>
      <c r="I33" s="1" t="s">
        <v>659</v>
      </c>
      <c r="J33" t="s">
        <v>640</v>
      </c>
      <c r="K33" s="14">
        <v>781.39699706951546</v>
      </c>
      <c r="L33" s="13">
        <f t="shared" si="0"/>
        <v>1.8472742247506275</v>
      </c>
      <c r="M33" s="11" t="str">
        <f>_xlfn.XLOOKUP(B33, 'workers Info'!$A$2:$A$301, 'workers Info'!$F$2:$F$301)</f>
        <v>FastHaul</v>
      </c>
      <c r="N33" s="19">
        <f t="shared" si="1"/>
        <v>60.428571428571431</v>
      </c>
      <c r="O33" s="13">
        <f t="shared" si="2"/>
        <v>169.2</v>
      </c>
      <c r="P33" s="13">
        <f t="shared" si="3"/>
        <v>612.19699706951542</v>
      </c>
      <c r="Q33" s="41">
        <v>10588</v>
      </c>
      <c r="R33">
        <f t="shared" si="4"/>
        <v>2</v>
      </c>
    </row>
    <row r="34" spans="1:18" ht="15" x14ac:dyDescent="0.25">
      <c r="A34" s="1" t="s">
        <v>703</v>
      </c>
      <c r="B34" s="1" t="s">
        <v>133</v>
      </c>
      <c r="C34" s="21" t="str">
        <f>_xlfn.XLOOKUP(B34,'workers Info'!$A$2:$A$301,'workers Info'!$B$2:$B$301)</f>
        <v>Sunny Dwelley</v>
      </c>
      <c r="D34" s="29">
        <v>45681</v>
      </c>
      <c r="E34" s="1" t="s">
        <v>657</v>
      </c>
      <c r="F34" s="1" t="s">
        <v>680</v>
      </c>
      <c r="G34" s="40">
        <v>2308</v>
      </c>
      <c r="H34" s="39">
        <v>48</v>
      </c>
      <c r="I34" s="1" t="s">
        <v>659</v>
      </c>
      <c r="J34" t="s">
        <v>639</v>
      </c>
      <c r="K34" s="14">
        <v>7278.5957599361882</v>
      </c>
      <c r="L34" s="13">
        <f t="shared" si="0"/>
        <v>3.153637677615333</v>
      </c>
      <c r="M34" s="11" t="str">
        <f>_xlfn.XLOOKUP(B34, 'workers Info'!$A$2:$A$301, 'workers Info'!$F$2:$F$301)</f>
        <v>FastHaul</v>
      </c>
      <c r="N34" s="19">
        <f t="shared" si="1"/>
        <v>329.71428571428572</v>
      </c>
      <c r="O34" s="13">
        <f t="shared" si="2"/>
        <v>923.19999999999993</v>
      </c>
      <c r="P34" s="13">
        <f t="shared" si="3"/>
        <v>6355.3957599361884</v>
      </c>
      <c r="Q34" s="41">
        <v>20140</v>
      </c>
      <c r="R34">
        <f t="shared" si="4"/>
        <v>3</v>
      </c>
    </row>
    <row r="35" spans="1:18" ht="15" x14ac:dyDescent="0.25">
      <c r="A35" s="1" t="s">
        <v>704</v>
      </c>
      <c r="B35" s="1" t="s">
        <v>517</v>
      </c>
      <c r="C35" s="21" t="str">
        <f>_xlfn.XLOOKUP(B35,'workers Info'!$A$2:$A$301,'workers Info'!$B$2:$B$301)</f>
        <v>Jocelyne Abercrombie</v>
      </c>
      <c r="D35" s="29">
        <v>45685</v>
      </c>
      <c r="E35" s="1" t="s">
        <v>676</v>
      </c>
      <c r="F35" s="1" t="s">
        <v>666</v>
      </c>
      <c r="G35" s="40">
        <v>1551</v>
      </c>
      <c r="H35" s="39">
        <v>35</v>
      </c>
      <c r="I35" s="1" t="s">
        <v>659</v>
      </c>
      <c r="J35" t="s">
        <v>641</v>
      </c>
      <c r="K35" s="14">
        <v>3476.3816140036906</v>
      </c>
      <c r="L35" s="13">
        <f t="shared" si="0"/>
        <v>2.2413807956181113</v>
      </c>
      <c r="M35" s="11" t="str">
        <f>_xlfn.XLOOKUP(B35, 'workers Info'!$A$2:$A$301, 'workers Info'!$F$2:$F$301)</f>
        <v>FastHaul</v>
      </c>
      <c r="N35" s="19">
        <f t="shared" si="1"/>
        <v>221.57142857142858</v>
      </c>
      <c r="O35" s="13">
        <f t="shared" si="2"/>
        <v>620.4</v>
      </c>
      <c r="P35" s="13">
        <f t="shared" si="3"/>
        <v>2855.9816140036905</v>
      </c>
      <c r="Q35" s="41">
        <v>2835</v>
      </c>
      <c r="R35">
        <f t="shared" si="4"/>
        <v>3</v>
      </c>
    </row>
    <row r="36" spans="1:18" ht="15" x14ac:dyDescent="0.25">
      <c r="A36" s="1" t="s">
        <v>705</v>
      </c>
      <c r="B36" s="1" t="s">
        <v>315</v>
      </c>
      <c r="C36" s="21" t="str">
        <f>_xlfn.XLOOKUP(B36,'workers Info'!$A$2:$A$301,'workers Info'!$B$2:$B$301)</f>
        <v>Rey Gidley</v>
      </c>
      <c r="D36" s="29">
        <v>45687</v>
      </c>
      <c r="E36" s="1" t="s">
        <v>657</v>
      </c>
      <c r="F36" s="1" t="s">
        <v>662</v>
      </c>
      <c r="G36" s="40">
        <v>131</v>
      </c>
      <c r="H36" s="39">
        <v>4</v>
      </c>
      <c r="I36" s="1" t="s">
        <v>659</v>
      </c>
      <c r="J36" t="s">
        <v>639</v>
      </c>
      <c r="K36" s="14">
        <v>437.4611032860484</v>
      </c>
      <c r="L36" s="13">
        <f t="shared" si="0"/>
        <v>3.3393977350080029</v>
      </c>
      <c r="M36" s="11" t="str">
        <f>_xlfn.XLOOKUP(B36, 'workers Info'!$A$2:$A$301, 'workers Info'!$F$2:$F$301)</f>
        <v>FastHaul</v>
      </c>
      <c r="N36" s="19">
        <f t="shared" si="1"/>
        <v>18.714285714285715</v>
      </c>
      <c r="O36" s="13">
        <f t="shared" si="2"/>
        <v>52.4</v>
      </c>
      <c r="P36" s="13">
        <f t="shared" si="3"/>
        <v>385.06110328604842</v>
      </c>
      <c r="Q36" s="41">
        <v>19971</v>
      </c>
      <c r="R36">
        <f t="shared" si="4"/>
        <v>3</v>
      </c>
    </row>
    <row r="37" spans="1:18" ht="15" x14ac:dyDescent="0.25">
      <c r="A37" s="1" t="s">
        <v>706</v>
      </c>
      <c r="B37" s="1" t="s">
        <v>157</v>
      </c>
      <c r="C37" s="21" t="str">
        <f>_xlfn.XLOOKUP(B37,'workers Info'!$A$2:$A$301,'workers Info'!$B$2:$B$301)</f>
        <v>Giffy Cauley</v>
      </c>
      <c r="D37" s="29">
        <v>45683</v>
      </c>
      <c r="E37" s="1" t="s">
        <v>673</v>
      </c>
      <c r="F37" s="1" t="s">
        <v>680</v>
      </c>
      <c r="G37" s="40">
        <v>2310</v>
      </c>
      <c r="H37" s="39">
        <v>48</v>
      </c>
      <c r="I37" s="1" t="s">
        <v>659</v>
      </c>
      <c r="J37" t="s">
        <v>640</v>
      </c>
      <c r="K37" s="14">
        <v>4131.3430114352404</v>
      </c>
      <c r="L37" s="13">
        <f t="shared" si="0"/>
        <v>1.7884601781104936</v>
      </c>
      <c r="M37" s="11" t="str">
        <f>_xlfn.XLOOKUP(B37, 'workers Info'!$A$2:$A$301, 'workers Info'!$F$2:$F$301)</f>
        <v>LogiTrans</v>
      </c>
      <c r="N37" s="19">
        <f t="shared" si="1"/>
        <v>330</v>
      </c>
      <c r="O37" s="13">
        <f t="shared" si="2"/>
        <v>923.99999999999989</v>
      </c>
      <c r="P37" s="13">
        <f t="shared" si="3"/>
        <v>3207.3430114352404</v>
      </c>
      <c r="Q37" s="41">
        <v>10561</v>
      </c>
      <c r="R37">
        <f t="shared" si="4"/>
        <v>2</v>
      </c>
    </row>
    <row r="38" spans="1:18" ht="15" x14ac:dyDescent="0.25">
      <c r="A38" s="1" t="s">
        <v>707</v>
      </c>
      <c r="B38" s="1" t="s">
        <v>397</v>
      </c>
      <c r="C38" s="21" t="str">
        <f>_xlfn.XLOOKUP(B38,'workers Info'!$A$2:$A$301,'workers Info'!$B$2:$B$301)</f>
        <v>Jsandye De Cruze</v>
      </c>
      <c r="D38" s="29">
        <v>45684</v>
      </c>
      <c r="E38" s="1" t="s">
        <v>687</v>
      </c>
      <c r="F38" s="1" t="s">
        <v>674</v>
      </c>
      <c r="G38" s="40">
        <v>2201</v>
      </c>
      <c r="H38" s="39">
        <v>46</v>
      </c>
      <c r="I38" s="1" t="s">
        <v>659</v>
      </c>
      <c r="J38" t="s">
        <v>637</v>
      </c>
      <c r="K38" s="14">
        <v>3013.286684043831</v>
      </c>
      <c r="L38" s="13">
        <f t="shared" si="0"/>
        <v>1.369053468443358</v>
      </c>
      <c r="M38" s="11" t="str">
        <f>_xlfn.XLOOKUP(B38, 'workers Info'!$A$2:$A$301, 'workers Info'!$F$2:$F$301)</f>
        <v>LogiTrans</v>
      </c>
      <c r="N38" s="19">
        <f t="shared" si="1"/>
        <v>314.42857142857144</v>
      </c>
      <c r="O38" s="13">
        <f t="shared" si="2"/>
        <v>880.4</v>
      </c>
      <c r="P38" s="13">
        <f t="shared" si="3"/>
        <v>2132.8866840438309</v>
      </c>
      <c r="Q38" s="41">
        <v>3220</v>
      </c>
      <c r="R38">
        <f t="shared" si="4"/>
        <v>2</v>
      </c>
    </row>
    <row r="39" spans="1:18" ht="15" x14ac:dyDescent="0.25">
      <c r="A39" s="1" t="s">
        <v>708</v>
      </c>
      <c r="B39" s="1" t="s">
        <v>393</v>
      </c>
      <c r="C39" s="21" t="str">
        <f>_xlfn.XLOOKUP(B39,'workers Info'!$A$2:$A$301,'workers Info'!$B$2:$B$301)</f>
        <v>Amaleta Armell</v>
      </c>
      <c r="D39" s="29">
        <v>45688</v>
      </c>
      <c r="E39" s="1" t="s">
        <v>657</v>
      </c>
      <c r="F39" s="1" t="s">
        <v>662</v>
      </c>
      <c r="G39" s="40">
        <v>382</v>
      </c>
      <c r="H39" s="39">
        <v>9</v>
      </c>
      <c r="I39" s="1" t="s">
        <v>659</v>
      </c>
      <c r="J39" t="s">
        <v>638</v>
      </c>
      <c r="K39" s="14">
        <v>985.57277393448726</v>
      </c>
      <c r="L39" s="13">
        <f t="shared" si="0"/>
        <v>2.5800334396190765</v>
      </c>
      <c r="M39" s="11" t="str">
        <f>_xlfn.XLOOKUP(B39, 'workers Info'!$A$2:$A$301, 'workers Info'!$F$2:$F$301)</f>
        <v>LogiTrans</v>
      </c>
      <c r="N39" s="19">
        <f t="shared" si="1"/>
        <v>54.571428571428569</v>
      </c>
      <c r="O39" s="13">
        <f t="shared" si="2"/>
        <v>152.79999999999998</v>
      </c>
      <c r="P39" s="13">
        <f t="shared" si="3"/>
        <v>832.7727739344873</v>
      </c>
      <c r="Q39" s="41">
        <v>4538</v>
      </c>
      <c r="R39">
        <f t="shared" si="4"/>
        <v>2</v>
      </c>
    </row>
    <row r="40" spans="1:18" ht="15" x14ac:dyDescent="0.25">
      <c r="A40" s="1" t="s">
        <v>709</v>
      </c>
      <c r="B40" s="1" t="s">
        <v>30</v>
      </c>
      <c r="C40" s="21" t="str">
        <f>_xlfn.XLOOKUP(B40,'workers Info'!$A$2:$A$301,'workers Info'!$B$2:$B$301)</f>
        <v>Trev Greenaway</v>
      </c>
      <c r="D40" s="29">
        <v>45691</v>
      </c>
      <c r="E40" s="1" t="s">
        <v>673</v>
      </c>
      <c r="F40" s="1" t="s">
        <v>658</v>
      </c>
      <c r="G40" s="40">
        <v>113</v>
      </c>
      <c r="H40" s="39">
        <v>5</v>
      </c>
      <c r="I40" s="1" t="s">
        <v>659</v>
      </c>
      <c r="J40" t="s">
        <v>637</v>
      </c>
      <c r="K40" s="14">
        <v>134.99756584067478</v>
      </c>
      <c r="L40" s="13">
        <f t="shared" si="0"/>
        <v>1.194668724253759</v>
      </c>
      <c r="M40" s="11" t="str">
        <f>_xlfn.XLOOKUP(B40, 'workers Info'!$A$2:$A$301, 'workers Info'!$F$2:$F$301)</f>
        <v>FastHaul</v>
      </c>
      <c r="N40" s="19">
        <f t="shared" si="1"/>
        <v>16.142857142857142</v>
      </c>
      <c r="O40" s="13">
        <f t="shared" si="2"/>
        <v>45.199999999999996</v>
      </c>
      <c r="P40" s="13">
        <f t="shared" si="3"/>
        <v>89.797565840674793</v>
      </c>
      <c r="Q40" s="41">
        <v>3162</v>
      </c>
      <c r="R40">
        <f t="shared" si="4"/>
        <v>2</v>
      </c>
    </row>
    <row r="41" spans="1:18" ht="15" x14ac:dyDescent="0.25">
      <c r="A41" s="1" t="s">
        <v>710</v>
      </c>
      <c r="B41" s="1" t="s">
        <v>459</v>
      </c>
      <c r="C41" s="21" t="str">
        <f>_xlfn.XLOOKUP(B41,'workers Info'!$A$2:$A$301,'workers Info'!$B$2:$B$301)</f>
        <v>Gabey Ferrick</v>
      </c>
      <c r="D41" s="29">
        <v>45687</v>
      </c>
      <c r="E41" s="1" t="s">
        <v>668</v>
      </c>
      <c r="F41" s="1" t="s">
        <v>666</v>
      </c>
      <c r="G41" s="40">
        <v>1805</v>
      </c>
      <c r="H41" s="39">
        <v>40</v>
      </c>
      <c r="I41" s="1" t="s">
        <v>659</v>
      </c>
      <c r="J41" t="s">
        <v>640</v>
      </c>
      <c r="K41" s="14">
        <v>3185.6978394877383</v>
      </c>
      <c r="L41" s="13">
        <f t="shared" si="0"/>
        <v>1.7649295509627358</v>
      </c>
      <c r="M41" s="11" t="str">
        <f>_xlfn.XLOOKUP(B41, 'workers Info'!$A$2:$A$301, 'workers Info'!$F$2:$F$301)</f>
        <v>SwiftMove</v>
      </c>
      <c r="N41" s="19">
        <f t="shared" si="1"/>
        <v>257.85714285714283</v>
      </c>
      <c r="O41" s="13">
        <f t="shared" si="2"/>
        <v>721.99999999999989</v>
      </c>
      <c r="P41" s="13">
        <f t="shared" si="3"/>
        <v>2463.6978394877383</v>
      </c>
      <c r="Q41" s="41">
        <v>9009</v>
      </c>
      <c r="R41">
        <f t="shared" si="4"/>
        <v>3</v>
      </c>
    </row>
    <row r="42" spans="1:18" ht="15" x14ac:dyDescent="0.25">
      <c r="A42" s="1" t="s">
        <v>711</v>
      </c>
      <c r="B42" s="1" t="s">
        <v>279</v>
      </c>
      <c r="C42" s="21" t="str">
        <f>_xlfn.XLOOKUP(B42,'workers Info'!$A$2:$A$301,'workers Info'!$B$2:$B$301)</f>
        <v>Corie Andreone</v>
      </c>
      <c r="D42" s="29">
        <v>45686</v>
      </c>
      <c r="E42" s="1" t="s">
        <v>661</v>
      </c>
      <c r="F42" s="1" t="s">
        <v>662</v>
      </c>
      <c r="G42" s="40">
        <v>194</v>
      </c>
      <c r="H42" s="39">
        <v>5</v>
      </c>
      <c r="I42" s="1" t="s">
        <v>659</v>
      </c>
      <c r="J42" t="s">
        <v>637</v>
      </c>
      <c r="K42" s="14">
        <v>245.28924276601194</v>
      </c>
      <c r="L42" s="13">
        <f t="shared" si="0"/>
        <v>1.2643775400309893</v>
      </c>
      <c r="M42" s="11" t="str">
        <f>_xlfn.XLOOKUP(B42, 'workers Info'!$A$2:$A$301, 'workers Info'!$F$2:$F$301)</f>
        <v>ExpressCargo</v>
      </c>
      <c r="N42" s="19">
        <f t="shared" si="1"/>
        <v>27.714285714285715</v>
      </c>
      <c r="O42" s="13">
        <f t="shared" si="2"/>
        <v>77.599999999999994</v>
      </c>
      <c r="P42" s="13">
        <f t="shared" si="3"/>
        <v>167.68924276601194</v>
      </c>
      <c r="Q42" s="41">
        <v>2818</v>
      </c>
      <c r="R42">
        <f t="shared" si="4"/>
        <v>4</v>
      </c>
    </row>
    <row r="43" spans="1:18" ht="15" x14ac:dyDescent="0.25">
      <c r="A43" s="1" t="s">
        <v>712</v>
      </c>
      <c r="B43" s="1" t="s">
        <v>133</v>
      </c>
      <c r="C43" s="21" t="str">
        <f>_xlfn.XLOOKUP(B43,'workers Info'!$A$2:$A$301,'workers Info'!$B$2:$B$301)</f>
        <v>Sunny Dwelley</v>
      </c>
      <c r="D43" s="29">
        <v>45688</v>
      </c>
      <c r="E43" s="1" t="s">
        <v>664</v>
      </c>
      <c r="F43" s="1" t="s">
        <v>658</v>
      </c>
      <c r="G43" s="40">
        <v>2162</v>
      </c>
      <c r="H43" s="39">
        <v>45</v>
      </c>
      <c r="I43" s="1" t="s">
        <v>659</v>
      </c>
      <c r="J43" t="s">
        <v>639</v>
      </c>
      <c r="K43" s="14">
        <v>6862.5096016065745</v>
      </c>
      <c r="L43" s="13">
        <f t="shared" si="0"/>
        <v>3.1741487518994331</v>
      </c>
      <c r="M43" s="11" t="str">
        <f>_xlfn.XLOOKUP(B43, 'workers Info'!$A$2:$A$301, 'workers Info'!$F$2:$F$301)</f>
        <v>FastHaul</v>
      </c>
      <c r="N43" s="19">
        <f t="shared" si="1"/>
        <v>308.85714285714283</v>
      </c>
      <c r="O43" s="13">
        <f t="shared" si="2"/>
        <v>864.79999999999984</v>
      </c>
      <c r="P43" s="13">
        <f t="shared" si="3"/>
        <v>5997.7096016065743</v>
      </c>
      <c r="Q43" s="41">
        <v>19897</v>
      </c>
      <c r="R43">
        <f t="shared" si="4"/>
        <v>3</v>
      </c>
    </row>
    <row r="44" spans="1:18" ht="15" x14ac:dyDescent="0.25">
      <c r="A44" s="1" t="s">
        <v>713</v>
      </c>
      <c r="B44" s="1" t="s">
        <v>583</v>
      </c>
      <c r="C44" s="21" t="str">
        <f>_xlfn.XLOOKUP(B44,'workers Info'!$A$2:$A$301,'workers Info'!$B$2:$B$301)</f>
        <v>Antony Stennett</v>
      </c>
      <c r="D44" s="29">
        <v>45686</v>
      </c>
      <c r="E44" s="1" t="s">
        <v>661</v>
      </c>
      <c r="F44" s="1" t="s">
        <v>658</v>
      </c>
      <c r="G44" s="40">
        <v>2478</v>
      </c>
      <c r="H44" s="39">
        <v>53</v>
      </c>
      <c r="I44" s="1" t="s">
        <v>659</v>
      </c>
      <c r="J44" t="s">
        <v>640</v>
      </c>
      <c r="K44" s="14">
        <v>5028.6611866991861</v>
      </c>
      <c r="L44" s="13">
        <f t="shared" si="0"/>
        <v>2.0293225127922461</v>
      </c>
      <c r="M44" s="11" t="str">
        <f>_xlfn.XLOOKUP(B44, 'workers Info'!$A$2:$A$301, 'workers Info'!$F$2:$F$301)</f>
        <v>FastHaul</v>
      </c>
      <c r="N44" s="19">
        <f t="shared" si="1"/>
        <v>354</v>
      </c>
      <c r="O44" s="13">
        <f t="shared" si="2"/>
        <v>991.19999999999993</v>
      </c>
      <c r="P44" s="13">
        <f t="shared" si="3"/>
        <v>4037.4611866991863</v>
      </c>
      <c r="Q44" s="41">
        <v>10738</v>
      </c>
      <c r="R44">
        <f t="shared" si="4"/>
        <v>2</v>
      </c>
    </row>
    <row r="45" spans="1:18" ht="15" x14ac:dyDescent="0.25">
      <c r="A45" s="1" t="s">
        <v>714</v>
      </c>
      <c r="B45" s="1" t="s">
        <v>84</v>
      </c>
      <c r="C45" s="21" t="str">
        <f>_xlfn.XLOOKUP(B45,'workers Info'!$A$2:$A$301,'workers Info'!$B$2:$B$301)</f>
        <v>Eleonora Glauber</v>
      </c>
      <c r="D45" s="29">
        <v>45683</v>
      </c>
      <c r="E45" s="1" t="s">
        <v>661</v>
      </c>
      <c r="F45" s="1" t="s">
        <v>680</v>
      </c>
      <c r="G45" s="40">
        <v>147</v>
      </c>
      <c r="H45" s="39">
        <v>4</v>
      </c>
      <c r="I45" s="1" t="s">
        <v>659</v>
      </c>
      <c r="J45" t="s">
        <v>638</v>
      </c>
      <c r="K45" s="14">
        <v>376.32999524682646</v>
      </c>
      <c r="L45" s="13">
        <f t="shared" si="0"/>
        <v>2.5600679948763703</v>
      </c>
      <c r="M45" s="11" t="str">
        <f>_xlfn.XLOOKUP(B45, 'workers Info'!$A$2:$A$301, 'workers Info'!$F$2:$F$301)</f>
        <v>FastHaul</v>
      </c>
      <c r="N45" s="19">
        <f t="shared" si="1"/>
        <v>21</v>
      </c>
      <c r="O45" s="13">
        <f t="shared" si="2"/>
        <v>58.8</v>
      </c>
      <c r="P45" s="13">
        <f t="shared" si="3"/>
        <v>317.52999524682645</v>
      </c>
      <c r="Q45" s="41">
        <v>5305</v>
      </c>
      <c r="R45">
        <f t="shared" si="4"/>
        <v>2</v>
      </c>
    </row>
    <row r="46" spans="1:18" ht="15" x14ac:dyDescent="0.25">
      <c r="A46" s="1" t="s">
        <v>715</v>
      </c>
      <c r="B46" s="1" t="s">
        <v>471</v>
      </c>
      <c r="C46" s="21" t="str">
        <f>_xlfn.XLOOKUP(B46,'workers Info'!$A$2:$A$301,'workers Info'!$B$2:$B$301)</f>
        <v>Shantee Highway</v>
      </c>
      <c r="D46" s="29">
        <v>45683</v>
      </c>
      <c r="E46" s="1" t="s">
        <v>676</v>
      </c>
      <c r="F46" s="1" t="s">
        <v>674</v>
      </c>
      <c r="G46" s="40">
        <v>812</v>
      </c>
      <c r="H46" s="39">
        <v>19</v>
      </c>
      <c r="I46" s="1" t="s">
        <v>659</v>
      </c>
      <c r="J46" t="s">
        <v>641</v>
      </c>
      <c r="K46" s="14">
        <v>1748.7792490719751</v>
      </c>
      <c r="L46" s="13">
        <f t="shared" si="0"/>
        <v>2.1536690259507081</v>
      </c>
      <c r="M46" s="11" t="str">
        <f>_xlfn.XLOOKUP(B46, 'workers Info'!$A$2:$A$301, 'workers Info'!$F$2:$F$301)</f>
        <v>FastHaul</v>
      </c>
      <c r="N46" s="19">
        <f t="shared" si="1"/>
        <v>116</v>
      </c>
      <c r="O46" s="13">
        <f t="shared" si="2"/>
        <v>324.79999999999995</v>
      </c>
      <c r="P46" s="13">
        <f t="shared" si="3"/>
        <v>1423.9792490719751</v>
      </c>
      <c r="Q46" s="41">
        <v>2971</v>
      </c>
      <c r="R46">
        <f t="shared" si="4"/>
        <v>3</v>
      </c>
    </row>
    <row r="47" spans="1:18" ht="15" x14ac:dyDescent="0.25">
      <c r="A47" s="1" t="s">
        <v>716</v>
      </c>
      <c r="B47" s="1" t="s">
        <v>611</v>
      </c>
      <c r="C47" s="21" t="str">
        <f>_xlfn.XLOOKUP(B47,'workers Info'!$A$2:$A$301,'workers Info'!$B$2:$B$301)</f>
        <v>Arabele Muckersie</v>
      </c>
      <c r="D47" s="29">
        <v>45690</v>
      </c>
      <c r="E47" s="1" t="s">
        <v>673</v>
      </c>
      <c r="F47" s="1" t="s">
        <v>669</v>
      </c>
      <c r="G47" s="40">
        <v>1725</v>
      </c>
      <c r="H47" s="39">
        <v>37</v>
      </c>
      <c r="I47" s="1" t="s">
        <v>659</v>
      </c>
      <c r="J47" t="s">
        <v>638</v>
      </c>
      <c r="K47" s="14">
        <v>4843.3576665197106</v>
      </c>
      <c r="L47" s="13">
        <f t="shared" si="0"/>
        <v>2.8077435747940354</v>
      </c>
      <c r="M47" s="11" t="str">
        <f>_xlfn.XLOOKUP(B47, 'workers Info'!$A$2:$A$301, 'workers Info'!$F$2:$F$301)</f>
        <v>FastHaul</v>
      </c>
      <c r="N47" s="19">
        <f t="shared" si="1"/>
        <v>246.42857142857142</v>
      </c>
      <c r="O47" s="13">
        <f t="shared" si="2"/>
        <v>689.99999999999989</v>
      </c>
      <c r="P47" s="13">
        <f t="shared" si="3"/>
        <v>4153.3576665197106</v>
      </c>
      <c r="Q47" s="41">
        <v>5366</v>
      </c>
      <c r="R47">
        <f t="shared" si="4"/>
        <v>6</v>
      </c>
    </row>
    <row r="48" spans="1:18" ht="15" x14ac:dyDescent="0.25">
      <c r="A48" s="1" t="s">
        <v>717</v>
      </c>
      <c r="B48" s="1" t="s">
        <v>313</v>
      </c>
      <c r="C48" s="21" t="str">
        <f>_xlfn.XLOOKUP(B48,'workers Info'!$A$2:$A$301,'workers Info'!$B$2:$B$301)</f>
        <v>Felic Bruff</v>
      </c>
      <c r="D48" s="29">
        <v>45691</v>
      </c>
      <c r="E48" s="1" t="s">
        <v>661</v>
      </c>
      <c r="F48" s="1" t="s">
        <v>680</v>
      </c>
      <c r="G48" s="40">
        <v>1805</v>
      </c>
      <c r="H48" s="39">
        <v>39</v>
      </c>
      <c r="I48" s="1" t="s">
        <v>659</v>
      </c>
      <c r="J48" t="s">
        <v>639</v>
      </c>
      <c r="K48" s="14">
        <v>5590.2312574286325</v>
      </c>
      <c r="L48" s="13">
        <f t="shared" si="0"/>
        <v>3.097081029046334</v>
      </c>
      <c r="M48" s="11" t="str">
        <f>_xlfn.XLOOKUP(B48, 'workers Info'!$A$2:$A$301, 'workers Info'!$F$2:$F$301)</f>
        <v>FastHaul</v>
      </c>
      <c r="N48" s="19">
        <f t="shared" si="1"/>
        <v>257.85714285714283</v>
      </c>
      <c r="O48" s="13">
        <f t="shared" si="2"/>
        <v>721.99999999999989</v>
      </c>
      <c r="P48" s="13">
        <f t="shared" si="3"/>
        <v>4868.2312574286325</v>
      </c>
      <c r="Q48" s="41">
        <v>20925</v>
      </c>
      <c r="R48">
        <f t="shared" si="4"/>
        <v>5</v>
      </c>
    </row>
    <row r="49" spans="1:18" ht="15" x14ac:dyDescent="0.25">
      <c r="A49" s="1" t="s">
        <v>718</v>
      </c>
      <c r="B49" s="1" t="s">
        <v>221</v>
      </c>
      <c r="C49" s="21" t="str">
        <f>_xlfn.XLOOKUP(B49,'workers Info'!$A$2:$A$301,'workers Info'!$B$2:$B$301)</f>
        <v>Amata Quilleash</v>
      </c>
      <c r="D49" s="29">
        <v>45681</v>
      </c>
      <c r="E49" s="1" t="s">
        <v>687</v>
      </c>
      <c r="F49" s="1" t="s">
        <v>666</v>
      </c>
      <c r="G49" s="40">
        <v>1663</v>
      </c>
      <c r="H49" s="39">
        <v>36</v>
      </c>
      <c r="I49" s="1" t="s">
        <v>659</v>
      </c>
      <c r="J49" t="s">
        <v>639</v>
      </c>
      <c r="K49" s="14">
        <v>5465.7434551977458</v>
      </c>
      <c r="L49" s="13">
        <f t="shared" si="0"/>
        <v>3.2866767619950363</v>
      </c>
      <c r="M49" s="11" t="str">
        <f>_xlfn.XLOOKUP(B49, 'workers Info'!$A$2:$A$301, 'workers Info'!$F$2:$F$301)</f>
        <v>ExpressCargo</v>
      </c>
      <c r="N49" s="19">
        <f t="shared" si="1"/>
        <v>237.57142857142858</v>
      </c>
      <c r="O49" s="13">
        <f t="shared" si="2"/>
        <v>665.2</v>
      </c>
      <c r="P49" s="13">
        <f t="shared" si="3"/>
        <v>4800.543455197746</v>
      </c>
      <c r="Q49" s="41">
        <v>21902</v>
      </c>
      <c r="R49">
        <f t="shared" si="4"/>
        <v>1</v>
      </c>
    </row>
    <row r="50" spans="1:18" ht="15" x14ac:dyDescent="0.25">
      <c r="A50" s="1" t="s">
        <v>719</v>
      </c>
      <c r="B50" s="1" t="s">
        <v>567</v>
      </c>
      <c r="C50" s="21" t="str">
        <f>_xlfn.XLOOKUP(B50,'workers Info'!$A$2:$A$301,'workers Info'!$B$2:$B$301)</f>
        <v>Oran Muttitt</v>
      </c>
      <c r="D50" s="29">
        <v>45683</v>
      </c>
      <c r="E50" s="1" t="s">
        <v>673</v>
      </c>
      <c r="F50" s="1" t="s">
        <v>669</v>
      </c>
      <c r="G50" s="40">
        <v>2985</v>
      </c>
      <c r="H50" s="39">
        <v>61</v>
      </c>
      <c r="I50" s="1" t="s">
        <v>659</v>
      </c>
      <c r="J50" t="s">
        <v>639</v>
      </c>
      <c r="K50" s="14">
        <v>9351.229108501735</v>
      </c>
      <c r="L50" s="13">
        <f t="shared" si="0"/>
        <v>3.1327400698498273</v>
      </c>
      <c r="M50" s="11" t="str">
        <f>_xlfn.XLOOKUP(B50, 'workers Info'!$A$2:$A$301, 'workers Info'!$F$2:$F$301)</f>
        <v>ExpressCargo</v>
      </c>
      <c r="N50" s="19">
        <f t="shared" si="1"/>
        <v>426.42857142857144</v>
      </c>
      <c r="O50" s="13">
        <f t="shared" si="2"/>
        <v>1194</v>
      </c>
      <c r="P50" s="13">
        <f t="shared" si="3"/>
        <v>8157.229108501735</v>
      </c>
      <c r="Q50" s="41">
        <v>18059</v>
      </c>
      <c r="R50">
        <f t="shared" si="4"/>
        <v>3</v>
      </c>
    </row>
    <row r="51" spans="1:18" ht="15" x14ac:dyDescent="0.25">
      <c r="A51" s="1" t="s">
        <v>720</v>
      </c>
      <c r="B51" s="1" t="s">
        <v>256</v>
      </c>
      <c r="C51" s="21" t="str">
        <f>_xlfn.XLOOKUP(B51,'workers Info'!$A$2:$A$301,'workers Info'!$B$2:$B$301)</f>
        <v>Daphna Brugemann</v>
      </c>
      <c r="D51" s="29">
        <v>45685</v>
      </c>
      <c r="E51" s="1" t="s">
        <v>664</v>
      </c>
      <c r="F51" s="1" t="s">
        <v>666</v>
      </c>
      <c r="G51" s="40">
        <v>1894</v>
      </c>
      <c r="H51" s="39">
        <v>39</v>
      </c>
      <c r="I51" s="1" t="s">
        <v>659</v>
      </c>
      <c r="J51" t="s">
        <v>638</v>
      </c>
      <c r="K51" s="14">
        <v>5264.473889717252</v>
      </c>
      <c r="L51" s="13">
        <f t="shared" si="0"/>
        <v>2.779553268066131</v>
      </c>
      <c r="M51" s="11" t="str">
        <f>_xlfn.XLOOKUP(B51, 'workers Info'!$A$2:$A$301, 'workers Info'!$F$2:$F$301)</f>
        <v>ExpressCargo</v>
      </c>
      <c r="N51" s="19">
        <f t="shared" si="1"/>
        <v>270.57142857142856</v>
      </c>
      <c r="O51" s="13">
        <f t="shared" si="2"/>
        <v>757.59999999999991</v>
      </c>
      <c r="P51" s="13">
        <f t="shared" si="3"/>
        <v>4506.8738897172516</v>
      </c>
      <c r="Q51" s="41">
        <v>5457</v>
      </c>
      <c r="R51">
        <f t="shared" si="4"/>
        <v>4</v>
      </c>
    </row>
    <row r="52" spans="1:18" ht="15" x14ac:dyDescent="0.25">
      <c r="A52" s="1" t="s">
        <v>721</v>
      </c>
      <c r="B52" s="1" t="s">
        <v>99</v>
      </c>
      <c r="C52" s="21" t="str">
        <f>_xlfn.XLOOKUP(B52,'workers Info'!$A$2:$A$301,'workers Info'!$B$2:$B$301)</f>
        <v>Trev Millea</v>
      </c>
      <c r="D52" s="29">
        <v>45691</v>
      </c>
      <c r="E52" s="1" t="s">
        <v>661</v>
      </c>
      <c r="F52" s="1" t="s">
        <v>671</v>
      </c>
      <c r="G52" s="40">
        <v>2218</v>
      </c>
      <c r="H52" s="39">
        <v>48</v>
      </c>
      <c r="I52" s="1" t="s">
        <v>659</v>
      </c>
      <c r="J52" t="s">
        <v>637</v>
      </c>
      <c r="K52" s="14">
        <v>2911.9803219527812</v>
      </c>
      <c r="L52" s="13">
        <f t="shared" si="0"/>
        <v>1.3128856275711367</v>
      </c>
      <c r="M52" s="11" t="str">
        <f>_xlfn.XLOOKUP(B52, 'workers Info'!$A$2:$A$301, 'workers Info'!$F$2:$F$301)</f>
        <v>LogiTrans</v>
      </c>
      <c r="N52" s="19">
        <f t="shared" si="1"/>
        <v>316.85714285714283</v>
      </c>
      <c r="O52" s="13">
        <f t="shared" si="2"/>
        <v>887.19999999999993</v>
      </c>
      <c r="P52" s="13">
        <f t="shared" si="3"/>
        <v>2024.7803219527814</v>
      </c>
      <c r="Q52" s="41">
        <v>2940</v>
      </c>
      <c r="R52">
        <f t="shared" si="4"/>
        <v>3</v>
      </c>
    </row>
    <row r="53" spans="1:18" ht="15" x14ac:dyDescent="0.25">
      <c r="A53" s="1" t="s">
        <v>722</v>
      </c>
      <c r="B53" s="1" t="s">
        <v>509</v>
      </c>
      <c r="C53" s="21" t="str">
        <f>_xlfn.XLOOKUP(B53,'workers Info'!$A$2:$A$301,'workers Info'!$B$2:$B$301)</f>
        <v>Benetta D'Alwis</v>
      </c>
      <c r="D53" s="29">
        <v>45685</v>
      </c>
      <c r="E53" s="1" t="s">
        <v>687</v>
      </c>
      <c r="F53" s="1" t="s">
        <v>666</v>
      </c>
      <c r="G53" s="40">
        <v>374</v>
      </c>
      <c r="H53" s="39">
        <v>9</v>
      </c>
      <c r="I53" s="1" t="s">
        <v>659</v>
      </c>
      <c r="J53" t="s">
        <v>639</v>
      </c>
      <c r="K53" s="14">
        <v>1230.920475262109</v>
      </c>
      <c r="L53" s="13">
        <f t="shared" si="0"/>
        <v>3.2912312172783662</v>
      </c>
      <c r="M53" s="11" t="str">
        <f>_xlfn.XLOOKUP(B53, 'workers Info'!$A$2:$A$301, 'workers Info'!$F$2:$F$301)</f>
        <v>FastHaul</v>
      </c>
      <c r="N53" s="19">
        <f t="shared" si="1"/>
        <v>53.428571428571431</v>
      </c>
      <c r="O53" s="13">
        <f t="shared" si="2"/>
        <v>149.6</v>
      </c>
      <c r="P53" s="13">
        <f t="shared" si="3"/>
        <v>1081.3204752621091</v>
      </c>
      <c r="Q53" s="41">
        <v>21347</v>
      </c>
      <c r="R53">
        <f t="shared" si="4"/>
        <v>1</v>
      </c>
    </row>
    <row r="54" spans="1:18" ht="15" x14ac:dyDescent="0.25">
      <c r="A54" s="1" t="s">
        <v>723</v>
      </c>
      <c r="B54" s="1" t="s">
        <v>407</v>
      </c>
      <c r="C54" s="21" t="str">
        <f>_xlfn.XLOOKUP(B54,'workers Info'!$A$2:$A$301,'workers Info'!$B$2:$B$301)</f>
        <v>Alasdair Paulou</v>
      </c>
      <c r="D54" s="29">
        <v>45687</v>
      </c>
      <c r="E54" s="1" t="s">
        <v>673</v>
      </c>
      <c r="F54" s="1" t="s">
        <v>658</v>
      </c>
      <c r="G54" s="40">
        <v>2078</v>
      </c>
      <c r="H54" s="39">
        <v>45</v>
      </c>
      <c r="I54" s="1" t="s">
        <v>659</v>
      </c>
      <c r="J54" t="s">
        <v>638</v>
      </c>
      <c r="K54" s="14">
        <v>5337.3779690384954</v>
      </c>
      <c r="L54" s="13">
        <f t="shared" si="0"/>
        <v>2.5685168282187179</v>
      </c>
      <c r="M54" s="11" t="str">
        <f>_xlfn.XLOOKUP(B54, 'workers Info'!$A$2:$A$301, 'workers Info'!$F$2:$F$301)</f>
        <v>SwiftMove</v>
      </c>
      <c r="N54" s="19">
        <f t="shared" si="1"/>
        <v>296.85714285714283</v>
      </c>
      <c r="O54" s="13">
        <f t="shared" si="2"/>
        <v>831.19999999999993</v>
      </c>
      <c r="P54" s="13">
        <f t="shared" si="3"/>
        <v>4506.1779690384956</v>
      </c>
      <c r="Q54" s="41">
        <v>4556</v>
      </c>
      <c r="R54">
        <f t="shared" si="4"/>
        <v>1</v>
      </c>
    </row>
    <row r="55" spans="1:18" ht="15" x14ac:dyDescent="0.25">
      <c r="A55" s="1" t="s">
        <v>724</v>
      </c>
      <c r="B55" s="1" t="s">
        <v>395</v>
      </c>
      <c r="C55" s="21" t="str">
        <f>_xlfn.XLOOKUP(B55,'workers Info'!$A$2:$A$301,'workers Info'!$B$2:$B$301)</f>
        <v>Betteanne Banaszczyk</v>
      </c>
      <c r="D55" s="29">
        <v>45677</v>
      </c>
      <c r="E55" s="1" t="s">
        <v>676</v>
      </c>
      <c r="F55" s="1" t="s">
        <v>680</v>
      </c>
      <c r="G55" s="40">
        <v>2741</v>
      </c>
      <c r="H55" s="39">
        <v>57</v>
      </c>
      <c r="I55" s="1" t="s">
        <v>659</v>
      </c>
      <c r="J55" t="s">
        <v>637</v>
      </c>
      <c r="K55" s="14">
        <v>3744.435379131191</v>
      </c>
      <c r="L55" s="13">
        <f t="shared" si="0"/>
        <v>1.3660836844696063</v>
      </c>
      <c r="M55" s="11" t="str">
        <f>_xlfn.XLOOKUP(B55, 'workers Info'!$A$2:$A$301, 'workers Info'!$F$2:$F$301)</f>
        <v>RoadRunners</v>
      </c>
      <c r="N55" s="19">
        <f t="shared" si="1"/>
        <v>391.57142857142856</v>
      </c>
      <c r="O55" s="13">
        <f t="shared" si="2"/>
        <v>1096.3999999999999</v>
      </c>
      <c r="P55" s="13">
        <f t="shared" si="3"/>
        <v>2648.0353791311909</v>
      </c>
      <c r="Q55" s="41">
        <v>3244</v>
      </c>
      <c r="R55">
        <f t="shared" si="4"/>
        <v>4</v>
      </c>
    </row>
    <row r="56" spans="1:18" ht="15" x14ac:dyDescent="0.25">
      <c r="A56" s="1" t="s">
        <v>725</v>
      </c>
      <c r="B56" s="1" t="s">
        <v>24</v>
      </c>
      <c r="C56" s="21" t="str">
        <f>_xlfn.XLOOKUP(B56,'workers Info'!$A$2:$A$301,'workers Info'!$B$2:$B$301)</f>
        <v>Raven Moncrieffe</v>
      </c>
      <c r="D56" s="29">
        <v>45681</v>
      </c>
      <c r="E56" s="1" t="s">
        <v>664</v>
      </c>
      <c r="F56" s="1" t="s">
        <v>671</v>
      </c>
      <c r="G56" s="40">
        <v>2799</v>
      </c>
      <c r="H56" s="39">
        <v>59</v>
      </c>
      <c r="I56" s="1" t="s">
        <v>659</v>
      </c>
      <c r="J56" t="s">
        <v>639</v>
      </c>
      <c r="K56" s="14">
        <v>9244.1314101782045</v>
      </c>
      <c r="L56" s="13">
        <f t="shared" si="0"/>
        <v>3.3026550232862468</v>
      </c>
      <c r="M56" s="11" t="str">
        <f>_xlfn.XLOOKUP(B56, 'workers Info'!$A$2:$A$301, 'workers Info'!$F$2:$F$301)</f>
        <v>RoadRunners</v>
      </c>
      <c r="N56" s="19">
        <f t="shared" si="1"/>
        <v>399.85714285714283</v>
      </c>
      <c r="O56" s="13">
        <f t="shared" si="2"/>
        <v>1119.5999999999999</v>
      </c>
      <c r="P56" s="13">
        <f t="shared" si="3"/>
        <v>8124.5314101782042</v>
      </c>
      <c r="Q56" s="41">
        <v>20920</v>
      </c>
      <c r="R56">
        <f t="shared" si="4"/>
        <v>2</v>
      </c>
    </row>
    <row r="57" spans="1:18" ht="15" x14ac:dyDescent="0.25">
      <c r="A57" s="1" t="s">
        <v>726</v>
      </c>
      <c r="B57" s="1" t="s">
        <v>549</v>
      </c>
      <c r="C57" s="21" t="str">
        <f>_xlfn.XLOOKUP(B57,'workers Info'!$A$2:$A$301,'workers Info'!$B$2:$B$301)</f>
        <v>Moise Dumke</v>
      </c>
      <c r="D57" s="29">
        <v>45678</v>
      </c>
      <c r="E57" s="1" t="s">
        <v>664</v>
      </c>
      <c r="F57" s="1" t="s">
        <v>674</v>
      </c>
      <c r="G57" s="40">
        <v>2103</v>
      </c>
      <c r="H57" s="39">
        <v>45</v>
      </c>
      <c r="I57" s="1" t="s">
        <v>659</v>
      </c>
      <c r="J57" t="s">
        <v>637</v>
      </c>
      <c r="K57" s="14">
        <v>2823.8864630821522</v>
      </c>
      <c r="L57" s="13">
        <f t="shared" si="0"/>
        <v>1.342789568750429</v>
      </c>
      <c r="M57" s="11" t="str">
        <f>_xlfn.XLOOKUP(B57, 'workers Info'!$A$2:$A$301, 'workers Info'!$F$2:$F$301)</f>
        <v>RoadRunners</v>
      </c>
      <c r="N57" s="19">
        <f t="shared" si="1"/>
        <v>300.42857142857144</v>
      </c>
      <c r="O57" s="13">
        <f t="shared" si="2"/>
        <v>841.2</v>
      </c>
      <c r="P57" s="13">
        <f t="shared" si="3"/>
        <v>1982.6864630821522</v>
      </c>
      <c r="Q57" s="41">
        <v>2616</v>
      </c>
      <c r="R57">
        <f t="shared" si="4"/>
        <v>2</v>
      </c>
    </row>
    <row r="58" spans="1:18" ht="15" x14ac:dyDescent="0.25">
      <c r="A58" s="1" t="s">
        <v>727</v>
      </c>
      <c r="B58" s="1" t="s">
        <v>571</v>
      </c>
      <c r="C58" s="21" t="str">
        <f>_xlfn.XLOOKUP(B58,'workers Info'!$A$2:$A$301,'workers Info'!$B$2:$B$301)</f>
        <v>Carmita Chetwind</v>
      </c>
      <c r="D58" s="29">
        <v>45681</v>
      </c>
      <c r="E58" s="1" t="s">
        <v>687</v>
      </c>
      <c r="F58" s="1" t="s">
        <v>680</v>
      </c>
      <c r="G58" s="40">
        <v>2174</v>
      </c>
      <c r="H58" s="39">
        <v>46</v>
      </c>
      <c r="I58" s="1" t="s">
        <v>659</v>
      </c>
      <c r="J58" t="s">
        <v>638</v>
      </c>
      <c r="K58" s="14">
        <v>5630.6900350221958</v>
      </c>
      <c r="L58" s="13">
        <f t="shared" si="0"/>
        <v>2.5900138155575876</v>
      </c>
      <c r="M58" s="11" t="str">
        <f>_xlfn.XLOOKUP(B58, 'workers Info'!$A$2:$A$301, 'workers Info'!$F$2:$F$301)</f>
        <v>ExpressCargo</v>
      </c>
      <c r="N58" s="19">
        <f t="shared" si="1"/>
        <v>310.57142857142856</v>
      </c>
      <c r="O58" s="13">
        <f t="shared" si="2"/>
        <v>869.59999999999991</v>
      </c>
      <c r="P58" s="13">
        <f t="shared" si="3"/>
        <v>4761.0900350221964</v>
      </c>
      <c r="Q58" s="41">
        <v>5040</v>
      </c>
      <c r="R58">
        <f t="shared" si="4"/>
        <v>2</v>
      </c>
    </row>
    <row r="59" spans="1:18" ht="15" x14ac:dyDescent="0.25">
      <c r="A59" s="1" t="s">
        <v>728</v>
      </c>
      <c r="B59" s="1" t="s">
        <v>279</v>
      </c>
      <c r="C59" s="21" t="str">
        <f>_xlfn.XLOOKUP(B59,'workers Info'!$A$2:$A$301,'workers Info'!$B$2:$B$301)</f>
        <v>Corie Andreone</v>
      </c>
      <c r="D59" s="29">
        <v>45689</v>
      </c>
      <c r="E59" s="1" t="s">
        <v>687</v>
      </c>
      <c r="F59" s="1" t="s">
        <v>666</v>
      </c>
      <c r="G59" s="40">
        <v>2439</v>
      </c>
      <c r="H59" s="39">
        <v>50</v>
      </c>
      <c r="I59" s="1" t="s">
        <v>659</v>
      </c>
      <c r="J59" t="s">
        <v>639</v>
      </c>
      <c r="K59" s="14">
        <v>7653.7286981861125</v>
      </c>
      <c r="L59" s="13">
        <f t="shared" si="0"/>
        <v>3.1380601468577747</v>
      </c>
      <c r="M59" s="11" t="str">
        <f>_xlfn.XLOOKUP(B59, 'workers Info'!$A$2:$A$301, 'workers Info'!$F$2:$F$301)</f>
        <v>ExpressCargo</v>
      </c>
      <c r="N59" s="19">
        <f t="shared" si="1"/>
        <v>348.42857142857144</v>
      </c>
      <c r="O59" s="13">
        <f t="shared" si="2"/>
        <v>975.6</v>
      </c>
      <c r="P59" s="13">
        <f t="shared" si="3"/>
        <v>6678.1286981861122</v>
      </c>
      <c r="Q59" s="41">
        <v>21081</v>
      </c>
      <c r="R59">
        <f t="shared" si="4"/>
        <v>4</v>
      </c>
    </row>
    <row r="60" spans="1:18" ht="15" x14ac:dyDescent="0.25">
      <c r="A60" s="1" t="s">
        <v>729</v>
      </c>
      <c r="B60" s="1" t="s">
        <v>61</v>
      </c>
      <c r="C60" s="21" t="str">
        <f>_xlfn.XLOOKUP(B60,'workers Info'!$A$2:$A$301,'workers Info'!$B$2:$B$301)</f>
        <v>Georgianna Tutchings</v>
      </c>
      <c r="D60" s="29">
        <v>45681</v>
      </c>
      <c r="E60" s="1" t="s">
        <v>668</v>
      </c>
      <c r="F60" s="1" t="s">
        <v>658</v>
      </c>
      <c r="G60" s="40">
        <v>2103</v>
      </c>
      <c r="H60" s="39">
        <v>44</v>
      </c>
      <c r="I60" s="1" t="s">
        <v>659</v>
      </c>
      <c r="J60" t="s">
        <v>637</v>
      </c>
      <c r="K60" s="14">
        <v>2819.3015340450747</v>
      </c>
      <c r="L60" s="13">
        <f t="shared" si="0"/>
        <v>1.3406093837589514</v>
      </c>
      <c r="M60" s="11" t="str">
        <f>_xlfn.XLOOKUP(B60, 'workers Info'!$A$2:$A$301, 'workers Info'!$F$2:$F$301)</f>
        <v>ExpressCargo</v>
      </c>
      <c r="N60" s="19">
        <f t="shared" si="1"/>
        <v>300.42857142857144</v>
      </c>
      <c r="O60" s="13">
        <f t="shared" si="2"/>
        <v>841.2</v>
      </c>
      <c r="P60" s="13">
        <f t="shared" si="3"/>
        <v>1978.1015340450747</v>
      </c>
      <c r="Q60" s="41">
        <v>3500</v>
      </c>
      <c r="R60">
        <f t="shared" si="4"/>
        <v>3</v>
      </c>
    </row>
    <row r="61" spans="1:18" ht="15" x14ac:dyDescent="0.25">
      <c r="A61" s="1" t="s">
        <v>730</v>
      </c>
      <c r="B61" s="1" t="s">
        <v>431</v>
      </c>
      <c r="C61" s="21" t="str">
        <f>_xlfn.XLOOKUP(B61,'workers Info'!$A$2:$A$301,'workers Info'!$B$2:$B$301)</f>
        <v>Skylar Earland</v>
      </c>
      <c r="D61" s="29">
        <v>45679</v>
      </c>
      <c r="E61" s="1" t="s">
        <v>657</v>
      </c>
      <c r="F61" s="1" t="s">
        <v>674</v>
      </c>
      <c r="G61" s="40">
        <v>2316</v>
      </c>
      <c r="H61" s="39">
        <v>48</v>
      </c>
      <c r="I61" s="1" t="s">
        <v>659</v>
      </c>
      <c r="J61" t="s">
        <v>641</v>
      </c>
      <c r="K61" s="14">
        <v>4880.9281106581302</v>
      </c>
      <c r="L61" s="13">
        <f t="shared" si="0"/>
        <v>2.1074819130648232</v>
      </c>
      <c r="M61" s="11" t="str">
        <f>_xlfn.XLOOKUP(B61, 'workers Info'!$A$2:$A$301, 'workers Info'!$F$2:$F$301)</f>
        <v>RoadRunners</v>
      </c>
      <c r="N61" s="19">
        <f t="shared" si="1"/>
        <v>330.85714285714283</v>
      </c>
      <c r="O61" s="13">
        <f t="shared" si="2"/>
        <v>926.39999999999986</v>
      </c>
      <c r="P61" s="13">
        <f t="shared" si="3"/>
        <v>3954.5281106581306</v>
      </c>
      <c r="Q61" s="41">
        <v>2880</v>
      </c>
      <c r="R61">
        <f t="shared" si="4"/>
        <v>2</v>
      </c>
    </row>
    <row r="62" spans="1:18" ht="15" x14ac:dyDescent="0.25">
      <c r="A62" s="1" t="s">
        <v>731</v>
      </c>
      <c r="B62" s="1" t="s">
        <v>313</v>
      </c>
      <c r="C62" s="21" t="str">
        <f>_xlfn.XLOOKUP(B62,'workers Info'!$A$2:$A$301,'workers Info'!$B$2:$B$301)</f>
        <v>Felic Bruff</v>
      </c>
      <c r="D62" s="29">
        <v>45678</v>
      </c>
      <c r="E62" s="1" t="s">
        <v>687</v>
      </c>
      <c r="F62" s="1" t="s">
        <v>674</v>
      </c>
      <c r="G62" s="40">
        <v>2297</v>
      </c>
      <c r="H62" s="39">
        <v>49</v>
      </c>
      <c r="I62" s="1" t="s">
        <v>659</v>
      </c>
      <c r="J62" t="s">
        <v>641</v>
      </c>
      <c r="K62" s="14">
        <v>5164.5611942233008</v>
      </c>
      <c r="L62" s="13">
        <f t="shared" si="0"/>
        <v>2.2483940767188946</v>
      </c>
      <c r="M62" s="11" t="str">
        <f>_xlfn.XLOOKUP(B62, 'workers Info'!$A$2:$A$301, 'workers Info'!$F$2:$F$301)</f>
        <v>FastHaul</v>
      </c>
      <c r="N62" s="19">
        <f t="shared" si="1"/>
        <v>328.14285714285717</v>
      </c>
      <c r="O62" s="13">
        <f t="shared" si="2"/>
        <v>918.8</v>
      </c>
      <c r="P62" s="13">
        <f t="shared" si="3"/>
        <v>4245.7611942233007</v>
      </c>
      <c r="Q62" s="41">
        <v>2339</v>
      </c>
      <c r="R62">
        <f t="shared" si="4"/>
        <v>5</v>
      </c>
    </row>
    <row r="63" spans="1:18" ht="15" x14ac:dyDescent="0.25">
      <c r="A63" s="1" t="s">
        <v>732</v>
      </c>
      <c r="B63" s="1" t="s">
        <v>165</v>
      </c>
      <c r="C63" s="21" t="str">
        <f>_xlfn.XLOOKUP(B63,'workers Info'!$A$2:$A$301,'workers Info'!$B$2:$B$301)</f>
        <v>Atalanta Rittmeyer</v>
      </c>
      <c r="D63" s="29">
        <v>45686</v>
      </c>
      <c r="E63" s="1" t="s">
        <v>668</v>
      </c>
      <c r="F63" s="1" t="s">
        <v>658</v>
      </c>
      <c r="G63" s="40">
        <v>834</v>
      </c>
      <c r="H63" s="39">
        <v>19</v>
      </c>
      <c r="I63" s="1" t="s">
        <v>659</v>
      </c>
      <c r="J63" t="s">
        <v>637</v>
      </c>
      <c r="K63" s="14">
        <v>1139.5061920593139</v>
      </c>
      <c r="L63" s="13">
        <f t="shared" si="0"/>
        <v>1.3663143789680023</v>
      </c>
      <c r="M63" s="11" t="str">
        <f>_xlfn.XLOOKUP(B63, 'workers Info'!$A$2:$A$301, 'workers Info'!$F$2:$F$301)</f>
        <v>SwiftMove</v>
      </c>
      <c r="N63" s="19">
        <f t="shared" si="1"/>
        <v>119.14285714285714</v>
      </c>
      <c r="O63" s="13">
        <f t="shared" si="2"/>
        <v>333.59999999999997</v>
      </c>
      <c r="P63" s="13">
        <f t="shared" si="3"/>
        <v>805.90619205931398</v>
      </c>
      <c r="Q63" s="41">
        <v>3463</v>
      </c>
      <c r="R63">
        <f t="shared" si="4"/>
        <v>2</v>
      </c>
    </row>
    <row r="64" spans="1:18" ht="15" x14ac:dyDescent="0.25">
      <c r="A64" s="1" t="s">
        <v>733</v>
      </c>
      <c r="B64" s="1" t="s">
        <v>105</v>
      </c>
      <c r="C64" s="21" t="str">
        <f>_xlfn.XLOOKUP(B64,'workers Info'!$A$2:$A$301,'workers Info'!$B$2:$B$301)</f>
        <v>Curran Jowling</v>
      </c>
      <c r="D64" s="29">
        <v>45686</v>
      </c>
      <c r="E64" s="1" t="s">
        <v>657</v>
      </c>
      <c r="F64" s="1" t="s">
        <v>662</v>
      </c>
      <c r="G64" s="40">
        <v>425</v>
      </c>
      <c r="H64" s="39">
        <v>10</v>
      </c>
      <c r="I64" s="1" t="s">
        <v>659</v>
      </c>
      <c r="J64" t="s">
        <v>640</v>
      </c>
      <c r="K64" s="14">
        <v>864.52026563510935</v>
      </c>
      <c r="L64" s="13">
        <f t="shared" si="0"/>
        <v>2.0341653309061396</v>
      </c>
      <c r="M64" s="11" t="str">
        <f>_xlfn.XLOOKUP(B64, 'workers Info'!$A$2:$A$301, 'workers Info'!$F$2:$F$301)</f>
        <v>RoadRunners</v>
      </c>
      <c r="N64" s="19">
        <f t="shared" si="1"/>
        <v>60.714285714285715</v>
      </c>
      <c r="O64" s="13">
        <f t="shared" si="2"/>
        <v>170</v>
      </c>
      <c r="P64" s="13">
        <f t="shared" si="3"/>
        <v>694.52026563510935</v>
      </c>
      <c r="Q64" s="41">
        <v>10015</v>
      </c>
      <c r="R64">
        <f t="shared" si="4"/>
        <v>1</v>
      </c>
    </row>
    <row r="65" spans="1:18" ht="15" x14ac:dyDescent="0.25">
      <c r="A65" s="1" t="s">
        <v>734</v>
      </c>
      <c r="B65" s="1" t="s">
        <v>145</v>
      </c>
      <c r="C65" s="21" t="str">
        <f>_xlfn.XLOOKUP(B65,'workers Info'!$A$2:$A$301,'workers Info'!$B$2:$B$301)</f>
        <v>Edik Prantl</v>
      </c>
      <c r="D65" s="29">
        <v>45691</v>
      </c>
      <c r="E65" s="1" t="s">
        <v>673</v>
      </c>
      <c r="F65" s="1" t="s">
        <v>662</v>
      </c>
      <c r="G65" s="40">
        <v>462</v>
      </c>
      <c r="H65" s="39">
        <v>13</v>
      </c>
      <c r="I65" s="1" t="s">
        <v>659</v>
      </c>
      <c r="J65" t="s">
        <v>641</v>
      </c>
      <c r="K65" s="14">
        <v>962.94803227541536</v>
      </c>
      <c r="L65" s="13">
        <f t="shared" si="0"/>
        <v>2.0843031001632366</v>
      </c>
      <c r="M65" s="11" t="str">
        <f>_xlfn.XLOOKUP(B65, 'workers Info'!$A$2:$A$301, 'workers Info'!$F$2:$F$301)</f>
        <v>ExpressCargo</v>
      </c>
      <c r="N65" s="19">
        <f t="shared" si="1"/>
        <v>66</v>
      </c>
      <c r="O65" s="13">
        <f t="shared" si="2"/>
        <v>184.79999999999998</v>
      </c>
      <c r="P65" s="13">
        <f t="shared" si="3"/>
        <v>778.1480322754154</v>
      </c>
      <c r="Q65" s="41">
        <v>2628</v>
      </c>
      <c r="R65">
        <f t="shared" si="4"/>
        <v>2</v>
      </c>
    </row>
    <row r="66" spans="1:18" ht="15" x14ac:dyDescent="0.25">
      <c r="A66" s="1" t="s">
        <v>735</v>
      </c>
      <c r="B66" s="1" t="s">
        <v>111</v>
      </c>
      <c r="C66" s="21" t="str">
        <f>_xlfn.XLOOKUP(B66,'workers Info'!$A$2:$A$301,'workers Info'!$B$2:$B$301)</f>
        <v>Dennie Melburg</v>
      </c>
      <c r="D66" s="29">
        <v>45690</v>
      </c>
      <c r="E66" s="1" t="s">
        <v>657</v>
      </c>
      <c r="F66" s="1" t="s">
        <v>666</v>
      </c>
      <c r="G66" s="40">
        <v>2641</v>
      </c>
      <c r="H66" s="39">
        <v>55</v>
      </c>
      <c r="I66" s="1" t="s">
        <v>659</v>
      </c>
      <c r="J66" t="s">
        <v>637</v>
      </c>
      <c r="K66" s="14">
        <v>3136.7941263987823</v>
      </c>
      <c r="L66" s="13">
        <f t="shared" si="0"/>
        <v>1.1877296957208565</v>
      </c>
      <c r="M66" s="11" t="str">
        <f>_xlfn.XLOOKUP(B66, 'workers Info'!$A$2:$A$301, 'workers Info'!$F$2:$F$301)</f>
        <v>LogiTrans</v>
      </c>
      <c r="N66" s="19">
        <f t="shared" si="1"/>
        <v>377.28571428571428</v>
      </c>
      <c r="O66" s="13">
        <f t="shared" si="2"/>
        <v>1056.3999999999999</v>
      </c>
      <c r="P66" s="13">
        <f t="shared" si="3"/>
        <v>2080.3941263987826</v>
      </c>
      <c r="Q66" s="41">
        <v>3263</v>
      </c>
      <c r="R66">
        <f t="shared" si="4"/>
        <v>1</v>
      </c>
    </row>
    <row r="67" spans="1:18" ht="15" x14ac:dyDescent="0.25">
      <c r="A67" s="1" t="s">
        <v>736</v>
      </c>
      <c r="B67" s="1" t="s">
        <v>369</v>
      </c>
      <c r="C67" s="21" t="str">
        <f>_xlfn.XLOOKUP(B67,'workers Info'!$A$2:$A$301,'workers Info'!$B$2:$B$301)</f>
        <v>Ephrem Gozney</v>
      </c>
      <c r="D67" s="29">
        <v>45680</v>
      </c>
      <c r="E67" s="1" t="s">
        <v>676</v>
      </c>
      <c r="F67" s="1" t="s">
        <v>680</v>
      </c>
      <c r="G67" s="40">
        <v>1824</v>
      </c>
      <c r="H67" s="39">
        <v>39</v>
      </c>
      <c r="I67" s="1" t="s">
        <v>659</v>
      </c>
      <c r="J67" t="s">
        <v>638</v>
      </c>
      <c r="K67" s="14">
        <v>4628.3495108351071</v>
      </c>
      <c r="L67" s="13">
        <f t="shared" ref="L67:L130" si="5">K67/G67</f>
        <v>2.537472319536791</v>
      </c>
      <c r="M67" s="11" t="str">
        <f>_xlfn.XLOOKUP(B67, 'workers Info'!$A$2:$A$301, 'workers Info'!$F$2:$F$301)</f>
        <v>LogiTrans</v>
      </c>
      <c r="N67" s="19">
        <f t="shared" ref="N67:N130" si="6">G67/7</f>
        <v>260.57142857142856</v>
      </c>
      <c r="O67" s="13">
        <f t="shared" ref="O67:O130" si="7">N67*2.8</f>
        <v>729.59999999999991</v>
      </c>
      <c r="P67" s="13">
        <f t="shared" ref="P67:P130" si="8">K67-O67</f>
        <v>3898.7495108351072</v>
      </c>
      <c r="Q67" s="41">
        <v>5395</v>
      </c>
      <c r="R67">
        <f t="shared" ref="R67:R130" si="9">COUNTIFS($B$2:$B$501, B67)</f>
        <v>2</v>
      </c>
    </row>
    <row r="68" spans="1:18" ht="15" x14ac:dyDescent="0.25">
      <c r="A68" s="1" t="s">
        <v>737</v>
      </c>
      <c r="B68" s="1" t="s">
        <v>565</v>
      </c>
      <c r="C68" s="21" t="str">
        <f>_xlfn.XLOOKUP(B68,'workers Info'!$A$2:$A$301,'workers Info'!$B$2:$B$301)</f>
        <v>Bellina Rabbitts</v>
      </c>
      <c r="D68" s="29">
        <v>45682</v>
      </c>
      <c r="E68" s="1" t="s">
        <v>673</v>
      </c>
      <c r="F68" s="1" t="s">
        <v>666</v>
      </c>
      <c r="G68" s="40">
        <v>1758</v>
      </c>
      <c r="H68" s="39">
        <v>37</v>
      </c>
      <c r="I68" s="1" t="s">
        <v>659</v>
      </c>
      <c r="J68" t="s">
        <v>638</v>
      </c>
      <c r="K68" s="14">
        <v>4563.9029603031886</v>
      </c>
      <c r="L68" s="13">
        <f t="shared" si="5"/>
        <v>2.5960767692282074</v>
      </c>
      <c r="M68" s="11" t="str">
        <f>_xlfn.XLOOKUP(B68, 'workers Info'!$A$2:$A$301, 'workers Info'!$F$2:$F$301)</f>
        <v>RoadRunners</v>
      </c>
      <c r="N68" s="19">
        <f t="shared" si="6"/>
        <v>251.14285714285714</v>
      </c>
      <c r="O68" s="13">
        <f t="shared" si="7"/>
        <v>703.19999999999993</v>
      </c>
      <c r="P68" s="13">
        <f t="shared" si="8"/>
        <v>3860.7029603031888</v>
      </c>
      <c r="Q68" s="41">
        <v>5401</v>
      </c>
      <c r="R68">
        <f t="shared" si="9"/>
        <v>2</v>
      </c>
    </row>
    <row r="69" spans="1:18" ht="15" x14ac:dyDescent="0.25">
      <c r="A69" s="1" t="s">
        <v>738</v>
      </c>
      <c r="B69" s="1" t="s">
        <v>233</v>
      </c>
      <c r="C69" s="21" t="str">
        <f>_xlfn.XLOOKUP(B69,'workers Info'!$A$2:$A$301,'workers Info'!$B$2:$B$301)</f>
        <v>Nathan Dulinty</v>
      </c>
      <c r="D69" s="29">
        <v>45683</v>
      </c>
      <c r="E69" s="1" t="s">
        <v>668</v>
      </c>
      <c r="F69" s="1" t="s">
        <v>658</v>
      </c>
      <c r="G69" s="40">
        <v>681</v>
      </c>
      <c r="H69" s="39">
        <v>16</v>
      </c>
      <c r="I69" s="1" t="s">
        <v>659</v>
      </c>
      <c r="J69" t="s">
        <v>638</v>
      </c>
      <c r="K69" s="14">
        <v>1729.5980168780939</v>
      </c>
      <c r="L69" s="13">
        <f t="shared" si="5"/>
        <v>2.5397915078973479</v>
      </c>
      <c r="M69" s="11" t="str">
        <f>_xlfn.XLOOKUP(B69, 'workers Info'!$A$2:$A$301, 'workers Info'!$F$2:$F$301)</f>
        <v>LogiTrans</v>
      </c>
      <c r="N69" s="19">
        <f t="shared" si="6"/>
        <v>97.285714285714292</v>
      </c>
      <c r="O69" s="13">
        <f t="shared" si="7"/>
        <v>272.39999999999998</v>
      </c>
      <c r="P69" s="13">
        <f t="shared" si="8"/>
        <v>1457.1980168780938</v>
      </c>
      <c r="Q69" s="41">
        <v>5138</v>
      </c>
      <c r="R69">
        <f t="shared" si="9"/>
        <v>4</v>
      </c>
    </row>
    <row r="70" spans="1:18" ht="15" x14ac:dyDescent="0.25">
      <c r="A70" s="1" t="s">
        <v>739</v>
      </c>
      <c r="B70" s="1" t="s">
        <v>541</v>
      </c>
      <c r="C70" s="21" t="str">
        <f>_xlfn.XLOOKUP(B70,'workers Info'!$A$2:$A$301,'workers Info'!$B$2:$B$301)</f>
        <v>Isidor Tattoo</v>
      </c>
      <c r="D70" s="29">
        <v>45690</v>
      </c>
      <c r="E70" s="1" t="s">
        <v>676</v>
      </c>
      <c r="F70" s="1" t="s">
        <v>671</v>
      </c>
      <c r="G70" s="40">
        <v>2526</v>
      </c>
      <c r="H70" s="39">
        <v>52</v>
      </c>
      <c r="I70" s="1" t="s">
        <v>659</v>
      </c>
      <c r="J70" t="s">
        <v>639</v>
      </c>
      <c r="K70" s="14">
        <v>8289.6094889217056</v>
      </c>
      <c r="L70" s="13">
        <f t="shared" si="5"/>
        <v>3.2817139702777931</v>
      </c>
      <c r="M70" s="11" t="str">
        <f>_xlfn.XLOOKUP(B70, 'workers Info'!$A$2:$A$301, 'workers Info'!$F$2:$F$301)</f>
        <v>FastHaul</v>
      </c>
      <c r="N70" s="19">
        <f t="shared" si="6"/>
        <v>360.85714285714283</v>
      </c>
      <c r="O70" s="13">
        <f t="shared" si="7"/>
        <v>1010.3999999999999</v>
      </c>
      <c r="P70" s="13">
        <f t="shared" si="8"/>
        <v>7279.209488921706</v>
      </c>
      <c r="Q70" s="41">
        <v>21021</v>
      </c>
      <c r="R70">
        <f t="shared" si="9"/>
        <v>3</v>
      </c>
    </row>
    <row r="71" spans="1:18" ht="15" x14ac:dyDescent="0.25">
      <c r="A71" s="1" t="s">
        <v>740</v>
      </c>
      <c r="B71" s="1" t="s">
        <v>141</v>
      </c>
      <c r="C71" s="21" t="str">
        <f>_xlfn.XLOOKUP(B71,'workers Info'!$A$2:$A$301,'workers Info'!$B$2:$B$301)</f>
        <v>Sibylle Kalb</v>
      </c>
      <c r="D71" s="29">
        <v>45680</v>
      </c>
      <c r="E71" s="1" t="s">
        <v>664</v>
      </c>
      <c r="F71" s="1" t="s">
        <v>680</v>
      </c>
      <c r="G71" s="40">
        <v>1000</v>
      </c>
      <c r="H71" s="39">
        <v>22</v>
      </c>
      <c r="I71" s="1" t="s">
        <v>659</v>
      </c>
      <c r="J71" t="s">
        <v>638</v>
      </c>
      <c r="K71" s="14">
        <v>2546.3829358190569</v>
      </c>
      <c r="L71" s="13">
        <f t="shared" si="5"/>
        <v>2.5463829358190568</v>
      </c>
      <c r="M71" s="11" t="str">
        <f>_xlfn.XLOOKUP(B71, 'workers Info'!$A$2:$A$301, 'workers Info'!$F$2:$F$301)</f>
        <v>FastHaul</v>
      </c>
      <c r="N71" s="19">
        <f t="shared" si="6"/>
        <v>142.85714285714286</v>
      </c>
      <c r="O71" s="13">
        <f t="shared" si="7"/>
        <v>400</v>
      </c>
      <c r="P71" s="13">
        <f t="shared" si="8"/>
        <v>2146.3829358190569</v>
      </c>
      <c r="Q71" s="41">
        <v>4502</v>
      </c>
      <c r="R71">
        <f t="shared" si="9"/>
        <v>2</v>
      </c>
    </row>
    <row r="72" spans="1:18" ht="15" x14ac:dyDescent="0.25">
      <c r="A72" s="1" t="s">
        <v>741</v>
      </c>
      <c r="B72" s="1" t="s">
        <v>563</v>
      </c>
      <c r="C72" s="21" t="str">
        <f>_xlfn.XLOOKUP(B72,'workers Info'!$A$2:$A$301,'workers Info'!$B$2:$B$301)</f>
        <v>Dalston O' Driscoll</v>
      </c>
      <c r="D72" s="29">
        <v>45681</v>
      </c>
      <c r="E72" s="1" t="s">
        <v>661</v>
      </c>
      <c r="F72" s="1" t="s">
        <v>666</v>
      </c>
      <c r="G72" s="40">
        <v>142</v>
      </c>
      <c r="H72" s="39">
        <v>6</v>
      </c>
      <c r="I72" s="1" t="s">
        <v>659</v>
      </c>
      <c r="J72" t="s">
        <v>637</v>
      </c>
      <c r="K72" s="14">
        <v>164.47131195112041</v>
      </c>
      <c r="L72" s="13">
        <f t="shared" si="5"/>
        <v>1.1582486757121155</v>
      </c>
      <c r="M72" s="11" t="str">
        <f>_xlfn.XLOOKUP(B72, 'workers Info'!$A$2:$A$301, 'workers Info'!$F$2:$F$301)</f>
        <v>RoadRunners</v>
      </c>
      <c r="N72" s="19">
        <f t="shared" si="6"/>
        <v>20.285714285714285</v>
      </c>
      <c r="O72" s="13">
        <f t="shared" si="7"/>
        <v>56.79999999999999</v>
      </c>
      <c r="P72" s="13">
        <f t="shared" si="8"/>
        <v>107.67131195112043</v>
      </c>
      <c r="Q72" s="41">
        <v>2790</v>
      </c>
      <c r="R72">
        <f t="shared" si="9"/>
        <v>1</v>
      </c>
    </row>
    <row r="73" spans="1:18" ht="15" x14ac:dyDescent="0.25">
      <c r="A73" s="1" t="s">
        <v>742</v>
      </c>
      <c r="B73" s="1" t="s">
        <v>555</v>
      </c>
      <c r="C73" s="21" t="str">
        <f>_xlfn.XLOOKUP(B73,'workers Info'!$A$2:$A$301,'workers Info'!$B$2:$B$301)</f>
        <v>Carlita Malkinson</v>
      </c>
      <c r="D73" s="29">
        <v>45690</v>
      </c>
      <c r="E73" s="1" t="s">
        <v>657</v>
      </c>
      <c r="F73" s="1" t="s">
        <v>680</v>
      </c>
      <c r="G73" s="40">
        <v>1722</v>
      </c>
      <c r="H73" s="39">
        <v>37</v>
      </c>
      <c r="I73" s="1" t="s">
        <v>659</v>
      </c>
      <c r="J73" t="s">
        <v>638</v>
      </c>
      <c r="K73" s="14">
        <v>4786.2307882139457</v>
      </c>
      <c r="L73" s="13">
        <f t="shared" si="5"/>
        <v>2.7794603880452646</v>
      </c>
      <c r="M73" s="11" t="str">
        <f>_xlfn.XLOOKUP(B73, 'workers Info'!$A$2:$A$301, 'workers Info'!$F$2:$F$301)</f>
        <v>LogiTrans</v>
      </c>
      <c r="N73" s="19">
        <f t="shared" si="6"/>
        <v>246</v>
      </c>
      <c r="O73" s="13">
        <f t="shared" si="7"/>
        <v>688.8</v>
      </c>
      <c r="P73" s="13">
        <f t="shared" si="8"/>
        <v>4097.4307882139456</v>
      </c>
      <c r="Q73" s="41">
        <v>5406</v>
      </c>
      <c r="R73">
        <f t="shared" si="9"/>
        <v>1</v>
      </c>
    </row>
    <row r="74" spans="1:18" ht="15" x14ac:dyDescent="0.25">
      <c r="A74" s="1" t="s">
        <v>743</v>
      </c>
      <c r="B74" s="1" t="s">
        <v>481</v>
      </c>
      <c r="C74" s="21" t="str">
        <f>_xlfn.XLOOKUP(B74,'workers Info'!$A$2:$A$301,'workers Info'!$B$2:$B$301)</f>
        <v>Alyosha Saxon</v>
      </c>
      <c r="D74" s="29">
        <v>45690</v>
      </c>
      <c r="E74" s="1" t="s">
        <v>676</v>
      </c>
      <c r="F74" s="1" t="s">
        <v>658</v>
      </c>
      <c r="G74" s="40">
        <v>2439</v>
      </c>
      <c r="H74" s="39">
        <v>51</v>
      </c>
      <c r="I74" s="1" t="s">
        <v>659</v>
      </c>
      <c r="J74" t="s">
        <v>638</v>
      </c>
      <c r="K74" s="14">
        <v>6240.684961907371</v>
      </c>
      <c r="L74" s="13">
        <f t="shared" si="5"/>
        <v>2.5587064214462365</v>
      </c>
      <c r="M74" s="11" t="str">
        <f>_xlfn.XLOOKUP(B74, 'workers Info'!$A$2:$A$301, 'workers Info'!$F$2:$F$301)</f>
        <v>LogiTrans</v>
      </c>
      <c r="N74" s="19">
        <f t="shared" si="6"/>
        <v>348.42857142857144</v>
      </c>
      <c r="O74" s="13">
        <f t="shared" si="7"/>
        <v>975.6</v>
      </c>
      <c r="P74" s="13">
        <f t="shared" si="8"/>
        <v>5265.0849619073706</v>
      </c>
      <c r="Q74" s="41">
        <v>4624</v>
      </c>
      <c r="R74">
        <f t="shared" si="9"/>
        <v>3</v>
      </c>
    </row>
    <row r="75" spans="1:18" ht="15" x14ac:dyDescent="0.25">
      <c r="A75" s="1" t="s">
        <v>744</v>
      </c>
      <c r="B75" s="1" t="s">
        <v>155</v>
      </c>
      <c r="C75" s="21" t="str">
        <f>_xlfn.XLOOKUP(B75,'workers Info'!$A$2:$A$301,'workers Info'!$B$2:$B$301)</f>
        <v>Griffie Romme</v>
      </c>
      <c r="D75" s="29">
        <v>45683</v>
      </c>
      <c r="E75" s="1" t="s">
        <v>657</v>
      </c>
      <c r="F75" s="1" t="s">
        <v>671</v>
      </c>
      <c r="G75" s="40">
        <v>379</v>
      </c>
      <c r="H75" s="39">
        <v>11</v>
      </c>
      <c r="I75" s="1" t="s">
        <v>659</v>
      </c>
      <c r="J75" t="s">
        <v>637</v>
      </c>
      <c r="K75" s="14">
        <v>547.49025039911123</v>
      </c>
      <c r="L75" s="13">
        <f t="shared" si="5"/>
        <v>1.444565304483143</v>
      </c>
      <c r="M75" s="11" t="str">
        <f>_xlfn.XLOOKUP(B75, 'workers Info'!$A$2:$A$301, 'workers Info'!$F$2:$F$301)</f>
        <v>FastHaul</v>
      </c>
      <c r="N75" s="19">
        <f t="shared" si="6"/>
        <v>54.142857142857146</v>
      </c>
      <c r="O75" s="13">
        <f t="shared" si="7"/>
        <v>151.6</v>
      </c>
      <c r="P75" s="13">
        <f t="shared" si="8"/>
        <v>395.89025039911121</v>
      </c>
      <c r="Q75" s="41">
        <v>3041</v>
      </c>
      <c r="R75">
        <f t="shared" si="9"/>
        <v>3</v>
      </c>
    </row>
    <row r="76" spans="1:18" ht="15" x14ac:dyDescent="0.25">
      <c r="A76" s="1" t="s">
        <v>745</v>
      </c>
      <c r="B76" s="1" t="s">
        <v>483</v>
      </c>
      <c r="C76" s="21" t="str">
        <f>_xlfn.XLOOKUP(B76,'workers Info'!$A$2:$A$301,'workers Info'!$B$2:$B$301)</f>
        <v>Ferdie Bore</v>
      </c>
      <c r="D76" s="29">
        <v>45680</v>
      </c>
      <c r="E76" s="1" t="s">
        <v>687</v>
      </c>
      <c r="F76" s="1" t="s">
        <v>674</v>
      </c>
      <c r="G76" s="40">
        <v>1607</v>
      </c>
      <c r="H76" s="39">
        <v>35</v>
      </c>
      <c r="I76" s="1" t="s">
        <v>659</v>
      </c>
      <c r="J76" t="s">
        <v>639</v>
      </c>
      <c r="K76" s="14">
        <v>5065.7655897527629</v>
      </c>
      <c r="L76" s="13">
        <f t="shared" si="5"/>
        <v>3.1523121280353221</v>
      </c>
      <c r="M76" s="11" t="str">
        <f>_xlfn.XLOOKUP(B76, 'workers Info'!$A$2:$A$301, 'workers Info'!$F$2:$F$301)</f>
        <v>FastHaul</v>
      </c>
      <c r="N76" s="19">
        <f t="shared" si="6"/>
        <v>229.57142857142858</v>
      </c>
      <c r="O76" s="13">
        <f t="shared" si="7"/>
        <v>642.79999999999995</v>
      </c>
      <c r="P76" s="13">
        <f t="shared" si="8"/>
        <v>4422.9655897527628</v>
      </c>
      <c r="Q76" s="41">
        <v>21727</v>
      </c>
      <c r="R76">
        <f t="shared" si="9"/>
        <v>4</v>
      </c>
    </row>
    <row r="77" spans="1:18" ht="15" x14ac:dyDescent="0.25">
      <c r="A77" s="1" t="s">
        <v>746</v>
      </c>
      <c r="B77" s="1" t="s">
        <v>543</v>
      </c>
      <c r="C77" s="21" t="str">
        <f>_xlfn.XLOOKUP(B77,'workers Info'!$A$2:$A$301,'workers Info'!$B$2:$B$301)</f>
        <v>Kippie Ell</v>
      </c>
      <c r="D77" s="29">
        <v>45688</v>
      </c>
      <c r="E77" s="1" t="s">
        <v>687</v>
      </c>
      <c r="F77" s="1" t="s">
        <v>666</v>
      </c>
      <c r="G77" s="40">
        <v>789</v>
      </c>
      <c r="H77" s="39">
        <v>17</v>
      </c>
      <c r="I77" s="1" t="s">
        <v>659</v>
      </c>
      <c r="J77" t="s">
        <v>640</v>
      </c>
      <c r="K77" s="14">
        <v>1441.4198436363533</v>
      </c>
      <c r="L77" s="13">
        <f t="shared" si="5"/>
        <v>1.8268946053692692</v>
      </c>
      <c r="M77" s="11" t="str">
        <f>_xlfn.XLOOKUP(B77, 'workers Info'!$A$2:$A$301, 'workers Info'!$F$2:$F$301)</f>
        <v>LogiTrans</v>
      </c>
      <c r="N77" s="19">
        <f t="shared" si="6"/>
        <v>112.71428571428571</v>
      </c>
      <c r="O77" s="13">
        <f t="shared" si="7"/>
        <v>315.59999999999997</v>
      </c>
      <c r="P77" s="13">
        <f t="shared" si="8"/>
        <v>1125.8198436363534</v>
      </c>
      <c r="Q77" s="41">
        <v>10937</v>
      </c>
      <c r="R77">
        <f t="shared" si="9"/>
        <v>2</v>
      </c>
    </row>
    <row r="78" spans="1:18" ht="15" x14ac:dyDescent="0.25">
      <c r="A78" s="1" t="s">
        <v>747</v>
      </c>
      <c r="B78" s="1" t="s">
        <v>597</v>
      </c>
      <c r="C78" s="21" t="str">
        <f>_xlfn.XLOOKUP(B78,'workers Info'!$A$2:$A$301,'workers Info'!$B$2:$B$301)</f>
        <v>Viv Dolley</v>
      </c>
      <c r="D78" s="29">
        <v>45691</v>
      </c>
      <c r="E78" s="1" t="s">
        <v>687</v>
      </c>
      <c r="F78" s="1" t="s">
        <v>671</v>
      </c>
      <c r="G78" s="40">
        <v>3000</v>
      </c>
      <c r="H78" s="39">
        <v>64</v>
      </c>
      <c r="I78" s="1" t="s">
        <v>659</v>
      </c>
      <c r="J78" t="s">
        <v>640</v>
      </c>
      <c r="K78" s="14">
        <v>5827.948253487255</v>
      </c>
      <c r="L78" s="13">
        <f t="shared" si="5"/>
        <v>1.942649417829085</v>
      </c>
      <c r="M78" s="11" t="str">
        <f>_xlfn.XLOOKUP(B78, 'workers Info'!$A$2:$A$301, 'workers Info'!$F$2:$F$301)</f>
        <v>ExpressCargo</v>
      </c>
      <c r="N78" s="19">
        <f t="shared" si="6"/>
        <v>428.57142857142856</v>
      </c>
      <c r="O78" s="13">
        <f t="shared" si="7"/>
        <v>1199.9999999999998</v>
      </c>
      <c r="P78" s="13">
        <f t="shared" si="8"/>
        <v>4627.948253487255</v>
      </c>
      <c r="Q78" s="41">
        <v>9516</v>
      </c>
      <c r="R78">
        <f t="shared" si="9"/>
        <v>4</v>
      </c>
    </row>
    <row r="79" spans="1:18" ht="15" x14ac:dyDescent="0.25">
      <c r="A79" s="1" t="s">
        <v>748</v>
      </c>
      <c r="B79" s="1" t="s">
        <v>125</v>
      </c>
      <c r="C79" s="21" t="str">
        <f>_xlfn.XLOOKUP(B79,'workers Info'!$A$2:$A$301,'workers Info'!$B$2:$B$301)</f>
        <v>Margaretta Westnage</v>
      </c>
      <c r="D79" s="29">
        <v>45684</v>
      </c>
      <c r="E79" s="1" t="s">
        <v>661</v>
      </c>
      <c r="F79" s="1" t="s">
        <v>666</v>
      </c>
      <c r="G79" s="40">
        <v>687</v>
      </c>
      <c r="H79" s="39">
        <v>17</v>
      </c>
      <c r="I79" s="1" t="s">
        <v>659</v>
      </c>
      <c r="J79" t="s">
        <v>637</v>
      </c>
      <c r="K79" s="14">
        <v>926.41578956905516</v>
      </c>
      <c r="L79" s="13">
        <f t="shared" si="5"/>
        <v>1.3484945990815942</v>
      </c>
      <c r="M79" s="11" t="str">
        <f>_xlfn.XLOOKUP(B79, 'workers Info'!$A$2:$A$301, 'workers Info'!$F$2:$F$301)</f>
        <v>SwiftMove</v>
      </c>
      <c r="N79" s="19">
        <f t="shared" si="6"/>
        <v>98.142857142857139</v>
      </c>
      <c r="O79" s="13">
        <f t="shared" si="7"/>
        <v>274.79999999999995</v>
      </c>
      <c r="P79" s="13">
        <f t="shared" si="8"/>
        <v>651.61578956905521</v>
      </c>
      <c r="Q79" s="41">
        <v>3210</v>
      </c>
      <c r="R79">
        <f t="shared" si="9"/>
        <v>4</v>
      </c>
    </row>
    <row r="80" spans="1:18" ht="15" x14ac:dyDescent="0.25">
      <c r="A80" s="1" t="s">
        <v>749</v>
      </c>
      <c r="B80" s="1" t="s">
        <v>429</v>
      </c>
      <c r="C80" s="21" t="str">
        <f>_xlfn.XLOOKUP(B80,'workers Info'!$A$2:$A$301,'workers Info'!$B$2:$B$301)</f>
        <v>Vere Meiklejohn</v>
      </c>
      <c r="D80" s="29">
        <v>45678</v>
      </c>
      <c r="E80" s="1" t="s">
        <v>668</v>
      </c>
      <c r="F80" s="1" t="s">
        <v>662</v>
      </c>
      <c r="G80" s="40">
        <v>2523</v>
      </c>
      <c r="H80" s="39">
        <v>53</v>
      </c>
      <c r="I80" s="1" t="s">
        <v>659</v>
      </c>
      <c r="J80" t="s">
        <v>639</v>
      </c>
      <c r="K80" s="14">
        <v>8388.1467635328263</v>
      </c>
      <c r="L80" s="13">
        <f t="shared" si="5"/>
        <v>3.3246717255381792</v>
      </c>
      <c r="M80" s="11" t="str">
        <f>_xlfn.XLOOKUP(B80, 'workers Info'!$A$2:$A$301, 'workers Info'!$F$2:$F$301)</f>
        <v>FastHaul</v>
      </c>
      <c r="N80" s="19">
        <f t="shared" si="6"/>
        <v>360.42857142857144</v>
      </c>
      <c r="O80" s="13">
        <f t="shared" si="7"/>
        <v>1009.1999999999999</v>
      </c>
      <c r="P80" s="13">
        <f t="shared" si="8"/>
        <v>7378.9467635328265</v>
      </c>
      <c r="Q80" s="41">
        <v>18163</v>
      </c>
      <c r="R80">
        <f t="shared" si="9"/>
        <v>2</v>
      </c>
    </row>
    <row r="81" spans="1:18" ht="15" x14ac:dyDescent="0.25">
      <c r="A81" s="1" t="s">
        <v>750</v>
      </c>
      <c r="B81" s="1" t="s">
        <v>525</v>
      </c>
      <c r="C81" s="21" t="str">
        <f>_xlfn.XLOOKUP(B81,'workers Info'!$A$2:$A$301,'workers Info'!$B$2:$B$301)</f>
        <v>Orlando Hawarden</v>
      </c>
      <c r="D81" s="29">
        <v>45680</v>
      </c>
      <c r="E81" s="1" t="s">
        <v>687</v>
      </c>
      <c r="F81" s="1" t="s">
        <v>671</v>
      </c>
      <c r="G81" s="40">
        <v>2678</v>
      </c>
      <c r="H81" s="39">
        <v>55</v>
      </c>
      <c r="I81" s="1" t="s">
        <v>659</v>
      </c>
      <c r="J81" t="s">
        <v>638</v>
      </c>
      <c r="K81" s="14">
        <v>7513.2146122617169</v>
      </c>
      <c r="L81" s="13">
        <f t="shared" si="5"/>
        <v>2.8055319687310369</v>
      </c>
      <c r="M81" s="11" t="str">
        <f>_xlfn.XLOOKUP(B81, 'workers Info'!$A$2:$A$301, 'workers Info'!$F$2:$F$301)</f>
        <v>LogiTrans</v>
      </c>
      <c r="N81" s="19">
        <f t="shared" si="6"/>
        <v>382.57142857142856</v>
      </c>
      <c r="O81" s="13">
        <f t="shared" si="7"/>
        <v>1071.1999999999998</v>
      </c>
      <c r="P81" s="13">
        <f t="shared" si="8"/>
        <v>6442.014612261717</v>
      </c>
      <c r="Q81" s="41">
        <v>5261</v>
      </c>
      <c r="R81">
        <f t="shared" si="9"/>
        <v>1</v>
      </c>
    </row>
    <row r="82" spans="1:18" ht="15" x14ac:dyDescent="0.25">
      <c r="A82" s="1" t="s">
        <v>751</v>
      </c>
      <c r="B82" s="1" t="s">
        <v>271</v>
      </c>
      <c r="C82" s="21" t="str">
        <f>_xlfn.XLOOKUP(B82,'workers Info'!$A$2:$A$301,'workers Info'!$B$2:$B$301)</f>
        <v>Rhonda Copin</v>
      </c>
      <c r="D82" s="29">
        <v>45688</v>
      </c>
      <c r="E82" s="1" t="s">
        <v>657</v>
      </c>
      <c r="F82" s="1" t="s">
        <v>662</v>
      </c>
      <c r="G82" s="40">
        <v>146</v>
      </c>
      <c r="H82" s="39">
        <v>5</v>
      </c>
      <c r="I82" s="1" t="s">
        <v>659</v>
      </c>
      <c r="J82" t="s">
        <v>641</v>
      </c>
      <c r="K82" s="14">
        <v>309.99696945294488</v>
      </c>
      <c r="L82" s="13">
        <f t="shared" si="5"/>
        <v>2.1232669140612663</v>
      </c>
      <c r="M82" s="11" t="str">
        <f>_xlfn.XLOOKUP(B82, 'workers Info'!$A$2:$A$301, 'workers Info'!$F$2:$F$301)</f>
        <v>ExpressCargo</v>
      </c>
      <c r="N82" s="19">
        <f t="shared" si="6"/>
        <v>20.857142857142858</v>
      </c>
      <c r="O82" s="13">
        <f t="shared" si="7"/>
        <v>58.4</v>
      </c>
      <c r="P82" s="13">
        <f t="shared" si="8"/>
        <v>251.59696945294488</v>
      </c>
      <c r="Q82" s="41">
        <v>2905</v>
      </c>
      <c r="R82">
        <f t="shared" si="9"/>
        <v>3</v>
      </c>
    </row>
    <row r="83" spans="1:18" ht="15" x14ac:dyDescent="0.25">
      <c r="A83" s="1" t="s">
        <v>752</v>
      </c>
      <c r="B83" s="1" t="s">
        <v>599</v>
      </c>
      <c r="C83" s="21" t="str">
        <f>_xlfn.XLOOKUP(B83,'workers Info'!$A$2:$A$301,'workers Info'!$B$2:$B$301)</f>
        <v>Bertie Benkhe</v>
      </c>
      <c r="D83" s="29">
        <v>45687</v>
      </c>
      <c r="E83" s="1" t="s">
        <v>676</v>
      </c>
      <c r="F83" s="1" t="s">
        <v>669</v>
      </c>
      <c r="G83" s="40">
        <v>1075</v>
      </c>
      <c r="H83" s="39">
        <v>23</v>
      </c>
      <c r="I83" s="1" t="s">
        <v>659</v>
      </c>
      <c r="J83" t="s">
        <v>638</v>
      </c>
      <c r="K83" s="14">
        <v>3003.6449271792521</v>
      </c>
      <c r="L83" s="13">
        <f t="shared" si="5"/>
        <v>2.7940883043527927</v>
      </c>
      <c r="M83" s="11" t="str">
        <f>_xlfn.XLOOKUP(B83, 'workers Info'!$A$2:$A$301, 'workers Info'!$F$2:$F$301)</f>
        <v>FastHaul</v>
      </c>
      <c r="N83" s="19">
        <f t="shared" si="6"/>
        <v>153.57142857142858</v>
      </c>
      <c r="O83" s="13">
        <f t="shared" si="7"/>
        <v>430</v>
      </c>
      <c r="P83" s="13">
        <f t="shared" si="8"/>
        <v>2573.6449271792521</v>
      </c>
      <c r="Q83" s="41">
        <v>5302</v>
      </c>
      <c r="R83">
        <f t="shared" si="9"/>
        <v>1</v>
      </c>
    </row>
    <row r="84" spans="1:18" ht="15" x14ac:dyDescent="0.25">
      <c r="A84" s="1" t="s">
        <v>753</v>
      </c>
      <c r="B84" s="1" t="s">
        <v>231</v>
      </c>
      <c r="C84" s="21" t="str">
        <f>_xlfn.XLOOKUP(B84,'workers Info'!$A$2:$A$301,'workers Info'!$B$2:$B$301)</f>
        <v>Aguistin Venes</v>
      </c>
      <c r="D84" s="29">
        <v>45678</v>
      </c>
      <c r="E84" s="1" t="s">
        <v>676</v>
      </c>
      <c r="F84" s="1" t="s">
        <v>674</v>
      </c>
      <c r="G84" s="40">
        <v>1295</v>
      </c>
      <c r="H84" s="39">
        <v>29</v>
      </c>
      <c r="I84" s="1" t="s">
        <v>659</v>
      </c>
      <c r="J84" t="s">
        <v>638</v>
      </c>
      <c r="K84" s="14">
        <v>3648.951051549157</v>
      </c>
      <c r="L84" s="13">
        <f t="shared" si="5"/>
        <v>2.8177228197290787</v>
      </c>
      <c r="M84" s="11" t="str">
        <f>_xlfn.XLOOKUP(B84, 'workers Info'!$A$2:$A$301, 'workers Info'!$F$2:$F$301)</f>
        <v>ExpressCargo</v>
      </c>
      <c r="N84" s="19">
        <f t="shared" si="6"/>
        <v>185</v>
      </c>
      <c r="O84" s="13">
        <f t="shared" si="7"/>
        <v>518</v>
      </c>
      <c r="P84" s="13">
        <f t="shared" si="8"/>
        <v>3130.951051549157</v>
      </c>
      <c r="Q84" s="41">
        <v>5052</v>
      </c>
      <c r="R84">
        <f t="shared" si="9"/>
        <v>3</v>
      </c>
    </row>
    <row r="85" spans="1:18" ht="15" x14ac:dyDescent="0.25">
      <c r="A85" s="1" t="s">
        <v>754</v>
      </c>
      <c r="B85" s="1" t="s">
        <v>101</v>
      </c>
      <c r="C85" s="21" t="str">
        <f>_xlfn.XLOOKUP(B85,'workers Info'!$A$2:$A$301,'workers Info'!$B$2:$B$301)</f>
        <v>Neil Millins</v>
      </c>
      <c r="D85" s="29">
        <v>45681</v>
      </c>
      <c r="E85" s="1" t="s">
        <v>661</v>
      </c>
      <c r="F85" s="1" t="s">
        <v>658</v>
      </c>
      <c r="G85" s="40">
        <v>328</v>
      </c>
      <c r="H85" s="39">
        <v>8</v>
      </c>
      <c r="I85" s="1" t="s">
        <v>659</v>
      </c>
      <c r="J85" t="s">
        <v>637</v>
      </c>
      <c r="K85" s="14">
        <v>425.1621477434183</v>
      </c>
      <c r="L85" s="13">
        <f t="shared" si="5"/>
        <v>1.2962260601933484</v>
      </c>
      <c r="M85" s="11" t="str">
        <f>_xlfn.XLOOKUP(B85, 'workers Info'!$A$2:$A$301, 'workers Info'!$F$2:$F$301)</f>
        <v>ExpressCargo</v>
      </c>
      <c r="N85" s="19">
        <f t="shared" si="6"/>
        <v>46.857142857142854</v>
      </c>
      <c r="O85" s="13">
        <f t="shared" si="7"/>
        <v>131.19999999999999</v>
      </c>
      <c r="P85" s="13">
        <f t="shared" si="8"/>
        <v>293.96214774341831</v>
      </c>
      <c r="Q85" s="41">
        <v>3434</v>
      </c>
      <c r="R85">
        <f t="shared" si="9"/>
        <v>2</v>
      </c>
    </row>
    <row r="86" spans="1:18" ht="15" x14ac:dyDescent="0.25">
      <c r="A86" s="1" t="s">
        <v>755</v>
      </c>
      <c r="B86" s="1" t="s">
        <v>361</v>
      </c>
      <c r="C86" s="21" t="str">
        <f>_xlfn.XLOOKUP(B86,'workers Info'!$A$2:$A$301,'workers Info'!$B$2:$B$301)</f>
        <v>Kara Derdes</v>
      </c>
      <c r="D86" s="29">
        <v>45690</v>
      </c>
      <c r="E86" s="1" t="s">
        <v>673</v>
      </c>
      <c r="F86" s="1" t="s">
        <v>658</v>
      </c>
      <c r="G86" s="40">
        <v>117</v>
      </c>
      <c r="H86" s="39">
        <v>6</v>
      </c>
      <c r="I86" s="1" t="s">
        <v>659</v>
      </c>
      <c r="J86" t="s">
        <v>638</v>
      </c>
      <c r="K86" s="14">
        <v>296.19957450922055</v>
      </c>
      <c r="L86" s="13">
        <f t="shared" si="5"/>
        <v>2.5316202949506028</v>
      </c>
      <c r="M86" s="11" t="str">
        <f>_xlfn.XLOOKUP(B86, 'workers Info'!$A$2:$A$301, 'workers Info'!$F$2:$F$301)</f>
        <v>SwiftMove</v>
      </c>
      <c r="N86" s="19">
        <f t="shared" si="6"/>
        <v>16.714285714285715</v>
      </c>
      <c r="O86" s="13">
        <f t="shared" si="7"/>
        <v>46.8</v>
      </c>
      <c r="P86" s="13">
        <f t="shared" si="8"/>
        <v>249.39957450922054</v>
      </c>
      <c r="Q86" s="41">
        <v>5133</v>
      </c>
      <c r="R86">
        <f t="shared" si="9"/>
        <v>6</v>
      </c>
    </row>
    <row r="87" spans="1:18" ht="15" x14ac:dyDescent="0.25">
      <c r="A87" s="1" t="s">
        <v>756</v>
      </c>
      <c r="B87" s="1" t="s">
        <v>32</v>
      </c>
      <c r="C87" s="21" t="str">
        <f>_xlfn.XLOOKUP(B87,'workers Info'!$A$2:$A$301,'workers Info'!$B$2:$B$301)</f>
        <v>Arv Gurg</v>
      </c>
      <c r="D87" s="29">
        <v>45691</v>
      </c>
      <c r="E87" s="1" t="s">
        <v>657</v>
      </c>
      <c r="F87" s="1" t="s">
        <v>680</v>
      </c>
      <c r="G87" s="40">
        <v>704</v>
      </c>
      <c r="H87" s="39">
        <v>18</v>
      </c>
      <c r="I87" s="1" t="s">
        <v>659</v>
      </c>
      <c r="J87" t="s">
        <v>639</v>
      </c>
      <c r="K87" s="14">
        <v>2177.5717409961298</v>
      </c>
      <c r="L87" s="13">
        <f t="shared" si="5"/>
        <v>3.093141677551321</v>
      </c>
      <c r="M87" s="11" t="str">
        <f>_xlfn.XLOOKUP(B87, 'workers Info'!$A$2:$A$301, 'workers Info'!$F$2:$F$301)</f>
        <v>LogiTrans</v>
      </c>
      <c r="N87" s="19">
        <f t="shared" si="6"/>
        <v>100.57142857142857</v>
      </c>
      <c r="O87" s="13">
        <f t="shared" si="7"/>
        <v>281.59999999999997</v>
      </c>
      <c r="P87" s="13">
        <f t="shared" si="8"/>
        <v>1895.9717409961299</v>
      </c>
      <c r="Q87" s="41">
        <v>20375</v>
      </c>
      <c r="R87">
        <f t="shared" si="9"/>
        <v>4</v>
      </c>
    </row>
    <row r="88" spans="1:18" ht="15" x14ac:dyDescent="0.25">
      <c r="A88" s="1" t="s">
        <v>757</v>
      </c>
      <c r="B88" s="1" t="s">
        <v>541</v>
      </c>
      <c r="C88" s="21" t="str">
        <f>_xlfn.XLOOKUP(B88,'workers Info'!$A$2:$A$301,'workers Info'!$B$2:$B$301)</f>
        <v>Isidor Tattoo</v>
      </c>
      <c r="D88" s="29">
        <v>45678</v>
      </c>
      <c r="E88" s="1" t="s">
        <v>661</v>
      </c>
      <c r="F88" s="1" t="s">
        <v>671</v>
      </c>
      <c r="G88" s="40">
        <v>2454</v>
      </c>
      <c r="H88" s="39">
        <v>52</v>
      </c>
      <c r="I88" s="1" t="s">
        <v>659</v>
      </c>
      <c r="J88" t="s">
        <v>638</v>
      </c>
      <c r="K88" s="14">
        <v>6698.8359367514686</v>
      </c>
      <c r="L88" s="13">
        <f t="shared" si="5"/>
        <v>2.7297619954162462</v>
      </c>
      <c r="M88" s="11" t="str">
        <f>_xlfn.XLOOKUP(B88, 'workers Info'!$A$2:$A$301, 'workers Info'!$F$2:$F$301)</f>
        <v>FastHaul</v>
      </c>
      <c r="N88" s="19">
        <f t="shared" si="6"/>
        <v>350.57142857142856</v>
      </c>
      <c r="O88" s="13">
        <f t="shared" si="7"/>
        <v>981.59999999999991</v>
      </c>
      <c r="P88" s="13">
        <f t="shared" si="8"/>
        <v>5717.2359367514691</v>
      </c>
      <c r="Q88" s="41">
        <v>4701</v>
      </c>
      <c r="R88">
        <f t="shared" si="9"/>
        <v>3</v>
      </c>
    </row>
    <row r="89" spans="1:18" ht="15" x14ac:dyDescent="0.25">
      <c r="A89" s="1" t="s">
        <v>758</v>
      </c>
      <c r="B89" s="1" t="s">
        <v>515</v>
      </c>
      <c r="C89" s="21" t="str">
        <f>_xlfn.XLOOKUP(B89,'workers Info'!$A$2:$A$301,'workers Info'!$B$2:$B$301)</f>
        <v>Emmey Gartenfeld</v>
      </c>
      <c r="D89" s="29">
        <v>45684</v>
      </c>
      <c r="E89" s="1" t="s">
        <v>657</v>
      </c>
      <c r="F89" s="1" t="s">
        <v>666</v>
      </c>
      <c r="G89" s="40">
        <v>335</v>
      </c>
      <c r="H89" s="39">
        <v>10</v>
      </c>
      <c r="I89" s="1" t="s">
        <v>659</v>
      </c>
      <c r="J89" t="s">
        <v>637</v>
      </c>
      <c r="K89" s="14">
        <v>437.72046088484893</v>
      </c>
      <c r="L89" s="13">
        <f t="shared" si="5"/>
        <v>1.3066282414473103</v>
      </c>
      <c r="M89" s="11" t="str">
        <f>_xlfn.XLOOKUP(B89, 'workers Info'!$A$2:$A$301, 'workers Info'!$F$2:$F$301)</f>
        <v>SwiftMove</v>
      </c>
      <c r="N89" s="19">
        <f t="shared" si="6"/>
        <v>47.857142857142854</v>
      </c>
      <c r="O89" s="13">
        <f t="shared" si="7"/>
        <v>133.99999999999997</v>
      </c>
      <c r="P89" s="13">
        <f t="shared" si="8"/>
        <v>303.72046088484899</v>
      </c>
      <c r="Q89" s="41">
        <v>2834</v>
      </c>
      <c r="R89">
        <f t="shared" si="9"/>
        <v>3</v>
      </c>
    </row>
    <row r="90" spans="1:18" ht="15" x14ac:dyDescent="0.25">
      <c r="A90" s="1" t="s">
        <v>759</v>
      </c>
      <c r="B90" s="1" t="s">
        <v>133</v>
      </c>
      <c r="C90" s="21" t="str">
        <f>_xlfn.XLOOKUP(B90,'workers Info'!$A$2:$A$301,'workers Info'!$B$2:$B$301)</f>
        <v>Sunny Dwelley</v>
      </c>
      <c r="D90" s="29">
        <v>45688</v>
      </c>
      <c r="E90" s="1" t="s">
        <v>676</v>
      </c>
      <c r="F90" s="1" t="s">
        <v>666</v>
      </c>
      <c r="G90" s="40">
        <v>2619</v>
      </c>
      <c r="H90" s="39">
        <v>54</v>
      </c>
      <c r="I90" s="1" t="s">
        <v>659</v>
      </c>
      <c r="J90" t="s">
        <v>639</v>
      </c>
      <c r="K90" s="14">
        <v>8254.4954397404017</v>
      </c>
      <c r="L90" s="13">
        <f t="shared" si="5"/>
        <v>3.1517737456053463</v>
      </c>
      <c r="M90" s="11" t="str">
        <f>_xlfn.XLOOKUP(B90, 'workers Info'!$A$2:$A$301, 'workers Info'!$F$2:$F$301)</f>
        <v>FastHaul</v>
      </c>
      <c r="N90" s="19">
        <f t="shared" si="6"/>
        <v>374.14285714285717</v>
      </c>
      <c r="O90" s="13">
        <f t="shared" si="7"/>
        <v>1047.5999999999999</v>
      </c>
      <c r="P90" s="13">
        <f t="shared" si="8"/>
        <v>7206.8954397404013</v>
      </c>
      <c r="Q90" s="41">
        <v>19130</v>
      </c>
      <c r="R90">
        <f t="shared" si="9"/>
        <v>3</v>
      </c>
    </row>
    <row r="91" spans="1:18" ht="15" x14ac:dyDescent="0.25">
      <c r="A91" s="1" t="s">
        <v>760</v>
      </c>
      <c r="B91" s="1" t="s">
        <v>323</v>
      </c>
      <c r="C91" s="21" t="str">
        <f>_xlfn.XLOOKUP(B91,'workers Info'!$A$2:$A$301,'workers Info'!$B$2:$B$301)</f>
        <v>Elvira Illingsworth</v>
      </c>
      <c r="D91" s="29">
        <v>45679</v>
      </c>
      <c r="E91" s="1" t="s">
        <v>673</v>
      </c>
      <c r="F91" s="1" t="s">
        <v>662</v>
      </c>
      <c r="G91" s="40">
        <v>959</v>
      </c>
      <c r="H91" s="39">
        <v>21</v>
      </c>
      <c r="I91" s="1" t="s">
        <v>659</v>
      </c>
      <c r="J91" t="s">
        <v>641</v>
      </c>
      <c r="K91" s="14">
        <v>1999.6048365974668</v>
      </c>
      <c r="L91" s="13">
        <f t="shared" si="5"/>
        <v>2.0850936773696214</v>
      </c>
      <c r="M91" s="11" t="str">
        <f>_xlfn.XLOOKUP(B91, 'workers Info'!$A$2:$A$301, 'workers Info'!$F$2:$F$301)</f>
        <v>LogiTrans</v>
      </c>
      <c r="N91" s="19">
        <f t="shared" si="6"/>
        <v>137</v>
      </c>
      <c r="O91" s="13">
        <f t="shared" si="7"/>
        <v>383.59999999999997</v>
      </c>
      <c r="P91" s="13">
        <f t="shared" si="8"/>
        <v>1616.0048365974669</v>
      </c>
      <c r="Q91" s="41">
        <v>2495</v>
      </c>
      <c r="R91">
        <f t="shared" si="9"/>
        <v>1</v>
      </c>
    </row>
    <row r="92" spans="1:18" ht="15" x14ac:dyDescent="0.25">
      <c r="A92" s="1" t="s">
        <v>761</v>
      </c>
      <c r="B92" s="1" t="s">
        <v>503</v>
      </c>
      <c r="C92" s="21" t="str">
        <f>_xlfn.XLOOKUP(B92,'workers Info'!$A$2:$A$301,'workers Info'!$B$2:$B$301)</f>
        <v>Patin Dyster</v>
      </c>
      <c r="D92" s="29">
        <v>45679</v>
      </c>
      <c r="E92" s="1" t="s">
        <v>676</v>
      </c>
      <c r="F92" s="1" t="s">
        <v>662</v>
      </c>
      <c r="G92" s="40">
        <v>2732</v>
      </c>
      <c r="H92" s="39">
        <v>58</v>
      </c>
      <c r="I92" s="1" t="s">
        <v>659</v>
      </c>
      <c r="J92" t="s">
        <v>639</v>
      </c>
      <c r="K92" s="14">
        <v>8856.0850857376627</v>
      </c>
      <c r="L92" s="13">
        <f t="shared" si="5"/>
        <v>3.2416124032714726</v>
      </c>
      <c r="M92" s="11" t="str">
        <f>_xlfn.XLOOKUP(B92, 'workers Info'!$A$2:$A$301, 'workers Info'!$F$2:$F$301)</f>
        <v>SwiftMove</v>
      </c>
      <c r="N92" s="19">
        <f t="shared" si="6"/>
        <v>390.28571428571428</v>
      </c>
      <c r="O92" s="13">
        <f t="shared" si="7"/>
        <v>1092.8</v>
      </c>
      <c r="P92" s="13">
        <f t="shared" si="8"/>
        <v>7763.2850857376625</v>
      </c>
      <c r="Q92" s="41">
        <v>18625</v>
      </c>
      <c r="R92">
        <f t="shared" si="9"/>
        <v>2</v>
      </c>
    </row>
    <row r="93" spans="1:18" ht="15" x14ac:dyDescent="0.25">
      <c r="A93" s="1" t="s">
        <v>762</v>
      </c>
      <c r="B93" s="1" t="s">
        <v>559</v>
      </c>
      <c r="C93" s="21" t="str">
        <f>_xlfn.XLOOKUP(B93,'workers Info'!$A$2:$A$301,'workers Info'!$B$2:$B$301)</f>
        <v>Danice De Cruze</v>
      </c>
      <c r="D93" s="29">
        <v>45685</v>
      </c>
      <c r="E93" s="1" t="s">
        <v>668</v>
      </c>
      <c r="F93" s="1" t="s">
        <v>662</v>
      </c>
      <c r="G93" s="40">
        <v>1829</v>
      </c>
      <c r="H93" s="39">
        <v>40</v>
      </c>
      <c r="I93" s="1" t="s">
        <v>659</v>
      </c>
      <c r="J93" t="s">
        <v>640</v>
      </c>
      <c r="K93" s="14">
        <v>3546.0231082954651</v>
      </c>
      <c r="L93" s="13">
        <f t="shared" si="5"/>
        <v>1.9387769864928732</v>
      </c>
      <c r="M93" s="11" t="str">
        <f>_xlfn.XLOOKUP(B93, 'workers Info'!$A$2:$A$301, 'workers Info'!$F$2:$F$301)</f>
        <v>ExpressCargo</v>
      </c>
      <c r="N93" s="19">
        <f t="shared" si="6"/>
        <v>261.28571428571428</v>
      </c>
      <c r="O93" s="13">
        <f t="shared" si="7"/>
        <v>731.59999999999991</v>
      </c>
      <c r="P93" s="13">
        <f t="shared" si="8"/>
        <v>2814.4231082954652</v>
      </c>
      <c r="Q93" s="41">
        <v>9816</v>
      </c>
      <c r="R93">
        <f t="shared" si="9"/>
        <v>3</v>
      </c>
    </row>
    <row r="94" spans="1:18" ht="15" x14ac:dyDescent="0.25">
      <c r="A94" s="1" t="s">
        <v>763</v>
      </c>
      <c r="B94" s="1" t="s">
        <v>211</v>
      </c>
      <c r="C94" s="21" t="str">
        <f>_xlfn.XLOOKUP(B94,'workers Info'!$A$2:$A$301,'workers Info'!$B$2:$B$301)</f>
        <v>Kipper Guitte</v>
      </c>
      <c r="D94" s="29">
        <v>45681</v>
      </c>
      <c r="E94" s="1" t="s">
        <v>676</v>
      </c>
      <c r="F94" s="1" t="s">
        <v>674</v>
      </c>
      <c r="G94" s="40">
        <v>1236</v>
      </c>
      <c r="H94" s="39">
        <v>27</v>
      </c>
      <c r="I94" s="1" t="s">
        <v>659</v>
      </c>
      <c r="J94" t="s">
        <v>639</v>
      </c>
      <c r="K94" s="14">
        <v>3841.8707097995748</v>
      </c>
      <c r="L94" s="13">
        <f t="shared" si="5"/>
        <v>3.1083096357601736</v>
      </c>
      <c r="M94" s="11" t="str">
        <f>_xlfn.XLOOKUP(B94, 'workers Info'!$A$2:$A$301, 'workers Info'!$F$2:$F$301)</f>
        <v>RoadRunners</v>
      </c>
      <c r="N94" s="19">
        <f t="shared" si="6"/>
        <v>176.57142857142858</v>
      </c>
      <c r="O94" s="13">
        <f t="shared" si="7"/>
        <v>494.4</v>
      </c>
      <c r="P94" s="13">
        <f t="shared" si="8"/>
        <v>3347.4707097995747</v>
      </c>
      <c r="Q94" s="41">
        <v>18541</v>
      </c>
      <c r="R94">
        <f t="shared" si="9"/>
        <v>1</v>
      </c>
    </row>
    <row r="95" spans="1:18" ht="15" x14ac:dyDescent="0.25">
      <c r="A95" s="1" t="s">
        <v>764</v>
      </c>
      <c r="B95" s="1" t="s">
        <v>262</v>
      </c>
      <c r="C95" s="21" t="str">
        <f>_xlfn.XLOOKUP(B95,'workers Info'!$A$2:$A$301,'workers Info'!$B$2:$B$301)</f>
        <v>Alejoa Champney</v>
      </c>
      <c r="D95" s="29">
        <v>45683</v>
      </c>
      <c r="E95" s="1" t="s">
        <v>661</v>
      </c>
      <c r="F95" s="1" t="s">
        <v>662</v>
      </c>
      <c r="G95" s="40">
        <v>480</v>
      </c>
      <c r="H95" s="39">
        <v>13</v>
      </c>
      <c r="I95" s="1" t="s">
        <v>659</v>
      </c>
      <c r="J95" t="s">
        <v>637</v>
      </c>
      <c r="K95" s="14">
        <v>686.47540038446414</v>
      </c>
      <c r="L95" s="13">
        <f t="shared" si="5"/>
        <v>1.4301570841343003</v>
      </c>
      <c r="M95" s="11" t="str">
        <f>_xlfn.XLOOKUP(B95, 'workers Info'!$A$2:$A$301, 'workers Info'!$F$2:$F$301)</f>
        <v>RoadRunners</v>
      </c>
      <c r="N95" s="19">
        <f t="shared" si="6"/>
        <v>68.571428571428569</v>
      </c>
      <c r="O95" s="13">
        <f t="shared" si="7"/>
        <v>191.99999999999997</v>
      </c>
      <c r="P95" s="13">
        <f t="shared" si="8"/>
        <v>494.47540038446414</v>
      </c>
      <c r="Q95" s="41">
        <v>2851</v>
      </c>
      <c r="R95">
        <f t="shared" si="9"/>
        <v>1</v>
      </c>
    </row>
    <row r="96" spans="1:18" ht="15" x14ac:dyDescent="0.25">
      <c r="A96" s="1" t="s">
        <v>765</v>
      </c>
      <c r="B96" s="1" t="s">
        <v>99</v>
      </c>
      <c r="C96" s="21" t="str">
        <f>_xlfn.XLOOKUP(B96,'workers Info'!$A$2:$A$301,'workers Info'!$B$2:$B$301)</f>
        <v>Trev Millea</v>
      </c>
      <c r="D96" s="29">
        <v>45683</v>
      </c>
      <c r="E96" s="1" t="s">
        <v>676</v>
      </c>
      <c r="F96" s="1" t="s">
        <v>662</v>
      </c>
      <c r="G96" s="40">
        <v>2205</v>
      </c>
      <c r="H96" s="39">
        <v>48</v>
      </c>
      <c r="I96" s="1" t="s">
        <v>659</v>
      </c>
      <c r="J96" t="s">
        <v>640</v>
      </c>
      <c r="K96" s="14">
        <v>4054.2350887426196</v>
      </c>
      <c r="L96" s="13">
        <f t="shared" si="5"/>
        <v>1.838655369044272</v>
      </c>
      <c r="M96" s="11" t="str">
        <f>_xlfn.XLOOKUP(B96, 'workers Info'!$A$2:$A$301, 'workers Info'!$F$2:$F$301)</f>
        <v>LogiTrans</v>
      </c>
      <c r="N96" s="19">
        <f t="shared" si="6"/>
        <v>315</v>
      </c>
      <c r="O96" s="13">
        <f t="shared" si="7"/>
        <v>882</v>
      </c>
      <c r="P96" s="13">
        <f t="shared" si="8"/>
        <v>3172.2350887426196</v>
      </c>
      <c r="Q96" s="41">
        <v>10344</v>
      </c>
      <c r="R96">
        <f t="shared" si="9"/>
        <v>3</v>
      </c>
    </row>
    <row r="97" spans="1:18" ht="15" x14ac:dyDescent="0.25">
      <c r="A97" s="1" t="s">
        <v>766</v>
      </c>
      <c r="B97" s="1" t="s">
        <v>331</v>
      </c>
      <c r="C97" s="21" t="str">
        <f>_xlfn.XLOOKUP(B97,'workers Info'!$A$2:$A$301,'workers Info'!$B$2:$B$301)</f>
        <v>Thomas Curnnok</v>
      </c>
      <c r="D97" s="29">
        <v>45681</v>
      </c>
      <c r="E97" s="1" t="s">
        <v>673</v>
      </c>
      <c r="F97" s="1" t="s">
        <v>666</v>
      </c>
      <c r="G97" s="40">
        <v>305</v>
      </c>
      <c r="H97" s="39">
        <v>10</v>
      </c>
      <c r="I97" s="1" t="s">
        <v>659</v>
      </c>
      <c r="J97" t="s">
        <v>637</v>
      </c>
      <c r="K97" s="14">
        <v>383.0275725197211</v>
      </c>
      <c r="L97" s="13">
        <f t="shared" si="5"/>
        <v>1.2558281066220365</v>
      </c>
      <c r="M97" s="11" t="str">
        <f>_xlfn.XLOOKUP(B97, 'workers Info'!$A$2:$A$301, 'workers Info'!$F$2:$F$301)</f>
        <v>FastHaul</v>
      </c>
      <c r="N97" s="19">
        <f t="shared" si="6"/>
        <v>43.571428571428569</v>
      </c>
      <c r="O97" s="13">
        <f t="shared" si="7"/>
        <v>121.99999999999999</v>
      </c>
      <c r="P97" s="13">
        <f t="shared" si="8"/>
        <v>261.0275725197211</v>
      </c>
      <c r="Q97" s="41">
        <v>2818</v>
      </c>
      <c r="R97">
        <f t="shared" si="9"/>
        <v>5</v>
      </c>
    </row>
    <row r="98" spans="1:18" ht="15" x14ac:dyDescent="0.25">
      <c r="A98" s="1" t="s">
        <v>767</v>
      </c>
      <c r="B98" s="1" t="s">
        <v>271</v>
      </c>
      <c r="C98" s="21" t="str">
        <f>_xlfn.XLOOKUP(B98,'workers Info'!$A$2:$A$301,'workers Info'!$B$2:$B$301)</f>
        <v>Rhonda Copin</v>
      </c>
      <c r="D98" s="29">
        <v>45677</v>
      </c>
      <c r="E98" s="1" t="s">
        <v>676</v>
      </c>
      <c r="F98" s="1" t="s">
        <v>666</v>
      </c>
      <c r="G98" s="40">
        <v>2379</v>
      </c>
      <c r="H98" s="39">
        <v>50</v>
      </c>
      <c r="I98" s="1" t="s">
        <v>659</v>
      </c>
      <c r="J98" t="s">
        <v>638</v>
      </c>
      <c r="K98" s="14">
        <v>6357.2865324077538</v>
      </c>
      <c r="L98" s="13">
        <f t="shared" si="5"/>
        <v>2.6722515899149868</v>
      </c>
      <c r="M98" s="11" t="str">
        <f>_xlfn.XLOOKUP(B98, 'workers Info'!$A$2:$A$301, 'workers Info'!$F$2:$F$301)</f>
        <v>ExpressCargo</v>
      </c>
      <c r="N98" s="19">
        <f t="shared" si="6"/>
        <v>339.85714285714283</v>
      </c>
      <c r="O98" s="13">
        <f t="shared" si="7"/>
        <v>951.59999999999991</v>
      </c>
      <c r="P98" s="13">
        <f t="shared" si="8"/>
        <v>5405.6865324077535</v>
      </c>
      <c r="Q98" s="41">
        <v>5153</v>
      </c>
      <c r="R98">
        <f t="shared" si="9"/>
        <v>3</v>
      </c>
    </row>
    <row r="99" spans="1:18" ht="15" x14ac:dyDescent="0.25">
      <c r="A99" s="1" t="s">
        <v>768</v>
      </c>
      <c r="B99" s="1" t="s">
        <v>231</v>
      </c>
      <c r="C99" s="21" t="str">
        <f>_xlfn.XLOOKUP(B99,'workers Info'!$A$2:$A$301,'workers Info'!$B$2:$B$301)</f>
        <v>Aguistin Venes</v>
      </c>
      <c r="D99" s="29">
        <v>45677</v>
      </c>
      <c r="E99" s="1" t="s">
        <v>676</v>
      </c>
      <c r="F99" s="1" t="s">
        <v>671</v>
      </c>
      <c r="G99" s="40">
        <v>2623</v>
      </c>
      <c r="H99" s="39">
        <v>56</v>
      </c>
      <c r="I99" s="1" t="s">
        <v>659</v>
      </c>
      <c r="J99" t="s">
        <v>639</v>
      </c>
      <c r="K99" s="14">
        <v>8222.3883115912195</v>
      </c>
      <c r="L99" s="13">
        <f t="shared" si="5"/>
        <v>3.1347267676672588</v>
      </c>
      <c r="M99" s="11" t="str">
        <f>_xlfn.XLOOKUP(B99, 'workers Info'!$A$2:$A$301, 'workers Info'!$F$2:$F$301)</f>
        <v>ExpressCargo</v>
      </c>
      <c r="N99" s="19">
        <f t="shared" si="6"/>
        <v>374.71428571428572</v>
      </c>
      <c r="O99" s="13">
        <f t="shared" si="7"/>
        <v>1049.2</v>
      </c>
      <c r="P99" s="13">
        <f t="shared" si="8"/>
        <v>7173.1883115912196</v>
      </c>
      <c r="Q99" s="41">
        <v>20269</v>
      </c>
      <c r="R99">
        <f t="shared" si="9"/>
        <v>3</v>
      </c>
    </row>
    <row r="100" spans="1:18" ht="15" x14ac:dyDescent="0.25">
      <c r="A100" s="1" t="s">
        <v>769</v>
      </c>
      <c r="B100" s="1" t="s">
        <v>523</v>
      </c>
      <c r="C100" s="21" t="str">
        <f>_xlfn.XLOOKUP(B100,'workers Info'!$A$2:$A$301,'workers Info'!$B$2:$B$301)</f>
        <v>Ruperta Nunn</v>
      </c>
      <c r="D100" s="29">
        <v>45683</v>
      </c>
      <c r="E100" s="1" t="s">
        <v>673</v>
      </c>
      <c r="F100" s="1" t="s">
        <v>658</v>
      </c>
      <c r="G100" s="40">
        <v>856</v>
      </c>
      <c r="H100" s="39">
        <v>19</v>
      </c>
      <c r="I100" s="1" t="s">
        <v>659</v>
      </c>
      <c r="J100" t="s">
        <v>638</v>
      </c>
      <c r="K100" s="14">
        <v>2186.3149719244234</v>
      </c>
      <c r="L100" s="13">
        <f t="shared" si="5"/>
        <v>2.5541062756126443</v>
      </c>
      <c r="M100" s="11" t="str">
        <f>_xlfn.XLOOKUP(B100, 'workers Info'!$A$2:$A$301, 'workers Info'!$F$2:$F$301)</f>
        <v>ExpressCargo</v>
      </c>
      <c r="N100" s="19">
        <f t="shared" si="6"/>
        <v>122.28571428571429</v>
      </c>
      <c r="O100" s="13">
        <f t="shared" si="7"/>
        <v>342.4</v>
      </c>
      <c r="P100" s="13">
        <f t="shared" si="8"/>
        <v>1843.9149719244233</v>
      </c>
      <c r="Q100" s="41">
        <v>4727</v>
      </c>
      <c r="R100">
        <f t="shared" si="9"/>
        <v>2</v>
      </c>
    </row>
    <row r="101" spans="1:18" ht="15" x14ac:dyDescent="0.25">
      <c r="A101" s="1" t="s">
        <v>770</v>
      </c>
      <c r="B101" s="1" t="s">
        <v>483</v>
      </c>
      <c r="C101" s="21" t="str">
        <f>_xlfn.XLOOKUP(B101,'workers Info'!$A$2:$A$301,'workers Info'!$B$2:$B$301)</f>
        <v>Ferdie Bore</v>
      </c>
      <c r="D101" s="29">
        <v>45682</v>
      </c>
      <c r="E101" s="1" t="s">
        <v>676</v>
      </c>
      <c r="F101" s="1" t="s">
        <v>666</v>
      </c>
      <c r="G101" s="40">
        <v>502</v>
      </c>
      <c r="H101" s="39">
        <v>12</v>
      </c>
      <c r="I101" s="1" t="s">
        <v>659</v>
      </c>
      <c r="J101" t="s">
        <v>639</v>
      </c>
      <c r="K101" s="14">
        <v>1671.4991001272699</v>
      </c>
      <c r="L101" s="13">
        <f t="shared" si="5"/>
        <v>3.3296794823252389</v>
      </c>
      <c r="M101" s="11" t="str">
        <f>_xlfn.XLOOKUP(B101, 'workers Info'!$A$2:$A$301, 'workers Info'!$F$2:$F$301)</f>
        <v>FastHaul</v>
      </c>
      <c r="N101" s="19">
        <f t="shared" si="6"/>
        <v>71.714285714285708</v>
      </c>
      <c r="O101" s="13">
        <f t="shared" si="7"/>
        <v>200.79999999999998</v>
      </c>
      <c r="P101" s="13">
        <f t="shared" si="8"/>
        <v>1470.69910012727</v>
      </c>
      <c r="Q101" s="41">
        <v>20174</v>
      </c>
      <c r="R101">
        <f t="shared" si="9"/>
        <v>4</v>
      </c>
    </row>
    <row r="102" spans="1:18" ht="15" x14ac:dyDescent="0.25">
      <c r="A102" s="1" t="s">
        <v>771</v>
      </c>
      <c r="B102" s="1" t="s">
        <v>567</v>
      </c>
      <c r="C102" s="21" t="str">
        <f>_xlfn.XLOOKUP(B102,'workers Info'!$A$2:$A$301,'workers Info'!$B$2:$B$301)</f>
        <v>Oran Muttitt</v>
      </c>
      <c r="D102" s="29">
        <v>45690</v>
      </c>
      <c r="E102" s="1" t="s">
        <v>676</v>
      </c>
      <c r="F102" s="1" t="s">
        <v>658</v>
      </c>
      <c r="G102" s="40">
        <v>355</v>
      </c>
      <c r="H102" s="39">
        <v>11</v>
      </c>
      <c r="I102" s="1" t="s">
        <v>659</v>
      </c>
      <c r="J102" t="s">
        <v>640</v>
      </c>
      <c r="K102" s="14">
        <v>661.14695692351415</v>
      </c>
      <c r="L102" s="13">
        <f t="shared" si="5"/>
        <v>1.862385794150744</v>
      </c>
      <c r="M102" s="11" t="str">
        <f>_xlfn.XLOOKUP(B102, 'workers Info'!$A$2:$A$301, 'workers Info'!$F$2:$F$301)</f>
        <v>ExpressCargo</v>
      </c>
      <c r="N102" s="19">
        <f t="shared" si="6"/>
        <v>50.714285714285715</v>
      </c>
      <c r="O102" s="13">
        <f t="shared" si="7"/>
        <v>142</v>
      </c>
      <c r="P102" s="13">
        <f t="shared" si="8"/>
        <v>519.14695692351415</v>
      </c>
      <c r="Q102" s="41">
        <v>10380</v>
      </c>
      <c r="R102">
        <f t="shared" si="9"/>
        <v>3</v>
      </c>
    </row>
    <row r="103" spans="1:18" ht="15" x14ac:dyDescent="0.25">
      <c r="A103" s="1" t="s">
        <v>772</v>
      </c>
      <c r="B103" s="1" t="s">
        <v>397</v>
      </c>
      <c r="C103" s="21" t="str">
        <f>_xlfn.XLOOKUP(B103,'workers Info'!$A$2:$A$301,'workers Info'!$B$2:$B$301)</f>
        <v>Jsandye De Cruze</v>
      </c>
      <c r="D103" s="29">
        <v>45688</v>
      </c>
      <c r="E103" s="1" t="s">
        <v>673</v>
      </c>
      <c r="F103" s="1" t="s">
        <v>680</v>
      </c>
      <c r="G103" s="40">
        <v>2669</v>
      </c>
      <c r="H103" s="39">
        <v>57</v>
      </c>
      <c r="I103" s="1" t="s">
        <v>659</v>
      </c>
      <c r="J103" t="s">
        <v>640</v>
      </c>
      <c r="K103" s="14">
        <v>4865.0505438840091</v>
      </c>
      <c r="L103" s="13">
        <f t="shared" si="5"/>
        <v>1.8227990048272795</v>
      </c>
      <c r="M103" s="11" t="str">
        <f>_xlfn.XLOOKUP(B103, 'workers Info'!$A$2:$A$301, 'workers Info'!$F$2:$F$301)</f>
        <v>LogiTrans</v>
      </c>
      <c r="N103" s="19">
        <f t="shared" si="6"/>
        <v>381.28571428571428</v>
      </c>
      <c r="O103" s="13">
        <f t="shared" si="7"/>
        <v>1067.5999999999999</v>
      </c>
      <c r="P103" s="13">
        <f t="shared" si="8"/>
        <v>3797.4505438840092</v>
      </c>
      <c r="Q103" s="41">
        <v>10867</v>
      </c>
      <c r="R103">
        <f t="shared" si="9"/>
        <v>2</v>
      </c>
    </row>
    <row r="104" spans="1:18" ht="15" x14ac:dyDescent="0.25">
      <c r="A104" s="1" t="s">
        <v>773</v>
      </c>
      <c r="B104" s="1" t="s">
        <v>123</v>
      </c>
      <c r="C104" s="21" t="str">
        <f>_xlfn.XLOOKUP(B104,'workers Info'!$A$2:$A$301,'workers Info'!$B$2:$B$301)</f>
        <v>Aguste Gawne</v>
      </c>
      <c r="D104" s="29">
        <v>45687</v>
      </c>
      <c r="E104" s="1" t="s">
        <v>668</v>
      </c>
      <c r="F104" s="1" t="s">
        <v>666</v>
      </c>
      <c r="G104" s="40">
        <v>1100</v>
      </c>
      <c r="H104" s="39">
        <v>24</v>
      </c>
      <c r="I104" s="1" t="s">
        <v>659</v>
      </c>
      <c r="J104" t="s">
        <v>640</v>
      </c>
      <c r="K104" s="14">
        <v>1965.7555771089978</v>
      </c>
      <c r="L104" s="13">
        <f t="shared" si="5"/>
        <v>1.7870505246445434</v>
      </c>
      <c r="M104" s="11" t="str">
        <f>_xlfn.XLOOKUP(B104, 'workers Info'!$A$2:$A$301, 'workers Info'!$F$2:$F$301)</f>
        <v>LogiTrans</v>
      </c>
      <c r="N104" s="19">
        <f t="shared" si="6"/>
        <v>157.14285714285714</v>
      </c>
      <c r="O104" s="13">
        <f t="shared" si="7"/>
        <v>439.99999999999994</v>
      </c>
      <c r="P104" s="13">
        <f t="shared" si="8"/>
        <v>1525.7555771089978</v>
      </c>
      <c r="Q104" s="41">
        <v>9352</v>
      </c>
      <c r="R104">
        <f t="shared" si="9"/>
        <v>3</v>
      </c>
    </row>
    <row r="105" spans="1:18" ht="15" x14ac:dyDescent="0.25">
      <c r="A105" s="1" t="s">
        <v>774</v>
      </c>
      <c r="B105" s="1" t="s">
        <v>32</v>
      </c>
      <c r="C105" s="21" t="str">
        <f>_xlfn.XLOOKUP(B105,'workers Info'!$A$2:$A$301,'workers Info'!$B$2:$B$301)</f>
        <v>Arv Gurg</v>
      </c>
      <c r="D105" s="29">
        <v>45677</v>
      </c>
      <c r="E105" s="1" t="s">
        <v>673</v>
      </c>
      <c r="F105" s="1" t="s">
        <v>671</v>
      </c>
      <c r="G105" s="40">
        <v>1427</v>
      </c>
      <c r="H105" s="39">
        <v>32</v>
      </c>
      <c r="I105" s="1" t="s">
        <v>659</v>
      </c>
      <c r="J105" t="s">
        <v>641</v>
      </c>
      <c r="K105" s="14">
        <v>3069.790027102149</v>
      </c>
      <c r="L105" s="13">
        <f t="shared" si="5"/>
        <v>2.1512193602677989</v>
      </c>
      <c r="M105" s="11" t="str">
        <f>_xlfn.XLOOKUP(B105, 'workers Info'!$A$2:$A$301, 'workers Info'!$F$2:$F$301)</f>
        <v>LogiTrans</v>
      </c>
      <c r="N105" s="19">
        <f t="shared" si="6"/>
        <v>203.85714285714286</v>
      </c>
      <c r="O105" s="13">
        <f t="shared" si="7"/>
        <v>570.79999999999995</v>
      </c>
      <c r="P105" s="13">
        <f t="shared" si="8"/>
        <v>2498.9900271021488</v>
      </c>
      <c r="Q105" s="41">
        <v>2815</v>
      </c>
      <c r="R105">
        <f t="shared" si="9"/>
        <v>4</v>
      </c>
    </row>
    <row r="106" spans="1:18" ht="15" x14ac:dyDescent="0.25">
      <c r="A106" s="1" t="s">
        <v>775</v>
      </c>
      <c r="B106" s="1" t="s">
        <v>84</v>
      </c>
      <c r="C106" s="21" t="str">
        <f>_xlfn.XLOOKUP(B106,'workers Info'!$A$2:$A$301,'workers Info'!$B$2:$B$301)</f>
        <v>Eleonora Glauber</v>
      </c>
      <c r="D106" s="29">
        <v>45681</v>
      </c>
      <c r="E106" s="1" t="s">
        <v>687</v>
      </c>
      <c r="F106" s="1" t="s">
        <v>680</v>
      </c>
      <c r="G106" s="40">
        <v>2120</v>
      </c>
      <c r="H106" s="39">
        <v>46</v>
      </c>
      <c r="I106" s="1" t="s">
        <v>659</v>
      </c>
      <c r="J106" t="s">
        <v>641</v>
      </c>
      <c r="K106" s="14">
        <v>4397.5006442096792</v>
      </c>
      <c r="L106" s="13">
        <f t="shared" si="5"/>
        <v>2.074292756702679</v>
      </c>
      <c r="M106" s="11" t="str">
        <f>_xlfn.XLOOKUP(B106, 'workers Info'!$A$2:$A$301, 'workers Info'!$F$2:$F$301)</f>
        <v>FastHaul</v>
      </c>
      <c r="N106" s="19">
        <f t="shared" si="6"/>
        <v>302.85714285714283</v>
      </c>
      <c r="O106" s="13">
        <f t="shared" si="7"/>
        <v>847.99999999999989</v>
      </c>
      <c r="P106" s="13">
        <f t="shared" si="8"/>
        <v>3549.5006442096792</v>
      </c>
      <c r="Q106" s="41">
        <v>2214</v>
      </c>
      <c r="R106">
        <f t="shared" si="9"/>
        <v>2</v>
      </c>
    </row>
    <row r="107" spans="1:18" ht="15" x14ac:dyDescent="0.25">
      <c r="A107" s="1" t="s">
        <v>776</v>
      </c>
      <c r="B107" s="1" t="s">
        <v>445</v>
      </c>
      <c r="C107" s="21" t="str">
        <f>_xlfn.XLOOKUP(B107,'workers Info'!$A$2:$A$301,'workers Info'!$B$2:$B$301)</f>
        <v>Perl Sultan</v>
      </c>
      <c r="D107" s="29">
        <v>45680</v>
      </c>
      <c r="E107" s="1" t="s">
        <v>668</v>
      </c>
      <c r="F107" s="1" t="s">
        <v>674</v>
      </c>
      <c r="G107" s="40">
        <v>2714</v>
      </c>
      <c r="H107" s="39">
        <v>58</v>
      </c>
      <c r="I107" s="1" t="s">
        <v>659</v>
      </c>
      <c r="J107" t="s">
        <v>640</v>
      </c>
      <c r="K107" s="14">
        <v>5559.7877437508459</v>
      </c>
      <c r="L107" s="13">
        <f t="shared" si="5"/>
        <v>2.0485584906967009</v>
      </c>
      <c r="M107" s="11" t="str">
        <f>_xlfn.XLOOKUP(B107, 'workers Info'!$A$2:$A$301, 'workers Info'!$F$2:$F$301)</f>
        <v>SwiftMove</v>
      </c>
      <c r="N107" s="19">
        <f t="shared" si="6"/>
        <v>387.71428571428572</v>
      </c>
      <c r="O107" s="13">
        <f t="shared" si="7"/>
        <v>1085.5999999999999</v>
      </c>
      <c r="P107" s="13">
        <f t="shared" si="8"/>
        <v>4474.1877437508465</v>
      </c>
      <c r="Q107" s="41">
        <v>10206</v>
      </c>
      <c r="R107">
        <f t="shared" si="9"/>
        <v>2</v>
      </c>
    </row>
    <row r="108" spans="1:18" ht="15" x14ac:dyDescent="0.25">
      <c r="A108" s="1" t="s">
        <v>777</v>
      </c>
      <c r="B108" s="1" t="s">
        <v>439</v>
      </c>
      <c r="C108" s="21" t="str">
        <f>_xlfn.XLOOKUP(B108,'workers Info'!$A$2:$A$301,'workers Info'!$B$2:$B$301)</f>
        <v>Cinda Baldcock</v>
      </c>
      <c r="D108" s="29">
        <v>45680</v>
      </c>
      <c r="E108" s="1" t="s">
        <v>664</v>
      </c>
      <c r="F108" s="1" t="s">
        <v>674</v>
      </c>
      <c r="G108" s="40">
        <v>2772</v>
      </c>
      <c r="H108" s="39">
        <v>58</v>
      </c>
      <c r="I108" s="1" t="s">
        <v>659</v>
      </c>
      <c r="J108" t="s">
        <v>638</v>
      </c>
      <c r="K108" s="14">
        <v>7281.5377964667377</v>
      </c>
      <c r="L108" s="13">
        <f t="shared" si="5"/>
        <v>2.6268173868927627</v>
      </c>
      <c r="M108" s="11" t="str">
        <f>_xlfn.XLOOKUP(B108, 'workers Info'!$A$2:$A$301, 'workers Info'!$F$2:$F$301)</f>
        <v>SwiftMove</v>
      </c>
      <c r="N108" s="19">
        <f t="shared" si="6"/>
        <v>396</v>
      </c>
      <c r="O108" s="13">
        <f t="shared" si="7"/>
        <v>1108.8</v>
      </c>
      <c r="P108" s="13">
        <f t="shared" si="8"/>
        <v>6172.7377964667376</v>
      </c>
      <c r="Q108" s="41">
        <v>5269</v>
      </c>
      <c r="R108">
        <f t="shared" si="9"/>
        <v>4</v>
      </c>
    </row>
    <row r="109" spans="1:18" ht="15" x14ac:dyDescent="0.25">
      <c r="A109" s="1" t="s">
        <v>778</v>
      </c>
      <c r="B109" s="1" t="s">
        <v>191</v>
      </c>
      <c r="C109" s="21" t="str">
        <f>_xlfn.XLOOKUP(B109,'workers Info'!$A$2:$A$301,'workers Info'!$B$2:$B$301)</f>
        <v>Jeddy Routley</v>
      </c>
      <c r="D109" s="29">
        <v>45682</v>
      </c>
      <c r="E109" s="1" t="s">
        <v>657</v>
      </c>
      <c r="F109" s="1" t="s">
        <v>669</v>
      </c>
      <c r="G109" s="40">
        <v>2596</v>
      </c>
      <c r="H109" s="39">
        <v>55</v>
      </c>
      <c r="I109" s="1" t="s">
        <v>659</v>
      </c>
      <c r="J109" t="s">
        <v>639</v>
      </c>
      <c r="K109" s="14">
        <v>8096.6182636766398</v>
      </c>
      <c r="L109" s="13">
        <f t="shared" si="5"/>
        <v>3.1188822279185824</v>
      </c>
      <c r="M109" s="11" t="str">
        <f>_xlfn.XLOOKUP(B109, 'workers Info'!$A$2:$A$301, 'workers Info'!$F$2:$F$301)</f>
        <v>FastHaul</v>
      </c>
      <c r="N109" s="19">
        <f t="shared" si="6"/>
        <v>370.85714285714283</v>
      </c>
      <c r="O109" s="13">
        <f t="shared" si="7"/>
        <v>1038.3999999999999</v>
      </c>
      <c r="P109" s="13">
        <f t="shared" si="8"/>
        <v>7058.2182636766402</v>
      </c>
      <c r="Q109" s="41">
        <v>21311</v>
      </c>
      <c r="R109">
        <f t="shared" si="9"/>
        <v>1</v>
      </c>
    </row>
    <row r="110" spans="1:18" ht="15" x14ac:dyDescent="0.25">
      <c r="A110" s="1" t="s">
        <v>779</v>
      </c>
      <c r="B110" s="1" t="s">
        <v>559</v>
      </c>
      <c r="C110" s="21" t="str">
        <f>_xlfn.XLOOKUP(B110,'workers Info'!$A$2:$A$301,'workers Info'!$B$2:$B$301)</f>
        <v>Danice De Cruze</v>
      </c>
      <c r="D110" s="29">
        <v>45678</v>
      </c>
      <c r="E110" s="1" t="s">
        <v>668</v>
      </c>
      <c r="F110" s="1" t="s">
        <v>662</v>
      </c>
      <c r="G110" s="40">
        <v>2398</v>
      </c>
      <c r="H110" s="39">
        <v>51</v>
      </c>
      <c r="I110" s="1" t="s">
        <v>659</v>
      </c>
      <c r="J110" t="s">
        <v>638</v>
      </c>
      <c r="K110" s="14">
        <v>6396.525360790898</v>
      </c>
      <c r="L110" s="13">
        <f t="shared" si="5"/>
        <v>2.6674417684699323</v>
      </c>
      <c r="M110" s="11" t="str">
        <f>_xlfn.XLOOKUP(B110, 'workers Info'!$A$2:$A$301, 'workers Info'!$F$2:$F$301)</f>
        <v>ExpressCargo</v>
      </c>
      <c r="N110" s="19">
        <f t="shared" si="6"/>
        <v>342.57142857142856</v>
      </c>
      <c r="O110" s="13">
        <f t="shared" si="7"/>
        <v>959.19999999999993</v>
      </c>
      <c r="P110" s="13">
        <f t="shared" si="8"/>
        <v>5437.3253607908982</v>
      </c>
      <c r="Q110" s="41">
        <v>4797</v>
      </c>
      <c r="R110">
        <f t="shared" si="9"/>
        <v>3</v>
      </c>
    </row>
    <row r="111" spans="1:18" ht="15" x14ac:dyDescent="0.25">
      <c r="A111" s="1" t="s">
        <v>780</v>
      </c>
      <c r="B111" s="1" t="s">
        <v>333</v>
      </c>
      <c r="C111" s="21" t="str">
        <f>_xlfn.XLOOKUP(B111,'workers Info'!$A$2:$A$301,'workers Info'!$B$2:$B$301)</f>
        <v>Mikey Bamford</v>
      </c>
      <c r="D111" s="29">
        <v>45688</v>
      </c>
      <c r="E111" s="1" t="s">
        <v>676</v>
      </c>
      <c r="F111" s="1" t="s">
        <v>671</v>
      </c>
      <c r="G111" s="40">
        <v>999</v>
      </c>
      <c r="H111" s="39">
        <v>22</v>
      </c>
      <c r="I111" s="1" t="s">
        <v>659</v>
      </c>
      <c r="J111" t="s">
        <v>640</v>
      </c>
      <c r="K111" s="14">
        <v>1825.7875568184656</v>
      </c>
      <c r="L111" s="13">
        <f t="shared" si="5"/>
        <v>1.8276151719904561</v>
      </c>
      <c r="M111" s="11" t="str">
        <f>_xlfn.XLOOKUP(B111, 'workers Info'!$A$2:$A$301, 'workers Info'!$F$2:$F$301)</f>
        <v>RoadRunners</v>
      </c>
      <c r="N111" s="19">
        <f t="shared" si="6"/>
        <v>142.71428571428572</v>
      </c>
      <c r="O111" s="13">
        <f t="shared" si="7"/>
        <v>399.6</v>
      </c>
      <c r="P111" s="13">
        <f t="shared" si="8"/>
        <v>1426.1875568184655</v>
      </c>
      <c r="Q111" s="41">
        <v>10770</v>
      </c>
      <c r="R111">
        <f t="shared" si="9"/>
        <v>5</v>
      </c>
    </row>
    <row r="112" spans="1:18" ht="15" x14ac:dyDescent="0.25">
      <c r="A112" s="1" t="s">
        <v>781</v>
      </c>
      <c r="B112" s="1" t="s">
        <v>449</v>
      </c>
      <c r="C112" s="21" t="str">
        <f>_xlfn.XLOOKUP(B112,'workers Info'!$A$2:$A$301,'workers Info'!$B$2:$B$301)</f>
        <v>Elliot Luckhurst</v>
      </c>
      <c r="D112" s="29">
        <v>45678</v>
      </c>
      <c r="E112" s="1" t="s">
        <v>668</v>
      </c>
      <c r="F112" s="1" t="s">
        <v>658</v>
      </c>
      <c r="G112" s="40">
        <v>1597</v>
      </c>
      <c r="H112" s="39">
        <v>34</v>
      </c>
      <c r="I112" s="1" t="s">
        <v>659</v>
      </c>
      <c r="J112" t="s">
        <v>639</v>
      </c>
      <c r="K112" s="14">
        <v>4999.0189971114642</v>
      </c>
      <c r="L112" s="13">
        <f t="shared" si="5"/>
        <v>3.1302561033885188</v>
      </c>
      <c r="M112" s="11" t="str">
        <f>_xlfn.XLOOKUP(B112, 'workers Info'!$A$2:$A$301, 'workers Info'!$F$2:$F$301)</f>
        <v>LogiTrans</v>
      </c>
      <c r="N112" s="19">
        <f t="shared" si="6"/>
        <v>228.14285714285714</v>
      </c>
      <c r="O112" s="13">
        <f t="shared" si="7"/>
        <v>638.79999999999995</v>
      </c>
      <c r="P112" s="13">
        <f t="shared" si="8"/>
        <v>4360.218997111464</v>
      </c>
      <c r="Q112" s="41">
        <v>21591</v>
      </c>
      <c r="R112">
        <f t="shared" si="9"/>
        <v>4</v>
      </c>
    </row>
    <row r="113" spans="1:18" ht="15" x14ac:dyDescent="0.25">
      <c r="A113" s="1" t="s">
        <v>782</v>
      </c>
      <c r="B113" s="1" t="s">
        <v>443</v>
      </c>
      <c r="C113" s="21" t="str">
        <f>_xlfn.XLOOKUP(B113,'workers Info'!$A$2:$A$301,'workers Info'!$B$2:$B$301)</f>
        <v>Cody Bearfoot</v>
      </c>
      <c r="D113" s="29">
        <v>45688</v>
      </c>
      <c r="E113" s="1" t="s">
        <v>657</v>
      </c>
      <c r="F113" s="1" t="s">
        <v>671</v>
      </c>
      <c r="G113" s="40">
        <v>2582</v>
      </c>
      <c r="H113" s="39">
        <v>53</v>
      </c>
      <c r="I113" s="1" t="s">
        <v>659</v>
      </c>
      <c r="J113" t="s">
        <v>637</v>
      </c>
      <c r="K113" s="14">
        <v>3708.1408835492743</v>
      </c>
      <c r="L113" s="13">
        <f t="shared" si="5"/>
        <v>1.4361506133033595</v>
      </c>
      <c r="M113" s="11" t="str">
        <f>_xlfn.XLOOKUP(B113, 'workers Info'!$A$2:$A$301, 'workers Info'!$F$2:$F$301)</f>
        <v>SwiftMove</v>
      </c>
      <c r="N113" s="19">
        <f t="shared" si="6"/>
        <v>368.85714285714283</v>
      </c>
      <c r="O113" s="13">
        <f t="shared" si="7"/>
        <v>1032.8</v>
      </c>
      <c r="P113" s="13">
        <f t="shared" si="8"/>
        <v>2675.3408835492746</v>
      </c>
      <c r="Q113" s="41">
        <v>3480</v>
      </c>
      <c r="R113">
        <f t="shared" si="9"/>
        <v>1</v>
      </c>
    </row>
    <row r="114" spans="1:18" ht="15" x14ac:dyDescent="0.25">
      <c r="A114" s="1" t="s">
        <v>783</v>
      </c>
      <c r="B114" s="1" t="s">
        <v>457</v>
      </c>
      <c r="C114" s="21" t="str">
        <f>_xlfn.XLOOKUP(B114,'workers Info'!$A$2:$A$301,'workers Info'!$B$2:$B$301)</f>
        <v>Ulick Geharke</v>
      </c>
      <c r="D114" s="29">
        <v>45680</v>
      </c>
      <c r="E114" s="1" t="s">
        <v>687</v>
      </c>
      <c r="F114" s="1" t="s">
        <v>669</v>
      </c>
      <c r="G114" s="40">
        <v>514</v>
      </c>
      <c r="H114" s="39">
        <v>14</v>
      </c>
      <c r="I114" s="1" t="s">
        <v>659</v>
      </c>
      <c r="J114" t="s">
        <v>638</v>
      </c>
      <c r="K114" s="14">
        <v>1364.4562493998881</v>
      </c>
      <c r="L114" s="13">
        <f t="shared" si="5"/>
        <v>2.6545841428013386</v>
      </c>
      <c r="M114" s="11" t="str">
        <f>_xlfn.XLOOKUP(B114, 'workers Info'!$A$2:$A$301, 'workers Info'!$F$2:$F$301)</f>
        <v>FastHaul</v>
      </c>
      <c r="N114" s="19">
        <f t="shared" si="6"/>
        <v>73.428571428571431</v>
      </c>
      <c r="O114" s="13">
        <f t="shared" si="7"/>
        <v>205.6</v>
      </c>
      <c r="P114" s="13">
        <f t="shared" si="8"/>
        <v>1158.8562493998882</v>
      </c>
      <c r="Q114" s="41">
        <v>4507</v>
      </c>
      <c r="R114">
        <f t="shared" si="9"/>
        <v>2</v>
      </c>
    </row>
    <row r="115" spans="1:18" ht="15" x14ac:dyDescent="0.25">
      <c r="A115" s="1" t="s">
        <v>784</v>
      </c>
      <c r="B115" s="1" t="s">
        <v>619</v>
      </c>
      <c r="C115" s="21" t="str">
        <f>_xlfn.XLOOKUP(B115,'workers Info'!$A$2:$A$301,'workers Info'!$B$2:$B$301)</f>
        <v>Aaren Puddle</v>
      </c>
      <c r="D115" s="29">
        <v>45685</v>
      </c>
      <c r="E115" s="1" t="s">
        <v>673</v>
      </c>
      <c r="F115" s="1" t="s">
        <v>680</v>
      </c>
      <c r="G115" s="40">
        <v>2965</v>
      </c>
      <c r="H115" s="39">
        <v>61</v>
      </c>
      <c r="I115" s="1" t="s">
        <v>659</v>
      </c>
      <c r="J115" t="s">
        <v>641</v>
      </c>
      <c r="K115" s="14">
        <v>6518.8544442606444</v>
      </c>
      <c r="L115" s="13">
        <f t="shared" si="5"/>
        <v>2.1986018361755968</v>
      </c>
      <c r="M115" s="11" t="str">
        <f>_xlfn.XLOOKUP(B115, 'workers Info'!$A$2:$A$301, 'workers Info'!$F$2:$F$301)</f>
        <v>LogiTrans</v>
      </c>
      <c r="N115" s="19">
        <f t="shared" si="6"/>
        <v>423.57142857142856</v>
      </c>
      <c r="O115" s="13">
        <f t="shared" si="7"/>
        <v>1185.9999999999998</v>
      </c>
      <c r="P115" s="13">
        <f t="shared" si="8"/>
        <v>5332.8544442606444</v>
      </c>
      <c r="Q115" s="41">
        <v>2827</v>
      </c>
      <c r="R115">
        <f t="shared" si="9"/>
        <v>2</v>
      </c>
    </row>
    <row r="116" spans="1:18" ht="15" x14ac:dyDescent="0.25">
      <c r="A116" s="1" t="s">
        <v>785</v>
      </c>
      <c r="B116" s="1" t="s">
        <v>593</v>
      </c>
      <c r="C116" s="21" t="str">
        <f>_xlfn.XLOOKUP(B116,'workers Info'!$A$2:$A$301,'workers Info'!$B$2:$B$301)</f>
        <v>Harry Dullard</v>
      </c>
      <c r="D116" s="29">
        <v>45688</v>
      </c>
      <c r="E116" s="1" t="s">
        <v>657</v>
      </c>
      <c r="F116" s="1" t="s">
        <v>662</v>
      </c>
      <c r="G116" s="40">
        <v>1673</v>
      </c>
      <c r="H116" s="39">
        <v>35</v>
      </c>
      <c r="I116" s="1" t="s">
        <v>659</v>
      </c>
      <c r="J116" t="s">
        <v>637</v>
      </c>
      <c r="K116" s="14">
        <v>2235.4324589264097</v>
      </c>
      <c r="L116" s="13">
        <f t="shared" si="5"/>
        <v>1.3361819838173399</v>
      </c>
      <c r="M116" s="11" t="str">
        <f>_xlfn.XLOOKUP(B116, 'workers Info'!$A$2:$A$301, 'workers Info'!$F$2:$F$301)</f>
        <v>LogiTrans</v>
      </c>
      <c r="N116" s="19">
        <f t="shared" si="6"/>
        <v>239</v>
      </c>
      <c r="O116" s="13">
        <f t="shared" si="7"/>
        <v>669.19999999999993</v>
      </c>
      <c r="P116" s="13">
        <f t="shared" si="8"/>
        <v>1566.2324589264099</v>
      </c>
      <c r="Q116" s="41">
        <v>2874</v>
      </c>
      <c r="R116">
        <f t="shared" si="9"/>
        <v>2</v>
      </c>
    </row>
    <row r="117" spans="1:18" ht="15" x14ac:dyDescent="0.25">
      <c r="A117" s="1" t="s">
        <v>786</v>
      </c>
      <c r="B117" s="1" t="s">
        <v>305</v>
      </c>
      <c r="C117" s="21" t="str">
        <f>_xlfn.XLOOKUP(B117,'workers Info'!$A$2:$A$301,'workers Info'!$B$2:$B$301)</f>
        <v>Clarette Sabatini</v>
      </c>
      <c r="D117" s="29">
        <v>45681</v>
      </c>
      <c r="E117" s="1" t="s">
        <v>664</v>
      </c>
      <c r="F117" s="1" t="s">
        <v>680</v>
      </c>
      <c r="G117" s="40">
        <v>259</v>
      </c>
      <c r="H117" s="39">
        <v>9</v>
      </c>
      <c r="I117" s="1" t="s">
        <v>659</v>
      </c>
      <c r="J117" t="s">
        <v>641</v>
      </c>
      <c r="K117" s="14">
        <v>531.67883399961977</v>
      </c>
      <c r="L117" s="13">
        <f t="shared" si="5"/>
        <v>2.0528140308865628</v>
      </c>
      <c r="M117" s="11" t="str">
        <f>_xlfn.XLOOKUP(B117, 'workers Info'!$A$2:$A$301, 'workers Info'!$F$2:$F$301)</f>
        <v>ExpressCargo</v>
      </c>
      <c r="N117" s="19">
        <f t="shared" si="6"/>
        <v>37</v>
      </c>
      <c r="O117" s="13">
        <f t="shared" si="7"/>
        <v>103.6</v>
      </c>
      <c r="P117" s="13">
        <f t="shared" si="8"/>
        <v>428.07883399961975</v>
      </c>
      <c r="Q117" s="41">
        <v>2847</v>
      </c>
      <c r="R117">
        <f t="shared" si="9"/>
        <v>1</v>
      </c>
    </row>
    <row r="118" spans="1:18" ht="15" x14ac:dyDescent="0.25">
      <c r="A118" s="1" t="s">
        <v>787</v>
      </c>
      <c r="B118" s="1" t="s">
        <v>141</v>
      </c>
      <c r="C118" s="21" t="str">
        <f>_xlfn.XLOOKUP(B118,'workers Info'!$A$2:$A$301,'workers Info'!$B$2:$B$301)</f>
        <v>Sibylle Kalb</v>
      </c>
      <c r="D118" s="29">
        <v>45688</v>
      </c>
      <c r="E118" s="1" t="s">
        <v>661</v>
      </c>
      <c r="F118" s="1" t="s">
        <v>666</v>
      </c>
      <c r="G118" s="40">
        <v>1217</v>
      </c>
      <c r="H118" s="39">
        <v>26</v>
      </c>
      <c r="I118" s="1" t="s">
        <v>659</v>
      </c>
      <c r="J118" t="s">
        <v>638</v>
      </c>
      <c r="K118" s="14">
        <v>3270.490334064209</v>
      </c>
      <c r="L118" s="13">
        <f t="shared" si="5"/>
        <v>2.6873379901924479</v>
      </c>
      <c r="M118" s="11" t="str">
        <f>_xlfn.XLOOKUP(B118, 'workers Info'!$A$2:$A$301, 'workers Info'!$F$2:$F$301)</f>
        <v>FastHaul</v>
      </c>
      <c r="N118" s="19">
        <f t="shared" si="6"/>
        <v>173.85714285714286</v>
      </c>
      <c r="O118" s="13">
        <f t="shared" si="7"/>
        <v>486.79999999999995</v>
      </c>
      <c r="P118" s="13">
        <f t="shared" si="8"/>
        <v>2783.6903340642093</v>
      </c>
      <c r="Q118" s="41">
        <v>5030</v>
      </c>
      <c r="R118">
        <f t="shared" si="9"/>
        <v>2</v>
      </c>
    </row>
    <row r="119" spans="1:18" ht="15" x14ac:dyDescent="0.25">
      <c r="A119" s="1" t="s">
        <v>788</v>
      </c>
      <c r="B119" s="1" t="s">
        <v>244</v>
      </c>
      <c r="C119" s="21" t="str">
        <f>_xlfn.XLOOKUP(B119,'workers Info'!$A$2:$A$301,'workers Info'!$B$2:$B$301)</f>
        <v>Vikki Cripwell</v>
      </c>
      <c r="D119" s="29">
        <v>45687</v>
      </c>
      <c r="E119" s="1" t="s">
        <v>676</v>
      </c>
      <c r="F119" s="1" t="s">
        <v>671</v>
      </c>
      <c r="G119" s="40">
        <v>1933</v>
      </c>
      <c r="H119" s="39">
        <v>41</v>
      </c>
      <c r="I119" s="1" t="s">
        <v>659</v>
      </c>
      <c r="J119" t="s">
        <v>637</v>
      </c>
      <c r="K119" s="14">
        <v>2291.0785863348424</v>
      </c>
      <c r="L119" s="13">
        <f t="shared" si="5"/>
        <v>1.1852450006905548</v>
      </c>
      <c r="M119" s="11" t="str">
        <f>_xlfn.XLOOKUP(B119, 'workers Info'!$A$2:$A$301, 'workers Info'!$F$2:$F$301)</f>
        <v>SwiftMove</v>
      </c>
      <c r="N119" s="19">
        <f t="shared" si="6"/>
        <v>276.14285714285717</v>
      </c>
      <c r="O119" s="13">
        <f t="shared" si="7"/>
        <v>773.2</v>
      </c>
      <c r="P119" s="13">
        <f t="shared" si="8"/>
        <v>1517.8785863348423</v>
      </c>
      <c r="Q119" s="41">
        <v>3076</v>
      </c>
      <c r="R119">
        <f t="shared" si="9"/>
        <v>4</v>
      </c>
    </row>
    <row r="120" spans="1:18" ht="15" x14ac:dyDescent="0.25">
      <c r="A120" s="1" t="s">
        <v>789</v>
      </c>
      <c r="B120" s="1" t="s">
        <v>459</v>
      </c>
      <c r="C120" s="21" t="str">
        <f>_xlfn.XLOOKUP(B120,'workers Info'!$A$2:$A$301,'workers Info'!$B$2:$B$301)</f>
        <v>Gabey Ferrick</v>
      </c>
      <c r="D120" s="29">
        <v>45684</v>
      </c>
      <c r="E120" s="1" t="s">
        <v>661</v>
      </c>
      <c r="F120" s="1" t="s">
        <v>658</v>
      </c>
      <c r="G120" s="40">
        <v>2528</v>
      </c>
      <c r="H120" s="39">
        <v>53</v>
      </c>
      <c r="I120" s="1" t="s">
        <v>659</v>
      </c>
      <c r="J120" t="s">
        <v>641</v>
      </c>
      <c r="K120" s="14">
        <v>5649.5865637317875</v>
      </c>
      <c r="L120" s="13">
        <f t="shared" si="5"/>
        <v>2.2348048116027641</v>
      </c>
      <c r="M120" s="11" t="str">
        <f>_xlfn.XLOOKUP(B120, 'workers Info'!$A$2:$A$301, 'workers Info'!$F$2:$F$301)</f>
        <v>SwiftMove</v>
      </c>
      <c r="N120" s="19">
        <f t="shared" si="6"/>
        <v>361.14285714285717</v>
      </c>
      <c r="O120" s="13">
        <f t="shared" si="7"/>
        <v>1011.2</v>
      </c>
      <c r="P120" s="13">
        <f t="shared" si="8"/>
        <v>4638.3865637317876</v>
      </c>
      <c r="Q120" s="41">
        <v>2293</v>
      </c>
      <c r="R120">
        <f t="shared" si="9"/>
        <v>3</v>
      </c>
    </row>
    <row r="121" spans="1:18" ht="15" x14ac:dyDescent="0.25">
      <c r="A121" s="1" t="s">
        <v>790</v>
      </c>
      <c r="B121" s="1" t="s">
        <v>42</v>
      </c>
      <c r="C121" s="21" t="str">
        <f>_xlfn.XLOOKUP(B121,'workers Info'!$A$2:$A$301,'workers Info'!$B$2:$B$301)</f>
        <v>Elmore Frood</v>
      </c>
      <c r="D121" s="29">
        <v>45681</v>
      </c>
      <c r="E121" s="1" t="s">
        <v>661</v>
      </c>
      <c r="F121" s="1" t="s">
        <v>680</v>
      </c>
      <c r="G121" s="40">
        <v>2917</v>
      </c>
      <c r="H121" s="39">
        <v>60</v>
      </c>
      <c r="I121" s="1" t="s">
        <v>659</v>
      </c>
      <c r="J121" t="s">
        <v>638</v>
      </c>
      <c r="K121" s="14">
        <v>7671.0042559903504</v>
      </c>
      <c r="L121" s="13">
        <f t="shared" si="5"/>
        <v>2.6297580582757458</v>
      </c>
      <c r="M121" s="11" t="str">
        <f>_xlfn.XLOOKUP(B121, 'workers Info'!$A$2:$A$301, 'workers Info'!$F$2:$F$301)</f>
        <v>RoadRunners</v>
      </c>
      <c r="N121" s="19">
        <f t="shared" si="6"/>
        <v>416.71428571428572</v>
      </c>
      <c r="O121" s="13">
        <f t="shared" si="7"/>
        <v>1166.8</v>
      </c>
      <c r="P121" s="13">
        <f t="shared" si="8"/>
        <v>6504.2042559903502</v>
      </c>
      <c r="Q121" s="41">
        <v>5487</v>
      </c>
      <c r="R121">
        <f t="shared" si="9"/>
        <v>1</v>
      </c>
    </row>
    <row r="122" spans="1:18" ht="15" x14ac:dyDescent="0.25">
      <c r="A122" s="1" t="s">
        <v>791</v>
      </c>
      <c r="B122" s="1" t="s">
        <v>273</v>
      </c>
      <c r="C122" s="21" t="str">
        <f>_xlfn.XLOOKUP(B122,'workers Info'!$A$2:$A$301,'workers Info'!$B$2:$B$301)</f>
        <v>Moishe Greguol</v>
      </c>
      <c r="D122" s="29">
        <v>45686</v>
      </c>
      <c r="E122" s="1" t="s">
        <v>657</v>
      </c>
      <c r="F122" s="1" t="s">
        <v>658</v>
      </c>
      <c r="G122" s="40">
        <v>516</v>
      </c>
      <c r="H122" s="39">
        <v>12</v>
      </c>
      <c r="I122" s="1" t="s">
        <v>659</v>
      </c>
      <c r="J122" t="s">
        <v>639</v>
      </c>
      <c r="K122" s="14">
        <v>1601.7275270534294</v>
      </c>
      <c r="L122" s="13">
        <f t="shared" si="5"/>
        <v>3.1041231144446306</v>
      </c>
      <c r="M122" s="11" t="str">
        <f>_xlfn.XLOOKUP(B122, 'workers Info'!$A$2:$A$301, 'workers Info'!$F$2:$F$301)</f>
        <v>ExpressCargo</v>
      </c>
      <c r="N122" s="19">
        <f t="shared" si="6"/>
        <v>73.714285714285708</v>
      </c>
      <c r="O122" s="13">
        <f t="shared" si="7"/>
        <v>206.39999999999998</v>
      </c>
      <c r="P122" s="13">
        <f t="shared" si="8"/>
        <v>1395.3275270534295</v>
      </c>
      <c r="Q122" s="41">
        <v>19468</v>
      </c>
      <c r="R122">
        <f t="shared" si="9"/>
        <v>2</v>
      </c>
    </row>
    <row r="123" spans="1:18" ht="15" x14ac:dyDescent="0.25">
      <c r="A123" s="1" t="s">
        <v>792</v>
      </c>
      <c r="B123" s="1" t="s">
        <v>71</v>
      </c>
      <c r="C123" s="21" t="str">
        <f>_xlfn.XLOOKUP(B123,'workers Info'!$A$2:$A$301,'workers Info'!$B$2:$B$301)</f>
        <v>Rickard Sphinxe</v>
      </c>
      <c r="D123" s="29">
        <v>45683</v>
      </c>
      <c r="E123" s="1" t="s">
        <v>673</v>
      </c>
      <c r="F123" s="1" t="s">
        <v>680</v>
      </c>
      <c r="G123" s="40">
        <v>445</v>
      </c>
      <c r="H123" s="39">
        <v>10</v>
      </c>
      <c r="I123" s="1" t="s">
        <v>659</v>
      </c>
      <c r="J123" t="s">
        <v>640</v>
      </c>
      <c r="K123" s="14">
        <v>877.85757676876358</v>
      </c>
      <c r="L123" s="13">
        <f t="shared" si="5"/>
        <v>1.9727136556601428</v>
      </c>
      <c r="M123" s="11" t="str">
        <f>_xlfn.XLOOKUP(B123, 'workers Info'!$A$2:$A$301, 'workers Info'!$F$2:$F$301)</f>
        <v>LogiTrans</v>
      </c>
      <c r="N123" s="19">
        <f t="shared" si="6"/>
        <v>63.571428571428569</v>
      </c>
      <c r="O123" s="13">
        <f t="shared" si="7"/>
        <v>177.99999999999997</v>
      </c>
      <c r="P123" s="13">
        <f t="shared" si="8"/>
        <v>699.85757676876358</v>
      </c>
      <c r="Q123" s="41">
        <v>10769</v>
      </c>
      <c r="R123">
        <f t="shared" si="9"/>
        <v>1</v>
      </c>
    </row>
    <row r="124" spans="1:18" ht="15" x14ac:dyDescent="0.25">
      <c r="A124" s="1" t="s">
        <v>793</v>
      </c>
      <c r="B124" s="1" t="s">
        <v>521</v>
      </c>
      <c r="C124" s="21" t="str">
        <f>_xlfn.XLOOKUP(B124,'workers Info'!$A$2:$A$301,'workers Info'!$B$2:$B$301)</f>
        <v>Damian Hutable</v>
      </c>
      <c r="D124" s="29">
        <v>45683</v>
      </c>
      <c r="E124" s="1" t="s">
        <v>661</v>
      </c>
      <c r="F124" s="1" t="s">
        <v>674</v>
      </c>
      <c r="G124" s="40">
        <v>2424</v>
      </c>
      <c r="H124" s="39">
        <v>50</v>
      </c>
      <c r="I124" s="1" t="s">
        <v>659</v>
      </c>
      <c r="J124" t="s">
        <v>639</v>
      </c>
      <c r="K124" s="14">
        <v>7763.1253256479677</v>
      </c>
      <c r="L124" s="13">
        <f t="shared" si="5"/>
        <v>3.2026094577755644</v>
      </c>
      <c r="M124" s="11" t="str">
        <f>_xlfn.XLOOKUP(B124, 'workers Info'!$A$2:$A$301, 'workers Info'!$F$2:$F$301)</f>
        <v>RoadRunners</v>
      </c>
      <c r="N124" s="19">
        <f t="shared" si="6"/>
        <v>346.28571428571428</v>
      </c>
      <c r="O124" s="13">
        <f t="shared" si="7"/>
        <v>969.59999999999991</v>
      </c>
      <c r="P124" s="13">
        <f t="shared" si="8"/>
        <v>6793.5253256479682</v>
      </c>
      <c r="Q124" s="41">
        <v>18746</v>
      </c>
      <c r="R124">
        <f t="shared" si="9"/>
        <v>1</v>
      </c>
    </row>
    <row r="125" spans="1:18" ht="15" x14ac:dyDescent="0.25">
      <c r="A125" s="1" t="s">
        <v>794</v>
      </c>
      <c r="B125" s="1" t="s">
        <v>59</v>
      </c>
      <c r="C125" s="21" t="str">
        <f>_xlfn.XLOOKUP(B125,'workers Info'!$A$2:$A$301,'workers Info'!$B$2:$B$301)</f>
        <v>Leonhard De Bruyn</v>
      </c>
      <c r="D125" s="29">
        <v>45691</v>
      </c>
      <c r="E125" s="1" t="s">
        <v>661</v>
      </c>
      <c r="F125" s="1" t="s">
        <v>671</v>
      </c>
      <c r="G125" s="40">
        <v>218</v>
      </c>
      <c r="H125" s="39">
        <v>6</v>
      </c>
      <c r="I125" s="1" t="s">
        <v>659</v>
      </c>
      <c r="J125" t="s">
        <v>639</v>
      </c>
      <c r="K125" s="14">
        <v>705.55100257954939</v>
      </c>
      <c r="L125" s="13">
        <f t="shared" si="5"/>
        <v>3.2364724888970153</v>
      </c>
      <c r="M125" s="11" t="str">
        <f>_xlfn.XLOOKUP(B125, 'workers Info'!$A$2:$A$301, 'workers Info'!$F$2:$F$301)</f>
        <v>SwiftMove</v>
      </c>
      <c r="N125" s="19">
        <f t="shared" si="6"/>
        <v>31.142857142857142</v>
      </c>
      <c r="O125" s="13">
        <f t="shared" si="7"/>
        <v>87.199999999999989</v>
      </c>
      <c r="P125" s="13">
        <f t="shared" si="8"/>
        <v>618.35100257954946</v>
      </c>
      <c r="Q125" s="41">
        <v>20035</v>
      </c>
      <c r="R125">
        <f t="shared" si="9"/>
        <v>4</v>
      </c>
    </row>
    <row r="126" spans="1:18" ht="15" x14ac:dyDescent="0.25">
      <c r="A126" s="1" t="s">
        <v>795</v>
      </c>
      <c r="B126" s="1" t="s">
        <v>157</v>
      </c>
      <c r="C126" s="21" t="str">
        <f>_xlfn.XLOOKUP(B126,'workers Info'!$A$2:$A$301,'workers Info'!$B$2:$B$301)</f>
        <v>Giffy Cauley</v>
      </c>
      <c r="D126" s="29">
        <v>45685</v>
      </c>
      <c r="E126" s="1" t="s">
        <v>687</v>
      </c>
      <c r="F126" s="1" t="s">
        <v>658</v>
      </c>
      <c r="G126" s="40">
        <v>1205</v>
      </c>
      <c r="H126" s="39">
        <v>27</v>
      </c>
      <c r="I126" s="1" t="s">
        <v>659</v>
      </c>
      <c r="J126" t="s">
        <v>638</v>
      </c>
      <c r="K126" s="14">
        <v>3315.7895600466572</v>
      </c>
      <c r="L126" s="13">
        <f t="shared" si="5"/>
        <v>2.7516925809515826</v>
      </c>
      <c r="M126" s="11" t="str">
        <f>_xlfn.XLOOKUP(B126, 'workers Info'!$A$2:$A$301, 'workers Info'!$F$2:$F$301)</f>
        <v>LogiTrans</v>
      </c>
      <c r="N126" s="19">
        <f t="shared" si="6"/>
        <v>172.14285714285714</v>
      </c>
      <c r="O126" s="13">
        <f t="shared" si="7"/>
        <v>481.99999999999994</v>
      </c>
      <c r="P126" s="13">
        <f t="shared" si="8"/>
        <v>2833.7895600466572</v>
      </c>
      <c r="Q126" s="41">
        <v>4820</v>
      </c>
      <c r="R126">
        <f t="shared" si="9"/>
        <v>2</v>
      </c>
    </row>
    <row r="127" spans="1:18" ht="15" x14ac:dyDescent="0.25">
      <c r="A127" s="1" t="s">
        <v>796</v>
      </c>
      <c r="B127" s="1" t="s">
        <v>254</v>
      </c>
      <c r="C127" s="21" t="str">
        <f>_xlfn.XLOOKUP(B127,'workers Info'!$A$2:$A$301,'workers Info'!$B$2:$B$301)</f>
        <v>Forest Hollows</v>
      </c>
      <c r="D127" s="29">
        <v>45678</v>
      </c>
      <c r="E127" s="1" t="s">
        <v>657</v>
      </c>
      <c r="F127" s="1" t="s">
        <v>674</v>
      </c>
      <c r="G127" s="40">
        <v>1554</v>
      </c>
      <c r="H127" s="39">
        <v>34</v>
      </c>
      <c r="I127" s="1" t="s">
        <v>659</v>
      </c>
      <c r="J127" t="s">
        <v>639</v>
      </c>
      <c r="K127" s="14">
        <v>4936.612139409207</v>
      </c>
      <c r="L127" s="13">
        <f t="shared" si="5"/>
        <v>3.1767130884229129</v>
      </c>
      <c r="M127" s="11" t="str">
        <f>_xlfn.XLOOKUP(B127, 'workers Info'!$A$2:$A$301, 'workers Info'!$F$2:$F$301)</f>
        <v>LogiTrans</v>
      </c>
      <c r="N127" s="19">
        <f t="shared" si="6"/>
        <v>222</v>
      </c>
      <c r="O127" s="13">
        <f t="shared" si="7"/>
        <v>621.59999999999991</v>
      </c>
      <c r="P127" s="13">
        <f t="shared" si="8"/>
        <v>4315.0121394092075</v>
      </c>
      <c r="Q127" s="41">
        <v>20954</v>
      </c>
      <c r="R127">
        <f t="shared" si="9"/>
        <v>1</v>
      </c>
    </row>
    <row r="128" spans="1:18" ht="15" x14ac:dyDescent="0.25">
      <c r="A128" s="1" t="s">
        <v>797</v>
      </c>
      <c r="B128" s="1" t="s">
        <v>613</v>
      </c>
      <c r="C128" s="21" t="str">
        <f>_xlfn.XLOOKUP(B128,'workers Info'!$A$2:$A$301,'workers Info'!$B$2:$B$301)</f>
        <v>Werner Stockney</v>
      </c>
      <c r="D128" s="29">
        <v>45678</v>
      </c>
      <c r="E128" s="1" t="s">
        <v>657</v>
      </c>
      <c r="F128" s="1" t="s">
        <v>674</v>
      </c>
      <c r="G128" s="40">
        <v>2828</v>
      </c>
      <c r="H128" s="39">
        <v>58</v>
      </c>
      <c r="I128" s="1" t="s">
        <v>659</v>
      </c>
      <c r="J128" t="s">
        <v>640</v>
      </c>
      <c r="K128" s="14">
        <v>5475.548332093731</v>
      </c>
      <c r="L128" s="13">
        <f t="shared" si="5"/>
        <v>1.9361910650967931</v>
      </c>
      <c r="M128" s="11" t="str">
        <f>_xlfn.XLOOKUP(B128, 'workers Info'!$A$2:$A$301, 'workers Info'!$F$2:$F$301)</f>
        <v>FastHaul</v>
      </c>
      <c r="N128" s="19">
        <f t="shared" si="6"/>
        <v>404</v>
      </c>
      <c r="O128" s="13">
        <f t="shared" si="7"/>
        <v>1131.1999999999998</v>
      </c>
      <c r="P128" s="13">
        <f t="shared" si="8"/>
        <v>4344.3483320937312</v>
      </c>
      <c r="Q128" s="41">
        <v>10857</v>
      </c>
      <c r="R128">
        <f t="shared" si="9"/>
        <v>4</v>
      </c>
    </row>
    <row r="129" spans="1:18" ht="15" x14ac:dyDescent="0.25">
      <c r="A129" s="1" t="s">
        <v>798</v>
      </c>
      <c r="B129" s="1" t="s">
        <v>339</v>
      </c>
      <c r="C129" s="21" t="str">
        <f>_xlfn.XLOOKUP(B129,'workers Info'!$A$2:$A$301,'workers Info'!$B$2:$B$301)</f>
        <v>Briano Blaxton</v>
      </c>
      <c r="D129" s="29">
        <v>45677</v>
      </c>
      <c r="E129" s="1" t="s">
        <v>676</v>
      </c>
      <c r="F129" s="1" t="s">
        <v>680</v>
      </c>
      <c r="G129" s="40">
        <v>1471</v>
      </c>
      <c r="H129" s="39">
        <v>33</v>
      </c>
      <c r="I129" s="1" t="s">
        <v>659</v>
      </c>
      <c r="J129" t="s">
        <v>639</v>
      </c>
      <c r="K129" s="14">
        <v>4887.261686645139</v>
      </c>
      <c r="L129" s="13">
        <f t="shared" si="5"/>
        <v>3.3224076727703187</v>
      </c>
      <c r="M129" s="11" t="str">
        <f>_xlfn.XLOOKUP(B129, 'workers Info'!$A$2:$A$301, 'workers Info'!$F$2:$F$301)</f>
        <v>LogiTrans</v>
      </c>
      <c r="N129" s="19">
        <f t="shared" si="6"/>
        <v>210.14285714285714</v>
      </c>
      <c r="O129" s="13">
        <f t="shared" si="7"/>
        <v>588.4</v>
      </c>
      <c r="P129" s="13">
        <f t="shared" si="8"/>
        <v>4298.8616866451393</v>
      </c>
      <c r="Q129" s="41">
        <v>18215</v>
      </c>
      <c r="R129">
        <f t="shared" si="9"/>
        <v>3</v>
      </c>
    </row>
    <row r="130" spans="1:18" ht="15" x14ac:dyDescent="0.25">
      <c r="A130" s="1" t="s">
        <v>799</v>
      </c>
      <c r="B130" s="1" t="s">
        <v>315</v>
      </c>
      <c r="C130" s="21" t="str">
        <f>_xlfn.XLOOKUP(B130,'workers Info'!$A$2:$A$301,'workers Info'!$B$2:$B$301)</f>
        <v>Rey Gidley</v>
      </c>
      <c r="D130" s="29">
        <v>45679</v>
      </c>
      <c r="E130" s="1" t="s">
        <v>676</v>
      </c>
      <c r="F130" s="1" t="s">
        <v>658</v>
      </c>
      <c r="G130" s="40">
        <v>1151</v>
      </c>
      <c r="H130" s="39">
        <v>26</v>
      </c>
      <c r="I130" s="1" t="s">
        <v>659</v>
      </c>
      <c r="J130" t="s">
        <v>640</v>
      </c>
      <c r="K130" s="14">
        <v>2152.9086595524996</v>
      </c>
      <c r="L130" s="13">
        <f t="shared" si="5"/>
        <v>1.8704679926607295</v>
      </c>
      <c r="M130" s="11" t="str">
        <f>_xlfn.XLOOKUP(B130, 'workers Info'!$A$2:$A$301, 'workers Info'!$F$2:$F$301)</f>
        <v>FastHaul</v>
      </c>
      <c r="N130" s="19">
        <f t="shared" si="6"/>
        <v>164.42857142857142</v>
      </c>
      <c r="O130" s="13">
        <f t="shared" si="7"/>
        <v>460.39999999999992</v>
      </c>
      <c r="P130" s="13">
        <f t="shared" si="8"/>
        <v>1692.5086595524997</v>
      </c>
      <c r="Q130" s="41">
        <v>10094</v>
      </c>
      <c r="R130">
        <f t="shared" si="9"/>
        <v>3</v>
      </c>
    </row>
    <row r="131" spans="1:18" ht="15" x14ac:dyDescent="0.25">
      <c r="A131" s="1" t="s">
        <v>800</v>
      </c>
      <c r="B131" s="1" t="s">
        <v>203</v>
      </c>
      <c r="C131" s="21" t="str">
        <f>_xlfn.XLOOKUP(B131,'workers Info'!$A$2:$A$301,'workers Info'!$B$2:$B$301)</f>
        <v>Danyelle Pinnigar</v>
      </c>
      <c r="D131" s="29">
        <v>45690</v>
      </c>
      <c r="E131" s="1" t="s">
        <v>668</v>
      </c>
      <c r="F131" s="1" t="s">
        <v>680</v>
      </c>
      <c r="G131" s="40">
        <v>452</v>
      </c>
      <c r="H131" s="39">
        <v>11</v>
      </c>
      <c r="I131" s="1" t="s">
        <v>659</v>
      </c>
      <c r="J131" t="s">
        <v>640</v>
      </c>
      <c r="K131" s="14">
        <v>876.24836753513466</v>
      </c>
      <c r="L131" s="13">
        <f t="shared" ref="L131:L194" si="10">K131/G131</f>
        <v>1.9386025830423332</v>
      </c>
      <c r="M131" s="11" t="str">
        <f>_xlfn.XLOOKUP(B131, 'workers Info'!$A$2:$A$301, 'workers Info'!$F$2:$F$301)</f>
        <v>FastHaul</v>
      </c>
      <c r="N131" s="19">
        <f t="shared" ref="N131:N194" si="11">G131/7</f>
        <v>64.571428571428569</v>
      </c>
      <c r="O131" s="13">
        <f t="shared" ref="O131:O194" si="12">N131*2.8</f>
        <v>180.79999999999998</v>
      </c>
      <c r="P131" s="13">
        <f t="shared" ref="P131:P194" si="13">K131-O131</f>
        <v>695.44836753513471</v>
      </c>
      <c r="Q131" s="41">
        <v>9562</v>
      </c>
      <c r="R131">
        <f t="shared" ref="R131:R194" si="14">COUNTIFS($B$2:$B$501, B131)</f>
        <v>2</v>
      </c>
    </row>
    <row r="132" spans="1:18" ht="15" x14ac:dyDescent="0.25">
      <c r="A132" s="1" t="s">
        <v>801</v>
      </c>
      <c r="B132" s="1" t="s">
        <v>577</v>
      </c>
      <c r="C132" s="21" t="str">
        <f>_xlfn.XLOOKUP(B132,'workers Info'!$A$2:$A$301,'workers Info'!$B$2:$B$301)</f>
        <v>Kitti Kick</v>
      </c>
      <c r="D132" s="29">
        <v>45678</v>
      </c>
      <c r="E132" s="1" t="s">
        <v>661</v>
      </c>
      <c r="F132" s="1" t="s">
        <v>662</v>
      </c>
      <c r="G132" s="40">
        <v>1897</v>
      </c>
      <c r="H132" s="39">
        <v>41</v>
      </c>
      <c r="I132" s="1" t="s">
        <v>659</v>
      </c>
      <c r="J132" t="s">
        <v>640</v>
      </c>
      <c r="K132" s="14">
        <v>3851.3406698743529</v>
      </c>
      <c r="L132" s="13">
        <f t="shared" si="10"/>
        <v>2.03022702681832</v>
      </c>
      <c r="M132" s="11" t="str">
        <f>_xlfn.XLOOKUP(B132, 'workers Info'!$A$2:$A$301, 'workers Info'!$F$2:$F$301)</f>
        <v>ExpressCargo</v>
      </c>
      <c r="N132" s="19">
        <f t="shared" si="11"/>
        <v>271</v>
      </c>
      <c r="O132" s="13">
        <f t="shared" si="12"/>
        <v>758.8</v>
      </c>
      <c r="P132" s="13">
        <f t="shared" si="13"/>
        <v>3092.5406698743527</v>
      </c>
      <c r="Q132" s="41">
        <v>10409</v>
      </c>
      <c r="R132">
        <f t="shared" si="14"/>
        <v>1</v>
      </c>
    </row>
    <row r="133" spans="1:18" ht="15" x14ac:dyDescent="0.25">
      <c r="A133" s="1" t="s">
        <v>802</v>
      </c>
      <c r="B133" s="1" t="s">
        <v>269</v>
      </c>
      <c r="C133" s="21" t="str">
        <f>_xlfn.XLOOKUP(B133,'workers Info'!$A$2:$A$301,'workers Info'!$B$2:$B$301)</f>
        <v>Kay Deshorts</v>
      </c>
      <c r="D133" s="29">
        <v>45677</v>
      </c>
      <c r="E133" s="1" t="s">
        <v>657</v>
      </c>
      <c r="F133" s="1" t="s">
        <v>658</v>
      </c>
      <c r="G133" s="40">
        <v>193</v>
      </c>
      <c r="H133" s="39">
        <v>5</v>
      </c>
      <c r="I133" s="1" t="s">
        <v>659</v>
      </c>
      <c r="J133" t="s">
        <v>641</v>
      </c>
      <c r="K133" s="14">
        <v>421.39963169665288</v>
      </c>
      <c r="L133" s="13">
        <f t="shared" si="10"/>
        <v>2.183417780811673</v>
      </c>
      <c r="M133" s="11" t="str">
        <f>_xlfn.XLOOKUP(B133, 'workers Info'!$A$2:$A$301, 'workers Info'!$F$2:$F$301)</f>
        <v>RoadRunners</v>
      </c>
      <c r="N133" s="19">
        <f t="shared" si="11"/>
        <v>27.571428571428573</v>
      </c>
      <c r="O133" s="13">
        <f t="shared" si="12"/>
        <v>77.2</v>
      </c>
      <c r="P133" s="13">
        <f t="shared" si="13"/>
        <v>344.19963169665289</v>
      </c>
      <c r="Q133" s="41">
        <v>2190</v>
      </c>
      <c r="R133">
        <f t="shared" si="14"/>
        <v>1</v>
      </c>
    </row>
    <row r="134" spans="1:18" ht="15" x14ac:dyDescent="0.25">
      <c r="A134" s="1" t="s">
        <v>803</v>
      </c>
      <c r="B134" s="1" t="s">
        <v>403</v>
      </c>
      <c r="C134" s="21" t="str">
        <f>_xlfn.XLOOKUP(B134,'workers Info'!$A$2:$A$301,'workers Info'!$B$2:$B$301)</f>
        <v>Aeriell O'Kielt</v>
      </c>
      <c r="D134" s="29">
        <v>45686</v>
      </c>
      <c r="E134" s="1" t="s">
        <v>661</v>
      </c>
      <c r="F134" s="1" t="s">
        <v>671</v>
      </c>
      <c r="G134" s="40">
        <v>1192</v>
      </c>
      <c r="H134" s="39">
        <v>26</v>
      </c>
      <c r="I134" s="1" t="s">
        <v>659</v>
      </c>
      <c r="J134" t="s">
        <v>639</v>
      </c>
      <c r="K134" s="14">
        <v>3753.8144686975097</v>
      </c>
      <c r="L134" s="13">
        <f t="shared" si="10"/>
        <v>3.149173211994555</v>
      </c>
      <c r="M134" s="11" t="str">
        <f>_xlfn.XLOOKUP(B134, 'workers Info'!$A$2:$A$301, 'workers Info'!$F$2:$F$301)</f>
        <v>SwiftMove</v>
      </c>
      <c r="N134" s="19">
        <f t="shared" si="11"/>
        <v>170.28571428571428</v>
      </c>
      <c r="O134" s="13">
        <f t="shared" si="12"/>
        <v>476.79999999999995</v>
      </c>
      <c r="P134" s="13">
        <f t="shared" si="13"/>
        <v>3277.01446869751</v>
      </c>
      <c r="Q134" s="41">
        <v>19609</v>
      </c>
      <c r="R134">
        <f t="shared" si="14"/>
        <v>4</v>
      </c>
    </row>
    <row r="135" spans="1:18" ht="15" x14ac:dyDescent="0.25">
      <c r="A135" s="1" t="s">
        <v>804</v>
      </c>
      <c r="B135" s="1" t="s">
        <v>241</v>
      </c>
      <c r="C135" s="21" t="str">
        <f>_xlfn.XLOOKUP(B135,'workers Info'!$A$2:$A$301,'workers Info'!$B$2:$B$301)</f>
        <v>Joyce Ortiger</v>
      </c>
      <c r="D135" s="29">
        <v>45688</v>
      </c>
      <c r="E135" s="1" t="s">
        <v>661</v>
      </c>
      <c r="F135" s="1" t="s">
        <v>669</v>
      </c>
      <c r="G135" s="40">
        <v>1798</v>
      </c>
      <c r="H135" s="39">
        <v>38</v>
      </c>
      <c r="I135" s="1" t="s">
        <v>659</v>
      </c>
      <c r="J135" t="s">
        <v>638</v>
      </c>
      <c r="K135" s="14">
        <v>4850.0727639555334</v>
      </c>
      <c r="L135" s="13">
        <f t="shared" si="10"/>
        <v>2.6974820711654801</v>
      </c>
      <c r="M135" s="11" t="str">
        <f>_xlfn.XLOOKUP(B135, 'workers Info'!$A$2:$A$301, 'workers Info'!$F$2:$F$301)</f>
        <v>LogiTrans</v>
      </c>
      <c r="N135" s="19">
        <f t="shared" si="11"/>
        <v>256.85714285714283</v>
      </c>
      <c r="O135" s="13">
        <f t="shared" si="12"/>
        <v>719.19999999999993</v>
      </c>
      <c r="P135" s="13">
        <f t="shared" si="13"/>
        <v>4130.8727639555336</v>
      </c>
      <c r="Q135" s="41">
        <v>5352</v>
      </c>
      <c r="R135">
        <f t="shared" si="14"/>
        <v>3</v>
      </c>
    </row>
    <row r="136" spans="1:18" ht="15" x14ac:dyDescent="0.25">
      <c r="A136" s="1" t="s">
        <v>805</v>
      </c>
      <c r="B136" s="1" t="s">
        <v>331</v>
      </c>
      <c r="C136" s="21" t="str">
        <f>_xlfn.XLOOKUP(B136,'workers Info'!$A$2:$A$301,'workers Info'!$B$2:$B$301)</f>
        <v>Thomas Curnnok</v>
      </c>
      <c r="D136" s="29">
        <v>45688</v>
      </c>
      <c r="E136" s="1" t="s">
        <v>664</v>
      </c>
      <c r="F136" s="1" t="s">
        <v>658</v>
      </c>
      <c r="G136" s="40">
        <v>32</v>
      </c>
      <c r="H136" s="39">
        <v>2</v>
      </c>
      <c r="I136" s="1" t="s">
        <v>659</v>
      </c>
      <c r="J136" t="s">
        <v>640</v>
      </c>
      <c r="K136" s="14">
        <v>61.057800146429926</v>
      </c>
      <c r="L136" s="13">
        <f t="shared" si="10"/>
        <v>1.9080562545759352</v>
      </c>
      <c r="M136" s="11" t="str">
        <f>_xlfn.XLOOKUP(B136, 'workers Info'!$A$2:$A$301, 'workers Info'!$F$2:$F$301)</f>
        <v>FastHaul</v>
      </c>
      <c r="N136" s="19">
        <f t="shared" si="11"/>
        <v>4.5714285714285712</v>
      </c>
      <c r="O136" s="13">
        <f t="shared" si="12"/>
        <v>12.799999999999999</v>
      </c>
      <c r="P136" s="13">
        <f t="shared" si="13"/>
        <v>48.257800146429929</v>
      </c>
      <c r="Q136" s="41">
        <v>9550</v>
      </c>
      <c r="R136">
        <f t="shared" si="14"/>
        <v>5</v>
      </c>
    </row>
    <row r="137" spans="1:18" ht="15" x14ac:dyDescent="0.25">
      <c r="A137" s="1" t="s">
        <v>806</v>
      </c>
      <c r="B137" s="1" t="s">
        <v>381</v>
      </c>
      <c r="C137" s="21" t="str">
        <f>_xlfn.XLOOKUP(B137,'workers Info'!$A$2:$A$301,'workers Info'!$B$2:$B$301)</f>
        <v>Verene Coarser</v>
      </c>
      <c r="D137" s="29">
        <v>45686</v>
      </c>
      <c r="E137" s="1" t="s">
        <v>687</v>
      </c>
      <c r="F137" s="1" t="s">
        <v>658</v>
      </c>
      <c r="G137" s="40">
        <v>2930</v>
      </c>
      <c r="H137" s="39">
        <v>60</v>
      </c>
      <c r="I137" s="1" t="s">
        <v>659</v>
      </c>
      <c r="J137" t="s">
        <v>638</v>
      </c>
      <c r="K137" s="14">
        <v>7849.6558369156173</v>
      </c>
      <c r="L137" s="13">
        <f t="shared" si="10"/>
        <v>2.67906342556847</v>
      </c>
      <c r="M137" s="11" t="str">
        <f>_xlfn.XLOOKUP(B137, 'workers Info'!$A$2:$A$301, 'workers Info'!$F$2:$F$301)</f>
        <v>SwiftMove</v>
      </c>
      <c r="N137" s="19">
        <f t="shared" si="11"/>
        <v>418.57142857142856</v>
      </c>
      <c r="O137" s="13">
        <f t="shared" si="12"/>
        <v>1171.9999999999998</v>
      </c>
      <c r="P137" s="13">
        <f t="shared" si="13"/>
        <v>6677.6558369156173</v>
      </c>
      <c r="Q137" s="41">
        <v>5386</v>
      </c>
      <c r="R137">
        <f t="shared" si="14"/>
        <v>2</v>
      </c>
    </row>
    <row r="138" spans="1:18" ht="15" x14ac:dyDescent="0.25">
      <c r="A138" s="1" t="s">
        <v>807</v>
      </c>
      <c r="B138" s="1" t="s">
        <v>339</v>
      </c>
      <c r="C138" s="21" t="str">
        <f>_xlfn.XLOOKUP(B138,'workers Info'!$A$2:$A$301,'workers Info'!$B$2:$B$301)</f>
        <v>Briano Blaxton</v>
      </c>
      <c r="D138" s="29">
        <v>45688</v>
      </c>
      <c r="E138" s="1" t="s">
        <v>668</v>
      </c>
      <c r="F138" s="1" t="s">
        <v>666</v>
      </c>
      <c r="G138" s="40">
        <v>1672</v>
      </c>
      <c r="H138" s="39">
        <v>36</v>
      </c>
      <c r="I138" s="1" t="s">
        <v>659</v>
      </c>
      <c r="J138" t="s">
        <v>638</v>
      </c>
      <c r="K138" s="14">
        <v>4375.2651698472773</v>
      </c>
      <c r="L138" s="13">
        <f t="shared" si="10"/>
        <v>2.6167853886646397</v>
      </c>
      <c r="M138" s="11" t="str">
        <f>_xlfn.XLOOKUP(B138, 'workers Info'!$A$2:$A$301, 'workers Info'!$F$2:$F$301)</f>
        <v>LogiTrans</v>
      </c>
      <c r="N138" s="19">
        <f t="shared" si="11"/>
        <v>238.85714285714286</v>
      </c>
      <c r="O138" s="13">
        <f t="shared" si="12"/>
        <v>668.8</v>
      </c>
      <c r="P138" s="13">
        <f t="shared" si="13"/>
        <v>3706.4651698472771</v>
      </c>
      <c r="Q138" s="41">
        <v>4993</v>
      </c>
      <c r="R138">
        <f t="shared" si="14"/>
        <v>3</v>
      </c>
    </row>
    <row r="139" spans="1:18" ht="15" x14ac:dyDescent="0.25">
      <c r="A139" s="1" t="s">
        <v>808</v>
      </c>
      <c r="B139" s="1" t="s">
        <v>621</v>
      </c>
      <c r="C139" s="21" t="str">
        <f>_xlfn.XLOOKUP(B139,'workers Info'!$A$2:$A$301,'workers Info'!$B$2:$B$301)</f>
        <v>Del Antic</v>
      </c>
      <c r="D139" s="29">
        <v>45689</v>
      </c>
      <c r="E139" s="1" t="s">
        <v>687</v>
      </c>
      <c r="F139" s="1" t="s">
        <v>662</v>
      </c>
      <c r="G139" s="40">
        <v>858</v>
      </c>
      <c r="H139" s="39">
        <v>19</v>
      </c>
      <c r="I139" s="1" t="s">
        <v>659</v>
      </c>
      <c r="J139" t="s">
        <v>639</v>
      </c>
      <c r="K139" s="14">
        <v>2817.389760938433</v>
      </c>
      <c r="L139" s="13">
        <f t="shared" si="10"/>
        <v>3.2836710500447936</v>
      </c>
      <c r="M139" s="11" t="str">
        <f>_xlfn.XLOOKUP(B139, 'workers Info'!$A$2:$A$301, 'workers Info'!$F$2:$F$301)</f>
        <v>LogiTrans</v>
      </c>
      <c r="N139" s="19">
        <f t="shared" si="11"/>
        <v>122.57142857142857</v>
      </c>
      <c r="O139" s="13">
        <f t="shared" si="12"/>
        <v>343.2</v>
      </c>
      <c r="P139" s="13">
        <f t="shared" si="13"/>
        <v>2474.1897609384332</v>
      </c>
      <c r="Q139" s="41">
        <v>21174</v>
      </c>
      <c r="R139">
        <f t="shared" si="14"/>
        <v>3</v>
      </c>
    </row>
    <row r="140" spans="1:18" ht="15" x14ac:dyDescent="0.25">
      <c r="A140" s="1" t="s">
        <v>809</v>
      </c>
      <c r="B140" s="1" t="s">
        <v>293</v>
      </c>
      <c r="C140" s="21" t="str">
        <f>_xlfn.XLOOKUP(B140,'workers Info'!$A$2:$A$301,'workers Info'!$B$2:$B$301)</f>
        <v>Ramon Tripp</v>
      </c>
      <c r="D140" s="29">
        <v>45679</v>
      </c>
      <c r="E140" s="1" t="s">
        <v>661</v>
      </c>
      <c r="F140" s="1" t="s">
        <v>674</v>
      </c>
      <c r="G140" s="40">
        <v>2178</v>
      </c>
      <c r="H140" s="39">
        <v>46</v>
      </c>
      <c r="I140" s="1" t="s">
        <v>659</v>
      </c>
      <c r="J140" t="s">
        <v>640</v>
      </c>
      <c r="K140" s="14">
        <v>4326.3733102057104</v>
      </c>
      <c r="L140" s="13">
        <f t="shared" si="10"/>
        <v>1.9863972957785632</v>
      </c>
      <c r="M140" s="11" t="str">
        <f>_xlfn.XLOOKUP(B140, 'workers Info'!$A$2:$A$301, 'workers Info'!$F$2:$F$301)</f>
        <v>RoadRunners</v>
      </c>
      <c r="N140" s="19">
        <f t="shared" si="11"/>
        <v>311.14285714285717</v>
      </c>
      <c r="O140" s="13">
        <f t="shared" si="12"/>
        <v>871.2</v>
      </c>
      <c r="P140" s="13">
        <f t="shared" si="13"/>
        <v>3455.1733102057105</v>
      </c>
      <c r="Q140" s="41">
        <v>10076</v>
      </c>
      <c r="R140">
        <f t="shared" si="14"/>
        <v>2</v>
      </c>
    </row>
    <row r="141" spans="1:18" ht="15" x14ac:dyDescent="0.25">
      <c r="A141" s="1" t="s">
        <v>810</v>
      </c>
      <c r="B141" s="1" t="s">
        <v>125</v>
      </c>
      <c r="C141" s="21" t="str">
        <f>_xlfn.XLOOKUP(B141,'workers Info'!$A$2:$A$301,'workers Info'!$B$2:$B$301)</f>
        <v>Margaretta Westnage</v>
      </c>
      <c r="D141" s="29">
        <v>45686</v>
      </c>
      <c r="E141" s="1" t="s">
        <v>668</v>
      </c>
      <c r="F141" s="1" t="s">
        <v>666</v>
      </c>
      <c r="G141" s="40">
        <v>1716</v>
      </c>
      <c r="H141" s="39">
        <v>38</v>
      </c>
      <c r="I141" s="1" t="s">
        <v>659</v>
      </c>
      <c r="J141" t="s">
        <v>640</v>
      </c>
      <c r="K141" s="14">
        <v>3412.7700194630611</v>
      </c>
      <c r="L141" s="13">
        <f t="shared" si="10"/>
        <v>1.9887937176358166</v>
      </c>
      <c r="M141" s="11" t="str">
        <f>_xlfn.XLOOKUP(B141, 'workers Info'!$A$2:$A$301, 'workers Info'!$F$2:$F$301)</f>
        <v>SwiftMove</v>
      </c>
      <c r="N141" s="19">
        <f t="shared" si="11"/>
        <v>245.14285714285714</v>
      </c>
      <c r="O141" s="13">
        <f t="shared" si="12"/>
        <v>686.4</v>
      </c>
      <c r="P141" s="13">
        <f t="shared" si="13"/>
        <v>2726.370019463061</v>
      </c>
      <c r="Q141" s="41">
        <v>9050</v>
      </c>
      <c r="R141">
        <f t="shared" si="14"/>
        <v>4</v>
      </c>
    </row>
    <row r="142" spans="1:18" ht="15" x14ac:dyDescent="0.25">
      <c r="A142" s="1" t="s">
        <v>811</v>
      </c>
      <c r="B142" s="1" t="s">
        <v>449</v>
      </c>
      <c r="C142" s="21" t="str">
        <f>_xlfn.XLOOKUP(B142,'workers Info'!$A$2:$A$301,'workers Info'!$B$2:$B$301)</f>
        <v>Elliot Luckhurst</v>
      </c>
      <c r="D142" s="29">
        <v>45691</v>
      </c>
      <c r="E142" s="1" t="s">
        <v>668</v>
      </c>
      <c r="F142" s="1" t="s">
        <v>674</v>
      </c>
      <c r="G142" s="40">
        <v>314</v>
      </c>
      <c r="H142" s="39">
        <v>10</v>
      </c>
      <c r="I142" s="1" t="s">
        <v>659</v>
      </c>
      <c r="J142" t="s">
        <v>641</v>
      </c>
      <c r="K142" s="14">
        <v>723.53538196636453</v>
      </c>
      <c r="L142" s="13">
        <f t="shared" si="10"/>
        <v>2.304252808810078</v>
      </c>
      <c r="M142" s="11" t="str">
        <f>_xlfn.XLOOKUP(B142, 'workers Info'!$A$2:$A$301, 'workers Info'!$F$2:$F$301)</f>
        <v>LogiTrans</v>
      </c>
      <c r="N142" s="19">
        <f t="shared" si="11"/>
        <v>44.857142857142854</v>
      </c>
      <c r="O142" s="13">
        <f t="shared" si="12"/>
        <v>125.59999999999998</v>
      </c>
      <c r="P142" s="13">
        <f t="shared" si="13"/>
        <v>597.9353819663645</v>
      </c>
      <c r="Q142" s="41">
        <v>2391</v>
      </c>
      <c r="R142">
        <f t="shared" si="14"/>
        <v>4</v>
      </c>
    </row>
    <row r="143" spans="1:18" ht="15" x14ac:dyDescent="0.25">
      <c r="A143" s="1" t="s">
        <v>812</v>
      </c>
      <c r="B143" s="1" t="s">
        <v>433</v>
      </c>
      <c r="C143" s="21" t="str">
        <f>_xlfn.XLOOKUP(B143,'workers Info'!$A$2:$A$301,'workers Info'!$B$2:$B$301)</f>
        <v>Bealle Tramel</v>
      </c>
      <c r="D143" s="29">
        <v>45680</v>
      </c>
      <c r="E143" s="1" t="s">
        <v>668</v>
      </c>
      <c r="F143" s="1" t="s">
        <v>671</v>
      </c>
      <c r="G143" s="40">
        <v>754</v>
      </c>
      <c r="H143" s="39">
        <v>18</v>
      </c>
      <c r="I143" s="1" t="s">
        <v>659</v>
      </c>
      <c r="J143" t="s">
        <v>641</v>
      </c>
      <c r="K143" s="14">
        <v>1768.5877548026237</v>
      </c>
      <c r="L143" s="13">
        <f t="shared" si="10"/>
        <v>2.3456071018602436</v>
      </c>
      <c r="M143" s="11" t="str">
        <f>_xlfn.XLOOKUP(B143, 'workers Info'!$A$2:$A$301, 'workers Info'!$F$2:$F$301)</f>
        <v>LogiTrans</v>
      </c>
      <c r="N143" s="19">
        <f t="shared" si="11"/>
        <v>107.71428571428571</v>
      </c>
      <c r="O143" s="13">
        <f t="shared" si="12"/>
        <v>301.59999999999997</v>
      </c>
      <c r="P143" s="13">
        <f t="shared" si="13"/>
        <v>1466.9877548026238</v>
      </c>
      <c r="Q143" s="41">
        <v>2054</v>
      </c>
      <c r="R143">
        <f t="shared" si="14"/>
        <v>2</v>
      </c>
    </row>
    <row r="144" spans="1:18" ht="15" x14ac:dyDescent="0.25">
      <c r="A144" s="1" t="s">
        <v>813</v>
      </c>
      <c r="B144" s="1" t="s">
        <v>39</v>
      </c>
      <c r="C144" s="21" t="str">
        <f>_xlfn.XLOOKUP(B144,'workers Info'!$A$2:$A$301,'workers Info'!$B$2:$B$301)</f>
        <v>Trish Casbolt</v>
      </c>
      <c r="D144" s="29">
        <v>45677</v>
      </c>
      <c r="E144" s="1" t="s">
        <v>661</v>
      </c>
      <c r="F144" s="1" t="s">
        <v>671</v>
      </c>
      <c r="G144" s="40">
        <v>367</v>
      </c>
      <c r="H144" s="39">
        <v>9</v>
      </c>
      <c r="I144" s="1" t="s">
        <v>659</v>
      </c>
      <c r="J144" t="s">
        <v>639</v>
      </c>
      <c r="K144" s="14">
        <v>1171.4678195523622</v>
      </c>
      <c r="L144" s="13">
        <f t="shared" si="10"/>
        <v>3.1920104074996245</v>
      </c>
      <c r="M144" s="11" t="str">
        <f>_xlfn.XLOOKUP(B144, 'workers Info'!$A$2:$A$301, 'workers Info'!$F$2:$F$301)</f>
        <v>SwiftMove</v>
      </c>
      <c r="N144" s="19">
        <f t="shared" si="11"/>
        <v>52.428571428571431</v>
      </c>
      <c r="O144" s="13">
        <f t="shared" si="12"/>
        <v>146.79999999999998</v>
      </c>
      <c r="P144" s="13">
        <f t="shared" si="13"/>
        <v>1024.6678195523623</v>
      </c>
      <c r="Q144" s="41">
        <v>20582</v>
      </c>
      <c r="R144">
        <f t="shared" si="14"/>
        <v>2</v>
      </c>
    </row>
    <row r="145" spans="1:18" ht="15" x14ac:dyDescent="0.25">
      <c r="A145" s="1" t="s">
        <v>814</v>
      </c>
      <c r="B145" s="1" t="s">
        <v>250</v>
      </c>
      <c r="C145" s="21" t="str">
        <f>_xlfn.XLOOKUP(B145,'workers Info'!$A$2:$A$301,'workers Info'!$B$2:$B$301)</f>
        <v>Lisetta Haxbie</v>
      </c>
      <c r="D145" s="29">
        <v>45677</v>
      </c>
      <c r="E145" s="1" t="s">
        <v>676</v>
      </c>
      <c r="F145" s="1" t="s">
        <v>662</v>
      </c>
      <c r="G145" s="40">
        <v>1825</v>
      </c>
      <c r="H145" s="39">
        <v>39</v>
      </c>
      <c r="I145" s="1" t="s">
        <v>659</v>
      </c>
      <c r="J145" t="s">
        <v>639</v>
      </c>
      <c r="K145" s="14">
        <v>6090.1990295955002</v>
      </c>
      <c r="L145" s="13">
        <f t="shared" si="10"/>
        <v>3.3370953586824657</v>
      </c>
      <c r="M145" s="11" t="str">
        <f>_xlfn.XLOOKUP(B145, 'workers Info'!$A$2:$A$301, 'workers Info'!$F$2:$F$301)</f>
        <v>FastHaul</v>
      </c>
      <c r="N145" s="19">
        <f t="shared" si="11"/>
        <v>260.71428571428572</v>
      </c>
      <c r="O145" s="13">
        <f t="shared" si="12"/>
        <v>730</v>
      </c>
      <c r="P145" s="13">
        <f t="shared" si="13"/>
        <v>5360.1990295955002</v>
      </c>
      <c r="Q145" s="41">
        <v>19940</v>
      </c>
      <c r="R145">
        <f t="shared" si="14"/>
        <v>3</v>
      </c>
    </row>
    <row r="146" spans="1:18" ht="15" x14ac:dyDescent="0.25">
      <c r="A146" s="1" t="s">
        <v>815</v>
      </c>
      <c r="B146" s="1" t="s">
        <v>244</v>
      </c>
      <c r="C146" s="21" t="str">
        <f>_xlfn.XLOOKUP(B146,'workers Info'!$A$2:$A$301,'workers Info'!$B$2:$B$301)</f>
        <v>Vikki Cripwell</v>
      </c>
      <c r="D146" s="29">
        <v>45677</v>
      </c>
      <c r="E146" s="1" t="s">
        <v>668</v>
      </c>
      <c r="F146" s="1" t="s">
        <v>666</v>
      </c>
      <c r="G146" s="40">
        <v>847</v>
      </c>
      <c r="H146" s="39">
        <v>20</v>
      </c>
      <c r="I146" s="1" t="s">
        <v>659</v>
      </c>
      <c r="J146" t="s">
        <v>638</v>
      </c>
      <c r="K146" s="14">
        <v>2341.4674335414643</v>
      </c>
      <c r="L146" s="13">
        <f t="shared" si="10"/>
        <v>2.7644243607337242</v>
      </c>
      <c r="M146" s="11" t="str">
        <f>_xlfn.XLOOKUP(B146, 'workers Info'!$A$2:$A$301, 'workers Info'!$F$2:$F$301)</f>
        <v>SwiftMove</v>
      </c>
      <c r="N146" s="19">
        <f t="shared" si="11"/>
        <v>121</v>
      </c>
      <c r="O146" s="13">
        <f t="shared" si="12"/>
        <v>338.79999999999995</v>
      </c>
      <c r="P146" s="13">
        <f t="shared" si="13"/>
        <v>2002.6674335414643</v>
      </c>
      <c r="Q146" s="41">
        <v>4956</v>
      </c>
      <c r="R146">
        <f t="shared" si="14"/>
        <v>4</v>
      </c>
    </row>
    <row r="147" spans="1:18" ht="15" x14ac:dyDescent="0.25">
      <c r="A147" s="1" t="s">
        <v>816</v>
      </c>
      <c r="B147" s="1" t="s">
        <v>455</v>
      </c>
      <c r="C147" s="21" t="str">
        <f>_xlfn.XLOOKUP(B147,'workers Info'!$A$2:$A$301,'workers Info'!$B$2:$B$301)</f>
        <v>Correy McGrail</v>
      </c>
      <c r="D147" s="29">
        <v>45684</v>
      </c>
      <c r="E147" s="1" t="s">
        <v>668</v>
      </c>
      <c r="F147" s="1" t="s">
        <v>674</v>
      </c>
      <c r="G147" s="40">
        <v>2356</v>
      </c>
      <c r="H147" s="39">
        <v>49</v>
      </c>
      <c r="I147" s="1" t="s">
        <v>659</v>
      </c>
      <c r="J147" t="s">
        <v>639</v>
      </c>
      <c r="K147" s="14">
        <v>7755.8283146790645</v>
      </c>
      <c r="L147" s="13">
        <f t="shared" si="10"/>
        <v>3.2919475019860207</v>
      </c>
      <c r="M147" s="11" t="str">
        <f>_xlfn.XLOOKUP(B147, 'workers Info'!$A$2:$A$301, 'workers Info'!$F$2:$F$301)</f>
        <v>FastHaul</v>
      </c>
      <c r="N147" s="19">
        <f t="shared" si="11"/>
        <v>336.57142857142856</v>
      </c>
      <c r="O147" s="13">
        <f t="shared" si="12"/>
        <v>942.39999999999986</v>
      </c>
      <c r="P147" s="13">
        <f t="shared" si="13"/>
        <v>6813.4283146790649</v>
      </c>
      <c r="Q147" s="41">
        <v>19371</v>
      </c>
      <c r="R147">
        <f t="shared" si="14"/>
        <v>3</v>
      </c>
    </row>
    <row r="148" spans="1:18" ht="15" x14ac:dyDescent="0.25">
      <c r="A148" s="1" t="s">
        <v>817</v>
      </c>
      <c r="B148" s="1" t="s">
        <v>539</v>
      </c>
      <c r="C148" s="21" t="str">
        <f>_xlfn.XLOOKUP(B148,'workers Info'!$A$2:$A$301,'workers Info'!$B$2:$B$301)</f>
        <v>Carlee Conradsen</v>
      </c>
      <c r="D148" s="29">
        <v>45680</v>
      </c>
      <c r="E148" s="1" t="s">
        <v>668</v>
      </c>
      <c r="F148" s="1" t="s">
        <v>671</v>
      </c>
      <c r="G148" s="40">
        <v>622</v>
      </c>
      <c r="H148" s="39">
        <v>14</v>
      </c>
      <c r="I148" s="1" t="s">
        <v>659</v>
      </c>
      <c r="J148" t="s">
        <v>637</v>
      </c>
      <c r="K148" s="14">
        <v>898.97590101517142</v>
      </c>
      <c r="L148" s="13">
        <f t="shared" si="10"/>
        <v>1.4452988762301791</v>
      </c>
      <c r="M148" s="11" t="str">
        <f>_xlfn.XLOOKUP(B148, 'workers Info'!$A$2:$A$301, 'workers Info'!$F$2:$F$301)</f>
        <v>LogiTrans</v>
      </c>
      <c r="N148" s="19">
        <f t="shared" si="11"/>
        <v>88.857142857142861</v>
      </c>
      <c r="O148" s="13">
        <f t="shared" si="12"/>
        <v>248.79999999999998</v>
      </c>
      <c r="P148" s="13">
        <f t="shared" si="13"/>
        <v>650.17590101517146</v>
      </c>
      <c r="Q148" s="41">
        <v>3448</v>
      </c>
      <c r="R148">
        <f t="shared" si="14"/>
        <v>3</v>
      </c>
    </row>
    <row r="149" spans="1:18" ht="15" x14ac:dyDescent="0.25">
      <c r="A149" s="1" t="s">
        <v>818</v>
      </c>
      <c r="B149" s="1" t="s">
        <v>373</v>
      </c>
      <c r="C149" s="21" t="str">
        <f>_xlfn.XLOOKUP(B149,'workers Info'!$A$2:$A$301,'workers Info'!$B$2:$B$301)</f>
        <v>Bab Dumsday</v>
      </c>
      <c r="D149" s="29">
        <v>45685</v>
      </c>
      <c r="E149" s="1" t="s">
        <v>687</v>
      </c>
      <c r="F149" s="1" t="s">
        <v>680</v>
      </c>
      <c r="G149" s="40">
        <v>2747</v>
      </c>
      <c r="H149" s="39">
        <v>56</v>
      </c>
      <c r="I149" s="1" t="s">
        <v>659</v>
      </c>
      <c r="J149" t="s">
        <v>638</v>
      </c>
      <c r="K149" s="14">
        <v>7573.3738755313279</v>
      </c>
      <c r="L149" s="13">
        <f t="shared" si="10"/>
        <v>2.7569617311726713</v>
      </c>
      <c r="M149" s="11" t="str">
        <f>_xlfn.XLOOKUP(B149, 'workers Info'!$A$2:$A$301, 'workers Info'!$F$2:$F$301)</f>
        <v>RoadRunners</v>
      </c>
      <c r="N149" s="19">
        <f t="shared" si="11"/>
        <v>392.42857142857144</v>
      </c>
      <c r="O149" s="13">
        <f t="shared" si="12"/>
        <v>1098.8</v>
      </c>
      <c r="P149" s="13">
        <f t="shared" si="13"/>
        <v>6474.5738755313278</v>
      </c>
      <c r="Q149" s="41">
        <v>4795</v>
      </c>
      <c r="R149">
        <f t="shared" si="14"/>
        <v>3</v>
      </c>
    </row>
    <row r="150" spans="1:18" ht="15" x14ac:dyDescent="0.25">
      <c r="A150" s="1" t="s">
        <v>819</v>
      </c>
      <c r="B150" s="1" t="s">
        <v>363</v>
      </c>
      <c r="C150" s="21" t="str">
        <f>_xlfn.XLOOKUP(B150,'workers Info'!$A$2:$A$301,'workers Info'!$B$2:$B$301)</f>
        <v>Agata Pechan</v>
      </c>
      <c r="D150" s="29">
        <v>45690</v>
      </c>
      <c r="E150" s="1" t="s">
        <v>661</v>
      </c>
      <c r="F150" s="1" t="s">
        <v>671</v>
      </c>
      <c r="G150" s="40">
        <v>2216</v>
      </c>
      <c r="H150" s="39">
        <v>46</v>
      </c>
      <c r="I150" s="1" t="s">
        <v>659</v>
      </c>
      <c r="J150" t="s">
        <v>640</v>
      </c>
      <c r="K150" s="14">
        <v>3908.8314039344386</v>
      </c>
      <c r="L150" s="13">
        <f t="shared" si="10"/>
        <v>1.763913088418068</v>
      </c>
      <c r="M150" s="11" t="str">
        <f>_xlfn.XLOOKUP(B150, 'workers Info'!$A$2:$A$301, 'workers Info'!$F$2:$F$301)</f>
        <v>LogiTrans</v>
      </c>
      <c r="N150" s="19">
        <f t="shared" si="11"/>
        <v>316.57142857142856</v>
      </c>
      <c r="O150" s="13">
        <f t="shared" si="12"/>
        <v>886.39999999999986</v>
      </c>
      <c r="P150" s="13">
        <f t="shared" si="13"/>
        <v>3022.431403934439</v>
      </c>
      <c r="Q150" s="41">
        <v>10473</v>
      </c>
      <c r="R150">
        <f t="shared" si="14"/>
        <v>2</v>
      </c>
    </row>
    <row r="151" spans="1:18" ht="15" x14ac:dyDescent="0.25">
      <c r="A151" s="1" t="s">
        <v>820</v>
      </c>
      <c r="B151" s="1" t="s">
        <v>437</v>
      </c>
      <c r="C151" s="21" t="str">
        <f>_xlfn.XLOOKUP(B151,'workers Info'!$A$2:$A$301,'workers Info'!$B$2:$B$301)</f>
        <v>Errick Ripping</v>
      </c>
      <c r="D151" s="29">
        <v>45689</v>
      </c>
      <c r="E151" s="1" t="s">
        <v>664</v>
      </c>
      <c r="F151" s="1" t="s">
        <v>680</v>
      </c>
      <c r="G151" s="40">
        <v>1019</v>
      </c>
      <c r="H151" s="39">
        <v>23</v>
      </c>
      <c r="I151" s="1" t="s">
        <v>659</v>
      </c>
      <c r="J151" t="s">
        <v>641</v>
      </c>
      <c r="K151" s="14">
        <v>2190.7847476853221</v>
      </c>
      <c r="L151" s="13">
        <f t="shared" si="10"/>
        <v>2.1499359643624358</v>
      </c>
      <c r="M151" s="11" t="str">
        <f>_xlfn.XLOOKUP(B151, 'workers Info'!$A$2:$A$301, 'workers Info'!$F$2:$F$301)</f>
        <v>SwiftMove</v>
      </c>
      <c r="N151" s="19">
        <f t="shared" si="11"/>
        <v>145.57142857142858</v>
      </c>
      <c r="O151" s="13">
        <f t="shared" si="12"/>
        <v>407.6</v>
      </c>
      <c r="P151" s="13">
        <f t="shared" si="13"/>
        <v>1783.1847476853222</v>
      </c>
      <c r="Q151" s="41">
        <v>2791</v>
      </c>
      <c r="R151">
        <f t="shared" si="14"/>
        <v>3</v>
      </c>
    </row>
    <row r="152" spans="1:18" ht="15" x14ac:dyDescent="0.25">
      <c r="A152" s="1" t="s">
        <v>821</v>
      </c>
      <c r="B152" s="1" t="s">
        <v>181</v>
      </c>
      <c r="C152" s="21" t="str">
        <f>_xlfn.XLOOKUP(B152,'workers Info'!$A$2:$A$301,'workers Info'!$B$2:$B$301)</f>
        <v>Calida Rosenau</v>
      </c>
      <c r="D152" s="29">
        <v>45687</v>
      </c>
      <c r="E152" s="1" t="s">
        <v>676</v>
      </c>
      <c r="F152" s="1" t="s">
        <v>666</v>
      </c>
      <c r="G152" s="40">
        <v>892</v>
      </c>
      <c r="H152" s="39">
        <v>21</v>
      </c>
      <c r="I152" s="1" t="s">
        <v>659</v>
      </c>
      <c r="J152" t="s">
        <v>637</v>
      </c>
      <c r="K152" s="14">
        <v>1066.789951873812</v>
      </c>
      <c r="L152" s="13">
        <f t="shared" si="10"/>
        <v>1.1959528608450807</v>
      </c>
      <c r="M152" s="11" t="str">
        <f>_xlfn.XLOOKUP(B152, 'workers Info'!$A$2:$A$301, 'workers Info'!$F$2:$F$301)</f>
        <v>ExpressCargo</v>
      </c>
      <c r="N152" s="19">
        <f t="shared" si="11"/>
        <v>127.42857142857143</v>
      </c>
      <c r="O152" s="13">
        <f t="shared" si="12"/>
        <v>356.8</v>
      </c>
      <c r="P152" s="13">
        <f t="shared" si="13"/>
        <v>709.98995187381206</v>
      </c>
      <c r="Q152" s="41">
        <v>3157</v>
      </c>
      <c r="R152">
        <f t="shared" si="14"/>
        <v>3</v>
      </c>
    </row>
    <row r="153" spans="1:18" ht="15" x14ac:dyDescent="0.25">
      <c r="A153" s="1" t="s">
        <v>822</v>
      </c>
      <c r="B153" s="1" t="s">
        <v>437</v>
      </c>
      <c r="C153" s="21" t="str">
        <f>_xlfn.XLOOKUP(B153,'workers Info'!$A$2:$A$301,'workers Info'!$B$2:$B$301)</f>
        <v>Errick Ripping</v>
      </c>
      <c r="D153" s="29">
        <v>45678</v>
      </c>
      <c r="E153" s="1" t="s">
        <v>657</v>
      </c>
      <c r="F153" s="1" t="s">
        <v>658</v>
      </c>
      <c r="G153" s="40">
        <v>2314</v>
      </c>
      <c r="H153" s="39">
        <v>48</v>
      </c>
      <c r="I153" s="1" t="s">
        <v>659</v>
      </c>
      <c r="J153" t="s">
        <v>639</v>
      </c>
      <c r="K153" s="14">
        <v>7691.0987764825422</v>
      </c>
      <c r="L153" s="13">
        <f t="shared" si="10"/>
        <v>3.3237246225075809</v>
      </c>
      <c r="M153" s="11" t="str">
        <f>_xlfn.XLOOKUP(B153, 'workers Info'!$A$2:$A$301, 'workers Info'!$F$2:$F$301)</f>
        <v>SwiftMove</v>
      </c>
      <c r="N153" s="19">
        <f t="shared" si="11"/>
        <v>330.57142857142856</v>
      </c>
      <c r="O153" s="13">
        <f t="shared" si="12"/>
        <v>925.59999999999991</v>
      </c>
      <c r="P153" s="13">
        <f t="shared" si="13"/>
        <v>6765.4987764825419</v>
      </c>
      <c r="Q153" s="41">
        <v>19363</v>
      </c>
      <c r="R153">
        <f t="shared" si="14"/>
        <v>3</v>
      </c>
    </row>
    <row r="154" spans="1:18" ht="15" x14ac:dyDescent="0.25">
      <c r="A154" s="1" t="s">
        <v>823</v>
      </c>
      <c r="B154" s="1" t="s">
        <v>201</v>
      </c>
      <c r="C154" s="21" t="str">
        <f>_xlfn.XLOOKUP(B154,'workers Info'!$A$2:$A$301,'workers Info'!$B$2:$B$301)</f>
        <v>Lily Melin</v>
      </c>
      <c r="D154" s="29">
        <v>45681</v>
      </c>
      <c r="E154" s="1" t="s">
        <v>687</v>
      </c>
      <c r="F154" s="1" t="s">
        <v>671</v>
      </c>
      <c r="G154" s="40">
        <v>362</v>
      </c>
      <c r="H154" s="39">
        <v>10</v>
      </c>
      <c r="I154" s="1" t="s">
        <v>659</v>
      </c>
      <c r="J154" t="s">
        <v>640</v>
      </c>
      <c r="K154" s="14">
        <v>701.09886730574692</v>
      </c>
      <c r="L154" s="13">
        <f t="shared" si="10"/>
        <v>1.9367372025020633</v>
      </c>
      <c r="M154" s="11" t="str">
        <f>_xlfn.XLOOKUP(B154, 'workers Info'!$A$2:$A$301, 'workers Info'!$F$2:$F$301)</f>
        <v>FastHaul</v>
      </c>
      <c r="N154" s="19">
        <f t="shared" si="11"/>
        <v>51.714285714285715</v>
      </c>
      <c r="O154" s="13">
        <f t="shared" si="12"/>
        <v>144.79999999999998</v>
      </c>
      <c r="P154" s="13">
        <f t="shared" si="13"/>
        <v>556.29886730574697</v>
      </c>
      <c r="Q154" s="41">
        <v>10537</v>
      </c>
      <c r="R154">
        <f t="shared" si="14"/>
        <v>1</v>
      </c>
    </row>
    <row r="155" spans="1:18" ht="15" x14ac:dyDescent="0.25">
      <c r="A155" s="1" t="s">
        <v>824</v>
      </c>
      <c r="B155" s="1" t="s">
        <v>335</v>
      </c>
      <c r="C155" s="21" t="str">
        <f>_xlfn.XLOOKUP(B155,'workers Info'!$A$2:$A$301,'workers Info'!$B$2:$B$301)</f>
        <v>Cos Hosburn</v>
      </c>
      <c r="D155" s="29">
        <v>45678</v>
      </c>
      <c r="E155" s="1" t="s">
        <v>676</v>
      </c>
      <c r="F155" s="1" t="s">
        <v>674</v>
      </c>
      <c r="G155" s="40">
        <v>375</v>
      </c>
      <c r="H155" s="39">
        <v>11</v>
      </c>
      <c r="I155" s="1" t="s">
        <v>659</v>
      </c>
      <c r="J155" t="s">
        <v>641</v>
      </c>
      <c r="K155" s="14">
        <v>825.44055490334506</v>
      </c>
      <c r="L155" s="13">
        <f t="shared" si="10"/>
        <v>2.2011748130755868</v>
      </c>
      <c r="M155" s="11" t="str">
        <f>_xlfn.XLOOKUP(B155, 'workers Info'!$A$2:$A$301, 'workers Info'!$F$2:$F$301)</f>
        <v>ExpressCargo</v>
      </c>
      <c r="N155" s="19">
        <f t="shared" si="11"/>
        <v>53.571428571428569</v>
      </c>
      <c r="O155" s="13">
        <f t="shared" si="12"/>
        <v>149.99999999999997</v>
      </c>
      <c r="P155" s="13">
        <f t="shared" si="13"/>
        <v>675.44055490334506</v>
      </c>
      <c r="Q155" s="41">
        <v>2189</v>
      </c>
      <c r="R155">
        <f t="shared" si="14"/>
        <v>3</v>
      </c>
    </row>
    <row r="156" spans="1:18" ht="15" x14ac:dyDescent="0.25">
      <c r="A156" s="1" t="s">
        <v>825</v>
      </c>
      <c r="B156" s="1" t="s">
        <v>189</v>
      </c>
      <c r="C156" s="21" t="str">
        <f>_xlfn.XLOOKUP(B156,'workers Info'!$A$2:$A$301,'workers Info'!$B$2:$B$301)</f>
        <v>Morganica Couvet</v>
      </c>
      <c r="D156" s="29">
        <v>45682</v>
      </c>
      <c r="E156" s="1" t="s">
        <v>664</v>
      </c>
      <c r="F156" s="1" t="s">
        <v>674</v>
      </c>
      <c r="G156" s="40">
        <v>637</v>
      </c>
      <c r="H156" s="39">
        <v>16</v>
      </c>
      <c r="I156" s="1" t="s">
        <v>659</v>
      </c>
      <c r="J156" t="s">
        <v>639</v>
      </c>
      <c r="K156" s="14">
        <v>1998.5739829068132</v>
      </c>
      <c r="L156" s="13">
        <f t="shared" si="10"/>
        <v>3.13747878007349</v>
      </c>
      <c r="M156" s="11" t="str">
        <f>_xlfn.XLOOKUP(B156, 'workers Info'!$A$2:$A$301, 'workers Info'!$F$2:$F$301)</f>
        <v>ExpressCargo</v>
      </c>
      <c r="N156" s="19">
        <f t="shared" si="11"/>
        <v>91</v>
      </c>
      <c r="O156" s="13">
        <f t="shared" si="12"/>
        <v>254.79999999999998</v>
      </c>
      <c r="P156" s="13">
        <f t="shared" si="13"/>
        <v>1743.7739829068132</v>
      </c>
      <c r="Q156" s="41">
        <v>19633</v>
      </c>
      <c r="R156">
        <f t="shared" si="14"/>
        <v>3</v>
      </c>
    </row>
    <row r="157" spans="1:18" ht="15" x14ac:dyDescent="0.25">
      <c r="A157" s="1" t="s">
        <v>826</v>
      </c>
      <c r="B157" s="1" t="s">
        <v>233</v>
      </c>
      <c r="C157" s="21" t="str">
        <f>_xlfn.XLOOKUP(B157,'workers Info'!$A$2:$A$301,'workers Info'!$B$2:$B$301)</f>
        <v>Nathan Dulinty</v>
      </c>
      <c r="D157" s="29">
        <v>45682</v>
      </c>
      <c r="E157" s="1" t="s">
        <v>657</v>
      </c>
      <c r="F157" s="1" t="s">
        <v>669</v>
      </c>
      <c r="G157" s="40">
        <v>1946</v>
      </c>
      <c r="H157" s="39">
        <v>40</v>
      </c>
      <c r="I157" s="1" t="s">
        <v>659</v>
      </c>
      <c r="J157" t="s">
        <v>638</v>
      </c>
      <c r="K157" s="14">
        <v>4960.2020252034463</v>
      </c>
      <c r="L157" s="13">
        <f t="shared" si="10"/>
        <v>2.5489219040099931</v>
      </c>
      <c r="M157" s="11" t="str">
        <f>_xlfn.XLOOKUP(B157, 'workers Info'!$A$2:$A$301, 'workers Info'!$F$2:$F$301)</f>
        <v>LogiTrans</v>
      </c>
      <c r="N157" s="19">
        <f t="shared" si="11"/>
        <v>278</v>
      </c>
      <c r="O157" s="13">
        <f t="shared" si="12"/>
        <v>778.4</v>
      </c>
      <c r="P157" s="13">
        <f t="shared" si="13"/>
        <v>4181.8020252034466</v>
      </c>
      <c r="Q157" s="41">
        <v>4583</v>
      </c>
      <c r="R157">
        <f t="shared" si="14"/>
        <v>4</v>
      </c>
    </row>
    <row r="158" spans="1:18" ht="15" x14ac:dyDescent="0.25">
      <c r="A158" s="1" t="s">
        <v>827</v>
      </c>
      <c r="B158" s="1" t="s">
        <v>99</v>
      </c>
      <c r="C158" s="21" t="str">
        <f>_xlfn.XLOOKUP(B158,'workers Info'!$A$2:$A$301,'workers Info'!$B$2:$B$301)</f>
        <v>Trev Millea</v>
      </c>
      <c r="D158" s="29">
        <v>45688</v>
      </c>
      <c r="E158" s="1" t="s">
        <v>673</v>
      </c>
      <c r="F158" s="1" t="s">
        <v>680</v>
      </c>
      <c r="G158" s="40">
        <v>700</v>
      </c>
      <c r="H158" s="39">
        <v>18</v>
      </c>
      <c r="I158" s="1" t="s">
        <v>659</v>
      </c>
      <c r="J158" t="s">
        <v>640</v>
      </c>
      <c r="K158" s="14">
        <v>1312.412777529071</v>
      </c>
      <c r="L158" s="13">
        <f t="shared" si="10"/>
        <v>1.8748753964701015</v>
      </c>
      <c r="M158" s="11" t="str">
        <f>_xlfn.XLOOKUP(B158, 'workers Info'!$A$2:$A$301, 'workers Info'!$F$2:$F$301)</f>
        <v>LogiTrans</v>
      </c>
      <c r="N158" s="19">
        <f t="shared" si="11"/>
        <v>100</v>
      </c>
      <c r="O158" s="13">
        <f t="shared" si="12"/>
        <v>280</v>
      </c>
      <c r="P158" s="13">
        <f t="shared" si="13"/>
        <v>1032.412777529071</v>
      </c>
      <c r="Q158" s="41">
        <v>10613</v>
      </c>
      <c r="R158">
        <f t="shared" si="14"/>
        <v>3</v>
      </c>
    </row>
    <row r="159" spans="1:18" ht="15" x14ac:dyDescent="0.25">
      <c r="A159" s="1" t="s">
        <v>828</v>
      </c>
      <c r="B159" s="1" t="s">
        <v>529</v>
      </c>
      <c r="C159" s="21" t="str">
        <f>_xlfn.XLOOKUP(B159,'workers Info'!$A$2:$A$301,'workers Info'!$B$2:$B$301)</f>
        <v>Austin Bever</v>
      </c>
      <c r="D159" s="29">
        <v>45682</v>
      </c>
      <c r="E159" s="1" t="s">
        <v>676</v>
      </c>
      <c r="F159" s="1" t="s">
        <v>662</v>
      </c>
      <c r="G159" s="40">
        <v>632</v>
      </c>
      <c r="H159" s="39">
        <v>15</v>
      </c>
      <c r="I159" s="1" t="s">
        <v>659</v>
      </c>
      <c r="J159" t="s">
        <v>639</v>
      </c>
      <c r="K159" s="14">
        <v>2045.2283887135834</v>
      </c>
      <c r="L159" s="13">
        <f t="shared" si="10"/>
        <v>3.2361208682176952</v>
      </c>
      <c r="M159" s="11" t="str">
        <f>_xlfn.XLOOKUP(B159, 'workers Info'!$A$2:$A$301, 'workers Info'!$F$2:$F$301)</f>
        <v>RoadRunners</v>
      </c>
      <c r="N159" s="19">
        <f t="shared" si="11"/>
        <v>90.285714285714292</v>
      </c>
      <c r="O159" s="13">
        <f t="shared" si="12"/>
        <v>252.8</v>
      </c>
      <c r="P159" s="13">
        <f t="shared" si="13"/>
        <v>1792.4283887135834</v>
      </c>
      <c r="Q159" s="41">
        <v>19275</v>
      </c>
      <c r="R159">
        <f t="shared" si="14"/>
        <v>2</v>
      </c>
    </row>
    <row r="160" spans="1:18" ht="15" x14ac:dyDescent="0.25">
      <c r="A160" s="1" t="s">
        <v>829</v>
      </c>
      <c r="B160" s="1" t="s">
        <v>313</v>
      </c>
      <c r="C160" s="21" t="str">
        <f>_xlfn.XLOOKUP(B160,'workers Info'!$A$2:$A$301,'workers Info'!$B$2:$B$301)</f>
        <v>Felic Bruff</v>
      </c>
      <c r="D160" s="29">
        <v>45683</v>
      </c>
      <c r="E160" s="1" t="s">
        <v>676</v>
      </c>
      <c r="F160" s="1" t="s">
        <v>666</v>
      </c>
      <c r="G160" s="40">
        <v>1102</v>
      </c>
      <c r="H160" s="39">
        <v>25</v>
      </c>
      <c r="I160" s="1" t="s">
        <v>659</v>
      </c>
      <c r="J160" t="s">
        <v>639</v>
      </c>
      <c r="K160" s="14">
        <v>3654.3118396485052</v>
      </c>
      <c r="L160" s="13">
        <f t="shared" si="10"/>
        <v>3.3160724497717831</v>
      </c>
      <c r="M160" s="11" t="str">
        <f>_xlfn.XLOOKUP(B160, 'workers Info'!$A$2:$A$301, 'workers Info'!$F$2:$F$301)</f>
        <v>FastHaul</v>
      </c>
      <c r="N160" s="19">
        <f t="shared" si="11"/>
        <v>157.42857142857142</v>
      </c>
      <c r="O160" s="13">
        <f t="shared" si="12"/>
        <v>440.79999999999995</v>
      </c>
      <c r="P160" s="13">
        <f t="shared" si="13"/>
        <v>3213.511839648505</v>
      </c>
      <c r="Q160" s="41">
        <v>21495</v>
      </c>
      <c r="R160">
        <f t="shared" si="14"/>
        <v>5</v>
      </c>
    </row>
    <row r="161" spans="1:18" ht="15" x14ac:dyDescent="0.25">
      <c r="A161" s="1" t="s">
        <v>830</v>
      </c>
      <c r="B161" s="1" t="s">
        <v>517</v>
      </c>
      <c r="C161" s="21" t="str">
        <f>_xlfn.XLOOKUP(B161,'workers Info'!$A$2:$A$301,'workers Info'!$B$2:$B$301)</f>
        <v>Jocelyne Abercrombie</v>
      </c>
      <c r="D161" s="29">
        <v>45679</v>
      </c>
      <c r="E161" s="1" t="s">
        <v>657</v>
      </c>
      <c r="F161" s="1" t="s">
        <v>671</v>
      </c>
      <c r="G161" s="40">
        <v>1944</v>
      </c>
      <c r="H161" s="39">
        <v>42</v>
      </c>
      <c r="I161" s="1" t="s">
        <v>659</v>
      </c>
      <c r="J161" t="s">
        <v>638</v>
      </c>
      <c r="K161" s="14">
        <v>5394.7371923338706</v>
      </c>
      <c r="L161" s="13">
        <f t="shared" si="10"/>
        <v>2.7750705721882052</v>
      </c>
      <c r="M161" s="11" t="str">
        <f>_xlfn.XLOOKUP(B161, 'workers Info'!$A$2:$A$301, 'workers Info'!$F$2:$F$301)</f>
        <v>FastHaul</v>
      </c>
      <c r="N161" s="19">
        <f t="shared" si="11"/>
        <v>277.71428571428572</v>
      </c>
      <c r="O161" s="13">
        <f t="shared" si="12"/>
        <v>777.6</v>
      </c>
      <c r="P161" s="13">
        <f t="shared" si="13"/>
        <v>4617.1371923338702</v>
      </c>
      <c r="Q161" s="41">
        <v>5478</v>
      </c>
      <c r="R161">
        <f t="shared" si="14"/>
        <v>3</v>
      </c>
    </row>
    <row r="162" spans="1:18" ht="15" x14ac:dyDescent="0.25">
      <c r="A162" s="1" t="s">
        <v>831</v>
      </c>
      <c r="B162" s="1" t="s">
        <v>281</v>
      </c>
      <c r="C162" s="21" t="str">
        <f>_xlfn.XLOOKUP(B162,'workers Info'!$A$2:$A$301,'workers Info'!$B$2:$B$301)</f>
        <v>Dian Oakwell</v>
      </c>
      <c r="D162" s="29">
        <v>45691</v>
      </c>
      <c r="E162" s="1" t="s">
        <v>657</v>
      </c>
      <c r="F162" s="1" t="s">
        <v>680</v>
      </c>
      <c r="G162" s="40">
        <v>1224</v>
      </c>
      <c r="H162" s="39">
        <v>26</v>
      </c>
      <c r="I162" s="1" t="s">
        <v>659</v>
      </c>
      <c r="J162" t="s">
        <v>638</v>
      </c>
      <c r="K162" s="14">
        <v>3377.49151499146</v>
      </c>
      <c r="L162" s="13">
        <f t="shared" si="10"/>
        <v>2.7593884926400816</v>
      </c>
      <c r="M162" s="11" t="str">
        <f>_xlfn.XLOOKUP(B162, 'workers Info'!$A$2:$A$301, 'workers Info'!$F$2:$F$301)</f>
        <v>RoadRunners</v>
      </c>
      <c r="N162" s="19">
        <f t="shared" si="11"/>
        <v>174.85714285714286</v>
      </c>
      <c r="O162" s="13">
        <f t="shared" si="12"/>
        <v>489.59999999999997</v>
      </c>
      <c r="P162" s="13">
        <f t="shared" si="13"/>
        <v>2887.8915149914601</v>
      </c>
      <c r="Q162" s="41">
        <v>4699</v>
      </c>
      <c r="R162">
        <f t="shared" si="14"/>
        <v>2</v>
      </c>
    </row>
    <row r="163" spans="1:18" ht="15" x14ac:dyDescent="0.25">
      <c r="A163" s="1" t="s">
        <v>832</v>
      </c>
      <c r="B163" s="1" t="s">
        <v>335</v>
      </c>
      <c r="C163" s="21" t="str">
        <f>_xlfn.XLOOKUP(B163,'workers Info'!$A$2:$A$301,'workers Info'!$B$2:$B$301)</f>
        <v>Cos Hosburn</v>
      </c>
      <c r="D163" s="29">
        <v>45679</v>
      </c>
      <c r="E163" s="1" t="s">
        <v>687</v>
      </c>
      <c r="F163" s="1" t="s">
        <v>666</v>
      </c>
      <c r="G163" s="40">
        <v>681</v>
      </c>
      <c r="H163" s="39">
        <v>16</v>
      </c>
      <c r="I163" s="1" t="s">
        <v>659</v>
      </c>
      <c r="J163" t="s">
        <v>637</v>
      </c>
      <c r="K163" s="14">
        <v>817.39454353992789</v>
      </c>
      <c r="L163" s="13">
        <f t="shared" si="10"/>
        <v>1.2002856733332274</v>
      </c>
      <c r="M163" s="11" t="str">
        <f>_xlfn.XLOOKUP(B163, 'workers Info'!$A$2:$A$301, 'workers Info'!$F$2:$F$301)</f>
        <v>ExpressCargo</v>
      </c>
      <c r="N163" s="19">
        <f t="shared" si="11"/>
        <v>97.285714285714292</v>
      </c>
      <c r="O163" s="13">
        <f t="shared" si="12"/>
        <v>272.39999999999998</v>
      </c>
      <c r="P163" s="13">
        <f t="shared" si="13"/>
        <v>544.99454353992792</v>
      </c>
      <c r="Q163" s="41">
        <v>3309</v>
      </c>
      <c r="R163">
        <f t="shared" si="14"/>
        <v>3</v>
      </c>
    </row>
    <row r="164" spans="1:18" ht="15" x14ac:dyDescent="0.25">
      <c r="A164" s="1" t="s">
        <v>833</v>
      </c>
      <c r="B164" s="1" t="s">
        <v>337</v>
      </c>
      <c r="C164" s="21" t="str">
        <f>_xlfn.XLOOKUP(B164,'workers Info'!$A$2:$A$301,'workers Info'!$B$2:$B$301)</f>
        <v>Herbert Andryushin</v>
      </c>
      <c r="D164" s="29">
        <v>45678</v>
      </c>
      <c r="E164" s="1" t="s">
        <v>668</v>
      </c>
      <c r="F164" s="1" t="s">
        <v>674</v>
      </c>
      <c r="G164" s="40">
        <v>1608</v>
      </c>
      <c r="H164" s="39">
        <v>36</v>
      </c>
      <c r="I164" s="1" t="s">
        <v>659</v>
      </c>
      <c r="J164" t="s">
        <v>640</v>
      </c>
      <c r="K164" s="14">
        <v>3052.4889012156559</v>
      </c>
      <c r="L164" s="13">
        <f t="shared" si="10"/>
        <v>1.8983139932933184</v>
      </c>
      <c r="M164" s="11" t="str">
        <f>_xlfn.XLOOKUP(B164, 'workers Info'!$A$2:$A$301, 'workers Info'!$F$2:$F$301)</f>
        <v>SwiftMove</v>
      </c>
      <c r="N164" s="19">
        <f t="shared" si="11"/>
        <v>229.71428571428572</v>
      </c>
      <c r="O164" s="13">
        <f t="shared" si="12"/>
        <v>643.19999999999993</v>
      </c>
      <c r="P164" s="13">
        <f t="shared" si="13"/>
        <v>2409.2889012156561</v>
      </c>
      <c r="Q164" s="41">
        <v>10937</v>
      </c>
      <c r="R164">
        <f t="shared" si="14"/>
        <v>1</v>
      </c>
    </row>
    <row r="165" spans="1:18" ht="15" x14ac:dyDescent="0.25">
      <c r="A165" s="1" t="s">
        <v>834</v>
      </c>
      <c r="B165" s="1" t="s">
        <v>82</v>
      </c>
      <c r="C165" s="21" t="str">
        <f>_xlfn.XLOOKUP(B165,'workers Info'!$A$2:$A$301,'workers Info'!$B$2:$B$301)</f>
        <v>Ritchie Viggers</v>
      </c>
      <c r="D165" s="29">
        <v>45691</v>
      </c>
      <c r="E165" s="1" t="s">
        <v>673</v>
      </c>
      <c r="F165" s="1" t="s">
        <v>658</v>
      </c>
      <c r="G165" s="40">
        <v>1644</v>
      </c>
      <c r="H165" s="39">
        <v>35</v>
      </c>
      <c r="I165" s="1" t="s">
        <v>659</v>
      </c>
      <c r="J165" t="s">
        <v>637</v>
      </c>
      <c r="K165" s="14">
        <v>2085.4740723200907</v>
      </c>
      <c r="L165" s="13">
        <f t="shared" si="10"/>
        <v>1.2685365403406879</v>
      </c>
      <c r="M165" s="11" t="str">
        <f>_xlfn.XLOOKUP(B165, 'workers Info'!$A$2:$A$301, 'workers Info'!$F$2:$F$301)</f>
        <v>SwiftMove</v>
      </c>
      <c r="N165" s="19">
        <f t="shared" si="11"/>
        <v>234.85714285714286</v>
      </c>
      <c r="O165" s="13">
        <f t="shared" si="12"/>
        <v>657.6</v>
      </c>
      <c r="P165" s="13">
        <f t="shared" si="13"/>
        <v>1427.8740723200908</v>
      </c>
      <c r="Q165" s="41">
        <v>2878</v>
      </c>
      <c r="R165">
        <f t="shared" si="14"/>
        <v>1</v>
      </c>
    </row>
    <row r="166" spans="1:18" ht="15" x14ac:dyDescent="0.25">
      <c r="A166" s="1" t="s">
        <v>835</v>
      </c>
      <c r="B166" s="1" t="s">
        <v>260</v>
      </c>
      <c r="C166" s="21" t="str">
        <f>_xlfn.XLOOKUP(B166,'workers Info'!$A$2:$A$301,'workers Info'!$B$2:$B$301)</f>
        <v>Lishe Barlass</v>
      </c>
      <c r="D166" s="29">
        <v>45683</v>
      </c>
      <c r="E166" s="1" t="s">
        <v>673</v>
      </c>
      <c r="F166" s="1" t="s">
        <v>680</v>
      </c>
      <c r="G166" s="40">
        <v>828</v>
      </c>
      <c r="H166" s="39">
        <v>19</v>
      </c>
      <c r="I166" s="1" t="s">
        <v>659</v>
      </c>
      <c r="J166" t="s">
        <v>639</v>
      </c>
      <c r="K166" s="14">
        <v>2591.2222041257351</v>
      </c>
      <c r="L166" s="13">
        <f t="shared" si="10"/>
        <v>3.129495415610791</v>
      </c>
      <c r="M166" s="11" t="str">
        <f>_xlfn.XLOOKUP(B166, 'workers Info'!$A$2:$A$301, 'workers Info'!$F$2:$F$301)</f>
        <v>ExpressCargo</v>
      </c>
      <c r="N166" s="19">
        <f t="shared" si="11"/>
        <v>118.28571428571429</v>
      </c>
      <c r="O166" s="13">
        <f t="shared" si="12"/>
        <v>331.2</v>
      </c>
      <c r="P166" s="13">
        <f t="shared" si="13"/>
        <v>2260.0222041257352</v>
      </c>
      <c r="Q166" s="41">
        <v>18023</v>
      </c>
      <c r="R166">
        <f t="shared" si="14"/>
        <v>4</v>
      </c>
    </row>
    <row r="167" spans="1:18" ht="15" x14ac:dyDescent="0.25">
      <c r="A167" s="1" t="s">
        <v>836</v>
      </c>
      <c r="B167" s="1" t="s">
        <v>145</v>
      </c>
      <c r="C167" s="21" t="str">
        <f>_xlfn.XLOOKUP(B167,'workers Info'!$A$2:$A$301,'workers Info'!$B$2:$B$301)</f>
        <v>Edik Prantl</v>
      </c>
      <c r="D167" s="29">
        <v>45682</v>
      </c>
      <c r="E167" s="1" t="s">
        <v>676</v>
      </c>
      <c r="F167" s="1" t="s">
        <v>666</v>
      </c>
      <c r="G167" s="40">
        <v>2035</v>
      </c>
      <c r="H167" s="39">
        <v>42</v>
      </c>
      <c r="I167" s="1" t="s">
        <v>659</v>
      </c>
      <c r="J167" t="s">
        <v>637</v>
      </c>
      <c r="K167" s="14">
        <v>2771.973955973524</v>
      </c>
      <c r="L167" s="13">
        <f t="shared" si="10"/>
        <v>1.3621493641147537</v>
      </c>
      <c r="M167" s="11" t="str">
        <f>_xlfn.XLOOKUP(B167, 'workers Info'!$A$2:$A$301, 'workers Info'!$F$2:$F$301)</f>
        <v>ExpressCargo</v>
      </c>
      <c r="N167" s="19">
        <f t="shared" si="11"/>
        <v>290.71428571428572</v>
      </c>
      <c r="O167" s="13">
        <f t="shared" si="12"/>
        <v>814</v>
      </c>
      <c r="P167" s="13">
        <f t="shared" si="13"/>
        <v>1957.973955973524</v>
      </c>
      <c r="Q167" s="41">
        <v>3182</v>
      </c>
      <c r="R167">
        <f t="shared" si="14"/>
        <v>2</v>
      </c>
    </row>
    <row r="168" spans="1:18" ht="15" x14ac:dyDescent="0.25">
      <c r="A168" s="1" t="s">
        <v>837</v>
      </c>
      <c r="B168" s="1" t="s">
        <v>609</v>
      </c>
      <c r="C168" s="21" t="str">
        <f>_xlfn.XLOOKUP(B168,'workers Info'!$A$2:$A$301,'workers Info'!$B$2:$B$301)</f>
        <v>Carie Henriet</v>
      </c>
      <c r="D168" s="29">
        <v>45690</v>
      </c>
      <c r="E168" s="1" t="s">
        <v>664</v>
      </c>
      <c r="F168" s="1" t="s">
        <v>674</v>
      </c>
      <c r="G168" s="40">
        <v>2325</v>
      </c>
      <c r="H168" s="39">
        <v>50</v>
      </c>
      <c r="I168" s="1" t="s">
        <v>659</v>
      </c>
      <c r="J168" t="s">
        <v>640</v>
      </c>
      <c r="K168" s="14">
        <v>4238.8705924138403</v>
      </c>
      <c r="L168" s="13">
        <f t="shared" si="10"/>
        <v>1.8231701472747701</v>
      </c>
      <c r="M168" s="11" t="str">
        <f>_xlfn.XLOOKUP(B168, 'workers Info'!$A$2:$A$301, 'workers Info'!$F$2:$F$301)</f>
        <v>LogiTrans</v>
      </c>
      <c r="N168" s="19">
        <f t="shared" si="11"/>
        <v>332.14285714285717</v>
      </c>
      <c r="O168" s="13">
        <f t="shared" si="12"/>
        <v>930</v>
      </c>
      <c r="P168" s="13">
        <f t="shared" si="13"/>
        <v>3308.8705924138403</v>
      </c>
      <c r="Q168" s="41">
        <v>10705</v>
      </c>
      <c r="R168">
        <f t="shared" si="14"/>
        <v>3</v>
      </c>
    </row>
    <row r="169" spans="1:18" ht="15" x14ac:dyDescent="0.25">
      <c r="A169" s="1" t="s">
        <v>838</v>
      </c>
      <c r="B169" s="1" t="s">
        <v>193</v>
      </c>
      <c r="C169" s="21" t="str">
        <f>_xlfn.XLOOKUP(B169,'workers Info'!$A$2:$A$301,'workers Info'!$B$2:$B$301)</f>
        <v>Dion Jack</v>
      </c>
      <c r="D169" s="29">
        <v>45689</v>
      </c>
      <c r="E169" s="1" t="s">
        <v>657</v>
      </c>
      <c r="F169" s="1" t="s">
        <v>674</v>
      </c>
      <c r="G169" s="40">
        <v>2147</v>
      </c>
      <c r="H169" s="39">
        <v>45</v>
      </c>
      <c r="I169" s="1" t="s">
        <v>659</v>
      </c>
      <c r="J169" t="s">
        <v>639</v>
      </c>
      <c r="K169" s="14">
        <v>6637.274197017</v>
      </c>
      <c r="L169" s="13">
        <f t="shared" si="10"/>
        <v>3.091417884032138</v>
      </c>
      <c r="M169" s="11" t="str">
        <f>_xlfn.XLOOKUP(B169, 'workers Info'!$A$2:$A$301, 'workers Info'!$F$2:$F$301)</f>
        <v>FastHaul</v>
      </c>
      <c r="N169" s="19">
        <f t="shared" si="11"/>
        <v>306.71428571428572</v>
      </c>
      <c r="O169" s="13">
        <f t="shared" si="12"/>
        <v>858.8</v>
      </c>
      <c r="P169" s="13">
        <f t="shared" si="13"/>
        <v>5778.4741970169998</v>
      </c>
      <c r="Q169" s="41">
        <v>18074</v>
      </c>
      <c r="R169">
        <f t="shared" si="14"/>
        <v>2</v>
      </c>
    </row>
    <row r="170" spans="1:18" ht="15" x14ac:dyDescent="0.25">
      <c r="A170" s="1" t="s">
        <v>839</v>
      </c>
      <c r="B170" s="1" t="s">
        <v>455</v>
      </c>
      <c r="C170" s="21" t="str">
        <f>_xlfn.XLOOKUP(B170,'workers Info'!$A$2:$A$301,'workers Info'!$B$2:$B$301)</f>
        <v>Correy McGrail</v>
      </c>
      <c r="D170" s="29">
        <v>45682</v>
      </c>
      <c r="E170" s="1" t="s">
        <v>668</v>
      </c>
      <c r="F170" s="1" t="s">
        <v>680</v>
      </c>
      <c r="G170" s="40">
        <v>725</v>
      </c>
      <c r="H170" s="39">
        <v>16</v>
      </c>
      <c r="I170" s="1" t="s">
        <v>659</v>
      </c>
      <c r="J170" t="s">
        <v>638</v>
      </c>
      <c r="K170" s="14">
        <v>1925.2005989375416</v>
      </c>
      <c r="L170" s="13">
        <f t="shared" si="10"/>
        <v>2.6554491019828159</v>
      </c>
      <c r="M170" s="11" t="str">
        <f>_xlfn.XLOOKUP(B170, 'workers Info'!$A$2:$A$301, 'workers Info'!$F$2:$F$301)</f>
        <v>FastHaul</v>
      </c>
      <c r="N170" s="19">
        <f t="shared" si="11"/>
        <v>103.57142857142857</v>
      </c>
      <c r="O170" s="13">
        <f t="shared" si="12"/>
        <v>290</v>
      </c>
      <c r="P170" s="13">
        <f t="shared" si="13"/>
        <v>1635.2005989375416</v>
      </c>
      <c r="Q170" s="41">
        <v>5114</v>
      </c>
      <c r="R170">
        <f t="shared" si="14"/>
        <v>3</v>
      </c>
    </row>
    <row r="171" spans="1:18" ht="15" x14ac:dyDescent="0.25">
      <c r="A171" s="1" t="s">
        <v>840</v>
      </c>
      <c r="B171" s="1" t="s">
        <v>183</v>
      </c>
      <c r="C171" s="21" t="str">
        <f>_xlfn.XLOOKUP(B171,'workers Info'!$A$2:$A$301,'workers Info'!$B$2:$B$301)</f>
        <v>Matt Tourmell</v>
      </c>
      <c r="D171" s="29">
        <v>45677</v>
      </c>
      <c r="E171" s="1" t="s">
        <v>668</v>
      </c>
      <c r="F171" s="1" t="s">
        <v>666</v>
      </c>
      <c r="G171" s="40">
        <v>395</v>
      </c>
      <c r="H171" s="39">
        <v>10</v>
      </c>
      <c r="I171" s="1" t="s">
        <v>659</v>
      </c>
      <c r="J171" t="s">
        <v>638</v>
      </c>
      <c r="K171" s="14">
        <v>1073.8519336135926</v>
      </c>
      <c r="L171" s="13">
        <f t="shared" si="10"/>
        <v>2.7186124901609938</v>
      </c>
      <c r="M171" s="11" t="str">
        <f>_xlfn.XLOOKUP(B171, 'workers Info'!$A$2:$A$301, 'workers Info'!$F$2:$F$301)</f>
        <v>SwiftMove</v>
      </c>
      <c r="N171" s="19">
        <f t="shared" si="11"/>
        <v>56.428571428571431</v>
      </c>
      <c r="O171" s="13">
        <f t="shared" si="12"/>
        <v>158</v>
      </c>
      <c r="P171" s="13">
        <f t="shared" si="13"/>
        <v>915.85193361359256</v>
      </c>
      <c r="Q171" s="41">
        <v>5359</v>
      </c>
      <c r="R171">
        <f t="shared" si="14"/>
        <v>1</v>
      </c>
    </row>
    <row r="172" spans="1:18" ht="15" x14ac:dyDescent="0.25">
      <c r="A172" s="1" t="s">
        <v>841</v>
      </c>
      <c r="B172" s="1" t="s">
        <v>333</v>
      </c>
      <c r="C172" s="21" t="str">
        <f>_xlfn.XLOOKUP(B172,'workers Info'!$A$2:$A$301,'workers Info'!$B$2:$B$301)</f>
        <v>Mikey Bamford</v>
      </c>
      <c r="D172" s="29">
        <v>45688</v>
      </c>
      <c r="E172" s="1" t="s">
        <v>668</v>
      </c>
      <c r="F172" s="1" t="s">
        <v>662</v>
      </c>
      <c r="G172" s="40">
        <v>433</v>
      </c>
      <c r="H172" s="39">
        <v>10</v>
      </c>
      <c r="I172" s="1" t="s">
        <v>659</v>
      </c>
      <c r="J172" t="s">
        <v>637</v>
      </c>
      <c r="K172" s="14">
        <v>541.23627567555138</v>
      </c>
      <c r="L172" s="13">
        <f t="shared" si="10"/>
        <v>1.2499683041005805</v>
      </c>
      <c r="M172" s="11" t="str">
        <f>_xlfn.XLOOKUP(B172, 'workers Info'!$A$2:$A$301, 'workers Info'!$F$2:$F$301)</f>
        <v>RoadRunners</v>
      </c>
      <c r="N172" s="19">
        <f t="shared" si="11"/>
        <v>61.857142857142854</v>
      </c>
      <c r="O172" s="13">
        <f t="shared" si="12"/>
        <v>173.2</v>
      </c>
      <c r="P172" s="13">
        <f t="shared" si="13"/>
        <v>368.03627567555139</v>
      </c>
      <c r="Q172" s="41">
        <v>2640</v>
      </c>
      <c r="R172">
        <f t="shared" si="14"/>
        <v>5</v>
      </c>
    </row>
    <row r="173" spans="1:18" ht="15" x14ac:dyDescent="0.25">
      <c r="A173" s="1" t="s">
        <v>842</v>
      </c>
      <c r="B173" s="1" t="s">
        <v>227</v>
      </c>
      <c r="C173" s="21" t="str">
        <f>_xlfn.XLOOKUP(B173,'workers Info'!$A$2:$A$301,'workers Info'!$B$2:$B$301)</f>
        <v>Tremaine Cuddehay</v>
      </c>
      <c r="D173" s="29">
        <v>45686</v>
      </c>
      <c r="E173" s="1" t="s">
        <v>676</v>
      </c>
      <c r="F173" s="1" t="s">
        <v>666</v>
      </c>
      <c r="G173" s="40">
        <v>1930</v>
      </c>
      <c r="H173" s="39">
        <v>41</v>
      </c>
      <c r="I173" s="1" t="s">
        <v>659</v>
      </c>
      <c r="J173" t="s">
        <v>640</v>
      </c>
      <c r="K173" s="14">
        <v>3736.3858601831416</v>
      </c>
      <c r="L173" s="13">
        <f t="shared" si="10"/>
        <v>1.9359512228928195</v>
      </c>
      <c r="M173" s="11" t="str">
        <f>_xlfn.XLOOKUP(B173, 'workers Info'!$A$2:$A$301, 'workers Info'!$F$2:$F$301)</f>
        <v>SwiftMove</v>
      </c>
      <c r="N173" s="19">
        <f t="shared" si="11"/>
        <v>275.71428571428572</v>
      </c>
      <c r="O173" s="13">
        <f t="shared" si="12"/>
        <v>772</v>
      </c>
      <c r="P173" s="13">
        <f t="shared" si="13"/>
        <v>2964.3858601831416</v>
      </c>
      <c r="Q173" s="41">
        <v>10726</v>
      </c>
      <c r="R173">
        <f t="shared" si="14"/>
        <v>3</v>
      </c>
    </row>
    <row r="174" spans="1:18" ht="15" x14ac:dyDescent="0.25">
      <c r="A174" s="1" t="s">
        <v>843</v>
      </c>
      <c r="B174" s="1" t="s">
        <v>361</v>
      </c>
      <c r="C174" s="21" t="str">
        <f>_xlfn.XLOOKUP(B174,'workers Info'!$A$2:$A$301,'workers Info'!$B$2:$B$301)</f>
        <v>Kara Derdes</v>
      </c>
      <c r="D174" s="29">
        <v>45679</v>
      </c>
      <c r="E174" s="1" t="s">
        <v>676</v>
      </c>
      <c r="F174" s="1" t="s">
        <v>680</v>
      </c>
      <c r="G174" s="40">
        <v>1803</v>
      </c>
      <c r="H174" s="39">
        <v>39</v>
      </c>
      <c r="I174" s="1" t="s">
        <v>659</v>
      </c>
      <c r="J174" t="s">
        <v>641</v>
      </c>
      <c r="K174" s="14">
        <v>3771.5300456307441</v>
      </c>
      <c r="L174" s="13">
        <f t="shared" si="10"/>
        <v>2.091808122923319</v>
      </c>
      <c r="M174" s="11" t="str">
        <f>_xlfn.XLOOKUP(B174, 'workers Info'!$A$2:$A$301, 'workers Info'!$F$2:$F$301)</f>
        <v>SwiftMove</v>
      </c>
      <c r="N174" s="19">
        <f t="shared" si="11"/>
        <v>257.57142857142856</v>
      </c>
      <c r="O174" s="13">
        <f t="shared" si="12"/>
        <v>721.19999999999993</v>
      </c>
      <c r="P174" s="13">
        <f t="shared" si="13"/>
        <v>3050.3300456307443</v>
      </c>
      <c r="Q174" s="41">
        <v>2685</v>
      </c>
      <c r="R174">
        <f t="shared" si="14"/>
        <v>6</v>
      </c>
    </row>
    <row r="175" spans="1:18" ht="15" x14ac:dyDescent="0.25">
      <c r="A175" s="1" t="s">
        <v>844</v>
      </c>
      <c r="B175" s="1" t="s">
        <v>353</v>
      </c>
      <c r="C175" s="21" t="str">
        <f>_xlfn.XLOOKUP(B175,'workers Info'!$A$2:$A$301,'workers Info'!$B$2:$B$301)</f>
        <v>Freddy Fynn</v>
      </c>
      <c r="D175" s="29">
        <v>45683</v>
      </c>
      <c r="E175" s="1" t="s">
        <v>657</v>
      </c>
      <c r="F175" s="1" t="s">
        <v>658</v>
      </c>
      <c r="G175" s="40">
        <v>2579</v>
      </c>
      <c r="H175" s="39">
        <v>54</v>
      </c>
      <c r="I175" s="1" t="s">
        <v>659</v>
      </c>
      <c r="J175" t="s">
        <v>638</v>
      </c>
      <c r="K175" s="14">
        <v>7187.5628758706907</v>
      </c>
      <c r="L175" s="13">
        <f t="shared" si="10"/>
        <v>2.7869572996784377</v>
      </c>
      <c r="M175" s="11" t="str">
        <f>_xlfn.XLOOKUP(B175, 'workers Info'!$A$2:$A$301, 'workers Info'!$F$2:$F$301)</f>
        <v>ExpressCargo</v>
      </c>
      <c r="N175" s="19">
        <f t="shared" si="11"/>
        <v>368.42857142857144</v>
      </c>
      <c r="O175" s="13">
        <f t="shared" si="12"/>
        <v>1031.5999999999999</v>
      </c>
      <c r="P175" s="13">
        <f t="shared" si="13"/>
        <v>6155.9628758706913</v>
      </c>
      <c r="Q175" s="41">
        <v>4865</v>
      </c>
      <c r="R175">
        <f t="shared" si="14"/>
        <v>1</v>
      </c>
    </row>
    <row r="176" spans="1:18" ht="15" x14ac:dyDescent="0.25">
      <c r="A176" s="1" t="s">
        <v>845</v>
      </c>
      <c r="B176" s="1" t="s">
        <v>455</v>
      </c>
      <c r="C176" s="21" t="str">
        <f>_xlfn.XLOOKUP(B176,'workers Info'!$A$2:$A$301,'workers Info'!$B$2:$B$301)</f>
        <v>Correy McGrail</v>
      </c>
      <c r="D176" s="29">
        <v>45690</v>
      </c>
      <c r="E176" s="1" t="s">
        <v>664</v>
      </c>
      <c r="F176" s="1" t="s">
        <v>671</v>
      </c>
      <c r="G176" s="40">
        <v>527</v>
      </c>
      <c r="H176" s="39">
        <v>14</v>
      </c>
      <c r="I176" s="1" t="s">
        <v>659</v>
      </c>
      <c r="J176" t="s">
        <v>638</v>
      </c>
      <c r="K176" s="14">
        <v>1414.9417839056905</v>
      </c>
      <c r="L176" s="13">
        <f t="shared" si="10"/>
        <v>2.6848990206939098</v>
      </c>
      <c r="M176" s="11" t="str">
        <f>_xlfn.XLOOKUP(B176, 'workers Info'!$A$2:$A$301, 'workers Info'!$F$2:$F$301)</f>
        <v>FastHaul</v>
      </c>
      <c r="N176" s="19">
        <f t="shared" si="11"/>
        <v>75.285714285714292</v>
      </c>
      <c r="O176" s="13">
        <f t="shared" si="12"/>
        <v>210.8</v>
      </c>
      <c r="P176" s="13">
        <f t="shared" si="13"/>
        <v>1204.1417839056905</v>
      </c>
      <c r="Q176" s="41">
        <v>4581</v>
      </c>
      <c r="R176">
        <f t="shared" si="14"/>
        <v>3</v>
      </c>
    </row>
    <row r="177" spans="1:18" ht="15" x14ac:dyDescent="0.25">
      <c r="A177" s="1" t="s">
        <v>846</v>
      </c>
      <c r="B177" s="1" t="s">
        <v>347</v>
      </c>
      <c r="C177" s="21" t="str">
        <f>_xlfn.XLOOKUP(B177,'workers Info'!$A$2:$A$301,'workers Info'!$B$2:$B$301)</f>
        <v>Shelli Syddie</v>
      </c>
      <c r="D177" s="29">
        <v>45688</v>
      </c>
      <c r="E177" s="1" t="s">
        <v>673</v>
      </c>
      <c r="F177" s="1" t="s">
        <v>662</v>
      </c>
      <c r="G177" s="40">
        <v>236</v>
      </c>
      <c r="H177" s="39">
        <v>6</v>
      </c>
      <c r="I177" s="1" t="s">
        <v>659</v>
      </c>
      <c r="J177" t="s">
        <v>641</v>
      </c>
      <c r="K177" s="14">
        <v>496.3786281440951</v>
      </c>
      <c r="L177" s="13">
        <f t="shared" si="10"/>
        <v>2.1032992717970131</v>
      </c>
      <c r="M177" s="11" t="str">
        <f>_xlfn.XLOOKUP(B177, 'workers Info'!$A$2:$A$301, 'workers Info'!$F$2:$F$301)</f>
        <v>LogiTrans</v>
      </c>
      <c r="N177" s="19">
        <f t="shared" si="11"/>
        <v>33.714285714285715</v>
      </c>
      <c r="O177" s="13">
        <f t="shared" si="12"/>
        <v>94.399999999999991</v>
      </c>
      <c r="P177" s="13">
        <f t="shared" si="13"/>
        <v>401.97862814409513</v>
      </c>
      <c r="Q177" s="41">
        <v>2103</v>
      </c>
      <c r="R177">
        <f t="shared" si="14"/>
        <v>1</v>
      </c>
    </row>
    <row r="178" spans="1:18" ht="15" x14ac:dyDescent="0.25">
      <c r="A178" s="1" t="s">
        <v>847</v>
      </c>
      <c r="B178" s="1" t="s">
        <v>321</v>
      </c>
      <c r="C178" s="21" t="str">
        <f>_xlfn.XLOOKUP(B178,'workers Info'!$A$2:$A$301,'workers Info'!$B$2:$B$301)</f>
        <v>Birk Ellerey</v>
      </c>
      <c r="D178" s="29">
        <v>45682</v>
      </c>
      <c r="E178" s="1" t="s">
        <v>664</v>
      </c>
      <c r="F178" s="1" t="s">
        <v>669</v>
      </c>
      <c r="G178" s="40">
        <v>2040</v>
      </c>
      <c r="H178" s="39">
        <v>43</v>
      </c>
      <c r="I178" s="1" t="s">
        <v>659</v>
      </c>
      <c r="J178" t="s">
        <v>637</v>
      </c>
      <c r="K178" s="14">
        <v>2829.4285411009328</v>
      </c>
      <c r="L178" s="13">
        <f t="shared" si="10"/>
        <v>1.3869747750494767</v>
      </c>
      <c r="M178" s="11" t="str">
        <f>_xlfn.XLOOKUP(B178, 'workers Info'!$A$2:$A$301, 'workers Info'!$F$2:$F$301)</f>
        <v>FastHaul</v>
      </c>
      <c r="N178" s="19">
        <f t="shared" si="11"/>
        <v>291.42857142857144</v>
      </c>
      <c r="O178" s="13">
        <f t="shared" si="12"/>
        <v>816</v>
      </c>
      <c r="P178" s="13">
        <f t="shared" si="13"/>
        <v>2013.4285411009328</v>
      </c>
      <c r="Q178" s="41">
        <v>2997</v>
      </c>
      <c r="R178">
        <f t="shared" si="14"/>
        <v>2</v>
      </c>
    </row>
    <row r="179" spans="1:18" ht="15" x14ac:dyDescent="0.25">
      <c r="A179" s="1" t="s">
        <v>848</v>
      </c>
      <c r="B179" s="1" t="s">
        <v>375</v>
      </c>
      <c r="C179" s="21" t="str">
        <f>_xlfn.XLOOKUP(B179,'workers Info'!$A$2:$A$301,'workers Info'!$B$2:$B$301)</f>
        <v>Haydon Doughty</v>
      </c>
      <c r="D179" s="29">
        <v>45683</v>
      </c>
      <c r="E179" s="1" t="s">
        <v>687</v>
      </c>
      <c r="F179" s="1" t="s">
        <v>658</v>
      </c>
      <c r="G179" s="40">
        <v>2986</v>
      </c>
      <c r="H179" s="39">
        <v>62</v>
      </c>
      <c r="I179" s="1" t="s">
        <v>659</v>
      </c>
      <c r="J179" t="s">
        <v>637</v>
      </c>
      <c r="K179" s="14">
        <v>3924.7612181082636</v>
      </c>
      <c r="L179" s="13">
        <f t="shared" si="10"/>
        <v>1.3143875479264111</v>
      </c>
      <c r="M179" s="11" t="str">
        <f>_xlfn.XLOOKUP(B179, 'workers Info'!$A$2:$A$301, 'workers Info'!$F$2:$F$301)</f>
        <v>ExpressCargo</v>
      </c>
      <c r="N179" s="19">
        <f t="shared" si="11"/>
        <v>426.57142857142856</v>
      </c>
      <c r="O179" s="13">
        <f t="shared" si="12"/>
        <v>1194.3999999999999</v>
      </c>
      <c r="P179" s="13">
        <f t="shared" si="13"/>
        <v>2730.3612181082635</v>
      </c>
      <c r="Q179" s="41">
        <v>2977</v>
      </c>
      <c r="R179">
        <f t="shared" si="14"/>
        <v>1</v>
      </c>
    </row>
    <row r="180" spans="1:18" ht="15" x14ac:dyDescent="0.25">
      <c r="A180" s="1" t="s">
        <v>849</v>
      </c>
      <c r="B180" s="1" t="s">
        <v>233</v>
      </c>
      <c r="C180" s="21" t="str">
        <f>_xlfn.XLOOKUP(B180,'workers Info'!$A$2:$A$301,'workers Info'!$B$2:$B$301)</f>
        <v>Nathan Dulinty</v>
      </c>
      <c r="D180" s="29">
        <v>45684</v>
      </c>
      <c r="E180" s="1" t="s">
        <v>668</v>
      </c>
      <c r="F180" s="1" t="s">
        <v>680</v>
      </c>
      <c r="G180" s="40">
        <v>1217</v>
      </c>
      <c r="H180" s="39">
        <v>26</v>
      </c>
      <c r="I180" s="1" t="s">
        <v>659</v>
      </c>
      <c r="J180" t="s">
        <v>637</v>
      </c>
      <c r="K180" s="14">
        <v>1567.5384834052234</v>
      </c>
      <c r="L180" s="13">
        <f t="shared" si="10"/>
        <v>1.2880349083033882</v>
      </c>
      <c r="M180" s="11" t="str">
        <f>_xlfn.XLOOKUP(B180, 'workers Info'!$A$2:$A$301, 'workers Info'!$F$2:$F$301)</f>
        <v>LogiTrans</v>
      </c>
      <c r="N180" s="19">
        <f t="shared" si="11"/>
        <v>173.85714285714286</v>
      </c>
      <c r="O180" s="13">
        <f t="shared" si="12"/>
        <v>486.79999999999995</v>
      </c>
      <c r="P180" s="13">
        <f t="shared" si="13"/>
        <v>1080.7384834052234</v>
      </c>
      <c r="Q180" s="41">
        <v>3331</v>
      </c>
      <c r="R180">
        <f t="shared" si="14"/>
        <v>4</v>
      </c>
    </row>
    <row r="181" spans="1:18" ht="15" x14ac:dyDescent="0.25">
      <c r="A181" s="1" t="s">
        <v>850</v>
      </c>
      <c r="B181" s="1" t="s">
        <v>621</v>
      </c>
      <c r="C181" s="21" t="str">
        <f>_xlfn.XLOOKUP(B181,'workers Info'!$A$2:$A$301,'workers Info'!$B$2:$B$301)</f>
        <v>Del Antic</v>
      </c>
      <c r="D181" s="29">
        <v>45689</v>
      </c>
      <c r="E181" s="1" t="s">
        <v>657</v>
      </c>
      <c r="F181" s="1" t="s">
        <v>674</v>
      </c>
      <c r="G181" s="40">
        <v>2484</v>
      </c>
      <c r="H181" s="39">
        <v>53</v>
      </c>
      <c r="I181" s="1" t="s">
        <v>659</v>
      </c>
      <c r="J181" t="s">
        <v>641</v>
      </c>
      <c r="K181" s="14">
        <v>5496.2607227583649</v>
      </c>
      <c r="L181" s="13">
        <f t="shared" si="10"/>
        <v>2.2126653473262339</v>
      </c>
      <c r="M181" s="11" t="str">
        <f>_xlfn.XLOOKUP(B181, 'workers Info'!$A$2:$A$301, 'workers Info'!$F$2:$F$301)</f>
        <v>LogiTrans</v>
      </c>
      <c r="N181" s="19">
        <f t="shared" si="11"/>
        <v>354.85714285714283</v>
      </c>
      <c r="O181" s="13">
        <f t="shared" si="12"/>
        <v>993.59999999999991</v>
      </c>
      <c r="P181" s="13">
        <f t="shared" si="13"/>
        <v>4502.6607227583645</v>
      </c>
      <c r="Q181" s="41">
        <v>2127</v>
      </c>
      <c r="R181">
        <f t="shared" si="14"/>
        <v>3</v>
      </c>
    </row>
    <row r="182" spans="1:18" ht="15" x14ac:dyDescent="0.25">
      <c r="A182" s="1" t="s">
        <v>851</v>
      </c>
      <c r="B182" s="1" t="s">
        <v>246</v>
      </c>
      <c r="C182" s="21" t="str">
        <f>_xlfn.XLOOKUP(B182,'workers Info'!$A$2:$A$301,'workers Info'!$B$2:$B$301)</f>
        <v>Kathye Bier</v>
      </c>
      <c r="D182" s="29">
        <v>45683</v>
      </c>
      <c r="E182" s="1" t="s">
        <v>657</v>
      </c>
      <c r="F182" s="1" t="s">
        <v>666</v>
      </c>
      <c r="G182" s="40">
        <v>1618</v>
      </c>
      <c r="H182" s="39">
        <v>34</v>
      </c>
      <c r="I182" s="1" t="s">
        <v>659</v>
      </c>
      <c r="J182" t="s">
        <v>641</v>
      </c>
      <c r="K182" s="14">
        <v>3502.5497237314326</v>
      </c>
      <c r="L182" s="13">
        <f t="shared" si="10"/>
        <v>2.1647402495249892</v>
      </c>
      <c r="M182" s="11" t="str">
        <f>_xlfn.XLOOKUP(B182, 'workers Info'!$A$2:$A$301, 'workers Info'!$F$2:$F$301)</f>
        <v>RoadRunners</v>
      </c>
      <c r="N182" s="19">
        <f t="shared" si="11"/>
        <v>231.14285714285714</v>
      </c>
      <c r="O182" s="13">
        <f t="shared" si="12"/>
        <v>647.19999999999993</v>
      </c>
      <c r="P182" s="13">
        <f t="shared" si="13"/>
        <v>2855.3497237314327</v>
      </c>
      <c r="Q182" s="41">
        <v>2418</v>
      </c>
      <c r="R182">
        <f t="shared" si="14"/>
        <v>2</v>
      </c>
    </row>
    <row r="183" spans="1:18" ht="15" x14ac:dyDescent="0.25">
      <c r="A183" s="1" t="s">
        <v>852</v>
      </c>
      <c r="B183" s="1" t="s">
        <v>293</v>
      </c>
      <c r="C183" s="21" t="str">
        <f>_xlfn.XLOOKUP(B183,'workers Info'!$A$2:$A$301,'workers Info'!$B$2:$B$301)</f>
        <v>Ramon Tripp</v>
      </c>
      <c r="D183" s="29">
        <v>45681</v>
      </c>
      <c r="E183" s="1" t="s">
        <v>661</v>
      </c>
      <c r="F183" s="1" t="s">
        <v>674</v>
      </c>
      <c r="G183" s="40">
        <v>1280</v>
      </c>
      <c r="H183" s="39">
        <v>29</v>
      </c>
      <c r="I183" s="1" t="s">
        <v>659</v>
      </c>
      <c r="J183" t="s">
        <v>639</v>
      </c>
      <c r="K183" s="14">
        <v>3927.754706061427</v>
      </c>
      <c r="L183" s="13">
        <f t="shared" si="10"/>
        <v>3.0685583641104897</v>
      </c>
      <c r="M183" s="11" t="str">
        <f>_xlfn.XLOOKUP(B183, 'workers Info'!$A$2:$A$301, 'workers Info'!$F$2:$F$301)</f>
        <v>RoadRunners</v>
      </c>
      <c r="N183" s="19">
        <f t="shared" si="11"/>
        <v>182.85714285714286</v>
      </c>
      <c r="O183" s="13">
        <f t="shared" si="12"/>
        <v>512</v>
      </c>
      <c r="P183" s="13">
        <f t="shared" si="13"/>
        <v>3415.754706061427</v>
      </c>
      <c r="Q183" s="41">
        <v>19525</v>
      </c>
      <c r="R183">
        <f t="shared" si="14"/>
        <v>2</v>
      </c>
    </row>
    <row r="184" spans="1:18" ht="15" x14ac:dyDescent="0.25">
      <c r="A184" s="1" t="s">
        <v>853</v>
      </c>
      <c r="B184" s="1" t="s">
        <v>121</v>
      </c>
      <c r="C184" s="21" t="str">
        <f>_xlfn.XLOOKUP(B184,'workers Info'!$A$2:$A$301,'workers Info'!$B$2:$B$301)</f>
        <v>Harbert Abela</v>
      </c>
      <c r="D184" s="29">
        <v>45681</v>
      </c>
      <c r="E184" s="1" t="s">
        <v>687</v>
      </c>
      <c r="F184" s="1" t="s">
        <v>674</v>
      </c>
      <c r="G184" s="40">
        <v>1954</v>
      </c>
      <c r="H184" s="39">
        <v>41</v>
      </c>
      <c r="I184" s="1" t="s">
        <v>659</v>
      </c>
      <c r="J184" t="s">
        <v>639</v>
      </c>
      <c r="K184" s="14">
        <v>6446.4698442458257</v>
      </c>
      <c r="L184" s="13">
        <f t="shared" si="10"/>
        <v>3.299114556932357</v>
      </c>
      <c r="M184" s="11" t="str">
        <f>_xlfn.XLOOKUP(B184, 'workers Info'!$A$2:$A$301, 'workers Info'!$F$2:$F$301)</f>
        <v>FastHaul</v>
      </c>
      <c r="N184" s="19">
        <f t="shared" si="11"/>
        <v>279.14285714285717</v>
      </c>
      <c r="O184" s="13">
        <f t="shared" si="12"/>
        <v>781.6</v>
      </c>
      <c r="P184" s="13">
        <f t="shared" si="13"/>
        <v>5664.8698442458253</v>
      </c>
      <c r="Q184" s="41">
        <v>18129</v>
      </c>
      <c r="R184">
        <f t="shared" si="14"/>
        <v>2</v>
      </c>
    </row>
    <row r="185" spans="1:18" ht="15" x14ac:dyDescent="0.25">
      <c r="A185" s="1" t="s">
        <v>854</v>
      </c>
      <c r="B185" s="1" t="s">
        <v>123</v>
      </c>
      <c r="C185" s="21" t="str">
        <f>_xlfn.XLOOKUP(B185,'workers Info'!$A$2:$A$301,'workers Info'!$B$2:$B$301)</f>
        <v>Aguste Gawne</v>
      </c>
      <c r="D185" s="29">
        <v>45683</v>
      </c>
      <c r="E185" s="1" t="s">
        <v>687</v>
      </c>
      <c r="F185" s="1" t="s">
        <v>658</v>
      </c>
      <c r="G185" s="40">
        <v>1835</v>
      </c>
      <c r="H185" s="39">
        <v>40</v>
      </c>
      <c r="I185" s="1" t="s">
        <v>659</v>
      </c>
      <c r="J185" t="s">
        <v>640</v>
      </c>
      <c r="K185" s="14">
        <v>3359.4455710777952</v>
      </c>
      <c r="L185" s="13">
        <f t="shared" si="10"/>
        <v>1.8307605291977085</v>
      </c>
      <c r="M185" s="11" t="str">
        <f>_xlfn.XLOOKUP(B185, 'workers Info'!$A$2:$A$301, 'workers Info'!$F$2:$F$301)</f>
        <v>LogiTrans</v>
      </c>
      <c r="N185" s="19">
        <f t="shared" si="11"/>
        <v>262.14285714285717</v>
      </c>
      <c r="O185" s="13">
        <f t="shared" si="12"/>
        <v>734</v>
      </c>
      <c r="P185" s="13">
        <f t="shared" si="13"/>
        <v>2625.4455710777952</v>
      </c>
      <c r="Q185" s="41">
        <v>10324</v>
      </c>
      <c r="R185">
        <f t="shared" si="14"/>
        <v>3</v>
      </c>
    </row>
    <row r="186" spans="1:18" ht="15" x14ac:dyDescent="0.25">
      <c r="A186" s="1" t="s">
        <v>855</v>
      </c>
      <c r="B186" s="1" t="s">
        <v>291</v>
      </c>
      <c r="C186" s="21" t="str">
        <f>_xlfn.XLOOKUP(B186,'workers Info'!$A$2:$A$301,'workers Info'!$B$2:$B$301)</f>
        <v>Eleanor Waterdrinker</v>
      </c>
      <c r="D186" s="29">
        <v>45688</v>
      </c>
      <c r="E186" s="1" t="s">
        <v>676</v>
      </c>
      <c r="F186" s="1" t="s">
        <v>674</v>
      </c>
      <c r="G186" s="40">
        <v>550</v>
      </c>
      <c r="H186" s="39">
        <v>14</v>
      </c>
      <c r="I186" s="1" t="s">
        <v>659</v>
      </c>
      <c r="J186" t="s">
        <v>638</v>
      </c>
      <c r="K186" s="14">
        <v>1468.7388061610923</v>
      </c>
      <c r="L186" s="13">
        <f t="shared" si="10"/>
        <v>2.6704341930201676</v>
      </c>
      <c r="M186" s="11" t="str">
        <f>_xlfn.XLOOKUP(B186, 'workers Info'!$A$2:$A$301, 'workers Info'!$F$2:$F$301)</f>
        <v>FastHaul</v>
      </c>
      <c r="N186" s="19">
        <f t="shared" si="11"/>
        <v>78.571428571428569</v>
      </c>
      <c r="O186" s="13">
        <f t="shared" si="12"/>
        <v>219.99999999999997</v>
      </c>
      <c r="P186" s="13">
        <f t="shared" si="13"/>
        <v>1248.7388061610923</v>
      </c>
      <c r="Q186" s="41">
        <v>4893</v>
      </c>
      <c r="R186">
        <f t="shared" si="14"/>
        <v>3</v>
      </c>
    </row>
    <row r="187" spans="1:18" ht="15" x14ac:dyDescent="0.25">
      <c r="A187" s="1" t="s">
        <v>856</v>
      </c>
      <c r="B187" s="1" t="s">
        <v>613</v>
      </c>
      <c r="C187" s="21" t="str">
        <f>_xlfn.XLOOKUP(B187,'workers Info'!$A$2:$A$301,'workers Info'!$B$2:$B$301)</f>
        <v>Werner Stockney</v>
      </c>
      <c r="D187" s="29">
        <v>45686</v>
      </c>
      <c r="E187" s="1" t="s">
        <v>661</v>
      </c>
      <c r="F187" s="1" t="s">
        <v>671</v>
      </c>
      <c r="G187" s="40">
        <v>1037</v>
      </c>
      <c r="H187" s="39">
        <v>24</v>
      </c>
      <c r="I187" s="1" t="s">
        <v>659</v>
      </c>
      <c r="J187" t="s">
        <v>639</v>
      </c>
      <c r="K187" s="14">
        <v>3424.8896782450906</v>
      </c>
      <c r="L187" s="13">
        <f t="shared" si="10"/>
        <v>3.3026901429557287</v>
      </c>
      <c r="M187" s="11" t="str">
        <f>_xlfn.XLOOKUP(B187, 'workers Info'!$A$2:$A$301, 'workers Info'!$F$2:$F$301)</f>
        <v>FastHaul</v>
      </c>
      <c r="N187" s="19">
        <f t="shared" si="11"/>
        <v>148.14285714285714</v>
      </c>
      <c r="O187" s="13">
        <f t="shared" si="12"/>
        <v>414.79999999999995</v>
      </c>
      <c r="P187" s="13">
        <f t="shared" si="13"/>
        <v>3010.0896782450909</v>
      </c>
      <c r="Q187" s="41">
        <v>20163</v>
      </c>
      <c r="R187">
        <f t="shared" si="14"/>
        <v>4</v>
      </c>
    </row>
    <row r="188" spans="1:18" ht="15" x14ac:dyDescent="0.25">
      <c r="A188" s="1" t="s">
        <v>857</v>
      </c>
      <c r="B188" s="1" t="s">
        <v>223</v>
      </c>
      <c r="C188" s="21" t="str">
        <f>_xlfn.XLOOKUP(B188,'workers Info'!$A$2:$A$301,'workers Info'!$B$2:$B$301)</f>
        <v>Shaine Aland</v>
      </c>
      <c r="D188" s="29">
        <v>45690</v>
      </c>
      <c r="E188" s="1" t="s">
        <v>668</v>
      </c>
      <c r="F188" s="1" t="s">
        <v>680</v>
      </c>
      <c r="G188" s="40">
        <v>1999</v>
      </c>
      <c r="H188" s="39">
        <v>42</v>
      </c>
      <c r="I188" s="1" t="s">
        <v>659</v>
      </c>
      <c r="J188" t="s">
        <v>638</v>
      </c>
      <c r="K188" s="14">
        <v>5199.9202153749411</v>
      </c>
      <c r="L188" s="13">
        <f t="shared" si="10"/>
        <v>2.6012607380564989</v>
      </c>
      <c r="M188" s="11" t="str">
        <f>_xlfn.XLOOKUP(B188, 'workers Info'!$A$2:$A$301, 'workers Info'!$F$2:$F$301)</f>
        <v>SwiftMove</v>
      </c>
      <c r="N188" s="19">
        <f t="shared" si="11"/>
        <v>285.57142857142856</v>
      </c>
      <c r="O188" s="13">
        <f t="shared" si="12"/>
        <v>799.59999999999991</v>
      </c>
      <c r="P188" s="13">
        <f t="shared" si="13"/>
        <v>4400.3202153749407</v>
      </c>
      <c r="Q188" s="41">
        <v>4856</v>
      </c>
      <c r="R188">
        <f t="shared" si="14"/>
        <v>2</v>
      </c>
    </row>
    <row r="189" spans="1:18" ht="15" x14ac:dyDescent="0.25">
      <c r="A189" s="1" t="s">
        <v>858</v>
      </c>
      <c r="B189" s="1" t="s">
        <v>227</v>
      </c>
      <c r="C189" s="21" t="str">
        <f>_xlfn.XLOOKUP(B189,'workers Info'!$A$2:$A$301,'workers Info'!$B$2:$B$301)</f>
        <v>Tremaine Cuddehay</v>
      </c>
      <c r="D189" s="29">
        <v>45679</v>
      </c>
      <c r="E189" s="1" t="s">
        <v>657</v>
      </c>
      <c r="F189" s="1" t="s">
        <v>662</v>
      </c>
      <c r="G189" s="40">
        <v>2854</v>
      </c>
      <c r="H189" s="39">
        <v>59</v>
      </c>
      <c r="I189" s="1" t="s">
        <v>659</v>
      </c>
      <c r="J189" t="s">
        <v>639</v>
      </c>
      <c r="K189" s="14">
        <v>8953.7176207126231</v>
      </c>
      <c r="L189" s="13">
        <f t="shared" si="10"/>
        <v>3.1372521446084876</v>
      </c>
      <c r="M189" s="11" t="str">
        <f>_xlfn.XLOOKUP(B189, 'workers Info'!$A$2:$A$301, 'workers Info'!$F$2:$F$301)</f>
        <v>SwiftMove</v>
      </c>
      <c r="N189" s="19">
        <f t="shared" si="11"/>
        <v>407.71428571428572</v>
      </c>
      <c r="O189" s="13">
        <f t="shared" si="12"/>
        <v>1141.5999999999999</v>
      </c>
      <c r="P189" s="13">
        <f t="shared" si="13"/>
        <v>7812.1176207126227</v>
      </c>
      <c r="Q189" s="41">
        <v>19880</v>
      </c>
      <c r="R189">
        <f t="shared" si="14"/>
        <v>3</v>
      </c>
    </row>
    <row r="190" spans="1:18" ht="15" x14ac:dyDescent="0.25">
      <c r="A190" s="1" t="s">
        <v>859</v>
      </c>
      <c r="B190" s="1" t="s">
        <v>260</v>
      </c>
      <c r="C190" s="21" t="str">
        <f>_xlfn.XLOOKUP(B190,'workers Info'!$A$2:$A$301,'workers Info'!$B$2:$B$301)</f>
        <v>Lishe Barlass</v>
      </c>
      <c r="D190" s="29">
        <v>45686</v>
      </c>
      <c r="E190" s="1" t="s">
        <v>657</v>
      </c>
      <c r="F190" s="1" t="s">
        <v>680</v>
      </c>
      <c r="G190" s="40">
        <v>1142</v>
      </c>
      <c r="H190" s="39">
        <v>24</v>
      </c>
      <c r="I190" s="1" t="s">
        <v>659</v>
      </c>
      <c r="J190" t="s">
        <v>641</v>
      </c>
      <c r="K190" s="14">
        <v>2411.6748487108916</v>
      </c>
      <c r="L190" s="13">
        <f t="shared" si="10"/>
        <v>2.1117993421286267</v>
      </c>
      <c r="M190" s="11" t="str">
        <f>_xlfn.XLOOKUP(B190, 'workers Info'!$A$2:$A$301, 'workers Info'!$F$2:$F$301)</f>
        <v>ExpressCargo</v>
      </c>
      <c r="N190" s="19">
        <f t="shared" si="11"/>
        <v>163.14285714285714</v>
      </c>
      <c r="O190" s="13">
        <f t="shared" si="12"/>
        <v>456.79999999999995</v>
      </c>
      <c r="P190" s="13">
        <f t="shared" si="13"/>
        <v>1954.8748487108917</v>
      </c>
      <c r="Q190" s="41">
        <v>2481</v>
      </c>
      <c r="R190">
        <f t="shared" si="14"/>
        <v>4</v>
      </c>
    </row>
    <row r="191" spans="1:18" ht="15" x14ac:dyDescent="0.25">
      <c r="A191" s="1" t="s">
        <v>860</v>
      </c>
      <c r="B191" s="1" t="s">
        <v>319</v>
      </c>
      <c r="C191" s="21" t="str">
        <f>_xlfn.XLOOKUP(B191,'workers Info'!$A$2:$A$301,'workers Info'!$B$2:$B$301)</f>
        <v>Janeczka Cloney</v>
      </c>
      <c r="D191" s="29">
        <v>45686</v>
      </c>
      <c r="E191" s="1" t="s">
        <v>673</v>
      </c>
      <c r="F191" s="1" t="s">
        <v>666</v>
      </c>
      <c r="G191" s="40">
        <v>445</v>
      </c>
      <c r="H191" s="39">
        <v>10</v>
      </c>
      <c r="I191" s="1" t="s">
        <v>659</v>
      </c>
      <c r="J191" t="s">
        <v>638</v>
      </c>
      <c r="K191" s="14">
        <v>1238.0236136869842</v>
      </c>
      <c r="L191" s="13">
        <f t="shared" si="10"/>
        <v>2.7820755363752454</v>
      </c>
      <c r="M191" s="11" t="str">
        <f>_xlfn.XLOOKUP(B191, 'workers Info'!$A$2:$A$301, 'workers Info'!$F$2:$F$301)</f>
        <v>ExpressCargo</v>
      </c>
      <c r="N191" s="19">
        <f t="shared" si="11"/>
        <v>63.571428571428569</v>
      </c>
      <c r="O191" s="13">
        <f t="shared" si="12"/>
        <v>177.99999999999997</v>
      </c>
      <c r="P191" s="13">
        <f t="shared" si="13"/>
        <v>1060.0236136869842</v>
      </c>
      <c r="Q191" s="41">
        <v>5170</v>
      </c>
      <c r="R191">
        <f t="shared" si="14"/>
        <v>2</v>
      </c>
    </row>
    <row r="192" spans="1:18" ht="15" x14ac:dyDescent="0.25">
      <c r="A192" s="1" t="s">
        <v>861</v>
      </c>
      <c r="B192" s="1" t="s">
        <v>267</v>
      </c>
      <c r="C192" s="21" t="str">
        <f>_xlfn.XLOOKUP(B192,'workers Info'!$A$2:$A$301,'workers Info'!$B$2:$B$301)</f>
        <v>Sile Brouncker</v>
      </c>
      <c r="D192" s="29">
        <v>45683</v>
      </c>
      <c r="E192" s="1" t="s">
        <v>657</v>
      </c>
      <c r="F192" s="1" t="s">
        <v>674</v>
      </c>
      <c r="G192" s="40">
        <v>1445</v>
      </c>
      <c r="H192" s="39">
        <v>32</v>
      </c>
      <c r="I192" s="1" t="s">
        <v>659</v>
      </c>
      <c r="J192" t="s">
        <v>641</v>
      </c>
      <c r="K192" s="14">
        <v>3086.4301369167179</v>
      </c>
      <c r="L192" s="13">
        <f t="shared" si="10"/>
        <v>2.1359378110150296</v>
      </c>
      <c r="M192" s="11" t="str">
        <f>_xlfn.XLOOKUP(B192, 'workers Info'!$A$2:$A$301, 'workers Info'!$F$2:$F$301)</f>
        <v>FastHaul</v>
      </c>
      <c r="N192" s="19">
        <f t="shared" si="11"/>
        <v>206.42857142857142</v>
      </c>
      <c r="O192" s="13">
        <f t="shared" si="12"/>
        <v>577.99999999999989</v>
      </c>
      <c r="P192" s="13">
        <f t="shared" si="13"/>
        <v>2508.4301369167179</v>
      </c>
      <c r="Q192" s="41">
        <v>2445</v>
      </c>
      <c r="R192">
        <f t="shared" si="14"/>
        <v>4</v>
      </c>
    </row>
    <row r="193" spans="1:18" ht="15" x14ac:dyDescent="0.25">
      <c r="A193" s="1" t="s">
        <v>862</v>
      </c>
      <c r="B193" s="1" t="s">
        <v>165</v>
      </c>
      <c r="C193" s="21" t="str">
        <f>_xlfn.XLOOKUP(B193,'workers Info'!$A$2:$A$301,'workers Info'!$B$2:$B$301)</f>
        <v>Atalanta Rittmeyer</v>
      </c>
      <c r="D193" s="29">
        <v>45688</v>
      </c>
      <c r="E193" s="1" t="s">
        <v>676</v>
      </c>
      <c r="F193" s="1" t="s">
        <v>674</v>
      </c>
      <c r="G193" s="40">
        <v>1223</v>
      </c>
      <c r="H193" s="39">
        <v>28</v>
      </c>
      <c r="I193" s="1" t="s">
        <v>659</v>
      </c>
      <c r="J193" t="s">
        <v>640</v>
      </c>
      <c r="K193" s="14">
        <v>2255.3254448897483</v>
      </c>
      <c r="L193" s="13">
        <f t="shared" si="10"/>
        <v>1.8440927595173739</v>
      </c>
      <c r="M193" s="11" t="str">
        <f>_xlfn.XLOOKUP(B193, 'workers Info'!$A$2:$A$301, 'workers Info'!$F$2:$F$301)</f>
        <v>SwiftMove</v>
      </c>
      <c r="N193" s="19">
        <f t="shared" si="11"/>
        <v>174.71428571428572</v>
      </c>
      <c r="O193" s="13">
        <f t="shared" si="12"/>
        <v>489.2</v>
      </c>
      <c r="P193" s="13">
        <f t="shared" si="13"/>
        <v>1766.1254448897482</v>
      </c>
      <c r="Q193" s="41">
        <v>9479</v>
      </c>
      <c r="R193">
        <f t="shared" si="14"/>
        <v>2</v>
      </c>
    </row>
    <row r="194" spans="1:18" ht="15" x14ac:dyDescent="0.25">
      <c r="A194" s="1" t="s">
        <v>863</v>
      </c>
      <c r="B194" s="1" t="s">
        <v>617</v>
      </c>
      <c r="C194" s="21" t="str">
        <f>_xlfn.XLOOKUP(B194,'workers Info'!$A$2:$A$301,'workers Info'!$B$2:$B$301)</f>
        <v>Bobbye Mattiussi</v>
      </c>
      <c r="D194" s="29">
        <v>45687</v>
      </c>
      <c r="E194" s="1" t="s">
        <v>676</v>
      </c>
      <c r="F194" s="1" t="s">
        <v>669</v>
      </c>
      <c r="G194" s="40">
        <v>2435</v>
      </c>
      <c r="H194" s="39">
        <v>52</v>
      </c>
      <c r="I194" s="1" t="s">
        <v>659</v>
      </c>
      <c r="J194" t="s">
        <v>639</v>
      </c>
      <c r="K194" s="14">
        <v>7715.6577130373944</v>
      </c>
      <c r="L194" s="13">
        <f t="shared" si="10"/>
        <v>3.1686479314321949</v>
      </c>
      <c r="M194" s="11" t="str">
        <f>_xlfn.XLOOKUP(B194, 'workers Info'!$A$2:$A$301, 'workers Info'!$F$2:$F$301)</f>
        <v>RoadRunners</v>
      </c>
      <c r="N194" s="19">
        <f t="shared" si="11"/>
        <v>347.85714285714283</v>
      </c>
      <c r="O194" s="13">
        <f t="shared" si="12"/>
        <v>973.99999999999989</v>
      </c>
      <c r="P194" s="13">
        <f t="shared" si="13"/>
        <v>6741.6577130373944</v>
      </c>
      <c r="Q194" s="41">
        <v>20961</v>
      </c>
      <c r="R194">
        <f t="shared" si="14"/>
        <v>2</v>
      </c>
    </row>
    <row r="195" spans="1:18" ht="15" x14ac:dyDescent="0.25">
      <c r="A195" s="1" t="s">
        <v>864</v>
      </c>
      <c r="B195" s="1" t="s">
        <v>225</v>
      </c>
      <c r="C195" s="21" t="str">
        <f>_xlfn.XLOOKUP(B195,'workers Info'!$A$2:$A$301,'workers Info'!$B$2:$B$301)</f>
        <v>Cesaro Blackborough</v>
      </c>
      <c r="D195" s="29">
        <v>45689</v>
      </c>
      <c r="E195" s="1" t="s">
        <v>668</v>
      </c>
      <c r="F195" s="1" t="s">
        <v>658</v>
      </c>
      <c r="G195" s="40">
        <v>2226</v>
      </c>
      <c r="H195" s="39">
        <v>48</v>
      </c>
      <c r="I195" s="1" t="s">
        <v>659</v>
      </c>
      <c r="J195" t="s">
        <v>641</v>
      </c>
      <c r="K195" s="14">
        <v>4902.7393583321309</v>
      </c>
      <c r="L195" s="13">
        <f t="shared" ref="L195:L258" si="15">K195/G195</f>
        <v>2.2024884808320446</v>
      </c>
      <c r="M195" s="11" t="str">
        <f>_xlfn.XLOOKUP(B195, 'workers Info'!$A$2:$A$301, 'workers Info'!$F$2:$F$301)</f>
        <v>SwiftMove</v>
      </c>
      <c r="N195" s="19">
        <f t="shared" ref="N195:N258" si="16">G195/7</f>
        <v>318</v>
      </c>
      <c r="O195" s="13">
        <f t="shared" ref="O195:O258" si="17">N195*2.8</f>
        <v>890.4</v>
      </c>
      <c r="P195" s="13">
        <f t="shared" ref="P195:P258" si="18">K195-O195</f>
        <v>4012.3393583321308</v>
      </c>
      <c r="Q195" s="41">
        <v>2041</v>
      </c>
      <c r="R195">
        <f t="shared" ref="R195:R258" si="19">COUNTIFS($B$2:$B$501, B195)</f>
        <v>2</v>
      </c>
    </row>
    <row r="196" spans="1:18" ht="15" x14ac:dyDescent="0.25">
      <c r="A196" s="1" t="s">
        <v>865</v>
      </c>
      <c r="B196" s="1" t="s">
        <v>97</v>
      </c>
      <c r="C196" s="21" t="str">
        <f>_xlfn.XLOOKUP(B196,'workers Info'!$A$2:$A$301,'workers Info'!$B$2:$B$301)</f>
        <v>Bruis Eagles</v>
      </c>
      <c r="D196" s="29">
        <v>45688</v>
      </c>
      <c r="E196" s="1" t="s">
        <v>668</v>
      </c>
      <c r="F196" s="1" t="s">
        <v>674</v>
      </c>
      <c r="G196" s="40">
        <v>327</v>
      </c>
      <c r="H196" s="39">
        <v>9</v>
      </c>
      <c r="I196" s="1" t="s">
        <v>659</v>
      </c>
      <c r="J196" t="s">
        <v>639</v>
      </c>
      <c r="K196" s="14">
        <v>1026.3978330962491</v>
      </c>
      <c r="L196" s="13">
        <f t="shared" si="15"/>
        <v>3.1388312938723213</v>
      </c>
      <c r="M196" s="11" t="str">
        <f>_xlfn.XLOOKUP(B196, 'workers Info'!$A$2:$A$301, 'workers Info'!$F$2:$F$301)</f>
        <v>RoadRunners</v>
      </c>
      <c r="N196" s="19">
        <f t="shared" si="16"/>
        <v>46.714285714285715</v>
      </c>
      <c r="O196" s="13">
        <f t="shared" si="17"/>
        <v>130.79999999999998</v>
      </c>
      <c r="P196" s="13">
        <f t="shared" si="18"/>
        <v>895.59783309624913</v>
      </c>
      <c r="Q196" s="41">
        <v>21048</v>
      </c>
      <c r="R196">
        <f t="shared" si="19"/>
        <v>1</v>
      </c>
    </row>
    <row r="197" spans="1:18" ht="15" x14ac:dyDescent="0.25">
      <c r="A197" s="1" t="s">
        <v>866</v>
      </c>
      <c r="B197" s="1" t="s">
        <v>244</v>
      </c>
      <c r="C197" s="21" t="str">
        <f>_xlfn.XLOOKUP(B197,'workers Info'!$A$2:$A$301,'workers Info'!$B$2:$B$301)</f>
        <v>Vikki Cripwell</v>
      </c>
      <c r="D197" s="29">
        <v>45689</v>
      </c>
      <c r="E197" s="1" t="s">
        <v>657</v>
      </c>
      <c r="F197" s="1" t="s">
        <v>674</v>
      </c>
      <c r="G197" s="40">
        <v>1240</v>
      </c>
      <c r="H197" s="39">
        <v>27</v>
      </c>
      <c r="I197" s="1" t="s">
        <v>659</v>
      </c>
      <c r="J197" t="s">
        <v>639</v>
      </c>
      <c r="K197" s="14">
        <v>3974.0063517622139</v>
      </c>
      <c r="L197" s="13">
        <f t="shared" si="15"/>
        <v>3.2048438320663015</v>
      </c>
      <c r="M197" s="11" t="str">
        <f>_xlfn.XLOOKUP(B197, 'workers Info'!$A$2:$A$301, 'workers Info'!$F$2:$F$301)</f>
        <v>SwiftMove</v>
      </c>
      <c r="N197" s="19">
        <f t="shared" si="16"/>
        <v>177.14285714285714</v>
      </c>
      <c r="O197" s="13">
        <f t="shared" si="17"/>
        <v>495.99999999999994</v>
      </c>
      <c r="P197" s="13">
        <f t="shared" si="18"/>
        <v>3478.0063517622139</v>
      </c>
      <c r="Q197" s="41">
        <v>18820</v>
      </c>
      <c r="R197">
        <f t="shared" si="19"/>
        <v>4</v>
      </c>
    </row>
    <row r="198" spans="1:18" ht="15" x14ac:dyDescent="0.25">
      <c r="A198" s="1" t="s">
        <v>867</v>
      </c>
      <c r="B198" s="1" t="s">
        <v>153</v>
      </c>
      <c r="C198" s="21" t="str">
        <f>_xlfn.XLOOKUP(B198,'workers Info'!$A$2:$A$301,'workers Info'!$B$2:$B$301)</f>
        <v>Olly Rolin</v>
      </c>
      <c r="D198" s="29">
        <v>45687</v>
      </c>
      <c r="E198" s="1" t="s">
        <v>664</v>
      </c>
      <c r="F198" s="1" t="s">
        <v>662</v>
      </c>
      <c r="G198" s="40">
        <v>1785</v>
      </c>
      <c r="H198" s="39">
        <v>39</v>
      </c>
      <c r="I198" s="1" t="s">
        <v>659</v>
      </c>
      <c r="J198" t="s">
        <v>638</v>
      </c>
      <c r="K198" s="14">
        <v>4858.1298445750144</v>
      </c>
      <c r="L198" s="13">
        <f t="shared" si="15"/>
        <v>2.7216413695098121</v>
      </c>
      <c r="M198" s="11" t="str">
        <f>_xlfn.XLOOKUP(B198, 'workers Info'!$A$2:$A$301, 'workers Info'!$F$2:$F$301)</f>
        <v>ExpressCargo</v>
      </c>
      <c r="N198" s="19">
        <f t="shared" si="16"/>
        <v>255</v>
      </c>
      <c r="O198" s="13">
        <f t="shared" si="17"/>
        <v>714</v>
      </c>
      <c r="P198" s="13">
        <f t="shared" si="18"/>
        <v>4144.1298445750144</v>
      </c>
      <c r="Q198" s="41">
        <v>4573</v>
      </c>
      <c r="R198">
        <f t="shared" si="19"/>
        <v>3</v>
      </c>
    </row>
    <row r="199" spans="1:18" ht="15" x14ac:dyDescent="0.25">
      <c r="A199" s="1" t="s">
        <v>868</v>
      </c>
      <c r="B199" s="1" t="s">
        <v>573</v>
      </c>
      <c r="C199" s="21" t="str">
        <f>_xlfn.XLOOKUP(B199,'workers Info'!$A$2:$A$301,'workers Info'!$B$2:$B$301)</f>
        <v>Tammie Comini</v>
      </c>
      <c r="D199" s="29">
        <v>45691</v>
      </c>
      <c r="E199" s="1" t="s">
        <v>664</v>
      </c>
      <c r="F199" s="1" t="s">
        <v>666</v>
      </c>
      <c r="G199" s="40">
        <v>352</v>
      </c>
      <c r="H199" s="39">
        <v>11</v>
      </c>
      <c r="I199" s="1" t="s">
        <v>659</v>
      </c>
      <c r="J199" t="s">
        <v>638</v>
      </c>
      <c r="K199" s="14">
        <v>895.34678986497897</v>
      </c>
      <c r="L199" s="13">
        <f t="shared" si="15"/>
        <v>2.5435988348436904</v>
      </c>
      <c r="M199" s="11" t="str">
        <f>_xlfn.XLOOKUP(B199, 'workers Info'!$A$2:$A$301, 'workers Info'!$F$2:$F$301)</f>
        <v>SwiftMove</v>
      </c>
      <c r="N199" s="19">
        <f t="shared" si="16"/>
        <v>50.285714285714285</v>
      </c>
      <c r="O199" s="13">
        <f t="shared" si="17"/>
        <v>140.79999999999998</v>
      </c>
      <c r="P199" s="13">
        <f t="shared" si="18"/>
        <v>754.54678986497902</v>
      </c>
      <c r="Q199" s="41">
        <v>5115</v>
      </c>
      <c r="R199">
        <f t="shared" si="19"/>
        <v>1</v>
      </c>
    </row>
    <row r="200" spans="1:18" ht="15" x14ac:dyDescent="0.25">
      <c r="A200" s="1" t="s">
        <v>869</v>
      </c>
      <c r="B200" s="1" t="s">
        <v>78</v>
      </c>
      <c r="C200" s="21" t="str">
        <f>_xlfn.XLOOKUP(B200,'workers Info'!$A$2:$A$301,'workers Info'!$B$2:$B$301)</f>
        <v>Dalila Victor</v>
      </c>
      <c r="D200" s="29">
        <v>45681</v>
      </c>
      <c r="E200" s="1" t="s">
        <v>664</v>
      </c>
      <c r="F200" s="1" t="s">
        <v>680</v>
      </c>
      <c r="G200" s="40">
        <v>2958</v>
      </c>
      <c r="H200" s="39">
        <v>62</v>
      </c>
      <c r="I200" s="1" t="s">
        <v>659</v>
      </c>
      <c r="J200" t="s">
        <v>638</v>
      </c>
      <c r="K200" s="14">
        <v>7970.8107171014844</v>
      </c>
      <c r="L200" s="13">
        <f t="shared" si="15"/>
        <v>2.6946621761668306</v>
      </c>
      <c r="M200" s="11" t="str">
        <f>_xlfn.XLOOKUP(B200, 'workers Info'!$A$2:$A$301, 'workers Info'!$F$2:$F$301)</f>
        <v>FastHaul</v>
      </c>
      <c r="N200" s="19">
        <f t="shared" si="16"/>
        <v>422.57142857142856</v>
      </c>
      <c r="O200" s="13">
        <f t="shared" si="17"/>
        <v>1183.1999999999998</v>
      </c>
      <c r="P200" s="13">
        <f t="shared" si="18"/>
        <v>6787.6107171014846</v>
      </c>
      <c r="Q200" s="41">
        <v>5374</v>
      </c>
      <c r="R200">
        <f t="shared" si="19"/>
        <v>3</v>
      </c>
    </row>
    <row r="201" spans="1:18" ht="15" x14ac:dyDescent="0.25">
      <c r="A201" s="1" t="s">
        <v>870</v>
      </c>
      <c r="B201" s="1" t="s">
        <v>135</v>
      </c>
      <c r="C201" s="21" t="str">
        <f>_xlfn.XLOOKUP(B201,'workers Info'!$A$2:$A$301,'workers Info'!$B$2:$B$301)</f>
        <v>Garv Coventry</v>
      </c>
      <c r="D201" s="29">
        <v>45680</v>
      </c>
      <c r="E201" s="1" t="s">
        <v>676</v>
      </c>
      <c r="F201" s="1" t="s">
        <v>671</v>
      </c>
      <c r="G201" s="40">
        <v>410</v>
      </c>
      <c r="H201" s="39">
        <v>10</v>
      </c>
      <c r="I201" s="1" t="s">
        <v>659</v>
      </c>
      <c r="J201" t="s">
        <v>640</v>
      </c>
      <c r="K201" s="14">
        <v>839.80738776104465</v>
      </c>
      <c r="L201" s="13">
        <f t="shared" si="15"/>
        <v>2.0483107018562063</v>
      </c>
      <c r="M201" s="11" t="str">
        <f>_xlfn.XLOOKUP(B201, 'workers Info'!$A$2:$A$301, 'workers Info'!$F$2:$F$301)</f>
        <v>FastHaul</v>
      </c>
      <c r="N201" s="19">
        <f t="shared" si="16"/>
        <v>58.571428571428569</v>
      </c>
      <c r="O201" s="13">
        <f t="shared" si="17"/>
        <v>163.99999999999997</v>
      </c>
      <c r="P201" s="13">
        <f t="shared" si="18"/>
        <v>675.80738776104465</v>
      </c>
      <c r="Q201" s="41">
        <v>9801</v>
      </c>
      <c r="R201">
        <f t="shared" si="19"/>
        <v>3</v>
      </c>
    </row>
    <row r="202" spans="1:18" ht="15" x14ac:dyDescent="0.25">
      <c r="A202" s="1" t="s">
        <v>871</v>
      </c>
      <c r="B202" s="1" t="s">
        <v>235</v>
      </c>
      <c r="C202" s="21" t="str">
        <f>_xlfn.XLOOKUP(B202,'workers Info'!$A$2:$A$301,'workers Info'!$B$2:$B$301)</f>
        <v>Leopold Doerren</v>
      </c>
      <c r="D202" s="29">
        <v>45691</v>
      </c>
      <c r="E202" s="1" t="s">
        <v>676</v>
      </c>
      <c r="F202" s="1" t="s">
        <v>662</v>
      </c>
      <c r="G202" s="40">
        <v>703</v>
      </c>
      <c r="H202" s="39">
        <v>16</v>
      </c>
      <c r="I202" s="1" t="s">
        <v>659</v>
      </c>
      <c r="J202" t="s">
        <v>637</v>
      </c>
      <c r="K202" s="14">
        <v>880.6295488655303</v>
      </c>
      <c r="L202" s="13">
        <f t="shared" si="15"/>
        <v>1.2526736114730161</v>
      </c>
      <c r="M202" s="11" t="str">
        <f>_xlfn.XLOOKUP(B202, 'workers Info'!$A$2:$A$301, 'workers Info'!$F$2:$F$301)</f>
        <v>ExpressCargo</v>
      </c>
      <c r="N202" s="19">
        <f t="shared" si="16"/>
        <v>100.42857142857143</v>
      </c>
      <c r="O202" s="13">
        <f t="shared" si="17"/>
        <v>281.2</v>
      </c>
      <c r="P202" s="13">
        <f t="shared" si="18"/>
        <v>599.42954886553025</v>
      </c>
      <c r="Q202" s="41">
        <v>2816</v>
      </c>
      <c r="R202">
        <f t="shared" si="19"/>
        <v>4</v>
      </c>
    </row>
    <row r="203" spans="1:18" ht="15" x14ac:dyDescent="0.25">
      <c r="A203" s="1" t="s">
        <v>872</v>
      </c>
      <c r="B203" s="1" t="s">
        <v>459</v>
      </c>
      <c r="C203" s="21" t="str">
        <f>_xlfn.XLOOKUP(B203,'workers Info'!$A$2:$A$301,'workers Info'!$B$2:$B$301)</f>
        <v>Gabey Ferrick</v>
      </c>
      <c r="D203" s="29">
        <v>45684</v>
      </c>
      <c r="E203" s="1" t="s">
        <v>661</v>
      </c>
      <c r="F203" s="1" t="s">
        <v>674</v>
      </c>
      <c r="G203" s="40">
        <v>1505</v>
      </c>
      <c r="H203" s="39">
        <v>33</v>
      </c>
      <c r="I203" s="1" t="s">
        <v>659</v>
      </c>
      <c r="J203" t="s">
        <v>638</v>
      </c>
      <c r="K203" s="14">
        <v>4013.7023846101956</v>
      </c>
      <c r="L203" s="13">
        <f t="shared" si="15"/>
        <v>2.6669118834619239</v>
      </c>
      <c r="M203" s="11" t="str">
        <f>_xlfn.XLOOKUP(B203, 'workers Info'!$A$2:$A$301, 'workers Info'!$F$2:$F$301)</f>
        <v>SwiftMove</v>
      </c>
      <c r="N203" s="19">
        <f t="shared" si="16"/>
        <v>215</v>
      </c>
      <c r="O203" s="13">
        <f t="shared" si="17"/>
        <v>602</v>
      </c>
      <c r="P203" s="13">
        <f t="shared" si="18"/>
        <v>3411.7023846101956</v>
      </c>
      <c r="Q203" s="41">
        <v>5262</v>
      </c>
      <c r="R203">
        <f t="shared" si="19"/>
        <v>3</v>
      </c>
    </row>
    <row r="204" spans="1:18" ht="15" x14ac:dyDescent="0.25">
      <c r="A204" s="1" t="s">
        <v>873</v>
      </c>
      <c r="B204" s="1" t="s">
        <v>489</v>
      </c>
      <c r="C204" s="21" t="str">
        <f>_xlfn.XLOOKUP(B204,'workers Info'!$A$2:$A$301,'workers Info'!$B$2:$B$301)</f>
        <v>Fern Simka</v>
      </c>
      <c r="D204" s="29">
        <v>45678</v>
      </c>
      <c r="E204" s="1" t="s">
        <v>668</v>
      </c>
      <c r="F204" s="1" t="s">
        <v>666</v>
      </c>
      <c r="G204" s="40">
        <v>776</v>
      </c>
      <c r="H204" s="39">
        <v>18</v>
      </c>
      <c r="I204" s="1" t="s">
        <v>659</v>
      </c>
      <c r="J204" t="s">
        <v>637</v>
      </c>
      <c r="K204" s="14">
        <v>1017.369186093708</v>
      </c>
      <c r="L204" s="13">
        <f t="shared" si="15"/>
        <v>1.3110427655846753</v>
      </c>
      <c r="M204" s="11" t="str">
        <f>_xlfn.XLOOKUP(B204, 'workers Info'!$A$2:$A$301, 'workers Info'!$F$2:$F$301)</f>
        <v>RoadRunners</v>
      </c>
      <c r="N204" s="19">
        <f t="shared" si="16"/>
        <v>110.85714285714286</v>
      </c>
      <c r="O204" s="13">
        <f t="shared" si="17"/>
        <v>310.39999999999998</v>
      </c>
      <c r="P204" s="13">
        <f t="shared" si="18"/>
        <v>706.969186093708</v>
      </c>
      <c r="Q204" s="41">
        <v>3066</v>
      </c>
      <c r="R204">
        <f t="shared" si="19"/>
        <v>2</v>
      </c>
    </row>
    <row r="205" spans="1:18" ht="15" x14ac:dyDescent="0.25">
      <c r="A205" s="1" t="s">
        <v>874</v>
      </c>
      <c r="B205" s="1" t="s">
        <v>605</v>
      </c>
      <c r="C205" s="21" t="str">
        <f>_xlfn.XLOOKUP(B205,'workers Info'!$A$2:$A$301,'workers Info'!$B$2:$B$301)</f>
        <v>Beaufort Gorelli</v>
      </c>
      <c r="D205" s="29">
        <v>45679</v>
      </c>
      <c r="E205" s="1" t="s">
        <v>673</v>
      </c>
      <c r="F205" s="1" t="s">
        <v>680</v>
      </c>
      <c r="G205" s="40">
        <v>730</v>
      </c>
      <c r="H205" s="39">
        <v>17</v>
      </c>
      <c r="I205" s="1" t="s">
        <v>659</v>
      </c>
      <c r="J205" t="s">
        <v>641</v>
      </c>
      <c r="K205" s="14">
        <v>1685.129083813933</v>
      </c>
      <c r="L205" s="13">
        <f t="shared" si="15"/>
        <v>2.3083960052245658</v>
      </c>
      <c r="M205" s="11" t="str">
        <f>_xlfn.XLOOKUP(B205, 'workers Info'!$A$2:$A$301, 'workers Info'!$F$2:$F$301)</f>
        <v>RoadRunners</v>
      </c>
      <c r="N205" s="19">
        <f t="shared" si="16"/>
        <v>104.28571428571429</v>
      </c>
      <c r="O205" s="13">
        <f t="shared" si="17"/>
        <v>292</v>
      </c>
      <c r="P205" s="13">
        <f t="shared" si="18"/>
        <v>1393.129083813933</v>
      </c>
      <c r="Q205" s="41">
        <v>2111</v>
      </c>
      <c r="R205">
        <f t="shared" si="19"/>
        <v>2</v>
      </c>
    </row>
    <row r="206" spans="1:18" ht="15" x14ac:dyDescent="0.25">
      <c r="A206" s="1" t="s">
        <v>875</v>
      </c>
      <c r="B206" s="1" t="s">
        <v>419</v>
      </c>
      <c r="C206" s="21" t="str">
        <f>_xlfn.XLOOKUP(B206,'workers Info'!$A$2:$A$301,'workers Info'!$B$2:$B$301)</f>
        <v>Doy Grimestone</v>
      </c>
      <c r="D206" s="29">
        <v>45682</v>
      </c>
      <c r="E206" s="1" t="s">
        <v>687</v>
      </c>
      <c r="F206" s="1" t="s">
        <v>680</v>
      </c>
      <c r="G206" s="40">
        <v>227</v>
      </c>
      <c r="H206" s="39">
        <v>8</v>
      </c>
      <c r="I206" s="1" t="s">
        <v>659</v>
      </c>
      <c r="J206" t="s">
        <v>640</v>
      </c>
      <c r="K206" s="14">
        <v>401.80920942913781</v>
      </c>
      <c r="L206" s="13">
        <f t="shared" si="15"/>
        <v>1.7700846230358493</v>
      </c>
      <c r="M206" s="11" t="str">
        <f>_xlfn.XLOOKUP(B206, 'workers Info'!$A$2:$A$301, 'workers Info'!$F$2:$F$301)</f>
        <v>FastHaul</v>
      </c>
      <c r="N206" s="19">
        <f t="shared" si="16"/>
        <v>32.428571428571431</v>
      </c>
      <c r="O206" s="13">
        <f t="shared" si="17"/>
        <v>90.8</v>
      </c>
      <c r="P206" s="13">
        <f t="shared" si="18"/>
        <v>311.0092094291378</v>
      </c>
      <c r="Q206" s="41">
        <v>10351</v>
      </c>
      <c r="R206">
        <f t="shared" si="19"/>
        <v>3</v>
      </c>
    </row>
    <row r="207" spans="1:18" ht="15" x14ac:dyDescent="0.25">
      <c r="A207" s="1" t="s">
        <v>876</v>
      </c>
      <c r="B207" s="1" t="s">
        <v>187</v>
      </c>
      <c r="C207" s="21" t="str">
        <f>_xlfn.XLOOKUP(B207,'workers Info'!$A$2:$A$301,'workers Info'!$B$2:$B$301)</f>
        <v>Oralle Lamdin</v>
      </c>
      <c r="D207" s="29">
        <v>45682</v>
      </c>
      <c r="E207" s="1" t="s">
        <v>661</v>
      </c>
      <c r="F207" s="1" t="s">
        <v>662</v>
      </c>
      <c r="G207" s="40">
        <v>2935</v>
      </c>
      <c r="H207" s="39">
        <v>60</v>
      </c>
      <c r="I207" s="1" t="s">
        <v>659</v>
      </c>
      <c r="J207" t="s">
        <v>637</v>
      </c>
      <c r="K207" s="14">
        <v>3571.3666288197719</v>
      </c>
      <c r="L207" s="13">
        <f t="shared" si="15"/>
        <v>1.2168199757477929</v>
      </c>
      <c r="M207" s="11" t="str">
        <f>_xlfn.XLOOKUP(B207, 'workers Info'!$A$2:$A$301, 'workers Info'!$F$2:$F$301)</f>
        <v>RoadRunners</v>
      </c>
      <c r="N207" s="19">
        <f t="shared" si="16"/>
        <v>419.28571428571428</v>
      </c>
      <c r="O207" s="13">
        <f t="shared" si="17"/>
        <v>1174</v>
      </c>
      <c r="P207" s="13">
        <f t="shared" si="18"/>
        <v>2397.3666288197719</v>
      </c>
      <c r="Q207" s="41">
        <v>3395</v>
      </c>
      <c r="R207">
        <f t="shared" si="19"/>
        <v>2</v>
      </c>
    </row>
    <row r="208" spans="1:18" ht="15" x14ac:dyDescent="0.25">
      <c r="A208" s="1" t="s">
        <v>877</v>
      </c>
      <c r="B208" s="1" t="s">
        <v>137</v>
      </c>
      <c r="C208" s="21" t="str">
        <f>_xlfn.XLOOKUP(B208,'workers Info'!$A$2:$A$301,'workers Info'!$B$2:$B$301)</f>
        <v>Barrett Hankey</v>
      </c>
      <c r="D208" s="29">
        <v>45690</v>
      </c>
      <c r="E208" s="1" t="s">
        <v>664</v>
      </c>
      <c r="F208" s="1" t="s">
        <v>680</v>
      </c>
      <c r="G208" s="40">
        <v>2707</v>
      </c>
      <c r="H208" s="39">
        <v>58</v>
      </c>
      <c r="I208" s="1" t="s">
        <v>659</v>
      </c>
      <c r="J208" t="s">
        <v>639</v>
      </c>
      <c r="K208" s="14">
        <v>9038.9174641711397</v>
      </c>
      <c r="L208" s="13">
        <f t="shared" si="15"/>
        <v>3.3390903081533581</v>
      </c>
      <c r="M208" s="11" t="str">
        <f>_xlfn.XLOOKUP(B208, 'workers Info'!$A$2:$A$301, 'workers Info'!$F$2:$F$301)</f>
        <v>SwiftMove</v>
      </c>
      <c r="N208" s="19">
        <f t="shared" si="16"/>
        <v>386.71428571428572</v>
      </c>
      <c r="O208" s="13">
        <f t="shared" si="17"/>
        <v>1082.8</v>
      </c>
      <c r="P208" s="13">
        <f t="shared" si="18"/>
        <v>7956.1174641711395</v>
      </c>
      <c r="Q208" s="41">
        <v>18094</v>
      </c>
      <c r="R208">
        <f t="shared" si="19"/>
        <v>1</v>
      </c>
    </row>
    <row r="209" spans="1:18" ht="15" x14ac:dyDescent="0.25">
      <c r="A209" s="1" t="s">
        <v>878</v>
      </c>
      <c r="B209" s="1" t="s">
        <v>571</v>
      </c>
      <c r="C209" s="21" t="str">
        <f>_xlfn.XLOOKUP(B209,'workers Info'!$A$2:$A$301,'workers Info'!$B$2:$B$301)</f>
        <v>Carmita Chetwind</v>
      </c>
      <c r="D209" s="29">
        <v>45685</v>
      </c>
      <c r="E209" s="1" t="s">
        <v>657</v>
      </c>
      <c r="F209" s="1" t="s">
        <v>669</v>
      </c>
      <c r="G209" s="40">
        <v>2499</v>
      </c>
      <c r="H209" s="39">
        <v>51</v>
      </c>
      <c r="I209" s="1" t="s">
        <v>659</v>
      </c>
      <c r="J209" t="s">
        <v>638</v>
      </c>
      <c r="K209" s="14">
        <v>6354.9506448355196</v>
      </c>
      <c r="L209" s="13">
        <f t="shared" si="15"/>
        <v>2.5429974569169747</v>
      </c>
      <c r="M209" s="11" t="str">
        <f>_xlfn.XLOOKUP(B209, 'workers Info'!$A$2:$A$301, 'workers Info'!$F$2:$F$301)</f>
        <v>ExpressCargo</v>
      </c>
      <c r="N209" s="19">
        <f t="shared" si="16"/>
        <v>357</v>
      </c>
      <c r="O209" s="13">
        <f t="shared" si="17"/>
        <v>999.59999999999991</v>
      </c>
      <c r="P209" s="13">
        <f t="shared" si="18"/>
        <v>5355.3506448355201</v>
      </c>
      <c r="Q209" s="41">
        <v>5284</v>
      </c>
      <c r="R209">
        <f t="shared" si="19"/>
        <v>2</v>
      </c>
    </row>
    <row r="210" spans="1:18" ht="15" x14ac:dyDescent="0.25">
      <c r="A210" s="1" t="s">
        <v>879</v>
      </c>
      <c r="B210" s="1" t="s">
        <v>411</v>
      </c>
      <c r="C210" s="21" t="str">
        <f>_xlfn.XLOOKUP(B210,'workers Info'!$A$2:$A$301,'workers Info'!$B$2:$B$301)</f>
        <v>Dyann Jaquin</v>
      </c>
      <c r="D210" s="29">
        <v>45684</v>
      </c>
      <c r="E210" s="1" t="s">
        <v>661</v>
      </c>
      <c r="F210" s="1" t="s">
        <v>671</v>
      </c>
      <c r="G210" s="40">
        <v>1476</v>
      </c>
      <c r="H210" s="39">
        <v>31</v>
      </c>
      <c r="I210" s="1" t="s">
        <v>659</v>
      </c>
      <c r="J210" t="s">
        <v>638</v>
      </c>
      <c r="K210" s="14">
        <v>4090.9982818110711</v>
      </c>
      <c r="L210" s="13">
        <f t="shared" si="15"/>
        <v>2.7716790527175279</v>
      </c>
      <c r="M210" s="11" t="str">
        <f>_xlfn.XLOOKUP(B210, 'workers Info'!$A$2:$A$301, 'workers Info'!$F$2:$F$301)</f>
        <v>ExpressCargo</v>
      </c>
      <c r="N210" s="19">
        <f t="shared" si="16"/>
        <v>210.85714285714286</v>
      </c>
      <c r="O210" s="13">
        <f t="shared" si="17"/>
        <v>590.4</v>
      </c>
      <c r="P210" s="13">
        <f t="shared" si="18"/>
        <v>3500.598281811071</v>
      </c>
      <c r="Q210" s="41">
        <v>4612</v>
      </c>
      <c r="R210">
        <f t="shared" si="19"/>
        <v>2</v>
      </c>
    </row>
    <row r="211" spans="1:18" ht="15" x14ac:dyDescent="0.25">
      <c r="A211" s="1" t="s">
        <v>880</v>
      </c>
      <c r="B211" s="1" t="s">
        <v>519</v>
      </c>
      <c r="C211" s="21" t="str">
        <f>_xlfn.XLOOKUP(B211,'workers Info'!$A$2:$A$301,'workers Info'!$B$2:$B$301)</f>
        <v>Jacobo Grigorio</v>
      </c>
      <c r="D211" s="29">
        <v>45680</v>
      </c>
      <c r="E211" s="1" t="s">
        <v>657</v>
      </c>
      <c r="F211" s="1" t="s">
        <v>662</v>
      </c>
      <c r="G211" s="40">
        <v>2554</v>
      </c>
      <c r="H211" s="39">
        <v>55</v>
      </c>
      <c r="I211" s="1" t="s">
        <v>659</v>
      </c>
      <c r="J211" t="s">
        <v>640</v>
      </c>
      <c r="K211" s="14">
        <v>4571.9141040992099</v>
      </c>
      <c r="L211" s="13">
        <f t="shared" si="15"/>
        <v>1.7900994925995339</v>
      </c>
      <c r="M211" s="11" t="str">
        <f>_xlfn.XLOOKUP(B211, 'workers Info'!$A$2:$A$301, 'workers Info'!$F$2:$F$301)</f>
        <v>RoadRunners</v>
      </c>
      <c r="N211" s="19">
        <f t="shared" si="16"/>
        <v>364.85714285714283</v>
      </c>
      <c r="O211" s="13">
        <f t="shared" si="17"/>
        <v>1021.5999999999999</v>
      </c>
      <c r="P211" s="13">
        <f t="shared" si="18"/>
        <v>3550.31410409921</v>
      </c>
      <c r="Q211" s="41">
        <v>9528</v>
      </c>
      <c r="R211">
        <f t="shared" si="19"/>
        <v>4</v>
      </c>
    </row>
    <row r="212" spans="1:18" ht="15" x14ac:dyDescent="0.25">
      <c r="A212" s="1" t="s">
        <v>881</v>
      </c>
      <c r="B212" s="1" t="s">
        <v>39</v>
      </c>
      <c r="C212" s="21" t="str">
        <f>_xlfn.XLOOKUP(B212,'workers Info'!$A$2:$A$301,'workers Info'!$B$2:$B$301)</f>
        <v>Trish Casbolt</v>
      </c>
      <c r="D212" s="29">
        <v>45679</v>
      </c>
      <c r="E212" s="1" t="s">
        <v>668</v>
      </c>
      <c r="F212" s="1" t="s">
        <v>680</v>
      </c>
      <c r="G212" s="40">
        <v>1531</v>
      </c>
      <c r="H212" s="39">
        <v>33</v>
      </c>
      <c r="I212" s="1" t="s">
        <v>659</v>
      </c>
      <c r="J212" t="s">
        <v>640</v>
      </c>
      <c r="K212" s="14">
        <v>2762.4997444018986</v>
      </c>
      <c r="L212" s="13">
        <f t="shared" si="15"/>
        <v>1.8043760577412793</v>
      </c>
      <c r="M212" s="11" t="str">
        <f>_xlfn.XLOOKUP(B212, 'workers Info'!$A$2:$A$301, 'workers Info'!$F$2:$F$301)</f>
        <v>SwiftMove</v>
      </c>
      <c r="N212" s="19">
        <f t="shared" si="16"/>
        <v>218.71428571428572</v>
      </c>
      <c r="O212" s="13">
        <f t="shared" si="17"/>
        <v>612.4</v>
      </c>
      <c r="P212" s="13">
        <f t="shared" si="18"/>
        <v>2150.0997444018985</v>
      </c>
      <c r="Q212" s="41">
        <v>9053</v>
      </c>
      <c r="R212">
        <f t="shared" si="19"/>
        <v>2</v>
      </c>
    </row>
    <row r="213" spans="1:18" ht="15" x14ac:dyDescent="0.25">
      <c r="A213" s="1" t="s">
        <v>882</v>
      </c>
      <c r="B213" s="1" t="s">
        <v>617</v>
      </c>
      <c r="C213" s="21" t="str">
        <f>_xlfn.XLOOKUP(B213,'workers Info'!$A$2:$A$301,'workers Info'!$B$2:$B$301)</f>
        <v>Bobbye Mattiussi</v>
      </c>
      <c r="D213" s="29">
        <v>45690</v>
      </c>
      <c r="E213" s="1" t="s">
        <v>661</v>
      </c>
      <c r="F213" s="1" t="s">
        <v>669</v>
      </c>
      <c r="G213" s="40">
        <v>2461</v>
      </c>
      <c r="H213" s="39">
        <v>52</v>
      </c>
      <c r="I213" s="1" t="s">
        <v>659</v>
      </c>
      <c r="J213" t="s">
        <v>637</v>
      </c>
      <c r="K213" s="14">
        <v>3508.3000949712714</v>
      </c>
      <c r="L213" s="13">
        <f t="shared" si="15"/>
        <v>1.4255587545596389</v>
      </c>
      <c r="M213" s="11" t="str">
        <f>_xlfn.XLOOKUP(B213, 'workers Info'!$A$2:$A$301, 'workers Info'!$F$2:$F$301)</f>
        <v>RoadRunners</v>
      </c>
      <c r="N213" s="19">
        <f t="shared" si="16"/>
        <v>351.57142857142856</v>
      </c>
      <c r="O213" s="13">
        <f t="shared" si="17"/>
        <v>984.39999999999986</v>
      </c>
      <c r="P213" s="13">
        <f t="shared" si="18"/>
        <v>2523.9000949712718</v>
      </c>
      <c r="Q213" s="41">
        <v>2653</v>
      </c>
      <c r="R213">
        <f t="shared" si="19"/>
        <v>2</v>
      </c>
    </row>
    <row r="214" spans="1:18" ht="15" x14ac:dyDescent="0.25">
      <c r="A214" s="1" t="s">
        <v>883</v>
      </c>
      <c r="B214" s="1" t="s">
        <v>601</v>
      </c>
      <c r="C214" s="21" t="str">
        <f>_xlfn.XLOOKUP(B214,'workers Info'!$A$2:$A$301,'workers Info'!$B$2:$B$301)</f>
        <v>Dede Bohey</v>
      </c>
      <c r="D214" s="29">
        <v>45688</v>
      </c>
      <c r="E214" s="1" t="s">
        <v>687</v>
      </c>
      <c r="F214" s="1" t="s">
        <v>671</v>
      </c>
      <c r="G214" s="40">
        <v>2183</v>
      </c>
      <c r="H214" s="39">
        <v>47</v>
      </c>
      <c r="I214" s="1" t="s">
        <v>659</v>
      </c>
      <c r="J214" t="s">
        <v>640</v>
      </c>
      <c r="K214" s="14">
        <v>3843.907183507516</v>
      </c>
      <c r="L214" s="13">
        <f t="shared" si="15"/>
        <v>1.760837005729508</v>
      </c>
      <c r="M214" s="11" t="str">
        <f>_xlfn.XLOOKUP(B214, 'workers Info'!$A$2:$A$301, 'workers Info'!$F$2:$F$301)</f>
        <v>FastHaul</v>
      </c>
      <c r="N214" s="19">
        <f t="shared" si="16"/>
        <v>311.85714285714283</v>
      </c>
      <c r="O214" s="13">
        <f t="shared" si="17"/>
        <v>873.19999999999993</v>
      </c>
      <c r="P214" s="13">
        <f t="shared" si="18"/>
        <v>2970.7071835075162</v>
      </c>
      <c r="Q214" s="41">
        <v>10257</v>
      </c>
      <c r="R214">
        <f t="shared" si="19"/>
        <v>1</v>
      </c>
    </row>
    <row r="215" spans="1:18" ht="15" x14ac:dyDescent="0.25">
      <c r="A215" s="1" t="s">
        <v>884</v>
      </c>
      <c r="B215" s="1" t="s">
        <v>441</v>
      </c>
      <c r="C215" s="21" t="str">
        <f>_xlfn.XLOOKUP(B215,'workers Info'!$A$2:$A$301,'workers Info'!$B$2:$B$301)</f>
        <v>Pet Clowes</v>
      </c>
      <c r="D215" s="29">
        <v>45688</v>
      </c>
      <c r="E215" s="1" t="s">
        <v>661</v>
      </c>
      <c r="F215" s="1" t="s">
        <v>674</v>
      </c>
      <c r="G215" s="40">
        <v>2201</v>
      </c>
      <c r="H215" s="39">
        <v>48</v>
      </c>
      <c r="I215" s="1" t="s">
        <v>659</v>
      </c>
      <c r="J215" t="s">
        <v>637</v>
      </c>
      <c r="K215" s="14">
        <v>2689.8507146610582</v>
      </c>
      <c r="L215" s="13">
        <f t="shared" si="15"/>
        <v>1.2221039139759464</v>
      </c>
      <c r="M215" s="11" t="str">
        <f>_xlfn.XLOOKUP(B215, 'workers Info'!$A$2:$A$301, 'workers Info'!$F$2:$F$301)</f>
        <v>ExpressCargo</v>
      </c>
      <c r="N215" s="19">
        <f t="shared" si="16"/>
        <v>314.42857142857144</v>
      </c>
      <c r="O215" s="13">
        <f t="shared" si="17"/>
        <v>880.4</v>
      </c>
      <c r="P215" s="13">
        <f t="shared" si="18"/>
        <v>1809.4507146610581</v>
      </c>
      <c r="Q215" s="41">
        <v>3206</v>
      </c>
      <c r="R215">
        <f t="shared" si="19"/>
        <v>1</v>
      </c>
    </row>
    <row r="216" spans="1:18" ht="15" x14ac:dyDescent="0.25">
      <c r="A216" s="1" t="s">
        <v>885</v>
      </c>
      <c r="B216" s="1" t="s">
        <v>493</v>
      </c>
      <c r="C216" s="21" t="str">
        <f>_xlfn.XLOOKUP(B216,'workers Info'!$A$2:$A$301,'workers Info'!$B$2:$B$301)</f>
        <v>Granny Rider</v>
      </c>
      <c r="D216" s="29">
        <v>45681</v>
      </c>
      <c r="E216" s="1" t="s">
        <v>673</v>
      </c>
      <c r="F216" s="1" t="s">
        <v>669</v>
      </c>
      <c r="G216" s="40">
        <v>734</v>
      </c>
      <c r="H216" s="39">
        <v>17</v>
      </c>
      <c r="I216" s="1" t="s">
        <v>659</v>
      </c>
      <c r="J216" t="s">
        <v>639</v>
      </c>
      <c r="K216" s="14">
        <v>2438.8634596549136</v>
      </c>
      <c r="L216" s="13">
        <f t="shared" si="15"/>
        <v>3.3227022611102366</v>
      </c>
      <c r="M216" s="11" t="str">
        <f>_xlfn.XLOOKUP(B216, 'workers Info'!$A$2:$A$301, 'workers Info'!$F$2:$F$301)</f>
        <v>LogiTrans</v>
      </c>
      <c r="N216" s="19">
        <f t="shared" si="16"/>
        <v>104.85714285714286</v>
      </c>
      <c r="O216" s="13">
        <f t="shared" si="17"/>
        <v>293.59999999999997</v>
      </c>
      <c r="P216" s="13">
        <f t="shared" si="18"/>
        <v>2145.2634596549137</v>
      </c>
      <c r="Q216" s="41">
        <v>21686</v>
      </c>
      <c r="R216">
        <f t="shared" si="19"/>
        <v>3</v>
      </c>
    </row>
    <row r="217" spans="1:18" ht="15" x14ac:dyDescent="0.25">
      <c r="A217" s="1" t="s">
        <v>886</v>
      </c>
      <c r="B217" s="1" t="s">
        <v>365</v>
      </c>
      <c r="C217" s="21" t="str">
        <f>_xlfn.XLOOKUP(B217,'workers Info'!$A$2:$A$301,'workers Info'!$B$2:$B$301)</f>
        <v>Warde Marklund</v>
      </c>
      <c r="D217" s="29">
        <v>45681</v>
      </c>
      <c r="E217" s="1" t="s">
        <v>673</v>
      </c>
      <c r="F217" s="1" t="s">
        <v>662</v>
      </c>
      <c r="G217" s="40">
        <v>1763</v>
      </c>
      <c r="H217" s="39">
        <v>39</v>
      </c>
      <c r="I217" s="1" t="s">
        <v>659</v>
      </c>
      <c r="J217" t="s">
        <v>638</v>
      </c>
      <c r="K217" s="14">
        <v>4564.5262509116874</v>
      </c>
      <c r="L217" s="13">
        <f t="shared" si="15"/>
        <v>2.589067640902829</v>
      </c>
      <c r="M217" s="11" t="str">
        <f>_xlfn.XLOOKUP(B217, 'workers Info'!$A$2:$A$301, 'workers Info'!$F$2:$F$301)</f>
        <v>SwiftMove</v>
      </c>
      <c r="N217" s="19">
        <f t="shared" si="16"/>
        <v>251.85714285714286</v>
      </c>
      <c r="O217" s="13">
        <f t="shared" si="17"/>
        <v>705.19999999999993</v>
      </c>
      <c r="P217" s="13">
        <f t="shared" si="18"/>
        <v>3859.3262509116876</v>
      </c>
      <c r="Q217" s="41">
        <v>4921</v>
      </c>
      <c r="R217">
        <f t="shared" si="19"/>
        <v>3</v>
      </c>
    </row>
    <row r="218" spans="1:18" ht="15" x14ac:dyDescent="0.25">
      <c r="A218" s="1" t="s">
        <v>887</v>
      </c>
      <c r="B218" s="1" t="s">
        <v>403</v>
      </c>
      <c r="C218" s="21" t="str">
        <f>_xlfn.XLOOKUP(B218,'workers Info'!$A$2:$A$301,'workers Info'!$B$2:$B$301)</f>
        <v>Aeriell O'Kielt</v>
      </c>
      <c r="D218" s="29">
        <v>45687</v>
      </c>
      <c r="E218" s="1" t="s">
        <v>687</v>
      </c>
      <c r="F218" s="1" t="s">
        <v>666</v>
      </c>
      <c r="G218" s="40">
        <v>1001</v>
      </c>
      <c r="H218" s="39">
        <v>22</v>
      </c>
      <c r="I218" s="1" t="s">
        <v>659</v>
      </c>
      <c r="J218" t="s">
        <v>638</v>
      </c>
      <c r="K218" s="14">
        <v>2720.0473982542958</v>
      </c>
      <c r="L218" s="13">
        <f t="shared" si="15"/>
        <v>2.7173300681861097</v>
      </c>
      <c r="M218" s="11" t="str">
        <f>_xlfn.XLOOKUP(B218, 'workers Info'!$A$2:$A$301, 'workers Info'!$F$2:$F$301)</f>
        <v>SwiftMove</v>
      </c>
      <c r="N218" s="19">
        <f t="shared" si="16"/>
        <v>143</v>
      </c>
      <c r="O218" s="13">
        <f t="shared" si="17"/>
        <v>400.4</v>
      </c>
      <c r="P218" s="13">
        <f t="shared" si="18"/>
        <v>2319.6473982542957</v>
      </c>
      <c r="Q218" s="41">
        <v>5474</v>
      </c>
      <c r="R218">
        <f t="shared" si="19"/>
        <v>4</v>
      </c>
    </row>
    <row r="219" spans="1:18" ht="15" x14ac:dyDescent="0.25">
      <c r="A219" s="1" t="s">
        <v>888</v>
      </c>
      <c r="B219" s="1" t="s">
        <v>297</v>
      </c>
      <c r="C219" s="21" t="str">
        <f>_xlfn.XLOOKUP(B219,'workers Info'!$A$2:$A$301,'workers Info'!$B$2:$B$301)</f>
        <v>Guy Vertey</v>
      </c>
      <c r="D219" s="29">
        <v>45685</v>
      </c>
      <c r="E219" s="1" t="s">
        <v>673</v>
      </c>
      <c r="F219" s="1" t="s">
        <v>674</v>
      </c>
      <c r="G219" s="40">
        <v>2324</v>
      </c>
      <c r="H219" s="39">
        <v>48</v>
      </c>
      <c r="I219" s="1" t="s">
        <v>659</v>
      </c>
      <c r="J219" t="s">
        <v>637</v>
      </c>
      <c r="K219" s="14">
        <v>2862.6773343497202</v>
      </c>
      <c r="L219" s="13">
        <f t="shared" si="15"/>
        <v>1.2317888702021171</v>
      </c>
      <c r="M219" s="11" t="str">
        <f>_xlfn.XLOOKUP(B219, 'workers Info'!$A$2:$A$301, 'workers Info'!$F$2:$F$301)</f>
        <v>RoadRunners</v>
      </c>
      <c r="N219" s="19">
        <f t="shared" si="16"/>
        <v>332</v>
      </c>
      <c r="O219" s="13">
        <f t="shared" si="17"/>
        <v>929.59999999999991</v>
      </c>
      <c r="P219" s="13">
        <f t="shared" si="18"/>
        <v>1933.0773343497203</v>
      </c>
      <c r="Q219" s="41">
        <v>3185</v>
      </c>
      <c r="R219">
        <f t="shared" si="19"/>
        <v>1</v>
      </c>
    </row>
    <row r="220" spans="1:18" ht="15" x14ac:dyDescent="0.25">
      <c r="A220" s="1" t="s">
        <v>889</v>
      </c>
      <c r="B220" s="1" t="s">
        <v>315</v>
      </c>
      <c r="C220" s="21" t="str">
        <f>_xlfn.XLOOKUP(B220,'workers Info'!$A$2:$A$301,'workers Info'!$B$2:$B$301)</f>
        <v>Rey Gidley</v>
      </c>
      <c r="D220" s="29">
        <v>45691</v>
      </c>
      <c r="E220" s="1" t="s">
        <v>687</v>
      </c>
      <c r="F220" s="1" t="s">
        <v>658</v>
      </c>
      <c r="G220" s="40">
        <v>2548</v>
      </c>
      <c r="H220" s="39">
        <v>54</v>
      </c>
      <c r="I220" s="1" t="s">
        <v>659</v>
      </c>
      <c r="J220" t="s">
        <v>641</v>
      </c>
      <c r="K220" s="14">
        <v>5624.0162685949908</v>
      </c>
      <c r="L220" s="13">
        <f t="shared" si="15"/>
        <v>2.2072277349273906</v>
      </c>
      <c r="M220" s="11" t="str">
        <f>_xlfn.XLOOKUP(B220, 'workers Info'!$A$2:$A$301, 'workers Info'!$F$2:$F$301)</f>
        <v>FastHaul</v>
      </c>
      <c r="N220" s="19">
        <f t="shared" si="16"/>
        <v>364</v>
      </c>
      <c r="O220" s="13">
        <f t="shared" si="17"/>
        <v>1019.1999999999999</v>
      </c>
      <c r="P220" s="13">
        <f t="shared" si="18"/>
        <v>4604.816268594991</v>
      </c>
      <c r="Q220" s="41">
        <v>2318</v>
      </c>
      <c r="R220">
        <f t="shared" si="19"/>
        <v>3</v>
      </c>
    </row>
    <row r="221" spans="1:18" ht="15" x14ac:dyDescent="0.25">
      <c r="A221" s="1" t="s">
        <v>890</v>
      </c>
      <c r="B221" s="1" t="s">
        <v>271</v>
      </c>
      <c r="C221" s="21" t="str">
        <f>_xlfn.XLOOKUP(B221,'workers Info'!$A$2:$A$301,'workers Info'!$B$2:$B$301)</f>
        <v>Rhonda Copin</v>
      </c>
      <c r="D221" s="29">
        <v>45690</v>
      </c>
      <c r="E221" s="1" t="s">
        <v>657</v>
      </c>
      <c r="F221" s="1" t="s">
        <v>680</v>
      </c>
      <c r="G221" s="40">
        <v>156</v>
      </c>
      <c r="H221" s="39">
        <v>5</v>
      </c>
      <c r="I221" s="1" t="s">
        <v>659</v>
      </c>
      <c r="J221" t="s">
        <v>640</v>
      </c>
      <c r="K221" s="14">
        <v>300.56645105016258</v>
      </c>
      <c r="L221" s="13">
        <f t="shared" si="15"/>
        <v>1.9267080195523243</v>
      </c>
      <c r="M221" s="11" t="str">
        <f>_xlfn.XLOOKUP(B221, 'workers Info'!$A$2:$A$301, 'workers Info'!$F$2:$F$301)</f>
        <v>ExpressCargo</v>
      </c>
      <c r="N221" s="19">
        <f t="shared" si="16"/>
        <v>22.285714285714285</v>
      </c>
      <c r="O221" s="13">
        <f t="shared" si="17"/>
        <v>62.399999999999991</v>
      </c>
      <c r="P221" s="13">
        <f t="shared" si="18"/>
        <v>238.16645105016261</v>
      </c>
      <c r="Q221" s="41">
        <v>10560</v>
      </c>
      <c r="R221">
        <f t="shared" si="19"/>
        <v>3</v>
      </c>
    </row>
    <row r="222" spans="1:18" ht="15" x14ac:dyDescent="0.25">
      <c r="A222" s="1" t="s">
        <v>891</v>
      </c>
      <c r="B222" s="1" t="s">
        <v>377</v>
      </c>
      <c r="C222" s="21" t="str">
        <f>_xlfn.XLOOKUP(B222,'workers Info'!$A$2:$A$301,'workers Info'!$B$2:$B$301)</f>
        <v>Archibold Singh</v>
      </c>
      <c r="D222" s="29">
        <v>45680</v>
      </c>
      <c r="E222" s="1" t="s">
        <v>673</v>
      </c>
      <c r="F222" s="1" t="s">
        <v>674</v>
      </c>
      <c r="G222" s="40">
        <v>732</v>
      </c>
      <c r="H222" s="39">
        <v>18</v>
      </c>
      <c r="I222" s="1" t="s">
        <v>659</v>
      </c>
      <c r="J222" t="s">
        <v>640</v>
      </c>
      <c r="K222" s="14">
        <v>1282.4384274293686</v>
      </c>
      <c r="L222" s="13">
        <f t="shared" si="15"/>
        <v>1.7519650647942195</v>
      </c>
      <c r="M222" s="11" t="str">
        <f>_xlfn.XLOOKUP(B222, 'workers Info'!$A$2:$A$301, 'workers Info'!$F$2:$F$301)</f>
        <v>FastHaul</v>
      </c>
      <c r="N222" s="19">
        <f t="shared" si="16"/>
        <v>104.57142857142857</v>
      </c>
      <c r="O222" s="13">
        <f t="shared" si="17"/>
        <v>292.79999999999995</v>
      </c>
      <c r="P222" s="13">
        <f t="shared" si="18"/>
        <v>989.63842742936868</v>
      </c>
      <c r="Q222" s="41">
        <v>9064</v>
      </c>
      <c r="R222">
        <f t="shared" si="19"/>
        <v>3</v>
      </c>
    </row>
    <row r="223" spans="1:18" ht="15" x14ac:dyDescent="0.25">
      <c r="A223" s="1" t="s">
        <v>892</v>
      </c>
      <c r="B223" s="1" t="s">
        <v>505</v>
      </c>
      <c r="C223" s="21" t="str">
        <f>_xlfn.XLOOKUP(B223,'workers Info'!$A$2:$A$301,'workers Info'!$B$2:$B$301)</f>
        <v>Avivah Borkett</v>
      </c>
      <c r="D223" s="29">
        <v>45681</v>
      </c>
      <c r="E223" s="1" t="s">
        <v>673</v>
      </c>
      <c r="F223" s="1" t="s">
        <v>662</v>
      </c>
      <c r="G223" s="40">
        <v>11</v>
      </c>
      <c r="H223" s="39">
        <v>2</v>
      </c>
      <c r="I223" s="1" t="s">
        <v>659</v>
      </c>
      <c r="J223" t="s">
        <v>638</v>
      </c>
      <c r="K223" s="14">
        <v>30.247109685738227</v>
      </c>
      <c r="L223" s="13">
        <f t="shared" si="15"/>
        <v>2.7497372441580206</v>
      </c>
      <c r="M223" s="11" t="str">
        <f>_xlfn.XLOOKUP(B223, 'workers Info'!$A$2:$A$301, 'workers Info'!$F$2:$F$301)</f>
        <v>ExpressCargo</v>
      </c>
      <c r="N223" s="19">
        <f t="shared" si="16"/>
        <v>1.5714285714285714</v>
      </c>
      <c r="O223" s="13">
        <f t="shared" si="17"/>
        <v>4.3999999999999995</v>
      </c>
      <c r="P223" s="13">
        <f t="shared" si="18"/>
        <v>25.847109685738229</v>
      </c>
      <c r="Q223" s="41">
        <v>5257</v>
      </c>
      <c r="R223">
        <f t="shared" si="19"/>
        <v>3</v>
      </c>
    </row>
    <row r="224" spans="1:18" ht="15" x14ac:dyDescent="0.25">
      <c r="A224" s="1" t="s">
        <v>893</v>
      </c>
      <c r="B224" s="1" t="s">
        <v>381</v>
      </c>
      <c r="C224" s="21" t="str">
        <f>_xlfn.XLOOKUP(B224,'workers Info'!$A$2:$A$301,'workers Info'!$B$2:$B$301)</f>
        <v>Verene Coarser</v>
      </c>
      <c r="D224" s="29">
        <v>45690</v>
      </c>
      <c r="E224" s="1" t="s">
        <v>661</v>
      </c>
      <c r="F224" s="1" t="s">
        <v>674</v>
      </c>
      <c r="G224" s="40">
        <v>1668</v>
      </c>
      <c r="H224" s="39">
        <v>37</v>
      </c>
      <c r="I224" s="1" t="s">
        <v>659</v>
      </c>
      <c r="J224" t="s">
        <v>638</v>
      </c>
      <c r="K224" s="14">
        <v>4365.0502460439384</v>
      </c>
      <c r="L224" s="13">
        <f t="shared" si="15"/>
        <v>2.6169365983476851</v>
      </c>
      <c r="M224" s="11" t="str">
        <f>_xlfn.XLOOKUP(B224, 'workers Info'!$A$2:$A$301, 'workers Info'!$F$2:$F$301)</f>
        <v>SwiftMove</v>
      </c>
      <c r="N224" s="19">
        <f t="shared" si="16"/>
        <v>238.28571428571428</v>
      </c>
      <c r="O224" s="13">
        <f t="shared" si="17"/>
        <v>667.19999999999993</v>
      </c>
      <c r="P224" s="13">
        <f t="shared" si="18"/>
        <v>3697.8502460439386</v>
      </c>
      <c r="Q224" s="41">
        <v>5425</v>
      </c>
      <c r="R224">
        <f t="shared" si="19"/>
        <v>2</v>
      </c>
    </row>
    <row r="225" spans="1:18" ht="15" x14ac:dyDescent="0.25">
      <c r="A225" s="1" t="s">
        <v>894</v>
      </c>
      <c r="B225" s="1" t="s">
        <v>557</v>
      </c>
      <c r="C225" s="21" t="str">
        <f>_xlfn.XLOOKUP(B225,'workers Info'!$A$2:$A$301,'workers Info'!$B$2:$B$301)</f>
        <v>Gabriella Baly</v>
      </c>
      <c r="D225" s="29">
        <v>45686</v>
      </c>
      <c r="E225" s="1" t="s">
        <v>668</v>
      </c>
      <c r="F225" s="1" t="s">
        <v>680</v>
      </c>
      <c r="G225" s="40">
        <v>2769</v>
      </c>
      <c r="H225" s="39">
        <v>57</v>
      </c>
      <c r="I225" s="1" t="s">
        <v>659</v>
      </c>
      <c r="J225" t="s">
        <v>641</v>
      </c>
      <c r="K225" s="14">
        <v>5684.2816311290226</v>
      </c>
      <c r="L225" s="13">
        <f t="shared" si="15"/>
        <v>2.0528283247125398</v>
      </c>
      <c r="M225" s="11" t="str">
        <f>_xlfn.XLOOKUP(B225, 'workers Info'!$A$2:$A$301, 'workers Info'!$F$2:$F$301)</f>
        <v>SwiftMove</v>
      </c>
      <c r="N225" s="19">
        <f t="shared" si="16"/>
        <v>395.57142857142856</v>
      </c>
      <c r="O225" s="13">
        <f t="shared" si="17"/>
        <v>1107.5999999999999</v>
      </c>
      <c r="P225" s="13">
        <f t="shared" si="18"/>
        <v>4576.6816311290222</v>
      </c>
      <c r="Q225" s="41">
        <v>2125</v>
      </c>
      <c r="R225">
        <f t="shared" si="19"/>
        <v>1</v>
      </c>
    </row>
    <row r="226" spans="1:18" ht="15" x14ac:dyDescent="0.25">
      <c r="A226" s="1" t="s">
        <v>895</v>
      </c>
      <c r="B226" s="1" t="s">
        <v>537</v>
      </c>
      <c r="C226" s="21" t="str">
        <f>_xlfn.XLOOKUP(B226,'workers Info'!$A$2:$A$301,'workers Info'!$B$2:$B$301)</f>
        <v>Porty Boleyn</v>
      </c>
      <c r="D226" s="29">
        <v>45684</v>
      </c>
      <c r="E226" s="1" t="s">
        <v>687</v>
      </c>
      <c r="F226" s="1" t="s">
        <v>669</v>
      </c>
      <c r="G226" s="40">
        <v>1322</v>
      </c>
      <c r="H226" s="39">
        <v>29</v>
      </c>
      <c r="I226" s="1" t="s">
        <v>659</v>
      </c>
      <c r="J226" t="s">
        <v>640</v>
      </c>
      <c r="K226" s="14">
        <v>2413.1932851449019</v>
      </c>
      <c r="L226" s="13">
        <f t="shared" si="15"/>
        <v>1.8254109569931178</v>
      </c>
      <c r="M226" s="11" t="str">
        <f>_xlfn.XLOOKUP(B226, 'workers Info'!$A$2:$A$301, 'workers Info'!$F$2:$F$301)</f>
        <v>ExpressCargo</v>
      </c>
      <c r="N226" s="19">
        <f t="shared" si="16"/>
        <v>188.85714285714286</v>
      </c>
      <c r="O226" s="13">
        <f t="shared" si="17"/>
        <v>528.79999999999995</v>
      </c>
      <c r="P226" s="13">
        <f t="shared" si="18"/>
        <v>1884.3932851449019</v>
      </c>
      <c r="Q226" s="41">
        <v>10637</v>
      </c>
      <c r="R226">
        <f t="shared" si="19"/>
        <v>1</v>
      </c>
    </row>
    <row r="227" spans="1:18" ht="15" x14ac:dyDescent="0.25">
      <c r="A227" s="1" t="s">
        <v>896</v>
      </c>
      <c r="B227" s="1" t="s">
        <v>199</v>
      </c>
      <c r="C227" s="21" t="str">
        <f>_xlfn.XLOOKUP(B227,'workers Info'!$A$2:$A$301,'workers Info'!$B$2:$B$301)</f>
        <v>Tonya Besnard</v>
      </c>
      <c r="D227" s="29">
        <v>45682</v>
      </c>
      <c r="E227" s="1" t="s">
        <v>657</v>
      </c>
      <c r="F227" s="1" t="s">
        <v>680</v>
      </c>
      <c r="G227" s="40">
        <v>1421</v>
      </c>
      <c r="H227" s="39">
        <v>32</v>
      </c>
      <c r="I227" s="1" t="s">
        <v>659</v>
      </c>
      <c r="J227" t="s">
        <v>640</v>
      </c>
      <c r="K227" s="14">
        <v>2732.5239452892088</v>
      </c>
      <c r="L227" s="13">
        <f t="shared" si="15"/>
        <v>1.9229584414420893</v>
      </c>
      <c r="M227" s="11" t="str">
        <f>_xlfn.XLOOKUP(B227, 'workers Info'!$A$2:$A$301, 'workers Info'!$F$2:$F$301)</f>
        <v>SwiftMove</v>
      </c>
      <c r="N227" s="19">
        <f t="shared" si="16"/>
        <v>203</v>
      </c>
      <c r="O227" s="13">
        <f t="shared" si="17"/>
        <v>568.4</v>
      </c>
      <c r="P227" s="13">
        <f t="shared" si="18"/>
        <v>2164.1239452892087</v>
      </c>
      <c r="Q227" s="41">
        <v>10047</v>
      </c>
      <c r="R227">
        <f t="shared" si="19"/>
        <v>1</v>
      </c>
    </row>
    <row r="228" spans="1:18" ht="15" x14ac:dyDescent="0.25">
      <c r="A228" s="1" t="s">
        <v>897</v>
      </c>
      <c r="B228" s="1" t="s">
        <v>597</v>
      </c>
      <c r="C228" s="21" t="str">
        <f>_xlfn.XLOOKUP(B228,'workers Info'!$A$2:$A$301,'workers Info'!$B$2:$B$301)</f>
        <v>Viv Dolley</v>
      </c>
      <c r="D228" s="29">
        <v>45680</v>
      </c>
      <c r="E228" s="1" t="s">
        <v>673</v>
      </c>
      <c r="F228" s="1" t="s">
        <v>669</v>
      </c>
      <c r="G228" s="40">
        <v>2865</v>
      </c>
      <c r="H228" s="39">
        <v>60</v>
      </c>
      <c r="I228" s="1" t="s">
        <v>659</v>
      </c>
      <c r="J228" t="s">
        <v>638</v>
      </c>
      <c r="K228" s="14">
        <v>7781.0670226183138</v>
      </c>
      <c r="L228" s="13">
        <f t="shared" si="15"/>
        <v>2.7159047199365842</v>
      </c>
      <c r="M228" s="11" t="str">
        <f>_xlfn.XLOOKUP(B228, 'workers Info'!$A$2:$A$301, 'workers Info'!$F$2:$F$301)</f>
        <v>ExpressCargo</v>
      </c>
      <c r="N228" s="19">
        <f t="shared" si="16"/>
        <v>409.28571428571428</v>
      </c>
      <c r="O228" s="13">
        <f t="shared" si="17"/>
        <v>1146</v>
      </c>
      <c r="P228" s="13">
        <f t="shared" si="18"/>
        <v>6635.0670226183138</v>
      </c>
      <c r="Q228" s="41">
        <v>4870</v>
      </c>
      <c r="R228">
        <f t="shared" si="19"/>
        <v>4</v>
      </c>
    </row>
    <row r="229" spans="1:18" ht="15" x14ac:dyDescent="0.25">
      <c r="A229" s="1" t="s">
        <v>898</v>
      </c>
      <c r="B229" s="1" t="s">
        <v>52</v>
      </c>
      <c r="C229" s="21" t="str">
        <f>_xlfn.XLOOKUP(B229,'workers Info'!$A$2:$A$301,'workers Info'!$B$2:$B$301)</f>
        <v>Bartel Pusey</v>
      </c>
      <c r="D229" s="29">
        <v>45688</v>
      </c>
      <c r="E229" s="1" t="s">
        <v>668</v>
      </c>
      <c r="F229" s="1" t="s">
        <v>674</v>
      </c>
      <c r="G229" s="40">
        <v>228</v>
      </c>
      <c r="H229" s="39">
        <v>8</v>
      </c>
      <c r="I229" s="1" t="s">
        <v>659</v>
      </c>
      <c r="J229" t="s">
        <v>641</v>
      </c>
      <c r="K229" s="14">
        <v>487.54592729346348</v>
      </c>
      <c r="L229" s="13">
        <f t="shared" si="15"/>
        <v>2.138359330234489</v>
      </c>
      <c r="M229" s="11" t="str">
        <f>_xlfn.XLOOKUP(B229, 'workers Info'!$A$2:$A$301, 'workers Info'!$F$2:$F$301)</f>
        <v>LogiTrans</v>
      </c>
      <c r="N229" s="19">
        <f t="shared" si="16"/>
        <v>32.571428571428569</v>
      </c>
      <c r="O229" s="13">
        <f t="shared" si="17"/>
        <v>91.199999999999989</v>
      </c>
      <c r="P229" s="13">
        <f t="shared" si="18"/>
        <v>396.34592729346349</v>
      </c>
      <c r="Q229" s="41">
        <v>2097</v>
      </c>
      <c r="R229">
        <f t="shared" si="19"/>
        <v>2</v>
      </c>
    </row>
    <row r="230" spans="1:18" ht="15" x14ac:dyDescent="0.25">
      <c r="A230" s="1" t="s">
        <v>899</v>
      </c>
      <c r="B230" s="1" t="s">
        <v>203</v>
      </c>
      <c r="C230" s="21" t="str">
        <f>_xlfn.XLOOKUP(B230,'workers Info'!$A$2:$A$301,'workers Info'!$B$2:$B$301)</f>
        <v>Danyelle Pinnigar</v>
      </c>
      <c r="D230" s="29">
        <v>45680</v>
      </c>
      <c r="E230" s="1" t="s">
        <v>687</v>
      </c>
      <c r="F230" s="1" t="s">
        <v>662</v>
      </c>
      <c r="G230" s="40">
        <v>2866</v>
      </c>
      <c r="H230" s="39">
        <v>60</v>
      </c>
      <c r="I230" s="1" t="s">
        <v>659</v>
      </c>
      <c r="J230" t="s">
        <v>637</v>
      </c>
      <c r="K230" s="14">
        <v>3543.9051846364955</v>
      </c>
      <c r="L230" s="13">
        <f t="shared" si="15"/>
        <v>1.2365335605849601</v>
      </c>
      <c r="M230" s="11" t="str">
        <f>_xlfn.XLOOKUP(B230, 'workers Info'!$A$2:$A$301, 'workers Info'!$F$2:$F$301)</f>
        <v>FastHaul</v>
      </c>
      <c r="N230" s="19">
        <f t="shared" si="16"/>
        <v>409.42857142857144</v>
      </c>
      <c r="O230" s="13">
        <f t="shared" si="17"/>
        <v>1146.3999999999999</v>
      </c>
      <c r="P230" s="13">
        <f t="shared" si="18"/>
        <v>2397.5051846364959</v>
      </c>
      <c r="Q230" s="41">
        <v>2989</v>
      </c>
      <c r="R230">
        <f t="shared" si="19"/>
        <v>2</v>
      </c>
    </row>
    <row r="231" spans="1:18" ht="15" x14ac:dyDescent="0.25">
      <c r="A231" s="1" t="s">
        <v>900</v>
      </c>
      <c r="B231" s="1" t="s">
        <v>379</v>
      </c>
      <c r="C231" s="21" t="str">
        <f>_xlfn.XLOOKUP(B231,'workers Info'!$A$2:$A$301,'workers Info'!$B$2:$B$301)</f>
        <v>Nester Keen</v>
      </c>
      <c r="D231" s="29">
        <v>45686</v>
      </c>
      <c r="E231" s="1" t="s">
        <v>661</v>
      </c>
      <c r="F231" s="1" t="s">
        <v>680</v>
      </c>
      <c r="G231" s="40">
        <v>1272</v>
      </c>
      <c r="H231" s="39">
        <v>28</v>
      </c>
      <c r="I231" s="1" t="s">
        <v>659</v>
      </c>
      <c r="J231" t="s">
        <v>641</v>
      </c>
      <c r="K231" s="14">
        <v>2958.4695922528658</v>
      </c>
      <c r="L231" s="13">
        <f t="shared" si="15"/>
        <v>2.3258408744126302</v>
      </c>
      <c r="M231" s="11" t="str">
        <f>_xlfn.XLOOKUP(B231, 'workers Info'!$A$2:$A$301, 'workers Info'!$F$2:$F$301)</f>
        <v>SwiftMove</v>
      </c>
      <c r="N231" s="19">
        <f t="shared" si="16"/>
        <v>181.71428571428572</v>
      </c>
      <c r="O231" s="13">
        <f t="shared" si="17"/>
        <v>508.8</v>
      </c>
      <c r="P231" s="13">
        <f t="shared" si="18"/>
        <v>2449.6695922528656</v>
      </c>
      <c r="Q231" s="41">
        <v>2494</v>
      </c>
      <c r="R231">
        <f t="shared" si="19"/>
        <v>1</v>
      </c>
    </row>
    <row r="232" spans="1:18" ht="15" x14ac:dyDescent="0.25">
      <c r="A232" s="1" t="s">
        <v>901</v>
      </c>
      <c r="B232" s="1" t="s">
        <v>215</v>
      </c>
      <c r="C232" s="21" t="str">
        <f>_xlfn.XLOOKUP(B232,'workers Info'!$A$2:$A$301,'workers Info'!$B$2:$B$301)</f>
        <v>Chryste Stenyng</v>
      </c>
      <c r="D232" s="29">
        <v>45687</v>
      </c>
      <c r="E232" s="1" t="s">
        <v>687</v>
      </c>
      <c r="F232" s="1" t="s">
        <v>680</v>
      </c>
      <c r="G232" s="40">
        <v>615</v>
      </c>
      <c r="H232" s="39">
        <v>14</v>
      </c>
      <c r="I232" s="1" t="s">
        <v>659</v>
      </c>
      <c r="J232" t="s">
        <v>637</v>
      </c>
      <c r="K232" s="14">
        <v>873.88094822887047</v>
      </c>
      <c r="L232" s="13">
        <f t="shared" si="15"/>
        <v>1.420944631266456</v>
      </c>
      <c r="M232" s="11" t="str">
        <f>_xlfn.XLOOKUP(B232, 'workers Info'!$A$2:$A$301, 'workers Info'!$F$2:$F$301)</f>
        <v>FastHaul</v>
      </c>
      <c r="N232" s="19">
        <f t="shared" si="16"/>
        <v>87.857142857142861</v>
      </c>
      <c r="O232" s="13">
        <f t="shared" si="17"/>
        <v>246</v>
      </c>
      <c r="P232" s="13">
        <f t="shared" si="18"/>
        <v>627.88094822887047</v>
      </c>
      <c r="Q232" s="41">
        <v>2809</v>
      </c>
      <c r="R232">
        <f t="shared" si="19"/>
        <v>5</v>
      </c>
    </row>
    <row r="233" spans="1:18" ht="15" x14ac:dyDescent="0.25">
      <c r="A233" s="1" t="s">
        <v>902</v>
      </c>
      <c r="B233" s="1" t="s">
        <v>433</v>
      </c>
      <c r="C233" s="21" t="str">
        <f>_xlfn.XLOOKUP(B233,'workers Info'!$A$2:$A$301,'workers Info'!$B$2:$B$301)</f>
        <v>Bealle Tramel</v>
      </c>
      <c r="D233" s="29">
        <v>45682</v>
      </c>
      <c r="E233" s="1" t="s">
        <v>664</v>
      </c>
      <c r="F233" s="1" t="s">
        <v>680</v>
      </c>
      <c r="G233" s="40">
        <v>230</v>
      </c>
      <c r="H233" s="39">
        <v>7</v>
      </c>
      <c r="I233" s="1" t="s">
        <v>659</v>
      </c>
      <c r="J233" t="s">
        <v>641</v>
      </c>
      <c r="K233" s="14">
        <v>533.86975868828074</v>
      </c>
      <c r="L233" s="13">
        <f t="shared" si="15"/>
        <v>2.3211728638620901</v>
      </c>
      <c r="M233" s="11" t="str">
        <f>_xlfn.XLOOKUP(B233, 'workers Info'!$A$2:$A$301, 'workers Info'!$F$2:$F$301)</f>
        <v>LogiTrans</v>
      </c>
      <c r="N233" s="19">
        <f t="shared" si="16"/>
        <v>32.857142857142854</v>
      </c>
      <c r="O233" s="13">
        <f t="shared" si="17"/>
        <v>91.999999999999986</v>
      </c>
      <c r="P233" s="13">
        <f t="shared" si="18"/>
        <v>441.86975868828074</v>
      </c>
      <c r="Q233" s="41">
        <v>2976</v>
      </c>
      <c r="R233">
        <f t="shared" si="19"/>
        <v>2</v>
      </c>
    </row>
    <row r="234" spans="1:18" ht="15" x14ac:dyDescent="0.25">
      <c r="A234" s="1" t="s">
        <v>903</v>
      </c>
      <c r="B234" s="1" t="s">
        <v>403</v>
      </c>
      <c r="C234" s="21" t="str">
        <f>_xlfn.XLOOKUP(B234,'workers Info'!$A$2:$A$301,'workers Info'!$B$2:$B$301)</f>
        <v>Aeriell O'Kielt</v>
      </c>
      <c r="D234" s="29">
        <v>45685</v>
      </c>
      <c r="E234" s="1" t="s">
        <v>661</v>
      </c>
      <c r="F234" s="1" t="s">
        <v>671</v>
      </c>
      <c r="G234" s="40">
        <v>1663</v>
      </c>
      <c r="H234" s="39">
        <v>37</v>
      </c>
      <c r="I234" s="1" t="s">
        <v>659</v>
      </c>
      <c r="J234" t="s">
        <v>640</v>
      </c>
      <c r="K234" s="14">
        <v>3039.317699364467</v>
      </c>
      <c r="L234" s="13">
        <f t="shared" si="15"/>
        <v>1.8276113646208461</v>
      </c>
      <c r="M234" s="11" t="str">
        <f>_xlfn.XLOOKUP(B234, 'workers Info'!$A$2:$A$301, 'workers Info'!$F$2:$F$301)</f>
        <v>SwiftMove</v>
      </c>
      <c r="N234" s="19">
        <f t="shared" si="16"/>
        <v>237.57142857142858</v>
      </c>
      <c r="O234" s="13">
        <f t="shared" si="17"/>
        <v>665.2</v>
      </c>
      <c r="P234" s="13">
        <f t="shared" si="18"/>
        <v>2374.1176993644667</v>
      </c>
      <c r="Q234" s="41">
        <v>10422</v>
      </c>
      <c r="R234">
        <f t="shared" si="19"/>
        <v>4</v>
      </c>
    </row>
    <row r="235" spans="1:18" ht="15" x14ac:dyDescent="0.25">
      <c r="A235" s="1" t="s">
        <v>904</v>
      </c>
      <c r="B235" s="1" t="s">
        <v>309</v>
      </c>
      <c r="C235" s="21" t="str">
        <f>_xlfn.XLOOKUP(B235,'workers Info'!$A$2:$A$301,'workers Info'!$B$2:$B$301)</f>
        <v>Carey Ousbie</v>
      </c>
      <c r="D235" s="29">
        <v>45687</v>
      </c>
      <c r="E235" s="1" t="s">
        <v>664</v>
      </c>
      <c r="F235" s="1" t="s">
        <v>658</v>
      </c>
      <c r="G235" s="40">
        <v>1932</v>
      </c>
      <c r="H235" s="39">
        <v>40</v>
      </c>
      <c r="I235" s="1" t="s">
        <v>659</v>
      </c>
      <c r="J235" t="s">
        <v>641</v>
      </c>
      <c r="K235" s="14">
        <v>4173.8180872075491</v>
      </c>
      <c r="L235" s="13">
        <f t="shared" si="15"/>
        <v>2.1603613287823751</v>
      </c>
      <c r="M235" s="11" t="str">
        <f>_xlfn.XLOOKUP(B235, 'workers Info'!$A$2:$A$301, 'workers Info'!$F$2:$F$301)</f>
        <v>FastHaul</v>
      </c>
      <c r="N235" s="19">
        <f t="shared" si="16"/>
        <v>276</v>
      </c>
      <c r="O235" s="13">
        <f t="shared" si="17"/>
        <v>772.8</v>
      </c>
      <c r="P235" s="13">
        <f t="shared" si="18"/>
        <v>3401.0180872075489</v>
      </c>
      <c r="Q235" s="41">
        <v>2870</v>
      </c>
      <c r="R235">
        <f t="shared" si="19"/>
        <v>3</v>
      </c>
    </row>
    <row r="236" spans="1:18" ht="15" x14ac:dyDescent="0.25">
      <c r="A236" s="1" t="s">
        <v>905</v>
      </c>
      <c r="B236" s="1" t="s">
        <v>377</v>
      </c>
      <c r="C236" s="21" t="str">
        <f>_xlfn.XLOOKUP(B236,'workers Info'!$A$2:$A$301,'workers Info'!$B$2:$B$301)</f>
        <v>Archibold Singh</v>
      </c>
      <c r="D236" s="29">
        <v>45680</v>
      </c>
      <c r="E236" s="1" t="s">
        <v>676</v>
      </c>
      <c r="F236" s="1" t="s">
        <v>680</v>
      </c>
      <c r="G236" s="40">
        <v>27</v>
      </c>
      <c r="H236" s="39">
        <v>3</v>
      </c>
      <c r="I236" s="1" t="s">
        <v>659</v>
      </c>
      <c r="J236" t="s">
        <v>640</v>
      </c>
      <c r="K236" s="14">
        <v>47.537189640285625</v>
      </c>
      <c r="L236" s="13">
        <f t="shared" si="15"/>
        <v>1.760636653343912</v>
      </c>
      <c r="M236" s="11" t="str">
        <f>_xlfn.XLOOKUP(B236, 'workers Info'!$A$2:$A$301, 'workers Info'!$F$2:$F$301)</f>
        <v>FastHaul</v>
      </c>
      <c r="N236" s="19">
        <f t="shared" si="16"/>
        <v>3.8571428571428572</v>
      </c>
      <c r="O236" s="13">
        <f t="shared" si="17"/>
        <v>10.799999999999999</v>
      </c>
      <c r="P236" s="13">
        <f t="shared" si="18"/>
        <v>36.737189640285628</v>
      </c>
      <c r="Q236" s="41">
        <v>10322</v>
      </c>
      <c r="R236">
        <f t="shared" si="19"/>
        <v>3</v>
      </c>
    </row>
    <row r="237" spans="1:18" ht="15" x14ac:dyDescent="0.25">
      <c r="A237" s="1" t="s">
        <v>906</v>
      </c>
      <c r="B237" s="1" t="s">
        <v>325</v>
      </c>
      <c r="C237" s="21" t="str">
        <f>_xlfn.XLOOKUP(B237,'workers Info'!$A$2:$A$301,'workers Info'!$B$2:$B$301)</f>
        <v>Fitz Stancliffe</v>
      </c>
      <c r="D237" s="29">
        <v>45689</v>
      </c>
      <c r="E237" s="1" t="s">
        <v>661</v>
      </c>
      <c r="F237" s="1" t="s">
        <v>671</v>
      </c>
      <c r="G237" s="40">
        <v>629</v>
      </c>
      <c r="H237" s="39">
        <v>15</v>
      </c>
      <c r="I237" s="1" t="s">
        <v>659</v>
      </c>
      <c r="J237" t="s">
        <v>638</v>
      </c>
      <c r="K237" s="14">
        <v>1683.630400757012</v>
      </c>
      <c r="L237" s="13">
        <f t="shared" si="15"/>
        <v>2.6766779026343595</v>
      </c>
      <c r="M237" s="11" t="str">
        <f>_xlfn.XLOOKUP(B237, 'workers Info'!$A$2:$A$301, 'workers Info'!$F$2:$F$301)</f>
        <v>ExpressCargo</v>
      </c>
      <c r="N237" s="19">
        <f t="shared" si="16"/>
        <v>89.857142857142861</v>
      </c>
      <c r="O237" s="13">
        <f t="shared" si="17"/>
        <v>251.6</v>
      </c>
      <c r="P237" s="13">
        <f t="shared" si="18"/>
        <v>1432.0304007570121</v>
      </c>
      <c r="Q237" s="41">
        <v>4603</v>
      </c>
      <c r="R237">
        <f t="shared" si="19"/>
        <v>1</v>
      </c>
    </row>
    <row r="238" spans="1:18" ht="15" x14ac:dyDescent="0.25">
      <c r="A238" s="1" t="s">
        <v>907</v>
      </c>
      <c r="B238" s="1" t="s">
        <v>264</v>
      </c>
      <c r="C238" s="21" t="str">
        <f>_xlfn.XLOOKUP(B238,'workers Info'!$A$2:$A$301,'workers Info'!$B$2:$B$301)</f>
        <v>Ricky Muslim</v>
      </c>
      <c r="D238" s="29">
        <v>45683</v>
      </c>
      <c r="E238" s="1" t="s">
        <v>687</v>
      </c>
      <c r="F238" s="1" t="s">
        <v>669</v>
      </c>
      <c r="G238" s="40">
        <v>1954</v>
      </c>
      <c r="H238" s="39">
        <v>43</v>
      </c>
      <c r="I238" s="1" t="s">
        <v>659</v>
      </c>
      <c r="J238" t="s">
        <v>637</v>
      </c>
      <c r="K238" s="14">
        <v>2343.8050282132558</v>
      </c>
      <c r="L238" s="13">
        <f t="shared" si="15"/>
        <v>1.1994908025656377</v>
      </c>
      <c r="M238" s="11" t="str">
        <f>_xlfn.XLOOKUP(B238, 'workers Info'!$A$2:$A$301, 'workers Info'!$F$2:$F$301)</f>
        <v>RoadRunners</v>
      </c>
      <c r="N238" s="19">
        <f t="shared" si="16"/>
        <v>279.14285714285717</v>
      </c>
      <c r="O238" s="13">
        <f t="shared" si="17"/>
        <v>781.6</v>
      </c>
      <c r="P238" s="13">
        <f t="shared" si="18"/>
        <v>1562.2050282132559</v>
      </c>
      <c r="Q238" s="41">
        <v>3185</v>
      </c>
      <c r="R238">
        <f t="shared" si="19"/>
        <v>2</v>
      </c>
    </row>
    <row r="239" spans="1:18" ht="15" x14ac:dyDescent="0.25">
      <c r="A239" s="1" t="s">
        <v>908</v>
      </c>
      <c r="B239" s="1" t="s">
        <v>611</v>
      </c>
      <c r="C239" s="21" t="str">
        <f>_xlfn.XLOOKUP(B239,'workers Info'!$A$2:$A$301,'workers Info'!$B$2:$B$301)</f>
        <v>Arabele Muckersie</v>
      </c>
      <c r="D239" s="29">
        <v>45683</v>
      </c>
      <c r="E239" s="1" t="s">
        <v>661</v>
      </c>
      <c r="F239" s="1" t="s">
        <v>669</v>
      </c>
      <c r="G239" s="40">
        <v>1473</v>
      </c>
      <c r="H239" s="39">
        <v>33</v>
      </c>
      <c r="I239" s="1" t="s">
        <v>659</v>
      </c>
      <c r="J239" t="s">
        <v>639</v>
      </c>
      <c r="K239" s="14">
        <v>4787.1118292130923</v>
      </c>
      <c r="L239" s="13">
        <f t="shared" si="15"/>
        <v>3.2499061977006738</v>
      </c>
      <c r="M239" s="11" t="str">
        <f>_xlfn.XLOOKUP(B239, 'workers Info'!$A$2:$A$301, 'workers Info'!$F$2:$F$301)</f>
        <v>FastHaul</v>
      </c>
      <c r="N239" s="19">
        <f t="shared" si="16"/>
        <v>210.42857142857142</v>
      </c>
      <c r="O239" s="13">
        <f t="shared" si="17"/>
        <v>589.19999999999993</v>
      </c>
      <c r="P239" s="13">
        <f t="shared" si="18"/>
        <v>4197.9118292130925</v>
      </c>
      <c r="Q239" s="41">
        <v>19038</v>
      </c>
      <c r="R239">
        <f t="shared" si="19"/>
        <v>6</v>
      </c>
    </row>
    <row r="240" spans="1:18" ht="15" x14ac:dyDescent="0.25">
      <c r="A240" s="1" t="s">
        <v>909</v>
      </c>
      <c r="B240" s="1" t="s">
        <v>117</v>
      </c>
      <c r="C240" s="21" t="str">
        <f>_xlfn.XLOOKUP(B240,'workers Info'!$A$2:$A$301,'workers Info'!$B$2:$B$301)</f>
        <v>Eben Boardman</v>
      </c>
      <c r="D240" s="29">
        <v>45677</v>
      </c>
      <c r="E240" s="1" t="s">
        <v>676</v>
      </c>
      <c r="F240" s="1" t="s">
        <v>671</v>
      </c>
      <c r="G240" s="40">
        <v>1086</v>
      </c>
      <c r="H240" s="39">
        <v>24</v>
      </c>
      <c r="I240" s="1" t="s">
        <v>659</v>
      </c>
      <c r="J240" t="s">
        <v>639</v>
      </c>
      <c r="K240" s="14">
        <v>3380.5479074977329</v>
      </c>
      <c r="L240" s="13">
        <f t="shared" si="15"/>
        <v>3.1128433770697357</v>
      </c>
      <c r="M240" s="11" t="str">
        <f>_xlfn.XLOOKUP(B240, 'workers Info'!$A$2:$A$301, 'workers Info'!$F$2:$F$301)</f>
        <v>SwiftMove</v>
      </c>
      <c r="N240" s="19">
        <f t="shared" si="16"/>
        <v>155.14285714285714</v>
      </c>
      <c r="O240" s="13">
        <f t="shared" si="17"/>
        <v>434.4</v>
      </c>
      <c r="P240" s="13">
        <f t="shared" si="18"/>
        <v>2946.1479074977328</v>
      </c>
      <c r="Q240" s="41">
        <v>21625</v>
      </c>
      <c r="R240">
        <f t="shared" si="19"/>
        <v>2</v>
      </c>
    </row>
    <row r="241" spans="1:18" ht="15" x14ac:dyDescent="0.25">
      <c r="A241" s="1" t="s">
        <v>910</v>
      </c>
      <c r="B241" s="1" t="s">
        <v>321</v>
      </c>
      <c r="C241" s="21" t="str">
        <f>_xlfn.XLOOKUP(B241,'workers Info'!$A$2:$A$301,'workers Info'!$B$2:$B$301)</f>
        <v>Birk Ellerey</v>
      </c>
      <c r="D241" s="29">
        <v>45680</v>
      </c>
      <c r="E241" s="1" t="s">
        <v>664</v>
      </c>
      <c r="F241" s="1" t="s">
        <v>658</v>
      </c>
      <c r="G241" s="40">
        <v>925</v>
      </c>
      <c r="H241" s="39">
        <v>21</v>
      </c>
      <c r="I241" s="1" t="s">
        <v>659</v>
      </c>
      <c r="J241" t="s">
        <v>641</v>
      </c>
      <c r="K241" s="14">
        <v>2045.1252787284095</v>
      </c>
      <c r="L241" s="13">
        <f t="shared" si="15"/>
        <v>2.2109462472739563</v>
      </c>
      <c r="M241" s="11" t="str">
        <f>_xlfn.XLOOKUP(B241, 'workers Info'!$A$2:$A$301, 'workers Info'!$F$2:$F$301)</f>
        <v>FastHaul</v>
      </c>
      <c r="N241" s="19">
        <f t="shared" si="16"/>
        <v>132.14285714285714</v>
      </c>
      <c r="O241" s="13">
        <f t="shared" si="17"/>
        <v>369.99999999999994</v>
      </c>
      <c r="P241" s="13">
        <f t="shared" si="18"/>
        <v>1675.1252787284095</v>
      </c>
      <c r="Q241" s="41">
        <v>2051</v>
      </c>
      <c r="R241">
        <f t="shared" si="19"/>
        <v>2</v>
      </c>
    </row>
    <row r="242" spans="1:18" ht="15" x14ac:dyDescent="0.25">
      <c r="A242" s="1" t="s">
        <v>911</v>
      </c>
      <c r="B242" s="1" t="s">
        <v>569</v>
      </c>
      <c r="C242" s="21" t="str">
        <f>_xlfn.XLOOKUP(B242,'workers Info'!$A$2:$A$301,'workers Info'!$B$2:$B$301)</f>
        <v>Ossie Jancey</v>
      </c>
      <c r="D242" s="29">
        <v>45679</v>
      </c>
      <c r="E242" s="1" t="s">
        <v>676</v>
      </c>
      <c r="F242" s="1" t="s">
        <v>658</v>
      </c>
      <c r="G242" s="40">
        <v>1329</v>
      </c>
      <c r="H242" s="39">
        <v>28</v>
      </c>
      <c r="I242" s="1" t="s">
        <v>659</v>
      </c>
      <c r="J242" t="s">
        <v>638</v>
      </c>
      <c r="K242" s="14">
        <v>3418.3310939056801</v>
      </c>
      <c r="L242" s="13">
        <f t="shared" si="15"/>
        <v>2.5721076703579233</v>
      </c>
      <c r="M242" s="11" t="str">
        <f>_xlfn.XLOOKUP(B242, 'workers Info'!$A$2:$A$301, 'workers Info'!$F$2:$F$301)</f>
        <v>RoadRunners</v>
      </c>
      <c r="N242" s="19">
        <f t="shared" si="16"/>
        <v>189.85714285714286</v>
      </c>
      <c r="O242" s="13">
        <f t="shared" si="17"/>
        <v>531.6</v>
      </c>
      <c r="P242" s="13">
        <f t="shared" si="18"/>
        <v>2886.7310939056802</v>
      </c>
      <c r="Q242" s="41">
        <v>4819</v>
      </c>
      <c r="R242">
        <f t="shared" si="19"/>
        <v>2</v>
      </c>
    </row>
    <row r="243" spans="1:18" ht="15" x14ac:dyDescent="0.25">
      <c r="A243" s="1" t="s">
        <v>912</v>
      </c>
      <c r="B243" s="1" t="s">
        <v>167</v>
      </c>
      <c r="C243" s="21" t="str">
        <f>_xlfn.XLOOKUP(B243,'workers Info'!$A$2:$A$301,'workers Info'!$B$2:$B$301)</f>
        <v>Amberly Bruckstein</v>
      </c>
      <c r="D243" s="29">
        <v>45688</v>
      </c>
      <c r="E243" s="1" t="s">
        <v>676</v>
      </c>
      <c r="F243" s="1" t="s">
        <v>658</v>
      </c>
      <c r="G243" s="40">
        <v>350</v>
      </c>
      <c r="H243" s="39">
        <v>9</v>
      </c>
      <c r="I243" s="1" t="s">
        <v>659</v>
      </c>
      <c r="J243" t="s">
        <v>640</v>
      </c>
      <c r="K243" s="14">
        <v>620.78459738887943</v>
      </c>
      <c r="L243" s="13">
        <f t="shared" si="15"/>
        <v>1.7736702782539413</v>
      </c>
      <c r="M243" s="11" t="str">
        <f>_xlfn.XLOOKUP(B243, 'workers Info'!$A$2:$A$301, 'workers Info'!$F$2:$F$301)</f>
        <v>SwiftMove</v>
      </c>
      <c r="N243" s="19">
        <f t="shared" si="16"/>
        <v>50</v>
      </c>
      <c r="O243" s="13">
        <f t="shared" si="17"/>
        <v>140</v>
      </c>
      <c r="P243" s="13">
        <f t="shared" si="18"/>
        <v>480.78459738887943</v>
      </c>
      <c r="Q243" s="41">
        <v>9827</v>
      </c>
      <c r="R243">
        <f t="shared" si="19"/>
        <v>1</v>
      </c>
    </row>
    <row r="244" spans="1:18" ht="15" x14ac:dyDescent="0.25">
      <c r="A244" s="1" t="s">
        <v>913</v>
      </c>
      <c r="B244" s="1" t="s">
        <v>597</v>
      </c>
      <c r="C244" s="21" t="str">
        <f>_xlfn.XLOOKUP(B244,'workers Info'!$A$2:$A$301,'workers Info'!$B$2:$B$301)</f>
        <v>Viv Dolley</v>
      </c>
      <c r="D244" s="29">
        <v>45690</v>
      </c>
      <c r="E244" s="1" t="s">
        <v>657</v>
      </c>
      <c r="F244" s="1" t="s">
        <v>674</v>
      </c>
      <c r="G244" s="40">
        <v>2049</v>
      </c>
      <c r="H244" s="39">
        <v>42</v>
      </c>
      <c r="I244" s="1" t="s">
        <v>659</v>
      </c>
      <c r="J244" t="s">
        <v>640</v>
      </c>
      <c r="K244" s="14">
        <v>3797.1516006656757</v>
      </c>
      <c r="L244" s="13">
        <f t="shared" si="15"/>
        <v>1.853173060354161</v>
      </c>
      <c r="M244" s="11" t="str">
        <f>_xlfn.XLOOKUP(B244, 'workers Info'!$A$2:$A$301, 'workers Info'!$F$2:$F$301)</f>
        <v>ExpressCargo</v>
      </c>
      <c r="N244" s="19">
        <f t="shared" si="16"/>
        <v>292.71428571428572</v>
      </c>
      <c r="O244" s="13">
        <f t="shared" si="17"/>
        <v>819.6</v>
      </c>
      <c r="P244" s="13">
        <f t="shared" si="18"/>
        <v>2977.5516006656758</v>
      </c>
      <c r="Q244" s="41">
        <v>9374</v>
      </c>
      <c r="R244">
        <f t="shared" si="19"/>
        <v>4</v>
      </c>
    </row>
    <row r="245" spans="1:18" ht="15" x14ac:dyDescent="0.25">
      <c r="A245" s="1" t="s">
        <v>914</v>
      </c>
      <c r="B245" s="1" t="s">
        <v>163</v>
      </c>
      <c r="C245" s="21" t="str">
        <f>_xlfn.XLOOKUP(B245,'workers Info'!$A$2:$A$301,'workers Info'!$B$2:$B$301)</f>
        <v>Hirsch Mawd</v>
      </c>
      <c r="D245" s="29">
        <v>45677</v>
      </c>
      <c r="E245" s="1" t="s">
        <v>664</v>
      </c>
      <c r="F245" s="1" t="s">
        <v>658</v>
      </c>
      <c r="G245" s="40">
        <v>79</v>
      </c>
      <c r="H245" s="39">
        <v>3</v>
      </c>
      <c r="I245" s="1" t="s">
        <v>659</v>
      </c>
      <c r="J245" t="s">
        <v>640</v>
      </c>
      <c r="K245" s="14">
        <v>153.22458215534607</v>
      </c>
      <c r="L245" s="13">
        <f t="shared" si="15"/>
        <v>1.939551672852482</v>
      </c>
      <c r="M245" s="11" t="str">
        <f>_xlfn.XLOOKUP(B245, 'workers Info'!$A$2:$A$301, 'workers Info'!$F$2:$F$301)</f>
        <v>LogiTrans</v>
      </c>
      <c r="N245" s="19">
        <f t="shared" si="16"/>
        <v>11.285714285714286</v>
      </c>
      <c r="O245" s="13">
        <f t="shared" si="17"/>
        <v>31.6</v>
      </c>
      <c r="P245" s="13">
        <f t="shared" si="18"/>
        <v>121.62458215534608</v>
      </c>
      <c r="Q245" s="41">
        <v>10703</v>
      </c>
      <c r="R245">
        <f t="shared" si="19"/>
        <v>2</v>
      </c>
    </row>
    <row r="246" spans="1:18" ht="15" x14ac:dyDescent="0.25">
      <c r="A246" s="1" t="s">
        <v>915</v>
      </c>
      <c r="B246" s="1" t="s">
        <v>545</v>
      </c>
      <c r="C246" s="21" t="str">
        <f>_xlfn.XLOOKUP(B246,'workers Info'!$A$2:$A$301,'workers Info'!$B$2:$B$301)</f>
        <v>Doretta Beazley</v>
      </c>
      <c r="D246" s="29">
        <v>45682</v>
      </c>
      <c r="E246" s="1" t="s">
        <v>664</v>
      </c>
      <c r="F246" s="1" t="s">
        <v>662</v>
      </c>
      <c r="G246" s="40">
        <v>2049</v>
      </c>
      <c r="H246" s="39">
        <v>44</v>
      </c>
      <c r="I246" s="1" t="s">
        <v>659</v>
      </c>
      <c r="J246" t="s">
        <v>638</v>
      </c>
      <c r="K246" s="14">
        <v>5603.940013393255</v>
      </c>
      <c r="L246" s="13">
        <f t="shared" si="15"/>
        <v>2.7349634033154002</v>
      </c>
      <c r="M246" s="11" t="str">
        <f>_xlfn.XLOOKUP(B246, 'workers Info'!$A$2:$A$301, 'workers Info'!$F$2:$F$301)</f>
        <v>LogiTrans</v>
      </c>
      <c r="N246" s="19">
        <f t="shared" si="16"/>
        <v>292.71428571428572</v>
      </c>
      <c r="O246" s="13">
        <f t="shared" si="17"/>
        <v>819.6</v>
      </c>
      <c r="P246" s="13">
        <f t="shared" si="18"/>
        <v>4784.3400133932546</v>
      </c>
      <c r="Q246" s="41">
        <v>5236</v>
      </c>
      <c r="R246">
        <f t="shared" si="19"/>
        <v>2</v>
      </c>
    </row>
    <row r="247" spans="1:18" ht="15" x14ac:dyDescent="0.25">
      <c r="A247" s="1" t="s">
        <v>916</v>
      </c>
      <c r="B247" s="1" t="s">
        <v>175</v>
      </c>
      <c r="C247" s="21" t="str">
        <f>_xlfn.XLOOKUP(B247,'workers Info'!$A$2:$A$301,'workers Info'!$B$2:$B$301)</f>
        <v>Ole Jayume</v>
      </c>
      <c r="D247" s="29">
        <v>45689</v>
      </c>
      <c r="E247" s="1" t="s">
        <v>673</v>
      </c>
      <c r="F247" s="1" t="s">
        <v>666</v>
      </c>
      <c r="G247" s="40">
        <v>2398</v>
      </c>
      <c r="H247" s="39">
        <v>49</v>
      </c>
      <c r="I247" s="1" t="s">
        <v>659</v>
      </c>
      <c r="J247" t="s">
        <v>640</v>
      </c>
      <c r="K247" s="14">
        <v>4779.5231362447594</v>
      </c>
      <c r="L247" s="13">
        <f t="shared" si="15"/>
        <v>1.9931289141971473</v>
      </c>
      <c r="M247" s="11" t="str">
        <f>_xlfn.XLOOKUP(B247, 'workers Info'!$A$2:$A$301, 'workers Info'!$F$2:$F$301)</f>
        <v>ExpressCargo</v>
      </c>
      <c r="N247" s="19">
        <f t="shared" si="16"/>
        <v>342.57142857142856</v>
      </c>
      <c r="O247" s="13">
        <f t="shared" si="17"/>
        <v>959.19999999999993</v>
      </c>
      <c r="P247" s="13">
        <f t="shared" si="18"/>
        <v>3820.3231362447596</v>
      </c>
      <c r="Q247" s="41">
        <v>10396</v>
      </c>
      <c r="R247">
        <f t="shared" si="19"/>
        <v>3</v>
      </c>
    </row>
    <row r="248" spans="1:18" ht="15" x14ac:dyDescent="0.25">
      <c r="A248" s="1" t="s">
        <v>917</v>
      </c>
      <c r="B248" s="1" t="s">
        <v>95</v>
      </c>
      <c r="C248" s="21" t="str">
        <f>_xlfn.XLOOKUP(B248,'workers Info'!$A$2:$A$301,'workers Info'!$B$2:$B$301)</f>
        <v>Reginald Jentet</v>
      </c>
      <c r="D248" s="29">
        <v>45678</v>
      </c>
      <c r="E248" s="1" t="s">
        <v>668</v>
      </c>
      <c r="F248" s="1" t="s">
        <v>666</v>
      </c>
      <c r="G248" s="40">
        <v>2568</v>
      </c>
      <c r="H248" s="39">
        <v>54</v>
      </c>
      <c r="I248" s="1" t="s">
        <v>659</v>
      </c>
      <c r="J248" t="s">
        <v>641</v>
      </c>
      <c r="K248" s="14">
        <v>5463.5203638870425</v>
      </c>
      <c r="L248" s="13">
        <f t="shared" si="15"/>
        <v>2.1275390825105305</v>
      </c>
      <c r="M248" s="11" t="str">
        <f>_xlfn.XLOOKUP(B248, 'workers Info'!$A$2:$A$301, 'workers Info'!$F$2:$F$301)</f>
        <v>SwiftMove</v>
      </c>
      <c r="N248" s="19">
        <f t="shared" si="16"/>
        <v>366.85714285714283</v>
      </c>
      <c r="O248" s="13">
        <f t="shared" si="17"/>
        <v>1027.1999999999998</v>
      </c>
      <c r="P248" s="13">
        <f t="shared" si="18"/>
        <v>4436.3203638870427</v>
      </c>
      <c r="Q248" s="41">
        <v>2428</v>
      </c>
      <c r="R248">
        <f t="shared" si="19"/>
        <v>3</v>
      </c>
    </row>
    <row r="249" spans="1:18" ht="15" x14ac:dyDescent="0.25">
      <c r="A249" s="1" t="s">
        <v>918</v>
      </c>
      <c r="B249" s="1" t="s">
        <v>244</v>
      </c>
      <c r="C249" s="21" t="str">
        <f>_xlfn.XLOOKUP(B249,'workers Info'!$A$2:$A$301,'workers Info'!$B$2:$B$301)</f>
        <v>Vikki Cripwell</v>
      </c>
      <c r="D249" s="29">
        <v>45678</v>
      </c>
      <c r="E249" s="1" t="s">
        <v>661</v>
      </c>
      <c r="F249" s="1" t="s">
        <v>669</v>
      </c>
      <c r="G249" s="40">
        <v>2805</v>
      </c>
      <c r="H249" s="39">
        <v>58</v>
      </c>
      <c r="I249" s="1" t="s">
        <v>659</v>
      </c>
      <c r="J249" t="s">
        <v>640</v>
      </c>
      <c r="K249" s="14">
        <v>5100.0522460032362</v>
      </c>
      <c r="L249" s="13">
        <f t="shared" si="15"/>
        <v>1.8182004442079274</v>
      </c>
      <c r="M249" s="11" t="str">
        <f>_xlfn.XLOOKUP(B249, 'workers Info'!$A$2:$A$301, 'workers Info'!$F$2:$F$301)</f>
        <v>SwiftMove</v>
      </c>
      <c r="N249" s="19">
        <f t="shared" si="16"/>
        <v>400.71428571428572</v>
      </c>
      <c r="O249" s="13">
        <f t="shared" si="17"/>
        <v>1122</v>
      </c>
      <c r="P249" s="13">
        <f t="shared" si="18"/>
        <v>3978.0522460032362</v>
      </c>
      <c r="Q249" s="41">
        <v>9731</v>
      </c>
      <c r="R249">
        <f t="shared" si="19"/>
        <v>4</v>
      </c>
    </row>
    <row r="250" spans="1:18" ht="15" x14ac:dyDescent="0.25">
      <c r="A250" s="1" t="s">
        <v>919</v>
      </c>
      <c r="B250" s="1" t="s">
        <v>279</v>
      </c>
      <c r="C250" s="21" t="str">
        <f>_xlfn.XLOOKUP(B250,'workers Info'!$A$2:$A$301,'workers Info'!$B$2:$B$301)</f>
        <v>Corie Andreone</v>
      </c>
      <c r="D250" s="29">
        <v>45678</v>
      </c>
      <c r="E250" s="1" t="s">
        <v>676</v>
      </c>
      <c r="F250" s="1" t="s">
        <v>671</v>
      </c>
      <c r="G250" s="40">
        <v>2975</v>
      </c>
      <c r="H250" s="39">
        <v>63</v>
      </c>
      <c r="I250" s="1" t="s">
        <v>659</v>
      </c>
      <c r="J250" t="s">
        <v>640</v>
      </c>
      <c r="K250" s="14">
        <v>5236.7632956502066</v>
      </c>
      <c r="L250" s="13">
        <f t="shared" si="15"/>
        <v>1.7602565699664561</v>
      </c>
      <c r="M250" s="11" t="str">
        <f>_xlfn.XLOOKUP(B250, 'workers Info'!$A$2:$A$301, 'workers Info'!$F$2:$F$301)</f>
        <v>ExpressCargo</v>
      </c>
      <c r="N250" s="19">
        <f t="shared" si="16"/>
        <v>425</v>
      </c>
      <c r="O250" s="13">
        <f t="shared" si="17"/>
        <v>1190</v>
      </c>
      <c r="P250" s="13">
        <f t="shared" si="18"/>
        <v>4046.7632956502066</v>
      </c>
      <c r="Q250" s="41">
        <v>10650</v>
      </c>
      <c r="R250">
        <f t="shared" si="19"/>
        <v>4</v>
      </c>
    </row>
    <row r="251" spans="1:18" ht="15" x14ac:dyDescent="0.25">
      <c r="A251" s="1" t="s">
        <v>920</v>
      </c>
      <c r="B251" s="1" t="s">
        <v>395</v>
      </c>
      <c r="C251" s="21" t="str">
        <f>_xlfn.XLOOKUP(B251,'workers Info'!$A$2:$A$301,'workers Info'!$B$2:$B$301)</f>
        <v>Betteanne Banaszczyk</v>
      </c>
      <c r="D251" s="29">
        <v>45683</v>
      </c>
      <c r="E251" s="1" t="s">
        <v>676</v>
      </c>
      <c r="F251" s="1" t="s">
        <v>658</v>
      </c>
      <c r="G251" s="40">
        <v>302</v>
      </c>
      <c r="H251" s="39">
        <v>10</v>
      </c>
      <c r="I251" s="1" t="s">
        <v>659</v>
      </c>
      <c r="J251" t="s">
        <v>638</v>
      </c>
      <c r="K251" s="14">
        <v>800.13165092582278</v>
      </c>
      <c r="L251" s="13">
        <f t="shared" si="15"/>
        <v>2.6494425527345125</v>
      </c>
      <c r="M251" s="11" t="str">
        <f>_xlfn.XLOOKUP(B251, 'workers Info'!$A$2:$A$301, 'workers Info'!$F$2:$F$301)</f>
        <v>RoadRunners</v>
      </c>
      <c r="N251" s="19">
        <f t="shared" si="16"/>
        <v>43.142857142857146</v>
      </c>
      <c r="O251" s="13">
        <f t="shared" si="17"/>
        <v>120.8</v>
      </c>
      <c r="P251" s="13">
        <f t="shared" si="18"/>
        <v>679.33165092582283</v>
      </c>
      <c r="Q251" s="41">
        <v>4752</v>
      </c>
      <c r="R251">
        <f t="shared" si="19"/>
        <v>4</v>
      </c>
    </row>
    <row r="252" spans="1:18" ht="15" x14ac:dyDescent="0.25">
      <c r="A252" s="1" t="s">
        <v>921</v>
      </c>
      <c r="B252" s="1" t="s">
        <v>281</v>
      </c>
      <c r="C252" s="21" t="str">
        <f>_xlfn.XLOOKUP(B252,'workers Info'!$A$2:$A$301,'workers Info'!$B$2:$B$301)</f>
        <v>Dian Oakwell</v>
      </c>
      <c r="D252" s="29">
        <v>45691</v>
      </c>
      <c r="E252" s="1" t="s">
        <v>676</v>
      </c>
      <c r="F252" s="1" t="s">
        <v>658</v>
      </c>
      <c r="G252" s="40">
        <v>2549</v>
      </c>
      <c r="H252" s="39">
        <v>52</v>
      </c>
      <c r="I252" s="1" t="s">
        <v>659</v>
      </c>
      <c r="J252" t="s">
        <v>637</v>
      </c>
      <c r="K252" s="14">
        <v>3237.800561627454</v>
      </c>
      <c r="L252" s="13">
        <f t="shared" si="15"/>
        <v>1.2702238374372123</v>
      </c>
      <c r="M252" s="11" t="str">
        <f>_xlfn.XLOOKUP(B252, 'workers Info'!$A$2:$A$301, 'workers Info'!$F$2:$F$301)</f>
        <v>RoadRunners</v>
      </c>
      <c r="N252" s="19">
        <f t="shared" si="16"/>
        <v>364.14285714285717</v>
      </c>
      <c r="O252" s="13">
        <f t="shared" si="17"/>
        <v>1019.6</v>
      </c>
      <c r="P252" s="13">
        <f t="shared" si="18"/>
        <v>2218.2005616274541</v>
      </c>
      <c r="Q252" s="41">
        <v>3287</v>
      </c>
      <c r="R252">
        <f t="shared" si="19"/>
        <v>2</v>
      </c>
    </row>
    <row r="253" spans="1:18" ht="15" x14ac:dyDescent="0.25">
      <c r="A253" s="1" t="s">
        <v>922</v>
      </c>
      <c r="B253" s="1" t="s">
        <v>250</v>
      </c>
      <c r="C253" s="21" t="str">
        <f>_xlfn.XLOOKUP(B253,'workers Info'!$A$2:$A$301,'workers Info'!$B$2:$B$301)</f>
        <v>Lisetta Haxbie</v>
      </c>
      <c r="D253" s="29">
        <v>45688</v>
      </c>
      <c r="E253" s="1" t="s">
        <v>673</v>
      </c>
      <c r="F253" s="1" t="s">
        <v>680</v>
      </c>
      <c r="G253" s="40">
        <v>1311</v>
      </c>
      <c r="H253" s="39">
        <v>28</v>
      </c>
      <c r="I253" s="1" t="s">
        <v>659</v>
      </c>
      <c r="J253" t="s">
        <v>640</v>
      </c>
      <c r="K253" s="14">
        <v>2629.1786924037337</v>
      </c>
      <c r="L253" s="13">
        <f t="shared" si="15"/>
        <v>2.0054757379128403</v>
      </c>
      <c r="M253" s="11" t="str">
        <f>_xlfn.XLOOKUP(B253, 'workers Info'!$A$2:$A$301, 'workers Info'!$F$2:$F$301)</f>
        <v>FastHaul</v>
      </c>
      <c r="N253" s="19">
        <f t="shared" si="16"/>
        <v>187.28571428571428</v>
      </c>
      <c r="O253" s="13">
        <f t="shared" si="17"/>
        <v>524.4</v>
      </c>
      <c r="P253" s="13">
        <f t="shared" si="18"/>
        <v>2104.7786924037337</v>
      </c>
      <c r="Q253" s="41">
        <v>9311</v>
      </c>
      <c r="R253">
        <f t="shared" si="19"/>
        <v>3</v>
      </c>
    </row>
    <row r="254" spans="1:18" ht="15" x14ac:dyDescent="0.25">
      <c r="A254" s="1" t="s">
        <v>923</v>
      </c>
      <c r="B254" s="1" t="s">
        <v>153</v>
      </c>
      <c r="C254" s="21" t="str">
        <f>_xlfn.XLOOKUP(B254,'workers Info'!$A$2:$A$301,'workers Info'!$B$2:$B$301)</f>
        <v>Olly Rolin</v>
      </c>
      <c r="D254" s="29">
        <v>45681</v>
      </c>
      <c r="E254" s="1" t="s">
        <v>673</v>
      </c>
      <c r="F254" s="1" t="s">
        <v>669</v>
      </c>
      <c r="G254" s="40">
        <v>2457</v>
      </c>
      <c r="H254" s="39">
        <v>51</v>
      </c>
      <c r="I254" s="1" t="s">
        <v>659</v>
      </c>
      <c r="J254" t="s">
        <v>637</v>
      </c>
      <c r="K254" s="14">
        <v>2925.1223308350736</v>
      </c>
      <c r="L254" s="13">
        <f t="shared" si="15"/>
        <v>1.1905259791758542</v>
      </c>
      <c r="M254" s="11" t="str">
        <f>_xlfn.XLOOKUP(B254, 'workers Info'!$A$2:$A$301, 'workers Info'!$F$2:$F$301)</f>
        <v>ExpressCargo</v>
      </c>
      <c r="N254" s="19">
        <f t="shared" si="16"/>
        <v>351</v>
      </c>
      <c r="O254" s="13">
        <f t="shared" si="17"/>
        <v>982.8</v>
      </c>
      <c r="P254" s="13">
        <f t="shared" si="18"/>
        <v>1942.3223308350737</v>
      </c>
      <c r="Q254" s="41">
        <v>2862</v>
      </c>
      <c r="R254">
        <f t="shared" si="19"/>
        <v>3</v>
      </c>
    </row>
    <row r="255" spans="1:18" ht="15" x14ac:dyDescent="0.25">
      <c r="A255" s="1" t="s">
        <v>924</v>
      </c>
      <c r="B255" s="1" t="s">
        <v>287</v>
      </c>
      <c r="C255" s="21" t="str">
        <f>_xlfn.XLOOKUP(B255,'workers Info'!$A$2:$A$301,'workers Info'!$B$2:$B$301)</f>
        <v>Kimble Mewes</v>
      </c>
      <c r="D255" s="29">
        <v>45680</v>
      </c>
      <c r="E255" s="1" t="s">
        <v>664</v>
      </c>
      <c r="F255" s="1" t="s">
        <v>680</v>
      </c>
      <c r="G255" s="40">
        <v>2711</v>
      </c>
      <c r="H255" s="39">
        <v>58</v>
      </c>
      <c r="I255" s="1" t="s">
        <v>659</v>
      </c>
      <c r="J255" t="s">
        <v>639</v>
      </c>
      <c r="K255" s="14">
        <v>8685.8250965625866</v>
      </c>
      <c r="L255" s="13">
        <f t="shared" si="15"/>
        <v>3.2039192536195449</v>
      </c>
      <c r="M255" s="11" t="str">
        <f>_xlfn.XLOOKUP(B255, 'workers Info'!$A$2:$A$301, 'workers Info'!$F$2:$F$301)</f>
        <v>FastHaul</v>
      </c>
      <c r="N255" s="19">
        <f t="shared" si="16"/>
        <v>387.28571428571428</v>
      </c>
      <c r="O255" s="13">
        <f t="shared" si="17"/>
        <v>1084.3999999999999</v>
      </c>
      <c r="P255" s="13">
        <f t="shared" si="18"/>
        <v>7601.425096562587</v>
      </c>
      <c r="Q255" s="41">
        <v>20352</v>
      </c>
      <c r="R255">
        <f t="shared" si="19"/>
        <v>1</v>
      </c>
    </row>
    <row r="256" spans="1:18" ht="15" x14ac:dyDescent="0.25">
      <c r="A256" s="1" t="s">
        <v>925</v>
      </c>
      <c r="B256" s="1" t="s">
        <v>413</v>
      </c>
      <c r="C256" s="21" t="str">
        <f>_xlfn.XLOOKUP(B256,'workers Info'!$A$2:$A$301,'workers Info'!$B$2:$B$301)</f>
        <v>Wayne Crellin</v>
      </c>
      <c r="D256" s="29">
        <v>45682</v>
      </c>
      <c r="E256" s="1" t="s">
        <v>676</v>
      </c>
      <c r="F256" s="1" t="s">
        <v>671</v>
      </c>
      <c r="G256" s="40">
        <v>607</v>
      </c>
      <c r="H256" s="39">
        <v>15</v>
      </c>
      <c r="I256" s="1" t="s">
        <v>659</v>
      </c>
      <c r="J256" t="s">
        <v>640</v>
      </c>
      <c r="K256" s="14">
        <v>1086.6257272863131</v>
      </c>
      <c r="L256" s="13">
        <f t="shared" si="15"/>
        <v>1.7901577055787696</v>
      </c>
      <c r="M256" s="11" t="str">
        <f>_xlfn.XLOOKUP(B256, 'workers Info'!$A$2:$A$301, 'workers Info'!$F$2:$F$301)</f>
        <v>RoadRunners</v>
      </c>
      <c r="N256" s="19">
        <f t="shared" si="16"/>
        <v>86.714285714285708</v>
      </c>
      <c r="O256" s="13">
        <f t="shared" si="17"/>
        <v>242.79999999999995</v>
      </c>
      <c r="P256" s="13">
        <f t="shared" si="18"/>
        <v>843.82572728631317</v>
      </c>
      <c r="Q256" s="41">
        <v>9304</v>
      </c>
      <c r="R256">
        <f t="shared" si="19"/>
        <v>1</v>
      </c>
    </row>
    <row r="257" spans="1:18" ht="15" x14ac:dyDescent="0.25">
      <c r="A257" s="1" t="s">
        <v>926</v>
      </c>
      <c r="B257" s="1" t="s">
        <v>217</v>
      </c>
      <c r="C257" s="21" t="str">
        <f>_xlfn.XLOOKUP(B257,'workers Info'!$A$2:$A$301,'workers Info'!$B$2:$B$301)</f>
        <v>Wilhelm Boice</v>
      </c>
      <c r="D257" s="29">
        <v>45678</v>
      </c>
      <c r="E257" s="1" t="s">
        <v>668</v>
      </c>
      <c r="F257" s="1" t="s">
        <v>674</v>
      </c>
      <c r="G257" s="40">
        <v>761</v>
      </c>
      <c r="H257" s="39">
        <v>18</v>
      </c>
      <c r="I257" s="1" t="s">
        <v>659</v>
      </c>
      <c r="J257" t="s">
        <v>637</v>
      </c>
      <c r="K257" s="14">
        <v>1082.7365547294391</v>
      </c>
      <c r="L257" s="13">
        <f t="shared" si="15"/>
        <v>1.4227812808534024</v>
      </c>
      <c r="M257" s="11" t="str">
        <f>_xlfn.XLOOKUP(B257, 'workers Info'!$A$2:$A$301, 'workers Info'!$F$2:$F$301)</f>
        <v>SwiftMove</v>
      </c>
      <c r="N257" s="19">
        <f t="shared" si="16"/>
        <v>108.71428571428571</v>
      </c>
      <c r="O257" s="13">
        <f t="shared" si="17"/>
        <v>304.39999999999998</v>
      </c>
      <c r="P257" s="13">
        <f t="shared" si="18"/>
        <v>778.33655472943917</v>
      </c>
      <c r="Q257" s="41">
        <v>2604</v>
      </c>
      <c r="R257">
        <f t="shared" si="19"/>
        <v>2</v>
      </c>
    </row>
    <row r="258" spans="1:18" ht="15" x14ac:dyDescent="0.25">
      <c r="A258" s="1" t="s">
        <v>927</v>
      </c>
      <c r="B258" s="1" t="s">
        <v>197</v>
      </c>
      <c r="C258" s="21" t="str">
        <f>_xlfn.XLOOKUP(B258,'workers Info'!$A$2:$A$301,'workers Info'!$B$2:$B$301)</f>
        <v>Robenia Traice</v>
      </c>
      <c r="D258" s="29">
        <v>45683</v>
      </c>
      <c r="E258" s="1" t="s">
        <v>657</v>
      </c>
      <c r="F258" s="1" t="s">
        <v>658</v>
      </c>
      <c r="G258" s="40">
        <v>2704</v>
      </c>
      <c r="H258" s="39">
        <v>57</v>
      </c>
      <c r="I258" s="1" t="s">
        <v>659</v>
      </c>
      <c r="J258" t="s">
        <v>640</v>
      </c>
      <c r="K258" s="14">
        <v>4783.681125219131</v>
      </c>
      <c r="L258" s="13">
        <f t="shared" si="15"/>
        <v>1.7691128421668383</v>
      </c>
      <c r="M258" s="11" t="str">
        <f>_xlfn.XLOOKUP(B258, 'workers Info'!$A$2:$A$301, 'workers Info'!$F$2:$F$301)</f>
        <v>ExpressCargo</v>
      </c>
      <c r="N258" s="19">
        <f t="shared" si="16"/>
        <v>386.28571428571428</v>
      </c>
      <c r="O258" s="13">
        <f t="shared" si="17"/>
        <v>1081.5999999999999</v>
      </c>
      <c r="P258" s="13">
        <f t="shared" si="18"/>
        <v>3702.0811252191311</v>
      </c>
      <c r="Q258" s="41">
        <v>9614</v>
      </c>
      <c r="R258">
        <f t="shared" si="19"/>
        <v>2</v>
      </c>
    </row>
    <row r="259" spans="1:18" ht="15" x14ac:dyDescent="0.25">
      <c r="A259" s="1" t="s">
        <v>928</v>
      </c>
      <c r="B259" s="1" t="s">
        <v>26</v>
      </c>
      <c r="C259" s="21" t="str">
        <f>_xlfn.XLOOKUP(B259,'workers Info'!$A$2:$A$301,'workers Info'!$B$2:$B$301)</f>
        <v>Rory Grombridge</v>
      </c>
      <c r="D259" s="29">
        <v>45682</v>
      </c>
      <c r="E259" s="1" t="s">
        <v>657</v>
      </c>
      <c r="F259" s="1" t="s">
        <v>658</v>
      </c>
      <c r="G259" s="40">
        <v>36</v>
      </c>
      <c r="H259" s="39">
        <v>4</v>
      </c>
      <c r="I259" s="1" t="s">
        <v>659</v>
      </c>
      <c r="J259" t="s">
        <v>639</v>
      </c>
      <c r="K259" s="14">
        <v>119.82850305462243</v>
      </c>
      <c r="L259" s="13">
        <f t="shared" ref="L259:L322" si="20">K259/G259</f>
        <v>3.3285695292950677</v>
      </c>
      <c r="M259" s="11" t="str">
        <f>_xlfn.XLOOKUP(B259, 'workers Info'!$A$2:$A$301, 'workers Info'!$F$2:$F$301)</f>
        <v>FastHaul</v>
      </c>
      <c r="N259" s="19">
        <f t="shared" ref="N259:N322" si="21">G259/7</f>
        <v>5.1428571428571432</v>
      </c>
      <c r="O259" s="13">
        <f t="shared" ref="O259:O322" si="22">N259*2.8</f>
        <v>14.4</v>
      </c>
      <c r="P259" s="13">
        <f t="shared" ref="P259:P322" si="23">K259-O259</f>
        <v>105.42850305462242</v>
      </c>
      <c r="Q259" s="41">
        <v>20707</v>
      </c>
      <c r="R259">
        <f t="shared" ref="R259:R322" si="24">COUNTIFS($B$2:$B$501, B259)</f>
        <v>1</v>
      </c>
    </row>
    <row r="260" spans="1:18" ht="15" x14ac:dyDescent="0.25">
      <c r="A260" s="1" t="s">
        <v>929</v>
      </c>
      <c r="B260" s="1" t="s">
        <v>393</v>
      </c>
      <c r="C260" s="21" t="str">
        <f>_xlfn.XLOOKUP(B260,'workers Info'!$A$2:$A$301,'workers Info'!$B$2:$B$301)</f>
        <v>Amaleta Armell</v>
      </c>
      <c r="D260" s="29">
        <v>45688</v>
      </c>
      <c r="E260" s="1" t="s">
        <v>664</v>
      </c>
      <c r="F260" s="1" t="s">
        <v>671</v>
      </c>
      <c r="G260" s="40">
        <v>250</v>
      </c>
      <c r="H260" s="39">
        <v>9</v>
      </c>
      <c r="I260" s="1" t="s">
        <v>659</v>
      </c>
      <c r="J260" t="s">
        <v>639</v>
      </c>
      <c r="K260" s="14">
        <v>803.17700250166683</v>
      </c>
      <c r="L260" s="13">
        <f t="shared" si="20"/>
        <v>3.2127080100066672</v>
      </c>
      <c r="M260" s="11" t="str">
        <f>_xlfn.XLOOKUP(B260, 'workers Info'!$A$2:$A$301, 'workers Info'!$F$2:$F$301)</f>
        <v>LogiTrans</v>
      </c>
      <c r="N260" s="19">
        <f t="shared" si="21"/>
        <v>35.714285714285715</v>
      </c>
      <c r="O260" s="13">
        <f t="shared" si="22"/>
        <v>100</v>
      </c>
      <c r="P260" s="13">
        <f t="shared" si="23"/>
        <v>703.17700250166683</v>
      </c>
      <c r="Q260" s="41">
        <v>18683</v>
      </c>
      <c r="R260">
        <f t="shared" si="24"/>
        <v>2</v>
      </c>
    </row>
    <row r="261" spans="1:18" ht="15" x14ac:dyDescent="0.25">
      <c r="A261" s="1" t="s">
        <v>930</v>
      </c>
      <c r="B261" s="1" t="s">
        <v>207</v>
      </c>
      <c r="C261" s="21" t="str">
        <f>_xlfn.XLOOKUP(B261,'workers Info'!$A$2:$A$301,'workers Info'!$B$2:$B$301)</f>
        <v>Julita Dunsleve</v>
      </c>
      <c r="D261" s="29">
        <v>45691</v>
      </c>
      <c r="E261" s="1" t="s">
        <v>657</v>
      </c>
      <c r="F261" s="1" t="s">
        <v>674</v>
      </c>
      <c r="G261" s="40">
        <v>1474</v>
      </c>
      <c r="H261" s="39">
        <v>32</v>
      </c>
      <c r="I261" s="1" t="s">
        <v>659</v>
      </c>
      <c r="J261" t="s">
        <v>639</v>
      </c>
      <c r="K261" s="14">
        <v>4535.647442138822</v>
      </c>
      <c r="L261" s="13">
        <f t="shared" si="20"/>
        <v>3.0771013854401779</v>
      </c>
      <c r="M261" s="11" t="str">
        <f>_xlfn.XLOOKUP(B261, 'workers Info'!$A$2:$A$301, 'workers Info'!$F$2:$F$301)</f>
        <v>FastHaul</v>
      </c>
      <c r="N261" s="19">
        <f t="shared" si="21"/>
        <v>210.57142857142858</v>
      </c>
      <c r="O261" s="13">
        <f t="shared" si="22"/>
        <v>589.6</v>
      </c>
      <c r="P261" s="13">
        <f t="shared" si="23"/>
        <v>3946.0474421388221</v>
      </c>
      <c r="Q261" s="41">
        <v>21127</v>
      </c>
      <c r="R261">
        <f t="shared" si="24"/>
        <v>2</v>
      </c>
    </row>
    <row r="262" spans="1:18" ht="15" x14ac:dyDescent="0.25">
      <c r="A262" s="1" t="s">
        <v>931</v>
      </c>
      <c r="B262" s="1" t="s">
        <v>135</v>
      </c>
      <c r="C262" s="21" t="str">
        <f>_xlfn.XLOOKUP(B262,'workers Info'!$A$2:$A$301,'workers Info'!$B$2:$B$301)</f>
        <v>Garv Coventry</v>
      </c>
      <c r="D262" s="29">
        <v>45682</v>
      </c>
      <c r="E262" s="1" t="s">
        <v>657</v>
      </c>
      <c r="F262" s="1" t="s">
        <v>658</v>
      </c>
      <c r="G262" s="40">
        <v>102</v>
      </c>
      <c r="H262" s="39">
        <v>4</v>
      </c>
      <c r="I262" s="1" t="s">
        <v>659</v>
      </c>
      <c r="J262" t="s">
        <v>640</v>
      </c>
      <c r="K262" s="14">
        <v>194.84385688266411</v>
      </c>
      <c r="L262" s="13">
        <f t="shared" si="20"/>
        <v>1.9102338910065109</v>
      </c>
      <c r="M262" s="11" t="str">
        <f>_xlfn.XLOOKUP(B262, 'workers Info'!$A$2:$A$301, 'workers Info'!$F$2:$F$301)</f>
        <v>FastHaul</v>
      </c>
      <c r="N262" s="19">
        <f t="shared" si="21"/>
        <v>14.571428571428571</v>
      </c>
      <c r="O262" s="13">
        <f t="shared" si="22"/>
        <v>40.799999999999997</v>
      </c>
      <c r="P262" s="13">
        <f t="shared" si="23"/>
        <v>154.0438568826641</v>
      </c>
      <c r="Q262" s="41">
        <v>9273</v>
      </c>
      <c r="R262">
        <f t="shared" si="24"/>
        <v>3</v>
      </c>
    </row>
    <row r="263" spans="1:18" ht="15" x14ac:dyDescent="0.25">
      <c r="A263" s="1" t="s">
        <v>932</v>
      </c>
      <c r="B263" s="1" t="s">
        <v>225</v>
      </c>
      <c r="C263" s="21" t="str">
        <f>_xlfn.XLOOKUP(B263,'workers Info'!$A$2:$A$301,'workers Info'!$B$2:$B$301)</f>
        <v>Cesaro Blackborough</v>
      </c>
      <c r="D263" s="29">
        <v>45683</v>
      </c>
      <c r="E263" s="1" t="s">
        <v>668</v>
      </c>
      <c r="F263" s="1" t="s">
        <v>680</v>
      </c>
      <c r="G263" s="40">
        <v>1515</v>
      </c>
      <c r="H263" s="39">
        <v>34</v>
      </c>
      <c r="I263" s="1" t="s">
        <v>659</v>
      </c>
      <c r="J263" t="s">
        <v>637</v>
      </c>
      <c r="K263" s="14">
        <v>2001.8263719157703</v>
      </c>
      <c r="L263" s="13">
        <f t="shared" si="20"/>
        <v>1.3213375392183302</v>
      </c>
      <c r="M263" s="11" t="str">
        <f>_xlfn.XLOOKUP(B263, 'workers Info'!$A$2:$A$301, 'workers Info'!$F$2:$F$301)</f>
        <v>SwiftMove</v>
      </c>
      <c r="N263" s="19">
        <f t="shared" si="21"/>
        <v>216.42857142857142</v>
      </c>
      <c r="O263" s="13">
        <f t="shared" si="22"/>
        <v>605.99999999999989</v>
      </c>
      <c r="P263" s="13">
        <f t="shared" si="23"/>
        <v>1395.8263719157703</v>
      </c>
      <c r="Q263" s="41">
        <v>2805</v>
      </c>
      <c r="R263">
        <f t="shared" si="24"/>
        <v>2</v>
      </c>
    </row>
    <row r="264" spans="1:18" ht="15" x14ac:dyDescent="0.25">
      <c r="A264" s="1" t="s">
        <v>933</v>
      </c>
      <c r="B264" s="1" t="s">
        <v>479</v>
      </c>
      <c r="C264" s="21" t="str">
        <f>_xlfn.XLOOKUP(B264,'workers Info'!$A$2:$A$301,'workers Info'!$B$2:$B$301)</f>
        <v>Vite Maffetti</v>
      </c>
      <c r="D264" s="29">
        <v>45683</v>
      </c>
      <c r="E264" s="1" t="s">
        <v>657</v>
      </c>
      <c r="F264" s="1" t="s">
        <v>680</v>
      </c>
      <c r="G264" s="40">
        <v>2781</v>
      </c>
      <c r="H264" s="39">
        <v>59</v>
      </c>
      <c r="I264" s="1" t="s">
        <v>659</v>
      </c>
      <c r="J264" t="s">
        <v>641</v>
      </c>
      <c r="K264" s="14">
        <v>6506.0874180280916</v>
      </c>
      <c r="L264" s="13">
        <f t="shared" si="20"/>
        <v>2.3394776763855059</v>
      </c>
      <c r="M264" s="11" t="str">
        <f>_xlfn.XLOOKUP(B264, 'workers Info'!$A$2:$A$301, 'workers Info'!$F$2:$F$301)</f>
        <v>SwiftMove</v>
      </c>
      <c r="N264" s="19">
        <f t="shared" si="21"/>
        <v>397.28571428571428</v>
      </c>
      <c r="O264" s="13">
        <f t="shared" si="22"/>
        <v>1112.3999999999999</v>
      </c>
      <c r="P264" s="13">
        <f t="shared" si="23"/>
        <v>5393.687418028092</v>
      </c>
      <c r="Q264" s="41">
        <v>2753</v>
      </c>
      <c r="R264">
        <f t="shared" si="24"/>
        <v>1</v>
      </c>
    </row>
    <row r="265" spans="1:18" ht="15" x14ac:dyDescent="0.25">
      <c r="A265" s="1" t="s">
        <v>934</v>
      </c>
      <c r="B265" s="1" t="s">
        <v>239</v>
      </c>
      <c r="C265" s="21" t="str">
        <f>_xlfn.XLOOKUP(B265,'workers Info'!$A$2:$A$301,'workers Info'!$B$2:$B$301)</f>
        <v>Reider Larkworthy</v>
      </c>
      <c r="D265" s="29">
        <v>45682</v>
      </c>
      <c r="E265" s="1" t="s">
        <v>673</v>
      </c>
      <c r="F265" s="1" t="s">
        <v>680</v>
      </c>
      <c r="G265" s="40">
        <v>1561</v>
      </c>
      <c r="H265" s="39">
        <v>34</v>
      </c>
      <c r="I265" s="1" t="s">
        <v>659</v>
      </c>
      <c r="J265" t="s">
        <v>639</v>
      </c>
      <c r="K265" s="14">
        <v>4971.4939724156575</v>
      </c>
      <c r="L265" s="13">
        <f t="shared" si="20"/>
        <v>3.1848135633668528</v>
      </c>
      <c r="M265" s="11" t="str">
        <f>_xlfn.XLOOKUP(B265, 'workers Info'!$A$2:$A$301, 'workers Info'!$F$2:$F$301)</f>
        <v>RoadRunners</v>
      </c>
      <c r="N265" s="19">
        <f t="shared" si="21"/>
        <v>223</v>
      </c>
      <c r="O265" s="13">
        <f t="shared" si="22"/>
        <v>624.4</v>
      </c>
      <c r="P265" s="13">
        <f t="shared" si="23"/>
        <v>4347.0939724156578</v>
      </c>
      <c r="Q265" s="41">
        <v>20578</v>
      </c>
      <c r="R265">
        <f t="shared" si="24"/>
        <v>1</v>
      </c>
    </row>
    <row r="266" spans="1:18" ht="15" x14ac:dyDescent="0.25">
      <c r="A266" s="1" t="s">
        <v>935</v>
      </c>
      <c r="B266" s="1" t="s">
        <v>603</v>
      </c>
      <c r="C266" s="21" t="str">
        <f>_xlfn.XLOOKUP(B266,'workers Info'!$A$2:$A$301,'workers Info'!$B$2:$B$301)</f>
        <v>Ewen McCahill</v>
      </c>
      <c r="D266" s="29">
        <v>45677</v>
      </c>
      <c r="E266" s="1" t="s">
        <v>657</v>
      </c>
      <c r="F266" s="1" t="s">
        <v>658</v>
      </c>
      <c r="G266" s="40">
        <v>104</v>
      </c>
      <c r="H266" s="39">
        <v>6</v>
      </c>
      <c r="I266" s="1" t="s">
        <v>659</v>
      </c>
      <c r="J266" t="s">
        <v>640</v>
      </c>
      <c r="K266" s="14">
        <v>190.17916656377818</v>
      </c>
      <c r="L266" s="13">
        <f t="shared" si="20"/>
        <v>1.8286458323440209</v>
      </c>
      <c r="M266" s="11" t="str">
        <f>_xlfn.XLOOKUP(B266, 'workers Info'!$A$2:$A$301, 'workers Info'!$F$2:$F$301)</f>
        <v>ExpressCargo</v>
      </c>
      <c r="N266" s="19">
        <f t="shared" si="21"/>
        <v>14.857142857142858</v>
      </c>
      <c r="O266" s="13">
        <f t="shared" si="22"/>
        <v>41.6</v>
      </c>
      <c r="P266" s="13">
        <f t="shared" si="23"/>
        <v>148.57916656377819</v>
      </c>
      <c r="Q266" s="41">
        <v>10647</v>
      </c>
      <c r="R266">
        <f t="shared" si="24"/>
        <v>2</v>
      </c>
    </row>
    <row r="267" spans="1:18" ht="15" x14ac:dyDescent="0.25">
      <c r="A267" s="1" t="s">
        <v>936</v>
      </c>
      <c r="B267" s="1" t="s">
        <v>151</v>
      </c>
      <c r="C267" s="21" t="str">
        <f>_xlfn.XLOOKUP(B267,'workers Info'!$A$2:$A$301,'workers Info'!$B$2:$B$301)</f>
        <v>Randie Raycroft</v>
      </c>
      <c r="D267" s="29">
        <v>45679</v>
      </c>
      <c r="E267" s="1" t="s">
        <v>676</v>
      </c>
      <c r="F267" s="1" t="s">
        <v>662</v>
      </c>
      <c r="G267" s="40">
        <v>876</v>
      </c>
      <c r="H267" s="39">
        <v>19</v>
      </c>
      <c r="I267" s="1" t="s">
        <v>659</v>
      </c>
      <c r="J267" t="s">
        <v>641</v>
      </c>
      <c r="K267" s="14">
        <v>2003.1693969645926</v>
      </c>
      <c r="L267" s="13">
        <f t="shared" si="20"/>
        <v>2.2867230558956537</v>
      </c>
      <c r="M267" s="11" t="str">
        <f>_xlfn.XLOOKUP(B267, 'workers Info'!$A$2:$A$301, 'workers Info'!$F$2:$F$301)</f>
        <v>ExpressCargo</v>
      </c>
      <c r="N267" s="19">
        <f t="shared" si="21"/>
        <v>125.14285714285714</v>
      </c>
      <c r="O267" s="13">
        <f t="shared" si="22"/>
        <v>350.4</v>
      </c>
      <c r="P267" s="13">
        <f t="shared" si="23"/>
        <v>1652.7693969645925</v>
      </c>
      <c r="Q267" s="41">
        <v>2316</v>
      </c>
      <c r="R267">
        <f t="shared" si="24"/>
        <v>2</v>
      </c>
    </row>
    <row r="268" spans="1:18" ht="15" x14ac:dyDescent="0.25">
      <c r="A268" s="1" t="s">
        <v>937</v>
      </c>
      <c r="B268" s="1" t="s">
        <v>523</v>
      </c>
      <c r="C268" s="21" t="str">
        <f>_xlfn.XLOOKUP(B268,'workers Info'!$A$2:$A$301,'workers Info'!$B$2:$B$301)</f>
        <v>Ruperta Nunn</v>
      </c>
      <c r="D268" s="29">
        <v>45691</v>
      </c>
      <c r="E268" s="1" t="s">
        <v>676</v>
      </c>
      <c r="F268" s="1" t="s">
        <v>680</v>
      </c>
      <c r="G268" s="40">
        <v>1524</v>
      </c>
      <c r="H268" s="39">
        <v>33</v>
      </c>
      <c r="I268" s="1" t="s">
        <v>659</v>
      </c>
      <c r="J268" t="s">
        <v>637</v>
      </c>
      <c r="K268" s="14">
        <v>1988.1962825574865</v>
      </c>
      <c r="L268" s="13">
        <f t="shared" si="20"/>
        <v>1.3045907365862772</v>
      </c>
      <c r="M268" s="11" t="str">
        <f>_xlfn.XLOOKUP(B268, 'workers Info'!$A$2:$A$301, 'workers Info'!$F$2:$F$301)</f>
        <v>ExpressCargo</v>
      </c>
      <c r="N268" s="19">
        <f t="shared" si="21"/>
        <v>217.71428571428572</v>
      </c>
      <c r="O268" s="13">
        <f t="shared" si="22"/>
        <v>609.6</v>
      </c>
      <c r="P268" s="13">
        <f t="shared" si="23"/>
        <v>1378.5962825574866</v>
      </c>
      <c r="Q268" s="41">
        <v>2848</v>
      </c>
      <c r="R268">
        <f t="shared" si="24"/>
        <v>2</v>
      </c>
    </row>
    <row r="269" spans="1:18" ht="15" x14ac:dyDescent="0.25">
      <c r="A269" s="1" t="s">
        <v>938</v>
      </c>
      <c r="B269" s="1" t="s">
        <v>313</v>
      </c>
      <c r="C269" s="21" t="str">
        <f>_xlfn.XLOOKUP(B269,'workers Info'!$A$2:$A$301,'workers Info'!$B$2:$B$301)</f>
        <v>Felic Bruff</v>
      </c>
      <c r="D269" s="29">
        <v>45685</v>
      </c>
      <c r="E269" s="1" t="s">
        <v>676</v>
      </c>
      <c r="F269" s="1" t="s">
        <v>666</v>
      </c>
      <c r="G269" s="40">
        <v>1229</v>
      </c>
      <c r="H269" s="39">
        <v>26</v>
      </c>
      <c r="I269" s="1" t="s">
        <v>659</v>
      </c>
      <c r="J269" t="s">
        <v>637</v>
      </c>
      <c r="K269" s="14">
        <v>1775.310515399693</v>
      </c>
      <c r="L269" s="13">
        <f t="shared" si="20"/>
        <v>1.4445162859232652</v>
      </c>
      <c r="M269" s="11" t="str">
        <f>_xlfn.XLOOKUP(B269, 'workers Info'!$A$2:$A$301, 'workers Info'!$F$2:$F$301)</f>
        <v>FastHaul</v>
      </c>
      <c r="N269" s="19">
        <f t="shared" si="21"/>
        <v>175.57142857142858</v>
      </c>
      <c r="O269" s="13">
        <f t="shared" si="22"/>
        <v>491.6</v>
      </c>
      <c r="P269" s="13">
        <f t="shared" si="23"/>
        <v>1283.7105153996931</v>
      </c>
      <c r="Q269" s="41">
        <v>3206</v>
      </c>
      <c r="R269">
        <f t="shared" si="24"/>
        <v>5</v>
      </c>
    </row>
    <row r="270" spans="1:18" ht="15" x14ac:dyDescent="0.25">
      <c r="A270" s="1" t="s">
        <v>939</v>
      </c>
      <c r="B270" s="1" t="s">
        <v>395</v>
      </c>
      <c r="C270" s="21" t="str">
        <f>_xlfn.XLOOKUP(B270,'workers Info'!$A$2:$A$301,'workers Info'!$B$2:$B$301)</f>
        <v>Betteanne Banaszczyk</v>
      </c>
      <c r="D270" s="29">
        <v>45686</v>
      </c>
      <c r="E270" s="1" t="s">
        <v>664</v>
      </c>
      <c r="F270" s="1" t="s">
        <v>662</v>
      </c>
      <c r="G270" s="40">
        <v>1213</v>
      </c>
      <c r="H270" s="39">
        <v>28</v>
      </c>
      <c r="I270" s="1" t="s">
        <v>659</v>
      </c>
      <c r="J270" t="s">
        <v>641</v>
      </c>
      <c r="K270" s="14">
        <v>2512.6326510165286</v>
      </c>
      <c r="L270" s="13">
        <f t="shared" si="20"/>
        <v>2.0714201574744671</v>
      </c>
      <c r="M270" s="11" t="str">
        <f>_xlfn.XLOOKUP(B270, 'workers Info'!$A$2:$A$301, 'workers Info'!$F$2:$F$301)</f>
        <v>RoadRunners</v>
      </c>
      <c r="N270" s="19">
        <f t="shared" si="21"/>
        <v>173.28571428571428</v>
      </c>
      <c r="O270" s="13">
        <f t="shared" si="22"/>
        <v>485.19999999999993</v>
      </c>
      <c r="P270" s="13">
        <f t="shared" si="23"/>
        <v>2027.4326510165288</v>
      </c>
      <c r="Q270" s="41">
        <v>2078</v>
      </c>
      <c r="R270">
        <f t="shared" si="24"/>
        <v>4</v>
      </c>
    </row>
    <row r="271" spans="1:18" ht="15" x14ac:dyDescent="0.25">
      <c r="A271" s="1" t="s">
        <v>940</v>
      </c>
      <c r="B271" s="1" t="s">
        <v>30</v>
      </c>
      <c r="C271" s="21" t="str">
        <f>_xlfn.XLOOKUP(B271,'workers Info'!$A$2:$A$301,'workers Info'!$B$2:$B$301)</f>
        <v>Trev Greenaway</v>
      </c>
      <c r="D271" s="29">
        <v>45683</v>
      </c>
      <c r="E271" s="1" t="s">
        <v>664</v>
      </c>
      <c r="F271" s="1" t="s">
        <v>674</v>
      </c>
      <c r="G271" s="40">
        <v>481</v>
      </c>
      <c r="H271" s="39">
        <v>12</v>
      </c>
      <c r="I271" s="1" t="s">
        <v>659</v>
      </c>
      <c r="J271" t="s">
        <v>639</v>
      </c>
      <c r="K271" s="14">
        <v>1508.1055618745518</v>
      </c>
      <c r="L271" s="13">
        <f t="shared" si="20"/>
        <v>3.1353545984917917</v>
      </c>
      <c r="M271" s="11" t="str">
        <f>_xlfn.XLOOKUP(B271, 'workers Info'!$A$2:$A$301, 'workers Info'!$F$2:$F$301)</f>
        <v>FastHaul</v>
      </c>
      <c r="N271" s="19">
        <f t="shared" si="21"/>
        <v>68.714285714285708</v>
      </c>
      <c r="O271" s="13">
        <f t="shared" si="22"/>
        <v>192.39999999999998</v>
      </c>
      <c r="P271" s="13">
        <f t="shared" si="23"/>
        <v>1315.7055618745517</v>
      </c>
      <c r="Q271" s="41">
        <v>21184</v>
      </c>
      <c r="R271">
        <f t="shared" si="24"/>
        <v>2</v>
      </c>
    </row>
    <row r="272" spans="1:18" ht="15" x14ac:dyDescent="0.25">
      <c r="A272" s="1" t="s">
        <v>941</v>
      </c>
      <c r="B272" s="1" t="s">
        <v>497</v>
      </c>
      <c r="C272" s="21" t="str">
        <f>_xlfn.XLOOKUP(B272,'workers Info'!$A$2:$A$301,'workers Info'!$B$2:$B$301)</f>
        <v>Nita Ivancevic</v>
      </c>
      <c r="D272" s="29">
        <v>45688</v>
      </c>
      <c r="E272" s="1" t="s">
        <v>657</v>
      </c>
      <c r="F272" s="1" t="s">
        <v>669</v>
      </c>
      <c r="G272" s="40">
        <v>1111</v>
      </c>
      <c r="H272" s="39">
        <v>25</v>
      </c>
      <c r="I272" s="1" t="s">
        <v>659</v>
      </c>
      <c r="J272" t="s">
        <v>637</v>
      </c>
      <c r="K272" s="14">
        <v>1285.6971277131715</v>
      </c>
      <c r="L272" s="13">
        <f t="shared" si="20"/>
        <v>1.15724313925578</v>
      </c>
      <c r="M272" s="11" t="str">
        <f>_xlfn.XLOOKUP(B272, 'workers Info'!$A$2:$A$301, 'workers Info'!$F$2:$F$301)</f>
        <v>LogiTrans</v>
      </c>
      <c r="N272" s="19">
        <f t="shared" si="21"/>
        <v>158.71428571428572</v>
      </c>
      <c r="O272" s="13">
        <f t="shared" si="22"/>
        <v>444.4</v>
      </c>
      <c r="P272" s="13">
        <f t="shared" si="23"/>
        <v>841.29712771317156</v>
      </c>
      <c r="Q272" s="41">
        <v>3250</v>
      </c>
      <c r="R272">
        <f t="shared" si="24"/>
        <v>1</v>
      </c>
    </row>
    <row r="273" spans="1:18" ht="15" x14ac:dyDescent="0.25">
      <c r="A273" s="1" t="s">
        <v>942</v>
      </c>
      <c r="B273" s="1" t="s">
        <v>78</v>
      </c>
      <c r="C273" s="21" t="str">
        <f>_xlfn.XLOOKUP(B273,'workers Info'!$A$2:$A$301,'workers Info'!$B$2:$B$301)</f>
        <v>Dalila Victor</v>
      </c>
      <c r="D273" s="29">
        <v>45677</v>
      </c>
      <c r="E273" s="1" t="s">
        <v>664</v>
      </c>
      <c r="F273" s="1" t="s">
        <v>674</v>
      </c>
      <c r="G273" s="40">
        <v>732</v>
      </c>
      <c r="H273" s="39">
        <v>18</v>
      </c>
      <c r="I273" s="1" t="s">
        <v>659</v>
      </c>
      <c r="J273" t="s">
        <v>638</v>
      </c>
      <c r="K273" s="14">
        <v>1919.031634997669</v>
      </c>
      <c r="L273" s="13">
        <f t="shared" si="20"/>
        <v>2.6216279166634822</v>
      </c>
      <c r="M273" s="11" t="str">
        <f>_xlfn.XLOOKUP(B273, 'workers Info'!$A$2:$A$301, 'workers Info'!$F$2:$F$301)</f>
        <v>FastHaul</v>
      </c>
      <c r="N273" s="19">
        <f t="shared" si="21"/>
        <v>104.57142857142857</v>
      </c>
      <c r="O273" s="13">
        <f t="shared" si="22"/>
        <v>292.79999999999995</v>
      </c>
      <c r="P273" s="13">
        <f t="shared" si="23"/>
        <v>1626.2316349976691</v>
      </c>
      <c r="Q273" s="41">
        <v>4912</v>
      </c>
      <c r="R273">
        <f t="shared" si="24"/>
        <v>3</v>
      </c>
    </row>
    <row r="274" spans="1:18" ht="15" x14ac:dyDescent="0.25">
      <c r="A274" s="1" t="s">
        <v>943</v>
      </c>
      <c r="B274" s="1" t="s">
        <v>331</v>
      </c>
      <c r="C274" s="21" t="str">
        <f>_xlfn.XLOOKUP(B274,'workers Info'!$A$2:$A$301,'workers Info'!$B$2:$B$301)</f>
        <v>Thomas Curnnok</v>
      </c>
      <c r="D274" s="29">
        <v>45685</v>
      </c>
      <c r="E274" s="1" t="s">
        <v>673</v>
      </c>
      <c r="F274" s="1" t="s">
        <v>680</v>
      </c>
      <c r="G274" s="40">
        <v>2458</v>
      </c>
      <c r="H274" s="39">
        <v>53</v>
      </c>
      <c r="I274" s="1" t="s">
        <v>659</v>
      </c>
      <c r="J274" t="s">
        <v>640</v>
      </c>
      <c r="K274" s="14">
        <v>4457.8151649111469</v>
      </c>
      <c r="L274" s="13">
        <f t="shared" si="20"/>
        <v>1.8135944527710117</v>
      </c>
      <c r="M274" s="11" t="str">
        <f>_xlfn.XLOOKUP(B274, 'workers Info'!$A$2:$A$301, 'workers Info'!$F$2:$F$301)</f>
        <v>FastHaul</v>
      </c>
      <c r="N274" s="19">
        <f t="shared" si="21"/>
        <v>351.14285714285717</v>
      </c>
      <c r="O274" s="13">
        <f t="shared" si="22"/>
        <v>983.2</v>
      </c>
      <c r="P274" s="13">
        <f t="shared" si="23"/>
        <v>3474.6151649111471</v>
      </c>
      <c r="Q274" s="41">
        <v>10655</v>
      </c>
      <c r="R274">
        <f t="shared" si="24"/>
        <v>5</v>
      </c>
    </row>
    <row r="275" spans="1:18" ht="15" x14ac:dyDescent="0.25">
      <c r="A275" s="1" t="s">
        <v>944</v>
      </c>
      <c r="B275" s="1" t="s">
        <v>65</v>
      </c>
      <c r="C275" s="21" t="str">
        <f>_xlfn.XLOOKUP(B275,'workers Info'!$A$2:$A$301,'workers Info'!$B$2:$B$301)</f>
        <v>Tova Kingaby</v>
      </c>
      <c r="D275" s="29">
        <v>45683</v>
      </c>
      <c r="E275" s="1" t="s">
        <v>673</v>
      </c>
      <c r="F275" s="1" t="s">
        <v>662</v>
      </c>
      <c r="G275" s="40">
        <v>2782</v>
      </c>
      <c r="H275" s="39">
        <v>58</v>
      </c>
      <c r="I275" s="1" t="s">
        <v>659</v>
      </c>
      <c r="J275" t="s">
        <v>639</v>
      </c>
      <c r="K275" s="14">
        <v>9057.7935174903942</v>
      </c>
      <c r="L275" s="13">
        <f t="shared" si="20"/>
        <v>3.2558567640152387</v>
      </c>
      <c r="M275" s="11" t="str">
        <f>_xlfn.XLOOKUP(B275, 'workers Info'!$A$2:$A$301, 'workers Info'!$F$2:$F$301)</f>
        <v>SwiftMove</v>
      </c>
      <c r="N275" s="19">
        <f t="shared" si="21"/>
        <v>397.42857142857144</v>
      </c>
      <c r="O275" s="13">
        <f t="shared" si="22"/>
        <v>1112.8</v>
      </c>
      <c r="P275" s="13">
        <f t="shared" si="23"/>
        <v>7944.993517490394</v>
      </c>
      <c r="Q275" s="41">
        <v>19186</v>
      </c>
      <c r="R275">
        <f t="shared" si="24"/>
        <v>4</v>
      </c>
    </row>
    <row r="276" spans="1:18" ht="15" x14ac:dyDescent="0.25">
      <c r="A276" s="1" t="s">
        <v>945</v>
      </c>
      <c r="B276" s="1" t="s">
        <v>583</v>
      </c>
      <c r="C276" s="21" t="str">
        <f>_xlfn.XLOOKUP(B276,'workers Info'!$A$2:$A$301,'workers Info'!$B$2:$B$301)</f>
        <v>Antony Stennett</v>
      </c>
      <c r="D276" s="29">
        <v>45690</v>
      </c>
      <c r="E276" s="1" t="s">
        <v>668</v>
      </c>
      <c r="F276" s="1" t="s">
        <v>666</v>
      </c>
      <c r="G276" s="40">
        <v>1354</v>
      </c>
      <c r="H276" s="39">
        <v>30</v>
      </c>
      <c r="I276" s="1" t="s">
        <v>659</v>
      </c>
      <c r="J276" t="s">
        <v>641</v>
      </c>
      <c r="K276" s="14">
        <v>2902.5174436042839</v>
      </c>
      <c r="L276" s="13">
        <f t="shared" si="20"/>
        <v>2.1436613320563396</v>
      </c>
      <c r="M276" s="11" t="str">
        <f>_xlfn.XLOOKUP(B276, 'workers Info'!$A$2:$A$301, 'workers Info'!$F$2:$F$301)</f>
        <v>FastHaul</v>
      </c>
      <c r="N276" s="19">
        <f t="shared" si="21"/>
        <v>193.42857142857142</v>
      </c>
      <c r="O276" s="13">
        <f t="shared" si="22"/>
        <v>541.59999999999991</v>
      </c>
      <c r="P276" s="13">
        <f t="shared" si="23"/>
        <v>2360.917443604284</v>
      </c>
      <c r="Q276" s="41">
        <v>2511</v>
      </c>
      <c r="R276">
        <f t="shared" si="24"/>
        <v>2</v>
      </c>
    </row>
    <row r="277" spans="1:18" ht="15" x14ac:dyDescent="0.25">
      <c r="A277" s="1" t="s">
        <v>946</v>
      </c>
      <c r="B277" s="1" t="s">
        <v>501</v>
      </c>
      <c r="C277" s="21" t="str">
        <f>_xlfn.XLOOKUP(B277,'workers Info'!$A$2:$A$301,'workers Info'!$B$2:$B$301)</f>
        <v>Allen Clibbery</v>
      </c>
      <c r="D277" s="29">
        <v>45678</v>
      </c>
      <c r="E277" s="1" t="s">
        <v>687</v>
      </c>
      <c r="F277" s="1" t="s">
        <v>658</v>
      </c>
      <c r="G277" s="40">
        <v>1413</v>
      </c>
      <c r="H277" s="39">
        <v>31</v>
      </c>
      <c r="I277" s="1" t="s">
        <v>659</v>
      </c>
      <c r="J277" t="s">
        <v>641</v>
      </c>
      <c r="K277" s="14">
        <v>3259.179370471737</v>
      </c>
      <c r="L277" s="13">
        <f t="shared" si="20"/>
        <v>2.3065671411689577</v>
      </c>
      <c r="M277" s="11" t="str">
        <f>_xlfn.XLOOKUP(B277, 'workers Info'!$A$2:$A$301, 'workers Info'!$F$2:$F$301)</f>
        <v>FastHaul</v>
      </c>
      <c r="N277" s="19">
        <f t="shared" si="21"/>
        <v>201.85714285714286</v>
      </c>
      <c r="O277" s="13">
        <f t="shared" si="22"/>
        <v>565.19999999999993</v>
      </c>
      <c r="P277" s="13">
        <f t="shared" si="23"/>
        <v>2693.9793704717372</v>
      </c>
      <c r="Q277" s="41">
        <v>2542</v>
      </c>
      <c r="R277">
        <f t="shared" si="24"/>
        <v>1</v>
      </c>
    </row>
    <row r="278" spans="1:18" ht="15" x14ac:dyDescent="0.25">
      <c r="A278" s="1" t="s">
        <v>947</v>
      </c>
      <c r="B278" s="1" t="s">
        <v>603</v>
      </c>
      <c r="C278" s="21" t="str">
        <f>_xlfn.XLOOKUP(B278,'workers Info'!$A$2:$A$301,'workers Info'!$B$2:$B$301)</f>
        <v>Ewen McCahill</v>
      </c>
      <c r="D278" s="29">
        <v>45685</v>
      </c>
      <c r="E278" s="1" t="s">
        <v>657</v>
      </c>
      <c r="F278" s="1" t="s">
        <v>666</v>
      </c>
      <c r="G278" s="40">
        <v>2565</v>
      </c>
      <c r="H278" s="39">
        <v>53</v>
      </c>
      <c r="I278" s="1" t="s">
        <v>659</v>
      </c>
      <c r="J278" t="s">
        <v>638</v>
      </c>
      <c r="K278" s="14">
        <v>7037.7816259078763</v>
      </c>
      <c r="L278" s="13">
        <f t="shared" si="20"/>
        <v>2.7437745130245133</v>
      </c>
      <c r="M278" s="11" t="str">
        <f>_xlfn.XLOOKUP(B278, 'workers Info'!$A$2:$A$301, 'workers Info'!$F$2:$F$301)</f>
        <v>ExpressCargo</v>
      </c>
      <c r="N278" s="19">
        <f t="shared" si="21"/>
        <v>366.42857142857144</v>
      </c>
      <c r="O278" s="13">
        <f t="shared" si="22"/>
        <v>1026</v>
      </c>
      <c r="P278" s="13">
        <f t="shared" si="23"/>
        <v>6011.7816259078763</v>
      </c>
      <c r="Q278" s="41">
        <v>5301</v>
      </c>
      <c r="R278">
        <f t="shared" si="24"/>
        <v>2</v>
      </c>
    </row>
    <row r="279" spans="1:18" ht="15" x14ac:dyDescent="0.25">
      <c r="A279" s="1" t="s">
        <v>948</v>
      </c>
      <c r="B279" s="1" t="s">
        <v>355</v>
      </c>
      <c r="C279" s="21" t="str">
        <f>_xlfn.XLOOKUP(B279,'workers Info'!$A$2:$A$301,'workers Info'!$B$2:$B$301)</f>
        <v>Karilynn Lodemann</v>
      </c>
      <c r="D279" s="29">
        <v>45683</v>
      </c>
      <c r="E279" s="1" t="s">
        <v>668</v>
      </c>
      <c r="F279" s="1" t="s">
        <v>658</v>
      </c>
      <c r="G279" s="40">
        <v>1265</v>
      </c>
      <c r="H279" s="39">
        <v>27</v>
      </c>
      <c r="I279" s="1" t="s">
        <v>659</v>
      </c>
      <c r="J279" t="s">
        <v>640</v>
      </c>
      <c r="K279" s="14">
        <v>2501.9479422336012</v>
      </c>
      <c r="L279" s="13">
        <f t="shared" si="20"/>
        <v>1.9778244602637163</v>
      </c>
      <c r="M279" s="11" t="str">
        <f>_xlfn.XLOOKUP(B279, 'workers Info'!$A$2:$A$301, 'workers Info'!$F$2:$F$301)</f>
        <v>ExpressCargo</v>
      </c>
      <c r="N279" s="19">
        <f t="shared" si="21"/>
        <v>180.71428571428572</v>
      </c>
      <c r="O279" s="13">
        <f t="shared" si="22"/>
        <v>506</v>
      </c>
      <c r="P279" s="13">
        <f t="shared" si="23"/>
        <v>1995.9479422336012</v>
      </c>
      <c r="Q279" s="41">
        <v>10854</v>
      </c>
      <c r="R279">
        <f t="shared" si="24"/>
        <v>3</v>
      </c>
    </row>
    <row r="280" spans="1:18" ht="15" x14ac:dyDescent="0.25">
      <c r="A280" s="1" t="s">
        <v>949</v>
      </c>
      <c r="B280" s="1" t="s">
        <v>611</v>
      </c>
      <c r="C280" s="21" t="str">
        <f>_xlfn.XLOOKUP(B280,'workers Info'!$A$2:$A$301,'workers Info'!$B$2:$B$301)</f>
        <v>Arabele Muckersie</v>
      </c>
      <c r="D280" s="29">
        <v>45684</v>
      </c>
      <c r="E280" s="1" t="s">
        <v>668</v>
      </c>
      <c r="F280" s="1" t="s">
        <v>669</v>
      </c>
      <c r="G280" s="40">
        <v>686</v>
      </c>
      <c r="H280" s="39">
        <v>15</v>
      </c>
      <c r="I280" s="1" t="s">
        <v>659</v>
      </c>
      <c r="J280" t="s">
        <v>641</v>
      </c>
      <c r="K280" s="14">
        <v>1456.0428289999788</v>
      </c>
      <c r="L280" s="13">
        <f t="shared" si="20"/>
        <v>2.1225114125364124</v>
      </c>
      <c r="M280" s="11" t="str">
        <f>_xlfn.XLOOKUP(B280, 'workers Info'!$A$2:$A$301, 'workers Info'!$F$2:$F$301)</f>
        <v>FastHaul</v>
      </c>
      <c r="N280" s="19">
        <f t="shared" si="21"/>
        <v>98</v>
      </c>
      <c r="O280" s="13">
        <f t="shared" si="22"/>
        <v>274.39999999999998</v>
      </c>
      <c r="P280" s="13">
        <f t="shared" si="23"/>
        <v>1181.642828999979</v>
      </c>
      <c r="Q280" s="41">
        <v>2736</v>
      </c>
      <c r="R280">
        <f t="shared" si="24"/>
        <v>6</v>
      </c>
    </row>
    <row r="281" spans="1:18" ht="15" x14ac:dyDescent="0.25">
      <c r="A281" s="1" t="s">
        <v>950</v>
      </c>
      <c r="B281" s="1" t="s">
        <v>65</v>
      </c>
      <c r="C281" s="21" t="str">
        <f>_xlfn.XLOOKUP(B281,'workers Info'!$A$2:$A$301,'workers Info'!$B$2:$B$301)</f>
        <v>Tova Kingaby</v>
      </c>
      <c r="D281" s="29">
        <v>45682</v>
      </c>
      <c r="E281" s="1" t="s">
        <v>664</v>
      </c>
      <c r="F281" s="1" t="s">
        <v>669</v>
      </c>
      <c r="G281" s="40">
        <v>1189</v>
      </c>
      <c r="H281" s="39">
        <v>26</v>
      </c>
      <c r="I281" s="1" t="s">
        <v>659</v>
      </c>
      <c r="J281" t="s">
        <v>640</v>
      </c>
      <c r="K281" s="14">
        <v>2347.148767294424</v>
      </c>
      <c r="L281" s="13">
        <f t="shared" si="20"/>
        <v>1.9740527899869</v>
      </c>
      <c r="M281" s="11" t="str">
        <f>_xlfn.XLOOKUP(B281, 'workers Info'!$A$2:$A$301, 'workers Info'!$F$2:$F$301)</f>
        <v>SwiftMove</v>
      </c>
      <c r="N281" s="19">
        <f t="shared" si="21"/>
        <v>169.85714285714286</v>
      </c>
      <c r="O281" s="13">
        <f t="shared" si="22"/>
        <v>475.59999999999997</v>
      </c>
      <c r="P281" s="13">
        <f t="shared" si="23"/>
        <v>1871.5487672944241</v>
      </c>
      <c r="Q281" s="41">
        <v>9139</v>
      </c>
      <c r="R281">
        <f t="shared" si="24"/>
        <v>4</v>
      </c>
    </row>
    <row r="282" spans="1:18" ht="15" x14ac:dyDescent="0.25">
      <c r="A282" s="1" t="s">
        <v>951</v>
      </c>
      <c r="B282" s="1" t="s">
        <v>559</v>
      </c>
      <c r="C282" s="21" t="str">
        <f>_xlfn.XLOOKUP(B282,'workers Info'!$A$2:$A$301,'workers Info'!$B$2:$B$301)</f>
        <v>Danice De Cruze</v>
      </c>
      <c r="D282" s="29">
        <v>45681</v>
      </c>
      <c r="E282" s="1" t="s">
        <v>673</v>
      </c>
      <c r="F282" s="1" t="s">
        <v>680</v>
      </c>
      <c r="G282" s="40">
        <v>1379</v>
      </c>
      <c r="H282" s="39">
        <v>31</v>
      </c>
      <c r="I282" s="1" t="s">
        <v>659</v>
      </c>
      <c r="J282" t="s">
        <v>640</v>
      </c>
      <c r="K282" s="14">
        <v>2794.0972647238486</v>
      </c>
      <c r="L282" s="13">
        <f t="shared" si="20"/>
        <v>2.0261764066162788</v>
      </c>
      <c r="M282" s="11" t="str">
        <f>_xlfn.XLOOKUP(B282, 'workers Info'!$A$2:$A$301, 'workers Info'!$F$2:$F$301)</f>
        <v>ExpressCargo</v>
      </c>
      <c r="N282" s="19">
        <f t="shared" si="21"/>
        <v>197</v>
      </c>
      <c r="O282" s="13">
        <f t="shared" si="22"/>
        <v>551.59999999999991</v>
      </c>
      <c r="P282" s="13">
        <f t="shared" si="23"/>
        <v>2242.4972647238487</v>
      </c>
      <c r="Q282" s="41">
        <v>10631</v>
      </c>
      <c r="R282">
        <f t="shared" si="24"/>
        <v>3</v>
      </c>
    </row>
    <row r="283" spans="1:18" ht="15" x14ac:dyDescent="0.25">
      <c r="A283" s="1" t="s">
        <v>952</v>
      </c>
      <c r="B283" s="1" t="s">
        <v>303</v>
      </c>
      <c r="C283" s="21" t="str">
        <f>_xlfn.XLOOKUP(B283,'workers Info'!$A$2:$A$301,'workers Info'!$B$2:$B$301)</f>
        <v>Ryley Roberto</v>
      </c>
      <c r="D283" s="29">
        <v>45682</v>
      </c>
      <c r="E283" s="1" t="s">
        <v>668</v>
      </c>
      <c r="F283" s="1" t="s">
        <v>658</v>
      </c>
      <c r="G283" s="40">
        <v>1175</v>
      </c>
      <c r="H283" s="39">
        <v>27</v>
      </c>
      <c r="I283" s="1" t="s">
        <v>659</v>
      </c>
      <c r="J283" t="s">
        <v>639</v>
      </c>
      <c r="K283" s="14">
        <v>3799.1679277660191</v>
      </c>
      <c r="L283" s="13">
        <f t="shared" si="20"/>
        <v>3.2333344066093779</v>
      </c>
      <c r="M283" s="11" t="str">
        <f>_xlfn.XLOOKUP(B283, 'workers Info'!$A$2:$A$301, 'workers Info'!$F$2:$F$301)</f>
        <v>LogiTrans</v>
      </c>
      <c r="N283" s="19">
        <f t="shared" si="21"/>
        <v>167.85714285714286</v>
      </c>
      <c r="O283" s="13">
        <f t="shared" si="22"/>
        <v>470</v>
      </c>
      <c r="P283" s="13">
        <f t="shared" si="23"/>
        <v>3329.1679277660191</v>
      </c>
      <c r="Q283" s="41">
        <v>20881</v>
      </c>
      <c r="R283">
        <f t="shared" si="24"/>
        <v>1</v>
      </c>
    </row>
    <row r="284" spans="1:18" ht="15" x14ac:dyDescent="0.25">
      <c r="A284" s="1" t="s">
        <v>953</v>
      </c>
      <c r="B284" s="1" t="s">
        <v>117</v>
      </c>
      <c r="C284" s="21" t="str">
        <f>_xlfn.XLOOKUP(B284,'workers Info'!$A$2:$A$301,'workers Info'!$B$2:$B$301)</f>
        <v>Eben Boardman</v>
      </c>
      <c r="D284" s="29">
        <v>45688</v>
      </c>
      <c r="E284" s="1" t="s">
        <v>673</v>
      </c>
      <c r="F284" s="1" t="s">
        <v>669</v>
      </c>
      <c r="G284" s="40">
        <v>2239</v>
      </c>
      <c r="H284" s="39">
        <v>47</v>
      </c>
      <c r="I284" s="1" t="s">
        <v>659</v>
      </c>
      <c r="J284" t="s">
        <v>640</v>
      </c>
      <c r="K284" s="14">
        <v>4270.1970612754849</v>
      </c>
      <c r="L284" s="13">
        <f t="shared" si="20"/>
        <v>1.9071893976219227</v>
      </c>
      <c r="M284" s="11" t="str">
        <f>_xlfn.XLOOKUP(B284, 'workers Info'!$A$2:$A$301, 'workers Info'!$F$2:$F$301)</f>
        <v>SwiftMove</v>
      </c>
      <c r="N284" s="19">
        <f t="shared" si="21"/>
        <v>319.85714285714283</v>
      </c>
      <c r="O284" s="13">
        <f t="shared" si="22"/>
        <v>895.59999999999991</v>
      </c>
      <c r="P284" s="13">
        <f t="shared" si="23"/>
        <v>3374.597061275485</v>
      </c>
      <c r="Q284" s="41">
        <v>9754</v>
      </c>
      <c r="R284">
        <f t="shared" si="24"/>
        <v>2</v>
      </c>
    </row>
    <row r="285" spans="1:18" ht="15" x14ac:dyDescent="0.25">
      <c r="A285" s="1" t="s">
        <v>954</v>
      </c>
      <c r="B285" s="1" t="s">
        <v>115</v>
      </c>
      <c r="C285" s="21" t="str">
        <f>_xlfn.XLOOKUP(B285,'workers Info'!$A$2:$A$301,'workers Info'!$B$2:$B$301)</f>
        <v>Stepha MacMichael</v>
      </c>
      <c r="D285" s="29">
        <v>45688</v>
      </c>
      <c r="E285" s="1" t="s">
        <v>668</v>
      </c>
      <c r="F285" s="1" t="s">
        <v>674</v>
      </c>
      <c r="G285" s="40">
        <v>2809</v>
      </c>
      <c r="H285" s="39">
        <v>58</v>
      </c>
      <c r="I285" s="1" t="s">
        <v>659</v>
      </c>
      <c r="J285" t="s">
        <v>641</v>
      </c>
      <c r="K285" s="14">
        <v>6304.4843727271555</v>
      </c>
      <c r="L285" s="13">
        <f t="shared" si="20"/>
        <v>2.2443874591410307</v>
      </c>
      <c r="M285" s="11" t="str">
        <f>_xlfn.XLOOKUP(B285, 'workers Info'!$A$2:$A$301, 'workers Info'!$F$2:$F$301)</f>
        <v>SwiftMove</v>
      </c>
      <c r="N285" s="19">
        <f t="shared" si="21"/>
        <v>401.28571428571428</v>
      </c>
      <c r="O285" s="13">
        <f t="shared" si="22"/>
        <v>1123.5999999999999</v>
      </c>
      <c r="P285" s="13">
        <f t="shared" si="23"/>
        <v>5180.884372727156</v>
      </c>
      <c r="Q285" s="41">
        <v>2518</v>
      </c>
      <c r="R285">
        <f t="shared" si="24"/>
        <v>2</v>
      </c>
    </row>
    <row r="286" spans="1:18" ht="15" x14ac:dyDescent="0.25">
      <c r="A286" s="1" t="s">
        <v>955</v>
      </c>
      <c r="B286" s="1" t="s">
        <v>181</v>
      </c>
      <c r="C286" s="21" t="str">
        <f>_xlfn.XLOOKUP(B286,'workers Info'!$A$2:$A$301,'workers Info'!$B$2:$B$301)</f>
        <v>Calida Rosenau</v>
      </c>
      <c r="D286" s="29">
        <v>45686</v>
      </c>
      <c r="E286" s="1" t="s">
        <v>668</v>
      </c>
      <c r="F286" s="1" t="s">
        <v>662</v>
      </c>
      <c r="G286" s="40">
        <v>173</v>
      </c>
      <c r="H286" s="39">
        <v>5</v>
      </c>
      <c r="I286" s="1" t="s">
        <v>659</v>
      </c>
      <c r="J286" t="s">
        <v>637</v>
      </c>
      <c r="K286" s="14">
        <v>199.79414533970035</v>
      </c>
      <c r="L286" s="13">
        <f t="shared" si="20"/>
        <v>1.1548794528306379</v>
      </c>
      <c r="M286" s="11" t="str">
        <f>_xlfn.XLOOKUP(B286, 'workers Info'!$A$2:$A$301, 'workers Info'!$F$2:$F$301)</f>
        <v>ExpressCargo</v>
      </c>
      <c r="N286" s="19">
        <f t="shared" si="21"/>
        <v>24.714285714285715</v>
      </c>
      <c r="O286" s="13">
        <f t="shared" si="22"/>
        <v>69.2</v>
      </c>
      <c r="P286" s="13">
        <f t="shared" si="23"/>
        <v>130.59414533970033</v>
      </c>
      <c r="Q286" s="41">
        <v>2789</v>
      </c>
      <c r="R286">
        <f t="shared" si="24"/>
        <v>3</v>
      </c>
    </row>
    <row r="287" spans="1:18" ht="15" x14ac:dyDescent="0.25">
      <c r="A287" s="1" t="s">
        <v>956</v>
      </c>
      <c r="B287" s="1" t="s">
        <v>363</v>
      </c>
      <c r="C287" s="21" t="str">
        <f>_xlfn.XLOOKUP(B287,'workers Info'!$A$2:$A$301,'workers Info'!$B$2:$B$301)</f>
        <v>Agata Pechan</v>
      </c>
      <c r="D287" s="29">
        <v>45683</v>
      </c>
      <c r="E287" s="1" t="s">
        <v>676</v>
      </c>
      <c r="F287" s="1" t="s">
        <v>662</v>
      </c>
      <c r="G287" s="40">
        <v>726</v>
      </c>
      <c r="H287" s="39">
        <v>16</v>
      </c>
      <c r="I287" s="1" t="s">
        <v>659</v>
      </c>
      <c r="J287" t="s">
        <v>641</v>
      </c>
      <c r="K287" s="14">
        <v>1533.1241197109021</v>
      </c>
      <c r="L287" s="13">
        <f t="shared" si="20"/>
        <v>2.1117412117230057</v>
      </c>
      <c r="M287" s="11" t="str">
        <f>_xlfn.XLOOKUP(B287, 'workers Info'!$A$2:$A$301, 'workers Info'!$F$2:$F$301)</f>
        <v>LogiTrans</v>
      </c>
      <c r="N287" s="19">
        <f t="shared" si="21"/>
        <v>103.71428571428571</v>
      </c>
      <c r="O287" s="13">
        <f t="shared" si="22"/>
        <v>290.39999999999998</v>
      </c>
      <c r="P287" s="13">
        <f t="shared" si="23"/>
        <v>1242.724119710902</v>
      </c>
      <c r="Q287" s="41">
        <v>2443</v>
      </c>
      <c r="R287">
        <f t="shared" si="24"/>
        <v>2</v>
      </c>
    </row>
    <row r="288" spans="1:18" ht="15" x14ac:dyDescent="0.25">
      <c r="A288" s="1" t="s">
        <v>957</v>
      </c>
      <c r="B288" s="1" t="s">
        <v>32</v>
      </c>
      <c r="C288" s="21" t="str">
        <f>_xlfn.XLOOKUP(B288,'workers Info'!$A$2:$A$301,'workers Info'!$B$2:$B$301)</f>
        <v>Arv Gurg</v>
      </c>
      <c r="D288" s="29">
        <v>45678</v>
      </c>
      <c r="E288" s="1" t="s">
        <v>687</v>
      </c>
      <c r="F288" s="1" t="s">
        <v>674</v>
      </c>
      <c r="G288" s="40">
        <v>2957</v>
      </c>
      <c r="H288" s="39">
        <v>62</v>
      </c>
      <c r="I288" s="1" t="s">
        <v>659</v>
      </c>
      <c r="J288" t="s">
        <v>637</v>
      </c>
      <c r="K288" s="14">
        <v>3987.4087439011396</v>
      </c>
      <c r="L288" s="13">
        <f t="shared" si="20"/>
        <v>1.3484642353402569</v>
      </c>
      <c r="M288" s="11" t="str">
        <f>_xlfn.XLOOKUP(B288, 'workers Info'!$A$2:$A$301, 'workers Info'!$F$2:$F$301)</f>
        <v>LogiTrans</v>
      </c>
      <c r="N288" s="19">
        <f t="shared" si="21"/>
        <v>422.42857142857144</v>
      </c>
      <c r="O288" s="13">
        <f t="shared" si="22"/>
        <v>1182.8</v>
      </c>
      <c r="P288" s="13">
        <f t="shared" si="23"/>
        <v>2804.6087439011399</v>
      </c>
      <c r="Q288" s="41">
        <v>3489</v>
      </c>
      <c r="R288">
        <f t="shared" si="24"/>
        <v>4</v>
      </c>
    </row>
    <row r="289" spans="1:18" ht="15" x14ac:dyDescent="0.25">
      <c r="A289" s="1" t="s">
        <v>958</v>
      </c>
      <c r="B289" s="1" t="s">
        <v>123</v>
      </c>
      <c r="C289" s="21" t="str">
        <f>_xlfn.XLOOKUP(B289,'workers Info'!$A$2:$A$301,'workers Info'!$B$2:$B$301)</f>
        <v>Aguste Gawne</v>
      </c>
      <c r="D289" s="29">
        <v>45691</v>
      </c>
      <c r="E289" s="1" t="s">
        <v>661</v>
      </c>
      <c r="F289" s="1" t="s">
        <v>666</v>
      </c>
      <c r="G289" s="40">
        <v>650</v>
      </c>
      <c r="H289" s="39">
        <v>15</v>
      </c>
      <c r="I289" s="1" t="s">
        <v>659</v>
      </c>
      <c r="J289" t="s">
        <v>638</v>
      </c>
      <c r="K289" s="14">
        <v>1673.167728780292</v>
      </c>
      <c r="L289" s="13">
        <f t="shared" si="20"/>
        <v>2.5741041981235262</v>
      </c>
      <c r="M289" s="11" t="str">
        <f>_xlfn.XLOOKUP(B289, 'workers Info'!$A$2:$A$301, 'workers Info'!$F$2:$F$301)</f>
        <v>LogiTrans</v>
      </c>
      <c r="N289" s="19">
        <f t="shared" si="21"/>
        <v>92.857142857142861</v>
      </c>
      <c r="O289" s="13">
        <f t="shared" si="22"/>
        <v>260</v>
      </c>
      <c r="P289" s="13">
        <f t="shared" si="23"/>
        <v>1413.167728780292</v>
      </c>
      <c r="Q289" s="41">
        <v>5117</v>
      </c>
      <c r="R289">
        <f t="shared" si="24"/>
        <v>3</v>
      </c>
    </row>
    <row r="290" spans="1:18" ht="15" x14ac:dyDescent="0.25">
      <c r="A290" s="1" t="s">
        <v>959</v>
      </c>
      <c r="B290" s="1" t="s">
        <v>215</v>
      </c>
      <c r="C290" s="21" t="str">
        <f>_xlfn.XLOOKUP(B290,'workers Info'!$A$2:$A$301,'workers Info'!$B$2:$B$301)</f>
        <v>Chryste Stenyng</v>
      </c>
      <c r="D290" s="29">
        <v>45689</v>
      </c>
      <c r="E290" s="1" t="s">
        <v>664</v>
      </c>
      <c r="F290" s="1" t="s">
        <v>674</v>
      </c>
      <c r="G290" s="40">
        <v>2587</v>
      </c>
      <c r="H290" s="39">
        <v>54</v>
      </c>
      <c r="I290" s="1" t="s">
        <v>659</v>
      </c>
      <c r="J290" t="s">
        <v>641</v>
      </c>
      <c r="K290" s="14">
        <v>5902.9446505728138</v>
      </c>
      <c r="L290" s="13">
        <f t="shared" si="20"/>
        <v>2.2817721880838091</v>
      </c>
      <c r="M290" s="11" t="str">
        <f>_xlfn.XLOOKUP(B290, 'workers Info'!$A$2:$A$301, 'workers Info'!$F$2:$F$301)</f>
        <v>FastHaul</v>
      </c>
      <c r="N290" s="19">
        <f t="shared" si="21"/>
        <v>369.57142857142856</v>
      </c>
      <c r="O290" s="13">
        <f t="shared" si="22"/>
        <v>1034.8</v>
      </c>
      <c r="P290" s="13">
        <f t="shared" si="23"/>
        <v>4868.1446505728136</v>
      </c>
      <c r="Q290" s="41">
        <v>2259</v>
      </c>
      <c r="R290">
        <f t="shared" si="24"/>
        <v>5</v>
      </c>
    </row>
    <row r="291" spans="1:18" ht="15" x14ac:dyDescent="0.25">
      <c r="A291" s="1" t="s">
        <v>960</v>
      </c>
      <c r="B291" s="1" t="s">
        <v>309</v>
      </c>
      <c r="C291" s="21" t="str">
        <f>_xlfn.XLOOKUP(B291,'workers Info'!$A$2:$A$301,'workers Info'!$B$2:$B$301)</f>
        <v>Carey Ousbie</v>
      </c>
      <c r="D291" s="29">
        <v>45683</v>
      </c>
      <c r="E291" s="1" t="s">
        <v>664</v>
      </c>
      <c r="F291" s="1" t="s">
        <v>680</v>
      </c>
      <c r="G291" s="40">
        <v>2594</v>
      </c>
      <c r="H291" s="39">
        <v>55</v>
      </c>
      <c r="I291" s="1" t="s">
        <v>659</v>
      </c>
      <c r="J291" t="s">
        <v>641</v>
      </c>
      <c r="K291" s="14">
        <v>5383.8345059101612</v>
      </c>
      <c r="L291" s="13">
        <f t="shared" si="20"/>
        <v>2.075495183465752</v>
      </c>
      <c r="M291" s="11" t="str">
        <f>_xlfn.XLOOKUP(B291, 'workers Info'!$A$2:$A$301, 'workers Info'!$F$2:$F$301)</f>
        <v>FastHaul</v>
      </c>
      <c r="N291" s="19">
        <f t="shared" si="21"/>
        <v>370.57142857142856</v>
      </c>
      <c r="O291" s="13">
        <f t="shared" si="22"/>
        <v>1037.5999999999999</v>
      </c>
      <c r="P291" s="13">
        <f t="shared" si="23"/>
        <v>4346.2345059101608</v>
      </c>
      <c r="Q291" s="41">
        <v>2582</v>
      </c>
      <c r="R291">
        <f t="shared" si="24"/>
        <v>3</v>
      </c>
    </row>
    <row r="292" spans="1:18" ht="15" x14ac:dyDescent="0.25">
      <c r="A292" s="1" t="s">
        <v>961</v>
      </c>
      <c r="B292" s="1" t="s">
        <v>471</v>
      </c>
      <c r="C292" s="21" t="str">
        <f>_xlfn.XLOOKUP(B292,'workers Info'!$A$2:$A$301,'workers Info'!$B$2:$B$301)</f>
        <v>Shantee Highway</v>
      </c>
      <c r="D292" s="29">
        <v>45688</v>
      </c>
      <c r="E292" s="1" t="s">
        <v>676</v>
      </c>
      <c r="F292" s="1" t="s">
        <v>680</v>
      </c>
      <c r="G292" s="40">
        <v>2445</v>
      </c>
      <c r="H292" s="39">
        <v>50</v>
      </c>
      <c r="I292" s="1" t="s">
        <v>659</v>
      </c>
      <c r="J292" t="s">
        <v>641</v>
      </c>
      <c r="K292" s="14">
        <v>5586.922735008734</v>
      </c>
      <c r="L292" s="13">
        <f t="shared" si="20"/>
        <v>2.285039973418705</v>
      </c>
      <c r="M292" s="11" t="str">
        <f>_xlfn.XLOOKUP(B292, 'workers Info'!$A$2:$A$301, 'workers Info'!$F$2:$F$301)</f>
        <v>FastHaul</v>
      </c>
      <c r="N292" s="19">
        <f t="shared" si="21"/>
        <v>349.28571428571428</v>
      </c>
      <c r="O292" s="13">
        <f t="shared" si="22"/>
        <v>977.99999999999989</v>
      </c>
      <c r="P292" s="13">
        <f t="shared" si="23"/>
        <v>4608.922735008734</v>
      </c>
      <c r="Q292" s="41">
        <v>2834</v>
      </c>
      <c r="R292">
        <f t="shared" si="24"/>
        <v>3</v>
      </c>
    </row>
    <row r="293" spans="1:18" ht="15" x14ac:dyDescent="0.25">
      <c r="A293" s="1" t="s">
        <v>962</v>
      </c>
      <c r="B293" s="1" t="s">
        <v>115</v>
      </c>
      <c r="C293" s="21" t="str">
        <f>_xlfn.XLOOKUP(B293,'workers Info'!$A$2:$A$301,'workers Info'!$B$2:$B$301)</f>
        <v>Stepha MacMichael</v>
      </c>
      <c r="D293" s="29">
        <v>45682</v>
      </c>
      <c r="E293" s="1" t="s">
        <v>687</v>
      </c>
      <c r="F293" s="1" t="s">
        <v>674</v>
      </c>
      <c r="G293" s="40">
        <v>2436</v>
      </c>
      <c r="H293" s="39">
        <v>52</v>
      </c>
      <c r="I293" s="1" t="s">
        <v>659</v>
      </c>
      <c r="J293" t="s">
        <v>640</v>
      </c>
      <c r="K293" s="14">
        <v>4445.47642475253</v>
      </c>
      <c r="L293" s="13">
        <f t="shared" si="20"/>
        <v>1.824908220341761</v>
      </c>
      <c r="M293" s="11" t="str">
        <f>_xlfn.XLOOKUP(B293, 'workers Info'!$A$2:$A$301, 'workers Info'!$F$2:$F$301)</f>
        <v>SwiftMove</v>
      </c>
      <c r="N293" s="19">
        <f t="shared" si="21"/>
        <v>348</v>
      </c>
      <c r="O293" s="13">
        <f t="shared" si="22"/>
        <v>974.4</v>
      </c>
      <c r="P293" s="13">
        <f t="shared" si="23"/>
        <v>3471.0764247525299</v>
      </c>
      <c r="Q293" s="41">
        <v>9241</v>
      </c>
      <c r="R293">
        <f t="shared" si="24"/>
        <v>2</v>
      </c>
    </row>
    <row r="294" spans="1:18" ht="15" x14ac:dyDescent="0.25">
      <c r="A294" s="1" t="s">
        <v>963</v>
      </c>
      <c r="B294" s="1" t="s">
        <v>613</v>
      </c>
      <c r="C294" s="21" t="str">
        <f>_xlfn.XLOOKUP(B294,'workers Info'!$A$2:$A$301,'workers Info'!$B$2:$B$301)</f>
        <v>Werner Stockney</v>
      </c>
      <c r="D294" s="29">
        <v>45677</v>
      </c>
      <c r="E294" s="1" t="s">
        <v>657</v>
      </c>
      <c r="F294" s="1" t="s">
        <v>658</v>
      </c>
      <c r="G294" s="40">
        <v>2023</v>
      </c>
      <c r="H294" s="39">
        <v>43</v>
      </c>
      <c r="I294" s="1" t="s">
        <v>659</v>
      </c>
      <c r="J294" t="s">
        <v>638</v>
      </c>
      <c r="K294" s="14">
        <v>5577.0658431832653</v>
      </c>
      <c r="L294" s="13">
        <f t="shared" si="20"/>
        <v>2.7568293836793205</v>
      </c>
      <c r="M294" s="11" t="str">
        <f>_xlfn.XLOOKUP(B294, 'workers Info'!$A$2:$A$301, 'workers Info'!$F$2:$F$301)</f>
        <v>FastHaul</v>
      </c>
      <c r="N294" s="19">
        <f t="shared" si="21"/>
        <v>289</v>
      </c>
      <c r="O294" s="13">
        <f t="shared" si="22"/>
        <v>809.19999999999993</v>
      </c>
      <c r="P294" s="13">
        <f t="shared" si="23"/>
        <v>4767.8658431832655</v>
      </c>
      <c r="Q294" s="41">
        <v>5196</v>
      </c>
      <c r="R294">
        <f t="shared" si="24"/>
        <v>4</v>
      </c>
    </row>
    <row r="295" spans="1:18" ht="15" x14ac:dyDescent="0.25">
      <c r="A295" s="1" t="s">
        <v>964</v>
      </c>
      <c r="B295" s="1" t="s">
        <v>179</v>
      </c>
      <c r="C295" s="21" t="str">
        <f>_xlfn.XLOOKUP(B295,'workers Info'!$A$2:$A$301,'workers Info'!$B$2:$B$301)</f>
        <v>Jermain Jurgen</v>
      </c>
      <c r="D295" s="29">
        <v>45683</v>
      </c>
      <c r="E295" s="1" t="s">
        <v>661</v>
      </c>
      <c r="F295" s="1" t="s">
        <v>674</v>
      </c>
      <c r="G295" s="40">
        <v>1946</v>
      </c>
      <c r="H295" s="39">
        <v>40</v>
      </c>
      <c r="I295" s="1" t="s">
        <v>659</v>
      </c>
      <c r="J295" t="s">
        <v>638</v>
      </c>
      <c r="K295" s="14">
        <v>5344.2721928194705</v>
      </c>
      <c r="L295" s="13">
        <f t="shared" si="20"/>
        <v>2.7462858133707453</v>
      </c>
      <c r="M295" s="11" t="str">
        <f>_xlfn.XLOOKUP(B295, 'workers Info'!$A$2:$A$301, 'workers Info'!$F$2:$F$301)</f>
        <v>ExpressCargo</v>
      </c>
      <c r="N295" s="19">
        <f t="shared" si="21"/>
        <v>278</v>
      </c>
      <c r="O295" s="13">
        <f t="shared" si="22"/>
        <v>778.4</v>
      </c>
      <c r="P295" s="13">
        <f t="shared" si="23"/>
        <v>4565.8721928194709</v>
      </c>
      <c r="Q295" s="41">
        <v>4665</v>
      </c>
      <c r="R295">
        <f t="shared" si="24"/>
        <v>3</v>
      </c>
    </row>
    <row r="296" spans="1:18" ht="15" x14ac:dyDescent="0.25">
      <c r="A296" s="1" t="s">
        <v>965</v>
      </c>
      <c r="B296" s="1" t="s">
        <v>581</v>
      </c>
      <c r="C296" s="21" t="str">
        <f>_xlfn.XLOOKUP(B296,'workers Info'!$A$2:$A$301,'workers Info'!$B$2:$B$301)</f>
        <v>Ashton Seviour</v>
      </c>
      <c r="D296" s="29">
        <v>45690</v>
      </c>
      <c r="E296" s="1" t="s">
        <v>664</v>
      </c>
      <c r="F296" s="1" t="s">
        <v>680</v>
      </c>
      <c r="G296" s="40">
        <v>2183</v>
      </c>
      <c r="H296" s="39">
        <v>47</v>
      </c>
      <c r="I296" s="1" t="s">
        <v>659</v>
      </c>
      <c r="J296" t="s">
        <v>637</v>
      </c>
      <c r="K296" s="14">
        <v>2823.968272022581</v>
      </c>
      <c r="L296" s="13">
        <f t="shared" si="20"/>
        <v>1.2936180815495104</v>
      </c>
      <c r="M296" s="11" t="str">
        <f>_xlfn.XLOOKUP(B296, 'workers Info'!$A$2:$A$301, 'workers Info'!$F$2:$F$301)</f>
        <v>SwiftMove</v>
      </c>
      <c r="N296" s="19">
        <f t="shared" si="21"/>
        <v>311.85714285714283</v>
      </c>
      <c r="O296" s="13">
        <f t="shared" si="22"/>
        <v>873.19999999999993</v>
      </c>
      <c r="P296" s="13">
        <f t="shared" si="23"/>
        <v>1950.7682720225812</v>
      </c>
      <c r="Q296" s="41">
        <v>3181</v>
      </c>
      <c r="R296">
        <f t="shared" si="24"/>
        <v>1</v>
      </c>
    </row>
    <row r="297" spans="1:18" ht="15" x14ac:dyDescent="0.25">
      <c r="A297" s="1" t="s">
        <v>966</v>
      </c>
      <c r="B297" s="1" t="s">
        <v>35</v>
      </c>
      <c r="C297" s="21" t="str">
        <f>_xlfn.XLOOKUP(B297,'workers Info'!$A$2:$A$301,'workers Info'!$B$2:$B$301)</f>
        <v>Caz Bonnavant</v>
      </c>
      <c r="D297" s="29">
        <v>45677</v>
      </c>
      <c r="E297" s="1" t="s">
        <v>676</v>
      </c>
      <c r="F297" s="1" t="s">
        <v>671</v>
      </c>
      <c r="G297" s="40">
        <v>1893</v>
      </c>
      <c r="H297" s="39">
        <v>39</v>
      </c>
      <c r="I297" s="1" t="s">
        <v>659</v>
      </c>
      <c r="J297" t="s">
        <v>638</v>
      </c>
      <c r="K297" s="14">
        <v>5299.7400230781604</v>
      </c>
      <c r="L297" s="13">
        <f t="shared" si="20"/>
        <v>2.7996513592594616</v>
      </c>
      <c r="M297" s="11" t="str">
        <f>_xlfn.XLOOKUP(B297, 'workers Info'!$A$2:$A$301, 'workers Info'!$F$2:$F$301)</f>
        <v>FastHaul</v>
      </c>
      <c r="N297" s="19">
        <f t="shared" si="21"/>
        <v>270.42857142857144</v>
      </c>
      <c r="O297" s="13">
        <f t="shared" si="22"/>
        <v>757.2</v>
      </c>
      <c r="P297" s="13">
        <f t="shared" si="23"/>
        <v>4542.5400230781606</v>
      </c>
      <c r="Q297" s="41">
        <v>5059</v>
      </c>
      <c r="R297">
        <f t="shared" si="24"/>
        <v>2</v>
      </c>
    </row>
    <row r="298" spans="1:18" ht="15" x14ac:dyDescent="0.25">
      <c r="A298" s="1" t="s">
        <v>967</v>
      </c>
      <c r="B298" s="1" t="s">
        <v>613</v>
      </c>
      <c r="C298" s="21" t="str">
        <f>_xlfn.XLOOKUP(B298,'workers Info'!$A$2:$A$301,'workers Info'!$B$2:$B$301)</f>
        <v>Werner Stockney</v>
      </c>
      <c r="D298" s="29">
        <v>45689</v>
      </c>
      <c r="E298" s="1" t="s">
        <v>664</v>
      </c>
      <c r="F298" s="1" t="s">
        <v>666</v>
      </c>
      <c r="G298" s="40">
        <v>1626</v>
      </c>
      <c r="H298" s="39">
        <v>35</v>
      </c>
      <c r="I298" s="1" t="s">
        <v>659</v>
      </c>
      <c r="J298" t="s">
        <v>638</v>
      </c>
      <c r="K298" s="14">
        <v>4476.7019310525748</v>
      </c>
      <c r="L298" s="13">
        <f t="shared" si="20"/>
        <v>2.7531992195895292</v>
      </c>
      <c r="M298" s="11" t="str">
        <f>_xlfn.XLOOKUP(B298, 'workers Info'!$A$2:$A$301, 'workers Info'!$F$2:$F$301)</f>
        <v>FastHaul</v>
      </c>
      <c r="N298" s="19">
        <f t="shared" si="21"/>
        <v>232.28571428571428</v>
      </c>
      <c r="O298" s="13">
        <f t="shared" si="22"/>
        <v>650.4</v>
      </c>
      <c r="P298" s="13">
        <f t="shared" si="23"/>
        <v>3826.3019310525747</v>
      </c>
      <c r="Q298" s="41">
        <v>5375</v>
      </c>
      <c r="R298">
        <f t="shared" si="24"/>
        <v>4</v>
      </c>
    </row>
    <row r="299" spans="1:18" ht="15" x14ac:dyDescent="0.25">
      <c r="A299" s="1" t="s">
        <v>968</v>
      </c>
      <c r="B299" s="1" t="s">
        <v>517</v>
      </c>
      <c r="C299" s="21" t="str">
        <f>_xlfn.XLOOKUP(B299,'workers Info'!$A$2:$A$301,'workers Info'!$B$2:$B$301)</f>
        <v>Jocelyne Abercrombie</v>
      </c>
      <c r="D299" s="29">
        <v>45681</v>
      </c>
      <c r="E299" s="1" t="s">
        <v>661</v>
      </c>
      <c r="F299" s="1" t="s">
        <v>658</v>
      </c>
      <c r="G299" s="40">
        <v>2405</v>
      </c>
      <c r="H299" s="39">
        <v>50</v>
      </c>
      <c r="I299" s="1" t="s">
        <v>659</v>
      </c>
      <c r="J299" t="s">
        <v>637</v>
      </c>
      <c r="K299" s="14">
        <v>3167.9684467150701</v>
      </c>
      <c r="L299" s="13">
        <f t="shared" si="20"/>
        <v>1.3172425973867234</v>
      </c>
      <c r="M299" s="11" t="str">
        <f>_xlfn.XLOOKUP(B299, 'workers Info'!$A$2:$A$301, 'workers Info'!$F$2:$F$301)</f>
        <v>FastHaul</v>
      </c>
      <c r="N299" s="19">
        <f t="shared" si="21"/>
        <v>343.57142857142856</v>
      </c>
      <c r="O299" s="13">
        <f t="shared" si="22"/>
        <v>961.99999999999989</v>
      </c>
      <c r="P299" s="13">
        <f t="shared" si="23"/>
        <v>2205.9684467150701</v>
      </c>
      <c r="Q299" s="41">
        <v>3280</v>
      </c>
      <c r="R299">
        <f t="shared" si="24"/>
        <v>3</v>
      </c>
    </row>
    <row r="300" spans="1:18" ht="15" x14ac:dyDescent="0.25">
      <c r="A300" s="1" t="s">
        <v>969</v>
      </c>
      <c r="B300" s="1" t="s">
        <v>487</v>
      </c>
      <c r="C300" s="21" t="str">
        <f>_xlfn.XLOOKUP(B300,'workers Info'!$A$2:$A$301,'workers Info'!$B$2:$B$301)</f>
        <v>Bank Rochester</v>
      </c>
      <c r="D300" s="29">
        <v>45686</v>
      </c>
      <c r="E300" s="1" t="s">
        <v>668</v>
      </c>
      <c r="F300" s="1" t="s">
        <v>662</v>
      </c>
      <c r="G300" s="40">
        <v>838</v>
      </c>
      <c r="H300" s="39">
        <v>18</v>
      </c>
      <c r="I300" s="1" t="s">
        <v>659</v>
      </c>
      <c r="J300" t="s">
        <v>640</v>
      </c>
      <c r="K300" s="14">
        <v>1621.9514958662955</v>
      </c>
      <c r="L300" s="13">
        <f t="shared" si="20"/>
        <v>1.9355029783607345</v>
      </c>
      <c r="M300" s="11" t="str">
        <f>_xlfn.XLOOKUP(B300, 'workers Info'!$A$2:$A$301, 'workers Info'!$F$2:$F$301)</f>
        <v>ExpressCargo</v>
      </c>
      <c r="N300" s="19">
        <f t="shared" si="21"/>
        <v>119.71428571428571</v>
      </c>
      <c r="O300" s="13">
        <f t="shared" si="22"/>
        <v>335.2</v>
      </c>
      <c r="P300" s="13">
        <f t="shared" si="23"/>
        <v>1286.7514958662955</v>
      </c>
      <c r="Q300" s="41">
        <v>10971</v>
      </c>
      <c r="R300">
        <f t="shared" si="24"/>
        <v>1</v>
      </c>
    </row>
    <row r="301" spans="1:18" ht="15" x14ac:dyDescent="0.25">
      <c r="A301" s="1" t="s">
        <v>970</v>
      </c>
      <c r="B301" s="1" t="s">
        <v>113</v>
      </c>
      <c r="C301" s="21" t="str">
        <f>_xlfn.XLOOKUP(B301,'workers Info'!$A$2:$A$301,'workers Info'!$B$2:$B$301)</f>
        <v>Horace Slyde</v>
      </c>
      <c r="D301" s="29">
        <v>45685</v>
      </c>
      <c r="E301" s="1" t="s">
        <v>687</v>
      </c>
      <c r="F301" s="1" t="s">
        <v>666</v>
      </c>
      <c r="G301" s="40">
        <v>2716</v>
      </c>
      <c r="H301" s="39">
        <v>56</v>
      </c>
      <c r="I301" s="1" t="s">
        <v>659</v>
      </c>
      <c r="J301" t="s">
        <v>641</v>
      </c>
      <c r="K301" s="14">
        <v>5698.5562121488092</v>
      </c>
      <c r="L301" s="13">
        <f t="shared" si="20"/>
        <v>2.0981429352536116</v>
      </c>
      <c r="M301" s="11" t="str">
        <f>_xlfn.XLOOKUP(B301, 'workers Info'!$A$2:$A$301, 'workers Info'!$F$2:$F$301)</f>
        <v>RoadRunners</v>
      </c>
      <c r="N301" s="19">
        <f t="shared" si="21"/>
        <v>388</v>
      </c>
      <c r="O301" s="13">
        <f t="shared" si="22"/>
        <v>1086.3999999999999</v>
      </c>
      <c r="P301" s="13">
        <f t="shared" si="23"/>
        <v>4612.1562121488096</v>
      </c>
      <c r="Q301" s="41">
        <v>2325</v>
      </c>
      <c r="R301">
        <f t="shared" si="24"/>
        <v>2</v>
      </c>
    </row>
    <row r="302" spans="1:18" ht="15" x14ac:dyDescent="0.25">
      <c r="A302" s="1" t="s">
        <v>971</v>
      </c>
      <c r="B302" s="1" t="s">
        <v>289</v>
      </c>
      <c r="C302" s="21" t="str">
        <f>_xlfn.XLOOKUP(B302,'workers Info'!$A$2:$A$301,'workers Info'!$B$2:$B$301)</f>
        <v>Rupert Veregan</v>
      </c>
      <c r="D302" s="29">
        <v>45680</v>
      </c>
      <c r="E302" s="1" t="s">
        <v>687</v>
      </c>
      <c r="F302" s="1" t="s">
        <v>680</v>
      </c>
      <c r="G302" s="40">
        <v>1550</v>
      </c>
      <c r="H302" s="39">
        <v>33</v>
      </c>
      <c r="I302" s="1" t="s">
        <v>659</v>
      </c>
      <c r="J302" t="s">
        <v>637</v>
      </c>
      <c r="K302" s="14">
        <v>1783.1419157200137</v>
      </c>
      <c r="L302" s="13">
        <f t="shared" si="20"/>
        <v>1.1504141391742024</v>
      </c>
      <c r="M302" s="11" t="str">
        <f>_xlfn.XLOOKUP(B302, 'workers Info'!$A$2:$A$301, 'workers Info'!$F$2:$F$301)</f>
        <v>SwiftMove</v>
      </c>
      <c r="N302" s="19">
        <f t="shared" si="21"/>
        <v>221.42857142857142</v>
      </c>
      <c r="O302" s="13">
        <f t="shared" si="22"/>
        <v>619.99999999999989</v>
      </c>
      <c r="P302" s="13">
        <f t="shared" si="23"/>
        <v>1163.1419157200139</v>
      </c>
      <c r="Q302" s="41">
        <v>2500</v>
      </c>
      <c r="R302">
        <f t="shared" si="24"/>
        <v>2</v>
      </c>
    </row>
    <row r="303" spans="1:18" ht="15" x14ac:dyDescent="0.25">
      <c r="A303" s="1" t="s">
        <v>972</v>
      </c>
      <c r="B303" s="1" t="s">
        <v>541</v>
      </c>
      <c r="C303" s="21" t="str">
        <f>_xlfn.XLOOKUP(B303,'workers Info'!$A$2:$A$301,'workers Info'!$B$2:$B$301)</f>
        <v>Isidor Tattoo</v>
      </c>
      <c r="D303" s="29">
        <v>45679</v>
      </c>
      <c r="E303" s="1" t="s">
        <v>661</v>
      </c>
      <c r="F303" s="1" t="s">
        <v>671</v>
      </c>
      <c r="G303" s="40">
        <v>904</v>
      </c>
      <c r="H303" s="39">
        <v>21</v>
      </c>
      <c r="I303" s="1" t="s">
        <v>659</v>
      </c>
      <c r="J303" t="s">
        <v>639</v>
      </c>
      <c r="K303" s="14">
        <v>2924.1065110935315</v>
      </c>
      <c r="L303" s="13">
        <f t="shared" si="20"/>
        <v>3.2346310963424019</v>
      </c>
      <c r="M303" s="11" t="str">
        <f>_xlfn.XLOOKUP(B303, 'workers Info'!$A$2:$A$301, 'workers Info'!$F$2:$F$301)</f>
        <v>FastHaul</v>
      </c>
      <c r="N303" s="19">
        <f t="shared" si="21"/>
        <v>129.14285714285714</v>
      </c>
      <c r="O303" s="13">
        <f t="shared" si="22"/>
        <v>361.59999999999997</v>
      </c>
      <c r="P303" s="13">
        <f t="shared" si="23"/>
        <v>2562.5065110935316</v>
      </c>
      <c r="Q303" s="41">
        <v>18223</v>
      </c>
      <c r="R303">
        <f t="shared" si="24"/>
        <v>3</v>
      </c>
    </row>
    <row r="304" spans="1:18" ht="15" x14ac:dyDescent="0.25">
      <c r="A304" s="1" t="s">
        <v>973</v>
      </c>
      <c r="B304" s="1" t="s">
        <v>605</v>
      </c>
      <c r="C304" s="21" t="str">
        <f>_xlfn.XLOOKUP(B304,'workers Info'!$A$2:$A$301,'workers Info'!$B$2:$B$301)</f>
        <v>Beaufort Gorelli</v>
      </c>
      <c r="D304" s="29">
        <v>45682</v>
      </c>
      <c r="E304" s="1" t="s">
        <v>687</v>
      </c>
      <c r="F304" s="1" t="s">
        <v>671</v>
      </c>
      <c r="G304" s="40">
        <v>251</v>
      </c>
      <c r="H304" s="39">
        <v>8</v>
      </c>
      <c r="I304" s="1" t="s">
        <v>659</v>
      </c>
      <c r="J304" t="s">
        <v>641</v>
      </c>
      <c r="K304" s="14">
        <v>529.35641099380064</v>
      </c>
      <c r="L304" s="13">
        <f t="shared" si="20"/>
        <v>2.1089896852342656</v>
      </c>
      <c r="M304" s="11" t="str">
        <f>_xlfn.XLOOKUP(B304, 'workers Info'!$A$2:$A$301, 'workers Info'!$F$2:$F$301)</f>
        <v>RoadRunners</v>
      </c>
      <c r="N304" s="19">
        <f t="shared" si="21"/>
        <v>35.857142857142854</v>
      </c>
      <c r="O304" s="13">
        <f t="shared" si="22"/>
        <v>100.39999999999999</v>
      </c>
      <c r="P304" s="13">
        <f t="shared" si="23"/>
        <v>428.95641099380066</v>
      </c>
      <c r="Q304" s="41">
        <v>2838</v>
      </c>
      <c r="R304">
        <f t="shared" si="24"/>
        <v>2</v>
      </c>
    </row>
    <row r="305" spans="1:18" ht="15" x14ac:dyDescent="0.25">
      <c r="A305" s="1" t="s">
        <v>974</v>
      </c>
      <c r="B305" s="1" t="s">
        <v>565</v>
      </c>
      <c r="C305" s="21" t="str">
        <f>_xlfn.XLOOKUP(B305,'workers Info'!$A$2:$A$301,'workers Info'!$B$2:$B$301)</f>
        <v>Bellina Rabbitts</v>
      </c>
      <c r="D305" s="29">
        <v>45691</v>
      </c>
      <c r="E305" s="1" t="s">
        <v>673</v>
      </c>
      <c r="F305" s="1" t="s">
        <v>658</v>
      </c>
      <c r="G305" s="40">
        <v>680</v>
      </c>
      <c r="H305" s="39">
        <v>16</v>
      </c>
      <c r="I305" s="1" t="s">
        <v>659</v>
      </c>
      <c r="J305" t="s">
        <v>637</v>
      </c>
      <c r="K305" s="14">
        <v>872.17030082768918</v>
      </c>
      <c r="L305" s="13">
        <f t="shared" si="20"/>
        <v>1.2826033835701312</v>
      </c>
      <c r="M305" s="11" t="str">
        <f>_xlfn.XLOOKUP(B305, 'workers Info'!$A$2:$A$301, 'workers Info'!$F$2:$F$301)</f>
        <v>RoadRunners</v>
      </c>
      <c r="N305" s="19">
        <f t="shared" si="21"/>
        <v>97.142857142857139</v>
      </c>
      <c r="O305" s="13">
        <f t="shared" si="22"/>
        <v>271.99999999999994</v>
      </c>
      <c r="P305" s="13">
        <f t="shared" si="23"/>
        <v>600.17030082768929</v>
      </c>
      <c r="Q305" s="41">
        <v>3110</v>
      </c>
      <c r="R305">
        <f t="shared" si="24"/>
        <v>2</v>
      </c>
    </row>
    <row r="306" spans="1:18" ht="15" x14ac:dyDescent="0.25">
      <c r="A306" s="1" t="s">
        <v>975</v>
      </c>
      <c r="B306" s="1" t="s">
        <v>469</v>
      </c>
      <c r="C306" s="21" t="str">
        <f>_xlfn.XLOOKUP(B306,'workers Info'!$A$2:$A$301,'workers Info'!$B$2:$B$301)</f>
        <v>Hildy Reach</v>
      </c>
      <c r="D306" s="29">
        <v>45678</v>
      </c>
      <c r="E306" s="1" t="s">
        <v>676</v>
      </c>
      <c r="F306" s="1" t="s">
        <v>674</v>
      </c>
      <c r="G306" s="40">
        <v>867</v>
      </c>
      <c r="H306" s="39">
        <v>21</v>
      </c>
      <c r="I306" s="1" t="s">
        <v>659</v>
      </c>
      <c r="J306" t="s">
        <v>638</v>
      </c>
      <c r="K306" s="14">
        <v>2222.0202991314418</v>
      </c>
      <c r="L306" s="13">
        <f t="shared" si="20"/>
        <v>2.5628838513626779</v>
      </c>
      <c r="M306" s="11" t="str">
        <f>_xlfn.XLOOKUP(B306, 'workers Info'!$A$2:$A$301, 'workers Info'!$F$2:$F$301)</f>
        <v>ExpressCargo</v>
      </c>
      <c r="N306" s="19">
        <f t="shared" si="21"/>
        <v>123.85714285714286</v>
      </c>
      <c r="O306" s="13">
        <f t="shared" si="22"/>
        <v>346.8</v>
      </c>
      <c r="P306" s="13">
        <f t="shared" si="23"/>
        <v>1875.2202991314418</v>
      </c>
      <c r="Q306" s="41">
        <v>4938</v>
      </c>
      <c r="R306">
        <f t="shared" si="24"/>
        <v>2</v>
      </c>
    </row>
    <row r="307" spans="1:18" ht="15" x14ac:dyDescent="0.25">
      <c r="A307" s="1" t="s">
        <v>976</v>
      </c>
      <c r="B307" s="1" t="s">
        <v>333</v>
      </c>
      <c r="C307" s="21" t="str">
        <f>_xlfn.XLOOKUP(B307,'workers Info'!$A$2:$A$301,'workers Info'!$B$2:$B$301)</f>
        <v>Mikey Bamford</v>
      </c>
      <c r="D307" s="29">
        <v>45689</v>
      </c>
      <c r="E307" s="1" t="s">
        <v>668</v>
      </c>
      <c r="F307" s="1" t="s">
        <v>666</v>
      </c>
      <c r="G307" s="40">
        <v>1479</v>
      </c>
      <c r="H307" s="39">
        <v>31</v>
      </c>
      <c r="I307" s="1" t="s">
        <v>659</v>
      </c>
      <c r="J307" t="s">
        <v>638</v>
      </c>
      <c r="K307" s="14">
        <v>3805.6635283262526</v>
      </c>
      <c r="L307" s="13">
        <f t="shared" si="20"/>
        <v>2.5731328791928685</v>
      </c>
      <c r="M307" s="11" t="str">
        <f>_xlfn.XLOOKUP(B307, 'workers Info'!$A$2:$A$301, 'workers Info'!$F$2:$F$301)</f>
        <v>RoadRunners</v>
      </c>
      <c r="N307" s="19">
        <f t="shared" si="21"/>
        <v>211.28571428571428</v>
      </c>
      <c r="O307" s="13">
        <f t="shared" si="22"/>
        <v>591.59999999999991</v>
      </c>
      <c r="P307" s="13">
        <f t="shared" si="23"/>
        <v>3214.0635283262527</v>
      </c>
      <c r="Q307" s="41">
        <v>5262</v>
      </c>
      <c r="R307">
        <f t="shared" si="24"/>
        <v>5</v>
      </c>
    </row>
    <row r="308" spans="1:18" ht="15" x14ac:dyDescent="0.25">
      <c r="A308" s="1" t="s">
        <v>977</v>
      </c>
      <c r="B308" s="1" t="s">
        <v>129</v>
      </c>
      <c r="C308" s="21" t="str">
        <f>_xlfn.XLOOKUP(B308,'workers Info'!$A$2:$A$301,'workers Info'!$B$2:$B$301)</f>
        <v>Mylo Emett</v>
      </c>
      <c r="D308" s="29">
        <v>45687</v>
      </c>
      <c r="E308" s="1" t="s">
        <v>687</v>
      </c>
      <c r="F308" s="1" t="s">
        <v>666</v>
      </c>
      <c r="G308" s="40">
        <v>601</v>
      </c>
      <c r="H308" s="39">
        <v>15</v>
      </c>
      <c r="I308" s="1" t="s">
        <v>659</v>
      </c>
      <c r="J308" t="s">
        <v>637</v>
      </c>
      <c r="K308" s="14">
        <v>703.89582049625005</v>
      </c>
      <c r="L308" s="13">
        <f t="shared" si="20"/>
        <v>1.1712076880137272</v>
      </c>
      <c r="M308" s="11" t="str">
        <f>_xlfn.XLOOKUP(B308, 'workers Info'!$A$2:$A$301, 'workers Info'!$F$2:$F$301)</f>
        <v>LogiTrans</v>
      </c>
      <c r="N308" s="19">
        <f t="shared" si="21"/>
        <v>85.857142857142861</v>
      </c>
      <c r="O308" s="13">
        <f t="shared" si="22"/>
        <v>240.4</v>
      </c>
      <c r="P308" s="13">
        <f t="shared" si="23"/>
        <v>463.49582049625008</v>
      </c>
      <c r="Q308" s="41">
        <v>3338</v>
      </c>
      <c r="R308">
        <f t="shared" si="24"/>
        <v>2</v>
      </c>
    </row>
    <row r="309" spans="1:18" ht="15" x14ac:dyDescent="0.25">
      <c r="A309" s="1" t="s">
        <v>978</v>
      </c>
      <c r="B309" s="1" t="s">
        <v>65</v>
      </c>
      <c r="C309" s="21" t="str">
        <f>_xlfn.XLOOKUP(B309,'workers Info'!$A$2:$A$301,'workers Info'!$B$2:$B$301)</f>
        <v>Tova Kingaby</v>
      </c>
      <c r="D309" s="29">
        <v>45682</v>
      </c>
      <c r="E309" s="1" t="s">
        <v>668</v>
      </c>
      <c r="F309" s="1" t="s">
        <v>666</v>
      </c>
      <c r="G309" s="40">
        <v>177</v>
      </c>
      <c r="H309" s="39">
        <v>5</v>
      </c>
      <c r="I309" s="1" t="s">
        <v>659</v>
      </c>
      <c r="J309" t="s">
        <v>640</v>
      </c>
      <c r="K309" s="14">
        <v>323.50208464737676</v>
      </c>
      <c r="L309" s="13">
        <f t="shared" si="20"/>
        <v>1.8276953934880042</v>
      </c>
      <c r="M309" s="11" t="str">
        <f>_xlfn.XLOOKUP(B309, 'workers Info'!$A$2:$A$301, 'workers Info'!$F$2:$F$301)</f>
        <v>SwiftMove</v>
      </c>
      <c r="N309" s="19">
        <f t="shared" si="21"/>
        <v>25.285714285714285</v>
      </c>
      <c r="O309" s="13">
        <f t="shared" si="22"/>
        <v>70.8</v>
      </c>
      <c r="P309" s="13">
        <f t="shared" si="23"/>
        <v>252.70208464737675</v>
      </c>
      <c r="Q309" s="41">
        <v>9430</v>
      </c>
      <c r="R309">
        <f t="shared" si="24"/>
        <v>4</v>
      </c>
    </row>
    <row r="310" spans="1:18" ht="15" x14ac:dyDescent="0.25">
      <c r="A310" s="1" t="s">
        <v>979</v>
      </c>
      <c r="B310" s="1" t="s">
        <v>113</v>
      </c>
      <c r="C310" s="21" t="str">
        <f>_xlfn.XLOOKUP(B310,'workers Info'!$A$2:$A$301,'workers Info'!$B$2:$B$301)</f>
        <v>Horace Slyde</v>
      </c>
      <c r="D310" s="29">
        <v>45683</v>
      </c>
      <c r="E310" s="1" t="s">
        <v>687</v>
      </c>
      <c r="F310" s="1" t="s">
        <v>680</v>
      </c>
      <c r="G310" s="40">
        <v>1492</v>
      </c>
      <c r="H310" s="39">
        <v>33</v>
      </c>
      <c r="I310" s="1" t="s">
        <v>659</v>
      </c>
      <c r="J310" t="s">
        <v>638</v>
      </c>
      <c r="K310" s="14">
        <v>4018.8277790126822</v>
      </c>
      <c r="L310" s="13">
        <f t="shared" si="20"/>
        <v>2.6935843022873205</v>
      </c>
      <c r="M310" s="11" t="str">
        <f>_xlfn.XLOOKUP(B310, 'workers Info'!$A$2:$A$301, 'workers Info'!$F$2:$F$301)</f>
        <v>RoadRunners</v>
      </c>
      <c r="N310" s="19">
        <f t="shared" si="21"/>
        <v>213.14285714285714</v>
      </c>
      <c r="O310" s="13">
        <f t="shared" si="22"/>
        <v>596.79999999999995</v>
      </c>
      <c r="P310" s="13">
        <f t="shared" si="23"/>
        <v>3422.027779012682</v>
      </c>
      <c r="Q310" s="41">
        <v>4640</v>
      </c>
      <c r="R310">
        <f t="shared" si="24"/>
        <v>2</v>
      </c>
    </row>
    <row r="311" spans="1:18" ht="15" x14ac:dyDescent="0.25">
      <c r="A311" s="1" t="s">
        <v>980</v>
      </c>
      <c r="B311" s="1" t="s">
        <v>471</v>
      </c>
      <c r="C311" s="21" t="str">
        <f>_xlfn.XLOOKUP(B311,'workers Info'!$A$2:$A$301,'workers Info'!$B$2:$B$301)</f>
        <v>Shantee Highway</v>
      </c>
      <c r="D311" s="29">
        <v>45688</v>
      </c>
      <c r="E311" s="1" t="s">
        <v>664</v>
      </c>
      <c r="F311" s="1" t="s">
        <v>674</v>
      </c>
      <c r="G311" s="40">
        <v>2448</v>
      </c>
      <c r="H311" s="39">
        <v>52</v>
      </c>
      <c r="I311" s="1" t="s">
        <v>659</v>
      </c>
      <c r="J311" t="s">
        <v>640</v>
      </c>
      <c r="K311" s="14">
        <v>4955.4106084774567</v>
      </c>
      <c r="L311" s="13">
        <f t="shared" si="20"/>
        <v>2.0242690394107257</v>
      </c>
      <c r="M311" s="11" t="str">
        <f>_xlfn.XLOOKUP(B311, 'workers Info'!$A$2:$A$301, 'workers Info'!$F$2:$F$301)</f>
        <v>FastHaul</v>
      </c>
      <c r="N311" s="19">
        <f t="shared" si="21"/>
        <v>349.71428571428572</v>
      </c>
      <c r="O311" s="13">
        <f t="shared" si="22"/>
        <v>979.19999999999993</v>
      </c>
      <c r="P311" s="13">
        <f t="shared" si="23"/>
        <v>3976.2106084774568</v>
      </c>
      <c r="Q311" s="41">
        <v>9083</v>
      </c>
      <c r="R311">
        <f t="shared" si="24"/>
        <v>3</v>
      </c>
    </row>
    <row r="312" spans="1:18" ht="15" x14ac:dyDescent="0.25">
      <c r="A312" s="1" t="s">
        <v>981</v>
      </c>
      <c r="B312" s="1" t="s">
        <v>333</v>
      </c>
      <c r="C312" s="21" t="str">
        <f>_xlfn.XLOOKUP(B312,'workers Info'!$A$2:$A$301,'workers Info'!$B$2:$B$301)</f>
        <v>Mikey Bamford</v>
      </c>
      <c r="D312" s="29">
        <v>45688</v>
      </c>
      <c r="E312" s="1" t="s">
        <v>657</v>
      </c>
      <c r="F312" s="1" t="s">
        <v>662</v>
      </c>
      <c r="G312" s="40">
        <v>2015</v>
      </c>
      <c r="H312" s="39">
        <v>43</v>
      </c>
      <c r="I312" s="1" t="s">
        <v>659</v>
      </c>
      <c r="J312" t="s">
        <v>639</v>
      </c>
      <c r="K312" s="14">
        <v>6566.6885914914656</v>
      </c>
      <c r="L312" s="13">
        <f t="shared" si="20"/>
        <v>3.2589025267947718</v>
      </c>
      <c r="M312" s="11" t="str">
        <f>_xlfn.XLOOKUP(B312, 'workers Info'!$A$2:$A$301, 'workers Info'!$F$2:$F$301)</f>
        <v>RoadRunners</v>
      </c>
      <c r="N312" s="19">
        <f t="shared" si="21"/>
        <v>287.85714285714283</v>
      </c>
      <c r="O312" s="13">
        <f t="shared" si="22"/>
        <v>805.99999999999989</v>
      </c>
      <c r="P312" s="13">
        <f t="shared" si="23"/>
        <v>5760.6885914914656</v>
      </c>
      <c r="Q312" s="41">
        <v>20155</v>
      </c>
      <c r="R312">
        <f t="shared" si="24"/>
        <v>5</v>
      </c>
    </row>
    <row r="313" spans="1:18" ht="15" x14ac:dyDescent="0.25">
      <c r="A313" s="1" t="s">
        <v>982</v>
      </c>
      <c r="B313" s="1" t="s">
        <v>457</v>
      </c>
      <c r="C313" s="21" t="str">
        <f>_xlfn.XLOOKUP(B313,'workers Info'!$A$2:$A$301,'workers Info'!$B$2:$B$301)</f>
        <v>Ulick Geharke</v>
      </c>
      <c r="D313" s="29">
        <v>45687</v>
      </c>
      <c r="E313" s="1" t="s">
        <v>664</v>
      </c>
      <c r="F313" s="1" t="s">
        <v>674</v>
      </c>
      <c r="G313" s="40">
        <v>2726</v>
      </c>
      <c r="H313" s="39">
        <v>57</v>
      </c>
      <c r="I313" s="1" t="s">
        <v>659</v>
      </c>
      <c r="J313" t="s">
        <v>639</v>
      </c>
      <c r="K313" s="14">
        <v>8919.6815711694871</v>
      </c>
      <c r="L313" s="13">
        <f t="shared" si="20"/>
        <v>3.2720768786388432</v>
      </c>
      <c r="M313" s="11" t="str">
        <f>_xlfn.XLOOKUP(B313, 'workers Info'!$A$2:$A$301, 'workers Info'!$F$2:$F$301)</f>
        <v>FastHaul</v>
      </c>
      <c r="N313" s="19">
        <f t="shared" si="21"/>
        <v>389.42857142857144</v>
      </c>
      <c r="O313" s="13">
        <f t="shared" si="22"/>
        <v>1090.3999999999999</v>
      </c>
      <c r="P313" s="13">
        <f t="shared" si="23"/>
        <v>7829.2815711694875</v>
      </c>
      <c r="Q313" s="41">
        <v>19301</v>
      </c>
      <c r="R313">
        <f t="shared" si="24"/>
        <v>2</v>
      </c>
    </row>
    <row r="314" spans="1:18" ht="15" x14ac:dyDescent="0.25">
      <c r="A314" s="1" t="s">
        <v>983</v>
      </c>
      <c r="B314" s="1" t="s">
        <v>95</v>
      </c>
      <c r="C314" s="21" t="str">
        <f>_xlfn.XLOOKUP(B314,'workers Info'!$A$2:$A$301,'workers Info'!$B$2:$B$301)</f>
        <v>Reginald Jentet</v>
      </c>
      <c r="D314" s="29">
        <v>45677</v>
      </c>
      <c r="E314" s="1" t="s">
        <v>657</v>
      </c>
      <c r="F314" s="1" t="s">
        <v>674</v>
      </c>
      <c r="G314" s="40">
        <v>1600</v>
      </c>
      <c r="H314" s="39">
        <v>35</v>
      </c>
      <c r="I314" s="1" t="s">
        <v>659</v>
      </c>
      <c r="J314" t="s">
        <v>637</v>
      </c>
      <c r="K314" s="14">
        <v>1989.3201465928328</v>
      </c>
      <c r="L314" s="13">
        <f t="shared" si="20"/>
        <v>1.2433250916205205</v>
      </c>
      <c r="M314" s="11" t="str">
        <f>_xlfn.XLOOKUP(B314, 'workers Info'!$A$2:$A$301, 'workers Info'!$F$2:$F$301)</f>
        <v>SwiftMove</v>
      </c>
      <c r="N314" s="19">
        <f t="shared" si="21"/>
        <v>228.57142857142858</v>
      </c>
      <c r="O314" s="13">
        <f t="shared" si="22"/>
        <v>640</v>
      </c>
      <c r="P314" s="13">
        <f t="shared" si="23"/>
        <v>1349.3201465928328</v>
      </c>
      <c r="Q314" s="41">
        <v>2678</v>
      </c>
      <c r="R314">
        <f t="shared" si="24"/>
        <v>3</v>
      </c>
    </row>
    <row r="315" spans="1:18" ht="15" x14ac:dyDescent="0.25">
      <c r="A315" s="1" t="s">
        <v>984</v>
      </c>
      <c r="B315" s="1" t="s">
        <v>391</v>
      </c>
      <c r="C315" s="21" t="str">
        <f>_xlfn.XLOOKUP(B315,'workers Info'!$A$2:$A$301,'workers Info'!$B$2:$B$301)</f>
        <v>Alexander Bonsul</v>
      </c>
      <c r="D315" s="29">
        <v>45683</v>
      </c>
      <c r="E315" s="1" t="s">
        <v>664</v>
      </c>
      <c r="F315" s="1" t="s">
        <v>674</v>
      </c>
      <c r="G315" s="40">
        <v>1309</v>
      </c>
      <c r="H315" s="39">
        <v>28</v>
      </c>
      <c r="I315" s="1" t="s">
        <v>659</v>
      </c>
      <c r="J315" t="s">
        <v>637</v>
      </c>
      <c r="K315" s="14">
        <v>1716.4692709543124</v>
      </c>
      <c r="L315" s="13">
        <f t="shared" si="20"/>
        <v>1.3112828655113158</v>
      </c>
      <c r="M315" s="11" t="str">
        <f>_xlfn.XLOOKUP(B315, 'workers Info'!$A$2:$A$301, 'workers Info'!$F$2:$F$301)</f>
        <v>SwiftMove</v>
      </c>
      <c r="N315" s="19">
        <f t="shared" si="21"/>
        <v>187</v>
      </c>
      <c r="O315" s="13">
        <f t="shared" si="22"/>
        <v>523.6</v>
      </c>
      <c r="P315" s="13">
        <f t="shared" si="23"/>
        <v>1192.8692709543125</v>
      </c>
      <c r="Q315" s="41">
        <v>3304</v>
      </c>
      <c r="R315">
        <f t="shared" si="24"/>
        <v>3</v>
      </c>
    </row>
    <row r="316" spans="1:18" ht="15" x14ac:dyDescent="0.25">
      <c r="A316" s="1" t="s">
        <v>985</v>
      </c>
      <c r="B316" s="1" t="s">
        <v>179</v>
      </c>
      <c r="C316" s="21" t="str">
        <f>_xlfn.XLOOKUP(B316,'workers Info'!$A$2:$A$301,'workers Info'!$B$2:$B$301)</f>
        <v>Jermain Jurgen</v>
      </c>
      <c r="D316" s="29">
        <v>45678</v>
      </c>
      <c r="E316" s="1" t="s">
        <v>673</v>
      </c>
      <c r="F316" s="1" t="s">
        <v>666</v>
      </c>
      <c r="G316" s="40">
        <v>454</v>
      </c>
      <c r="H316" s="39">
        <v>11</v>
      </c>
      <c r="I316" s="1" t="s">
        <v>659</v>
      </c>
      <c r="J316" t="s">
        <v>640</v>
      </c>
      <c r="K316" s="14">
        <v>908.42029748246375</v>
      </c>
      <c r="L316" s="13">
        <f t="shared" si="20"/>
        <v>2.000925765379876</v>
      </c>
      <c r="M316" s="11" t="str">
        <f>_xlfn.XLOOKUP(B316, 'workers Info'!$A$2:$A$301, 'workers Info'!$F$2:$F$301)</f>
        <v>ExpressCargo</v>
      </c>
      <c r="N316" s="19">
        <f t="shared" si="21"/>
        <v>64.857142857142861</v>
      </c>
      <c r="O316" s="13">
        <f t="shared" si="22"/>
        <v>181.6</v>
      </c>
      <c r="P316" s="13">
        <f t="shared" si="23"/>
        <v>726.82029748246373</v>
      </c>
      <c r="Q316" s="41">
        <v>9452</v>
      </c>
      <c r="R316">
        <f t="shared" si="24"/>
        <v>3</v>
      </c>
    </row>
    <row r="317" spans="1:18" ht="15" x14ac:dyDescent="0.25">
      <c r="A317" s="1" t="s">
        <v>986</v>
      </c>
      <c r="B317" s="1" t="s">
        <v>209</v>
      </c>
      <c r="C317" s="21" t="str">
        <f>_xlfn.XLOOKUP(B317,'workers Info'!$A$2:$A$301,'workers Info'!$B$2:$B$301)</f>
        <v>Karrie Bogies</v>
      </c>
      <c r="D317" s="29">
        <v>45690</v>
      </c>
      <c r="E317" s="1" t="s">
        <v>676</v>
      </c>
      <c r="F317" s="1" t="s">
        <v>669</v>
      </c>
      <c r="G317" s="40">
        <v>1447</v>
      </c>
      <c r="H317" s="39">
        <v>32</v>
      </c>
      <c r="I317" s="1" t="s">
        <v>659</v>
      </c>
      <c r="J317" t="s">
        <v>637</v>
      </c>
      <c r="K317" s="14">
        <v>1887.8444991993388</v>
      </c>
      <c r="L317" s="13">
        <f t="shared" si="20"/>
        <v>1.3046610222524802</v>
      </c>
      <c r="M317" s="11" t="str">
        <f>_xlfn.XLOOKUP(B317, 'workers Info'!$A$2:$A$301, 'workers Info'!$F$2:$F$301)</f>
        <v>FastHaul</v>
      </c>
      <c r="N317" s="19">
        <f t="shared" si="21"/>
        <v>206.71428571428572</v>
      </c>
      <c r="O317" s="13">
        <f t="shared" si="22"/>
        <v>578.79999999999995</v>
      </c>
      <c r="P317" s="13">
        <f t="shared" si="23"/>
        <v>1309.0444991993388</v>
      </c>
      <c r="Q317" s="41">
        <v>3072</v>
      </c>
      <c r="R317">
        <f t="shared" si="24"/>
        <v>1</v>
      </c>
    </row>
    <row r="318" spans="1:18" ht="15" x14ac:dyDescent="0.25">
      <c r="A318" s="1" t="s">
        <v>987</v>
      </c>
      <c r="B318" s="1" t="s">
        <v>149</v>
      </c>
      <c r="C318" s="21" t="str">
        <f>_xlfn.XLOOKUP(B318,'workers Info'!$A$2:$A$301,'workers Info'!$B$2:$B$301)</f>
        <v>Gallagher Mouget</v>
      </c>
      <c r="D318" s="29">
        <v>45677</v>
      </c>
      <c r="E318" s="1" t="s">
        <v>687</v>
      </c>
      <c r="F318" s="1" t="s">
        <v>680</v>
      </c>
      <c r="G318" s="40">
        <v>2234</v>
      </c>
      <c r="H318" s="39">
        <v>46</v>
      </c>
      <c r="I318" s="1" t="s">
        <v>659</v>
      </c>
      <c r="J318" t="s">
        <v>637</v>
      </c>
      <c r="K318" s="14">
        <v>2956.1353846813608</v>
      </c>
      <c r="L318" s="13">
        <f t="shared" si="20"/>
        <v>1.3232477102423281</v>
      </c>
      <c r="M318" s="11" t="str">
        <f>_xlfn.XLOOKUP(B318, 'workers Info'!$A$2:$A$301, 'workers Info'!$F$2:$F$301)</f>
        <v>SwiftMove</v>
      </c>
      <c r="N318" s="19">
        <f t="shared" si="21"/>
        <v>319.14285714285717</v>
      </c>
      <c r="O318" s="13">
        <f t="shared" si="22"/>
        <v>893.6</v>
      </c>
      <c r="P318" s="13">
        <f t="shared" si="23"/>
        <v>2062.5353846813609</v>
      </c>
      <c r="Q318" s="41">
        <v>2709</v>
      </c>
      <c r="R318">
        <f t="shared" si="24"/>
        <v>1</v>
      </c>
    </row>
    <row r="319" spans="1:18" ht="15" x14ac:dyDescent="0.25">
      <c r="A319" s="1" t="s">
        <v>988</v>
      </c>
      <c r="B319" s="1" t="s">
        <v>125</v>
      </c>
      <c r="C319" s="21" t="str">
        <f>_xlfn.XLOOKUP(B319,'workers Info'!$A$2:$A$301,'workers Info'!$B$2:$B$301)</f>
        <v>Margaretta Westnage</v>
      </c>
      <c r="D319" s="29">
        <v>45680</v>
      </c>
      <c r="E319" s="1" t="s">
        <v>661</v>
      </c>
      <c r="F319" s="1" t="s">
        <v>680</v>
      </c>
      <c r="G319" s="40">
        <v>62</v>
      </c>
      <c r="H319" s="39">
        <v>4</v>
      </c>
      <c r="I319" s="1" t="s">
        <v>659</v>
      </c>
      <c r="J319" t="s">
        <v>638</v>
      </c>
      <c r="K319" s="14">
        <v>174.7524297353857</v>
      </c>
      <c r="L319" s="13">
        <f t="shared" si="20"/>
        <v>2.8185875763771886</v>
      </c>
      <c r="M319" s="11" t="str">
        <f>_xlfn.XLOOKUP(B319, 'workers Info'!$A$2:$A$301, 'workers Info'!$F$2:$F$301)</f>
        <v>SwiftMove</v>
      </c>
      <c r="N319" s="19">
        <f t="shared" si="21"/>
        <v>8.8571428571428577</v>
      </c>
      <c r="O319" s="13">
        <f t="shared" si="22"/>
        <v>24.8</v>
      </c>
      <c r="P319" s="13">
        <f t="shared" si="23"/>
        <v>149.95242973538569</v>
      </c>
      <c r="Q319" s="41">
        <v>5207</v>
      </c>
      <c r="R319">
        <f t="shared" si="24"/>
        <v>4</v>
      </c>
    </row>
    <row r="320" spans="1:18" ht="15" x14ac:dyDescent="0.25">
      <c r="A320" s="1" t="s">
        <v>989</v>
      </c>
      <c r="B320" s="1" t="s">
        <v>155</v>
      </c>
      <c r="C320" s="21" t="str">
        <f>_xlfn.XLOOKUP(B320,'workers Info'!$A$2:$A$301,'workers Info'!$B$2:$B$301)</f>
        <v>Griffie Romme</v>
      </c>
      <c r="D320" s="29">
        <v>45685</v>
      </c>
      <c r="E320" s="1" t="s">
        <v>664</v>
      </c>
      <c r="F320" s="1" t="s">
        <v>666</v>
      </c>
      <c r="G320" s="40">
        <v>1594</v>
      </c>
      <c r="H320" s="39">
        <v>34</v>
      </c>
      <c r="I320" s="1" t="s">
        <v>659</v>
      </c>
      <c r="J320" t="s">
        <v>639</v>
      </c>
      <c r="K320" s="14">
        <v>4953.5322620722245</v>
      </c>
      <c r="L320" s="13">
        <f t="shared" si="20"/>
        <v>3.107611205816954</v>
      </c>
      <c r="M320" s="11" t="str">
        <f>_xlfn.XLOOKUP(B320, 'workers Info'!$A$2:$A$301, 'workers Info'!$F$2:$F$301)</f>
        <v>FastHaul</v>
      </c>
      <c r="N320" s="19">
        <f t="shared" si="21"/>
        <v>227.71428571428572</v>
      </c>
      <c r="O320" s="13">
        <f t="shared" si="22"/>
        <v>637.6</v>
      </c>
      <c r="P320" s="13">
        <f t="shared" si="23"/>
        <v>4315.9322620722241</v>
      </c>
      <c r="Q320" s="41">
        <v>21861</v>
      </c>
      <c r="R320">
        <f t="shared" si="24"/>
        <v>3</v>
      </c>
    </row>
    <row r="321" spans="1:18" ht="15" x14ac:dyDescent="0.25">
      <c r="A321" s="1" t="s">
        <v>990</v>
      </c>
      <c r="B321" s="1" t="s">
        <v>403</v>
      </c>
      <c r="C321" s="21" t="str">
        <f>_xlfn.XLOOKUP(B321,'workers Info'!$A$2:$A$301,'workers Info'!$B$2:$B$301)</f>
        <v>Aeriell O'Kielt</v>
      </c>
      <c r="D321" s="29">
        <v>45680</v>
      </c>
      <c r="E321" s="1" t="s">
        <v>687</v>
      </c>
      <c r="F321" s="1" t="s">
        <v>662</v>
      </c>
      <c r="G321" s="40">
        <v>781</v>
      </c>
      <c r="H321" s="39">
        <v>19</v>
      </c>
      <c r="I321" s="1" t="s">
        <v>659</v>
      </c>
      <c r="J321" t="s">
        <v>637</v>
      </c>
      <c r="K321" s="14">
        <v>950.16915705843542</v>
      </c>
      <c r="L321" s="13">
        <f t="shared" si="20"/>
        <v>1.2166058349019659</v>
      </c>
      <c r="M321" s="11" t="str">
        <f>_xlfn.XLOOKUP(B321, 'workers Info'!$A$2:$A$301, 'workers Info'!$F$2:$F$301)</f>
        <v>SwiftMove</v>
      </c>
      <c r="N321" s="19">
        <f t="shared" si="21"/>
        <v>111.57142857142857</v>
      </c>
      <c r="O321" s="13">
        <f t="shared" si="22"/>
        <v>312.39999999999998</v>
      </c>
      <c r="P321" s="13">
        <f t="shared" si="23"/>
        <v>637.76915705843544</v>
      </c>
      <c r="Q321" s="41">
        <v>3476</v>
      </c>
      <c r="R321">
        <f t="shared" si="24"/>
        <v>4</v>
      </c>
    </row>
    <row r="322" spans="1:18" ht="15" x14ac:dyDescent="0.25">
      <c r="A322" s="1" t="s">
        <v>991</v>
      </c>
      <c r="B322" s="1" t="s">
        <v>399</v>
      </c>
      <c r="C322" s="21" t="str">
        <f>_xlfn.XLOOKUP(B322,'workers Info'!$A$2:$A$301,'workers Info'!$B$2:$B$301)</f>
        <v>Cathleen Stelfox</v>
      </c>
      <c r="D322" s="29">
        <v>45685</v>
      </c>
      <c r="E322" s="1" t="s">
        <v>673</v>
      </c>
      <c r="F322" s="1" t="s">
        <v>674</v>
      </c>
      <c r="G322" s="40">
        <v>351</v>
      </c>
      <c r="H322" s="39">
        <v>11</v>
      </c>
      <c r="I322" s="1" t="s">
        <v>659</v>
      </c>
      <c r="J322" t="s">
        <v>641</v>
      </c>
      <c r="K322" s="14">
        <v>752.03472358383874</v>
      </c>
      <c r="L322" s="13">
        <f t="shared" si="20"/>
        <v>2.1425490700394265</v>
      </c>
      <c r="M322" s="11" t="str">
        <f>_xlfn.XLOOKUP(B322, 'workers Info'!$A$2:$A$301, 'workers Info'!$F$2:$F$301)</f>
        <v>LogiTrans</v>
      </c>
      <c r="N322" s="19">
        <f t="shared" si="21"/>
        <v>50.142857142857146</v>
      </c>
      <c r="O322" s="13">
        <f t="shared" si="22"/>
        <v>140.4</v>
      </c>
      <c r="P322" s="13">
        <f t="shared" si="23"/>
        <v>611.63472358383876</v>
      </c>
      <c r="Q322" s="41">
        <v>2925</v>
      </c>
      <c r="R322">
        <f t="shared" si="24"/>
        <v>2</v>
      </c>
    </row>
    <row r="323" spans="1:18" ht="15" x14ac:dyDescent="0.25">
      <c r="A323" s="1" t="s">
        <v>992</v>
      </c>
      <c r="B323" s="1" t="s">
        <v>163</v>
      </c>
      <c r="C323" s="21" t="str">
        <f>_xlfn.XLOOKUP(B323,'workers Info'!$A$2:$A$301,'workers Info'!$B$2:$B$301)</f>
        <v>Hirsch Mawd</v>
      </c>
      <c r="D323" s="29">
        <v>45690</v>
      </c>
      <c r="E323" s="1" t="s">
        <v>687</v>
      </c>
      <c r="F323" s="1" t="s">
        <v>669</v>
      </c>
      <c r="G323" s="40">
        <v>414</v>
      </c>
      <c r="H323" s="39">
        <v>12</v>
      </c>
      <c r="I323" s="1" t="s">
        <v>659</v>
      </c>
      <c r="J323" t="s">
        <v>640</v>
      </c>
      <c r="K323" s="14">
        <v>789.67331223115866</v>
      </c>
      <c r="L323" s="13">
        <f t="shared" ref="L323:L386" si="25">K323/G323</f>
        <v>1.9074234594955524</v>
      </c>
      <c r="M323" s="11" t="str">
        <f>_xlfn.XLOOKUP(B323, 'workers Info'!$A$2:$A$301, 'workers Info'!$F$2:$F$301)</f>
        <v>LogiTrans</v>
      </c>
      <c r="N323" s="19">
        <f t="shared" ref="N323:N386" si="26">G323/7</f>
        <v>59.142857142857146</v>
      </c>
      <c r="O323" s="13">
        <f t="shared" ref="O323:O386" si="27">N323*2.8</f>
        <v>165.6</v>
      </c>
      <c r="P323" s="13">
        <f t="shared" ref="P323:P386" si="28">K323-O323</f>
        <v>624.07331223115864</v>
      </c>
      <c r="Q323" s="41">
        <v>9773</v>
      </c>
      <c r="R323">
        <f t="shared" ref="R323:R386" si="29">COUNTIFS($B$2:$B$501, B323)</f>
        <v>2</v>
      </c>
    </row>
    <row r="324" spans="1:18" ht="15" x14ac:dyDescent="0.25">
      <c r="A324" s="1" t="s">
        <v>993</v>
      </c>
      <c r="B324" s="1" t="s">
        <v>233</v>
      </c>
      <c r="C324" s="21" t="str">
        <f>_xlfn.XLOOKUP(B324,'workers Info'!$A$2:$A$301,'workers Info'!$B$2:$B$301)</f>
        <v>Nathan Dulinty</v>
      </c>
      <c r="D324" s="29">
        <v>45681</v>
      </c>
      <c r="E324" s="1" t="s">
        <v>676</v>
      </c>
      <c r="F324" s="1" t="s">
        <v>658</v>
      </c>
      <c r="G324" s="40">
        <v>767</v>
      </c>
      <c r="H324" s="39">
        <v>19</v>
      </c>
      <c r="I324" s="1" t="s">
        <v>659</v>
      </c>
      <c r="J324" t="s">
        <v>637</v>
      </c>
      <c r="K324" s="14">
        <v>1047.9044869722063</v>
      </c>
      <c r="L324" s="13">
        <f t="shared" si="25"/>
        <v>1.3662379230406863</v>
      </c>
      <c r="M324" s="11" t="str">
        <f>_xlfn.XLOOKUP(B324, 'workers Info'!$A$2:$A$301, 'workers Info'!$F$2:$F$301)</f>
        <v>LogiTrans</v>
      </c>
      <c r="N324" s="19">
        <f t="shared" si="26"/>
        <v>109.57142857142857</v>
      </c>
      <c r="O324" s="13">
        <f t="shared" si="27"/>
        <v>306.79999999999995</v>
      </c>
      <c r="P324" s="13">
        <f t="shared" si="28"/>
        <v>741.10448697220636</v>
      </c>
      <c r="Q324" s="41">
        <v>3475</v>
      </c>
      <c r="R324">
        <f t="shared" si="29"/>
        <v>4</v>
      </c>
    </row>
    <row r="325" spans="1:18" ht="15" x14ac:dyDescent="0.25">
      <c r="A325" s="1" t="s">
        <v>994</v>
      </c>
      <c r="B325" s="1" t="s">
        <v>109</v>
      </c>
      <c r="C325" s="21" t="str">
        <f>_xlfn.XLOOKUP(B325,'workers Info'!$A$2:$A$301,'workers Info'!$B$2:$B$301)</f>
        <v>Karlik Diddams</v>
      </c>
      <c r="D325" s="29">
        <v>45684</v>
      </c>
      <c r="E325" s="1" t="s">
        <v>664</v>
      </c>
      <c r="F325" s="1" t="s">
        <v>666</v>
      </c>
      <c r="G325" s="40">
        <v>1411</v>
      </c>
      <c r="H325" s="39">
        <v>32</v>
      </c>
      <c r="I325" s="1" t="s">
        <v>659</v>
      </c>
      <c r="J325" t="s">
        <v>638</v>
      </c>
      <c r="K325" s="14">
        <v>3811.2542063232368</v>
      </c>
      <c r="L325" s="13">
        <f t="shared" si="25"/>
        <v>2.7011014927875525</v>
      </c>
      <c r="M325" s="11" t="str">
        <f>_xlfn.XLOOKUP(B325, 'workers Info'!$A$2:$A$301, 'workers Info'!$F$2:$F$301)</f>
        <v>ExpressCargo</v>
      </c>
      <c r="N325" s="19">
        <f t="shared" si="26"/>
        <v>201.57142857142858</v>
      </c>
      <c r="O325" s="13">
        <f t="shared" si="27"/>
        <v>564.4</v>
      </c>
      <c r="P325" s="13">
        <f t="shared" si="28"/>
        <v>3246.8542063232367</v>
      </c>
      <c r="Q325" s="41">
        <v>5229</v>
      </c>
      <c r="R325">
        <f t="shared" si="29"/>
        <v>3</v>
      </c>
    </row>
    <row r="326" spans="1:18" ht="15" x14ac:dyDescent="0.25">
      <c r="A326" s="1" t="s">
        <v>995</v>
      </c>
      <c r="B326" s="1" t="s">
        <v>439</v>
      </c>
      <c r="C326" s="21" t="str">
        <f>_xlfn.XLOOKUP(B326,'workers Info'!$A$2:$A$301,'workers Info'!$B$2:$B$301)</f>
        <v>Cinda Baldcock</v>
      </c>
      <c r="D326" s="29">
        <v>45690</v>
      </c>
      <c r="E326" s="1" t="s">
        <v>673</v>
      </c>
      <c r="F326" s="1" t="s">
        <v>674</v>
      </c>
      <c r="G326" s="40">
        <v>2457</v>
      </c>
      <c r="H326" s="39">
        <v>53</v>
      </c>
      <c r="I326" s="1" t="s">
        <v>659</v>
      </c>
      <c r="J326" t="s">
        <v>640</v>
      </c>
      <c r="K326" s="14">
        <v>4967.2581549733823</v>
      </c>
      <c r="L326" s="13">
        <f t="shared" si="25"/>
        <v>2.0216760907502573</v>
      </c>
      <c r="M326" s="11" t="str">
        <f>_xlfn.XLOOKUP(B326, 'workers Info'!$A$2:$A$301, 'workers Info'!$F$2:$F$301)</f>
        <v>SwiftMove</v>
      </c>
      <c r="N326" s="19">
        <f t="shared" si="26"/>
        <v>351</v>
      </c>
      <c r="O326" s="13">
        <f t="shared" si="27"/>
        <v>982.8</v>
      </c>
      <c r="P326" s="13">
        <f t="shared" si="28"/>
        <v>3984.4581549733821</v>
      </c>
      <c r="Q326" s="41">
        <v>10753</v>
      </c>
      <c r="R326">
        <f t="shared" si="29"/>
        <v>4</v>
      </c>
    </row>
    <row r="327" spans="1:18" ht="15" x14ac:dyDescent="0.25">
      <c r="A327" s="1" t="s">
        <v>996</v>
      </c>
      <c r="B327" s="1" t="s">
        <v>429</v>
      </c>
      <c r="C327" s="21" t="str">
        <f>_xlfn.XLOOKUP(B327,'workers Info'!$A$2:$A$301,'workers Info'!$B$2:$B$301)</f>
        <v>Vere Meiklejohn</v>
      </c>
      <c r="D327" s="29">
        <v>45678</v>
      </c>
      <c r="E327" s="1" t="s">
        <v>687</v>
      </c>
      <c r="F327" s="1" t="s">
        <v>680</v>
      </c>
      <c r="G327" s="40">
        <v>2576</v>
      </c>
      <c r="H327" s="39">
        <v>54</v>
      </c>
      <c r="I327" s="1" t="s">
        <v>659</v>
      </c>
      <c r="J327" t="s">
        <v>639</v>
      </c>
      <c r="K327" s="14">
        <v>7920.6700381681167</v>
      </c>
      <c r="L327" s="13">
        <f t="shared" si="25"/>
        <v>3.0747942694752006</v>
      </c>
      <c r="M327" s="11" t="str">
        <f>_xlfn.XLOOKUP(B327, 'workers Info'!$A$2:$A$301, 'workers Info'!$F$2:$F$301)</f>
        <v>FastHaul</v>
      </c>
      <c r="N327" s="19">
        <f t="shared" si="26"/>
        <v>368</v>
      </c>
      <c r="O327" s="13">
        <f t="shared" si="27"/>
        <v>1030.3999999999999</v>
      </c>
      <c r="P327" s="13">
        <f t="shared" si="28"/>
        <v>6890.270038168117</v>
      </c>
      <c r="Q327" s="41">
        <v>19841</v>
      </c>
      <c r="R327">
        <f t="shared" si="29"/>
        <v>2</v>
      </c>
    </row>
    <row r="328" spans="1:18" ht="15" x14ac:dyDescent="0.25">
      <c r="A328" s="1" t="s">
        <v>997</v>
      </c>
      <c r="B328" s="1" t="s">
        <v>333</v>
      </c>
      <c r="C328" s="21" t="str">
        <f>_xlfn.XLOOKUP(B328,'workers Info'!$A$2:$A$301,'workers Info'!$B$2:$B$301)</f>
        <v>Mikey Bamford</v>
      </c>
      <c r="D328" s="29">
        <v>45683</v>
      </c>
      <c r="E328" s="1" t="s">
        <v>673</v>
      </c>
      <c r="F328" s="1" t="s">
        <v>658</v>
      </c>
      <c r="G328" s="40">
        <v>1257</v>
      </c>
      <c r="H328" s="39">
        <v>27</v>
      </c>
      <c r="I328" s="1" t="s">
        <v>659</v>
      </c>
      <c r="J328" t="s">
        <v>637</v>
      </c>
      <c r="K328" s="14">
        <v>1620.1721622876589</v>
      </c>
      <c r="L328" s="13">
        <f t="shared" si="25"/>
        <v>1.2889197790673499</v>
      </c>
      <c r="M328" s="11" t="str">
        <f>_xlfn.XLOOKUP(B328, 'workers Info'!$A$2:$A$301, 'workers Info'!$F$2:$F$301)</f>
        <v>RoadRunners</v>
      </c>
      <c r="N328" s="19">
        <f t="shared" si="26"/>
        <v>179.57142857142858</v>
      </c>
      <c r="O328" s="13">
        <f t="shared" si="27"/>
        <v>502.8</v>
      </c>
      <c r="P328" s="13">
        <f t="shared" si="28"/>
        <v>1117.372162287659</v>
      </c>
      <c r="Q328" s="41">
        <v>3121</v>
      </c>
      <c r="R328">
        <f t="shared" si="29"/>
        <v>5</v>
      </c>
    </row>
    <row r="329" spans="1:18" ht="15" x14ac:dyDescent="0.25">
      <c r="A329" s="1" t="s">
        <v>998</v>
      </c>
      <c r="B329" s="1" t="s">
        <v>171</v>
      </c>
      <c r="C329" s="21" t="str">
        <f>_xlfn.XLOOKUP(B329,'workers Info'!$A$2:$A$301,'workers Info'!$B$2:$B$301)</f>
        <v>Channa Jeandin</v>
      </c>
      <c r="D329" s="29">
        <v>45680</v>
      </c>
      <c r="E329" s="1" t="s">
        <v>657</v>
      </c>
      <c r="F329" s="1" t="s">
        <v>674</v>
      </c>
      <c r="G329" s="40">
        <v>2195</v>
      </c>
      <c r="H329" s="39">
        <v>45</v>
      </c>
      <c r="I329" s="1" t="s">
        <v>659</v>
      </c>
      <c r="J329" t="s">
        <v>637</v>
      </c>
      <c r="K329" s="14">
        <v>3054.5344378061927</v>
      </c>
      <c r="L329" s="13">
        <f t="shared" si="25"/>
        <v>1.3915874431918873</v>
      </c>
      <c r="M329" s="11" t="str">
        <f>_xlfn.XLOOKUP(B329, 'workers Info'!$A$2:$A$301, 'workers Info'!$F$2:$F$301)</f>
        <v>RoadRunners</v>
      </c>
      <c r="N329" s="19">
        <f t="shared" si="26"/>
        <v>313.57142857142856</v>
      </c>
      <c r="O329" s="13">
        <f t="shared" si="27"/>
        <v>877.99999999999989</v>
      </c>
      <c r="P329" s="13">
        <f t="shared" si="28"/>
        <v>2176.5344378061927</v>
      </c>
      <c r="Q329" s="41">
        <v>2872</v>
      </c>
      <c r="R329">
        <f t="shared" si="29"/>
        <v>2</v>
      </c>
    </row>
    <row r="330" spans="1:18" ht="15" x14ac:dyDescent="0.25">
      <c r="A330" s="1" t="s">
        <v>999</v>
      </c>
      <c r="B330" s="1" t="s">
        <v>423</v>
      </c>
      <c r="C330" s="21" t="str">
        <f>_xlfn.XLOOKUP(B330,'workers Info'!$A$2:$A$301,'workers Info'!$B$2:$B$301)</f>
        <v>Nola Postles</v>
      </c>
      <c r="D330" s="29">
        <v>45685</v>
      </c>
      <c r="E330" s="1" t="s">
        <v>668</v>
      </c>
      <c r="F330" s="1" t="s">
        <v>674</v>
      </c>
      <c r="G330" s="40">
        <v>1930</v>
      </c>
      <c r="H330" s="39">
        <v>41</v>
      </c>
      <c r="I330" s="1" t="s">
        <v>659</v>
      </c>
      <c r="J330" t="s">
        <v>641</v>
      </c>
      <c r="K330" s="14">
        <v>4422.9903071000235</v>
      </c>
      <c r="L330" s="13">
        <f t="shared" si="25"/>
        <v>2.2917048223316185</v>
      </c>
      <c r="M330" s="11" t="str">
        <f>_xlfn.XLOOKUP(B330, 'workers Info'!$A$2:$A$301, 'workers Info'!$F$2:$F$301)</f>
        <v>FastHaul</v>
      </c>
      <c r="N330" s="19">
        <f t="shared" si="26"/>
        <v>275.71428571428572</v>
      </c>
      <c r="O330" s="13">
        <f t="shared" si="27"/>
        <v>772</v>
      </c>
      <c r="P330" s="13">
        <f t="shared" si="28"/>
        <v>3650.9903071000235</v>
      </c>
      <c r="Q330" s="41">
        <v>2182</v>
      </c>
      <c r="R330">
        <f t="shared" si="29"/>
        <v>2</v>
      </c>
    </row>
    <row r="331" spans="1:18" ht="15" x14ac:dyDescent="0.25">
      <c r="A331" s="1" t="s">
        <v>1000</v>
      </c>
      <c r="B331" s="1" t="s">
        <v>127</v>
      </c>
      <c r="C331" s="21" t="str">
        <f>_xlfn.XLOOKUP(B331,'workers Info'!$A$2:$A$301,'workers Info'!$B$2:$B$301)</f>
        <v>Meaghan Sambals</v>
      </c>
      <c r="D331" s="29">
        <v>45680</v>
      </c>
      <c r="E331" s="1" t="s">
        <v>668</v>
      </c>
      <c r="F331" s="1" t="s">
        <v>674</v>
      </c>
      <c r="G331" s="40">
        <v>1716</v>
      </c>
      <c r="H331" s="39">
        <v>38</v>
      </c>
      <c r="I331" s="1" t="s">
        <v>659</v>
      </c>
      <c r="J331" t="s">
        <v>638</v>
      </c>
      <c r="K331" s="14">
        <v>4533.2564614491748</v>
      </c>
      <c r="L331" s="13">
        <f t="shared" si="25"/>
        <v>2.6417578446673513</v>
      </c>
      <c r="M331" s="11" t="str">
        <f>_xlfn.XLOOKUP(B331, 'workers Info'!$A$2:$A$301, 'workers Info'!$F$2:$F$301)</f>
        <v>ExpressCargo</v>
      </c>
      <c r="N331" s="19">
        <f t="shared" si="26"/>
        <v>245.14285714285714</v>
      </c>
      <c r="O331" s="13">
        <f t="shared" si="27"/>
        <v>686.4</v>
      </c>
      <c r="P331" s="13">
        <f t="shared" si="28"/>
        <v>3846.8564614491747</v>
      </c>
      <c r="Q331" s="41">
        <v>5019</v>
      </c>
      <c r="R331">
        <f t="shared" si="29"/>
        <v>1</v>
      </c>
    </row>
    <row r="332" spans="1:18" ht="15" x14ac:dyDescent="0.25">
      <c r="A332" s="1" t="s">
        <v>1001</v>
      </c>
      <c r="B332" s="1" t="s">
        <v>205</v>
      </c>
      <c r="C332" s="21" t="str">
        <f>_xlfn.XLOOKUP(B332,'workers Info'!$A$2:$A$301,'workers Info'!$B$2:$B$301)</f>
        <v>Austin Mignot</v>
      </c>
      <c r="D332" s="29">
        <v>45686</v>
      </c>
      <c r="E332" s="1" t="s">
        <v>657</v>
      </c>
      <c r="F332" s="1" t="s">
        <v>669</v>
      </c>
      <c r="G332" s="40">
        <v>2525</v>
      </c>
      <c r="H332" s="39">
        <v>53</v>
      </c>
      <c r="I332" s="1" t="s">
        <v>659</v>
      </c>
      <c r="J332" t="s">
        <v>641</v>
      </c>
      <c r="K332" s="14">
        <v>5836.8659974364855</v>
      </c>
      <c r="L332" s="13">
        <f t="shared" si="25"/>
        <v>2.3116300979946476</v>
      </c>
      <c r="M332" s="11" t="str">
        <f>_xlfn.XLOOKUP(B332, 'workers Info'!$A$2:$A$301, 'workers Info'!$F$2:$F$301)</f>
        <v>FastHaul</v>
      </c>
      <c r="N332" s="19">
        <f t="shared" si="26"/>
        <v>360.71428571428572</v>
      </c>
      <c r="O332" s="13">
        <f t="shared" si="27"/>
        <v>1010</v>
      </c>
      <c r="P332" s="13">
        <f t="shared" si="28"/>
        <v>4826.8659974364855</v>
      </c>
      <c r="Q332" s="41">
        <v>2112</v>
      </c>
      <c r="R332">
        <f t="shared" si="29"/>
        <v>1</v>
      </c>
    </row>
    <row r="333" spans="1:18" ht="15" x14ac:dyDescent="0.25">
      <c r="A333" s="1" t="s">
        <v>1002</v>
      </c>
      <c r="B333" s="1" t="s">
        <v>339</v>
      </c>
      <c r="C333" s="21" t="str">
        <f>_xlfn.XLOOKUP(B333,'workers Info'!$A$2:$A$301,'workers Info'!$B$2:$B$301)</f>
        <v>Briano Blaxton</v>
      </c>
      <c r="D333" s="29">
        <v>45680</v>
      </c>
      <c r="E333" s="1" t="s">
        <v>673</v>
      </c>
      <c r="F333" s="1" t="s">
        <v>680</v>
      </c>
      <c r="G333" s="40">
        <v>642</v>
      </c>
      <c r="H333" s="39">
        <v>14</v>
      </c>
      <c r="I333" s="1" t="s">
        <v>659</v>
      </c>
      <c r="J333" t="s">
        <v>638</v>
      </c>
      <c r="K333" s="14">
        <v>1767.7373304976845</v>
      </c>
      <c r="L333" s="13">
        <f t="shared" si="25"/>
        <v>2.7534849384699136</v>
      </c>
      <c r="M333" s="11" t="str">
        <f>_xlfn.XLOOKUP(B333, 'workers Info'!$A$2:$A$301, 'workers Info'!$F$2:$F$301)</f>
        <v>LogiTrans</v>
      </c>
      <c r="N333" s="19">
        <f t="shared" si="26"/>
        <v>91.714285714285708</v>
      </c>
      <c r="O333" s="13">
        <f t="shared" si="27"/>
        <v>256.79999999999995</v>
      </c>
      <c r="P333" s="13">
        <f t="shared" si="28"/>
        <v>1510.9373304976846</v>
      </c>
      <c r="Q333" s="41">
        <v>4577</v>
      </c>
      <c r="R333">
        <f t="shared" si="29"/>
        <v>3</v>
      </c>
    </row>
    <row r="334" spans="1:18" ht="15" x14ac:dyDescent="0.25">
      <c r="A334" s="1" t="s">
        <v>1003</v>
      </c>
      <c r="B334" s="1" t="s">
        <v>385</v>
      </c>
      <c r="C334" s="21" t="str">
        <f>_xlfn.XLOOKUP(B334,'workers Info'!$A$2:$A$301,'workers Info'!$B$2:$B$301)</f>
        <v>Polly Vouls</v>
      </c>
      <c r="D334" s="29">
        <v>45686</v>
      </c>
      <c r="E334" s="1" t="s">
        <v>673</v>
      </c>
      <c r="F334" s="1" t="s">
        <v>666</v>
      </c>
      <c r="G334" s="40">
        <v>2400</v>
      </c>
      <c r="H334" s="39">
        <v>52</v>
      </c>
      <c r="I334" s="1" t="s">
        <v>659</v>
      </c>
      <c r="J334" t="s">
        <v>637</v>
      </c>
      <c r="K334" s="14">
        <v>3135.316119767876</v>
      </c>
      <c r="L334" s="13">
        <f t="shared" si="25"/>
        <v>1.3063817165699483</v>
      </c>
      <c r="M334" s="11" t="str">
        <f>_xlfn.XLOOKUP(B334, 'workers Info'!$A$2:$A$301, 'workers Info'!$F$2:$F$301)</f>
        <v>SwiftMove</v>
      </c>
      <c r="N334" s="19">
        <f t="shared" si="26"/>
        <v>342.85714285714283</v>
      </c>
      <c r="O334" s="13">
        <f t="shared" si="27"/>
        <v>959.99999999999989</v>
      </c>
      <c r="P334" s="13">
        <f t="shared" si="28"/>
        <v>2175.316119767876</v>
      </c>
      <c r="Q334" s="41">
        <v>3226</v>
      </c>
      <c r="R334">
        <f t="shared" si="29"/>
        <v>1</v>
      </c>
    </row>
    <row r="335" spans="1:18" ht="15" x14ac:dyDescent="0.25">
      <c r="A335" s="1" t="s">
        <v>1004</v>
      </c>
      <c r="B335" s="1" t="s">
        <v>256</v>
      </c>
      <c r="C335" s="21" t="str">
        <f>_xlfn.XLOOKUP(B335,'workers Info'!$A$2:$A$301,'workers Info'!$B$2:$B$301)</f>
        <v>Daphna Brugemann</v>
      </c>
      <c r="D335" s="29">
        <v>45687</v>
      </c>
      <c r="E335" s="1" t="s">
        <v>657</v>
      </c>
      <c r="F335" s="1" t="s">
        <v>671</v>
      </c>
      <c r="G335" s="40">
        <v>480</v>
      </c>
      <c r="H335" s="39">
        <v>13</v>
      </c>
      <c r="I335" s="1" t="s">
        <v>659</v>
      </c>
      <c r="J335" t="s">
        <v>637</v>
      </c>
      <c r="K335" s="14">
        <v>659.91412231764775</v>
      </c>
      <c r="L335" s="13">
        <f t="shared" si="25"/>
        <v>1.3748210881617662</v>
      </c>
      <c r="M335" s="11" t="str">
        <f>_xlfn.XLOOKUP(B335, 'workers Info'!$A$2:$A$301, 'workers Info'!$F$2:$F$301)</f>
        <v>ExpressCargo</v>
      </c>
      <c r="N335" s="19">
        <f t="shared" si="26"/>
        <v>68.571428571428569</v>
      </c>
      <c r="O335" s="13">
        <f t="shared" si="27"/>
        <v>191.99999999999997</v>
      </c>
      <c r="P335" s="13">
        <f t="shared" si="28"/>
        <v>467.91412231764775</v>
      </c>
      <c r="Q335" s="41">
        <v>2699</v>
      </c>
      <c r="R335">
        <f t="shared" si="29"/>
        <v>4</v>
      </c>
    </row>
    <row r="336" spans="1:18" ht="15" x14ac:dyDescent="0.25">
      <c r="A336" s="1" t="s">
        <v>1005</v>
      </c>
      <c r="B336" s="1" t="s">
        <v>14</v>
      </c>
      <c r="C336" s="21" t="str">
        <f>_xlfn.XLOOKUP(B336,'workers Info'!$A$2:$A$301,'workers Info'!$B$2:$B$301)</f>
        <v>Kelsey Rosenwasser</v>
      </c>
      <c r="D336" s="29">
        <v>45677</v>
      </c>
      <c r="E336" s="1" t="s">
        <v>687</v>
      </c>
      <c r="F336" s="1" t="s">
        <v>680</v>
      </c>
      <c r="G336" s="40">
        <v>1561</v>
      </c>
      <c r="H336" s="39">
        <v>34</v>
      </c>
      <c r="I336" s="1" t="s">
        <v>659</v>
      </c>
      <c r="J336" t="s">
        <v>640</v>
      </c>
      <c r="K336" s="14">
        <v>2915.621407335223</v>
      </c>
      <c r="L336" s="13">
        <f t="shared" si="25"/>
        <v>1.8677907798431921</v>
      </c>
      <c r="M336" s="11" t="str">
        <f>_xlfn.XLOOKUP(B336, 'workers Info'!$A$2:$A$301, 'workers Info'!$F$2:$F$301)</f>
        <v>LogiTrans</v>
      </c>
      <c r="N336" s="19">
        <f t="shared" si="26"/>
        <v>223</v>
      </c>
      <c r="O336" s="13">
        <f t="shared" si="27"/>
        <v>624.4</v>
      </c>
      <c r="P336" s="13">
        <f t="shared" si="28"/>
        <v>2291.2214073352229</v>
      </c>
      <c r="Q336" s="41">
        <v>10957</v>
      </c>
      <c r="R336">
        <f t="shared" si="29"/>
        <v>2</v>
      </c>
    </row>
    <row r="337" spans="1:18" ht="15" x14ac:dyDescent="0.25">
      <c r="A337" s="1" t="s">
        <v>1006</v>
      </c>
      <c r="B337" s="1" t="s">
        <v>215</v>
      </c>
      <c r="C337" s="21" t="str">
        <f>_xlfn.XLOOKUP(B337,'workers Info'!$A$2:$A$301,'workers Info'!$B$2:$B$301)</f>
        <v>Chryste Stenyng</v>
      </c>
      <c r="D337" s="29">
        <v>45685</v>
      </c>
      <c r="E337" s="1" t="s">
        <v>661</v>
      </c>
      <c r="F337" s="1" t="s">
        <v>666</v>
      </c>
      <c r="G337" s="40">
        <v>2808</v>
      </c>
      <c r="H337" s="39">
        <v>58</v>
      </c>
      <c r="I337" s="1" t="s">
        <v>659</v>
      </c>
      <c r="J337" t="s">
        <v>638</v>
      </c>
      <c r="K337" s="14">
        <v>7663.0355472473766</v>
      </c>
      <c r="L337" s="13">
        <f t="shared" si="25"/>
        <v>2.7290012632647351</v>
      </c>
      <c r="M337" s="11" t="str">
        <f>_xlfn.XLOOKUP(B337, 'workers Info'!$A$2:$A$301, 'workers Info'!$F$2:$F$301)</f>
        <v>FastHaul</v>
      </c>
      <c r="N337" s="19">
        <f t="shared" si="26"/>
        <v>401.14285714285717</v>
      </c>
      <c r="O337" s="13">
        <f t="shared" si="27"/>
        <v>1123.2</v>
      </c>
      <c r="P337" s="13">
        <f t="shared" si="28"/>
        <v>6539.8355472473768</v>
      </c>
      <c r="Q337" s="41">
        <v>4985</v>
      </c>
      <c r="R337">
        <f t="shared" si="29"/>
        <v>5</v>
      </c>
    </row>
    <row r="338" spans="1:18" ht="15" x14ac:dyDescent="0.25">
      <c r="A338" s="1" t="s">
        <v>1007</v>
      </c>
      <c r="B338" s="1" t="s">
        <v>260</v>
      </c>
      <c r="C338" s="21" t="str">
        <f>_xlfn.XLOOKUP(B338,'workers Info'!$A$2:$A$301,'workers Info'!$B$2:$B$301)</f>
        <v>Lishe Barlass</v>
      </c>
      <c r="D338" s="29">
        <v>45688</v>
      </c>
      <c r="E338" s="1" t="s">
        <v>664</v>
      </c>
      <c r="F338" s="1" t="s">
        <v>669</v>
      </c>
      <c r="G338" s="40">
        <v>327</v>
      </c>
      <c r="H338" s="39">
        <v>8</v>
      </c>
      <c r="I338" s="1" t="s">
        <v>659</v>
      </c>
      <c r="J338" t="s">
        <v>641</v>
      </c>
      <c r="K338" s="14">
        <v>718.76073163008448</v>
      </c>
      <c r="L338" s="13">
        <f t="shared" si="25"/>
        <v>2.1980450508565275</v>
      </c>
      <c r="M338" s="11" t="str">
        <f>_xlfn.XLOOKUP(B338, 'workers Info'!$A$2:$A$301, 'workers Info'!$F$2:$F$301)</f>
        <v>ExpressCargo</v>
      </c>
      <c r="N338" s="19">
        <f t="shared" si="26"/>
        <v>46.714285714285715</v>
      </c>
      <c r="O338" s="13">
        <f t="shared" si="27"/>
        <v>130.79999999999998</v>
      </c>
      <c r="P338" s="13">
        <f t="shared" si="28"/>
        <v>587.96073163008452</v>
      </c>
      <c r="Q338" s="41">
        <v>2706</v>
      </c>
      <c r="R338">
        <f t="shared" si="29"/>
        <v>4</v>
      </c>
    </row>
    <row r="339" spans="1:18" ht="15" x14ac:dyDescent="0.25">
      <c r="A339" s="1" t="s">
        <v>1008</v>
      </c>
      <c r="B339" s="1" t="s">
        <v>343</v>
      </c>
      <c r="C339" s="21" t="str">
        <f>_xlfn.XLOOKUP(B339,'workers Info'!$A$2:$A$301,'workers Info'!$B$2:$B$301)</f>
        <v>Kenton Grubbe</v>
      </c>
      <c r="D339" s="29">
        <v>45687</v>
      </c>
      <c r="E339" s="1" t="s">
        <v>661</v>
      </c>
      <c r="F339" s="1" t="s">
        <v>671</v>
      </c>
      <c r="G339" s="40">
        <v>259</v>
      </c>
      <c r="H339" s="39">
        <v>7</v>
      </c>
      <c r="I339" s="1" t="s">
        <v>659</v>
      </c>
      <c r="J339" t="s">
        <v>641</v>
      </c>
      <c r="K339" s="14">
        <v>576.63173315617917</v>
      </c>
      <c r="L339" s="13">
        <f t="shared" si="25"/>
        <v>2.2263773480933557</v>
      </c>
      <c r="M339" s="11" t="str">
        <f>_xlfn.XLOOKUP(B339, 'workers Info'!$A$2:$A$301, 'workers Info'!$F$2:$F$301)</f>
        <v>RoadRunners</v>
      </c>
      <c r="N339" s="19">
        <f t="shared" si="26"/>
        <v>37</v>
      </c>
      <c r="O339" s="13">
        <f t="shared" si="27"/>
        <v>103.6</v>
      </c>
      <c r="P339" s="13">
        <f t="shared" si="28"/>
        <v>473.03173315617914</v>
      </c>
      <c r="Q339" s="41">
        <v>2949</v>
      </c>
      <c r="R339">
        <f t="shared" si="29"/>
        <v>3</v>
      </c>
    </row>
    <row r="340" spans="1:18" ht="15" x14ac:dyDescent="0.25">
      <c r="A340" s="1" t="s">
        <v>1009</v>
      </c>
      <c r="B340" s="1" t="s">
        <v>343</v>
      </c>
      <c r="C340" s="21" t="str">
        <f>_xlfn.XLOOKUP(B340,'workers Info'!$A$2:$A$301,'workers Info'!$B$2:$B$301)</f>
        <v>Kenton Grubbe</v>
      </c>
      <c r="D340" s="29">
        <v>45683</v>
      </c>
      <c r="E340" s="1" t="s">
        <v>661</v>
      </c>
      <c r="F340" s="1" t="s">
        <v>680</v>
      </c>
      <c r="G340" s="40">
        <v>1147</v>
      </c>
      <c r="H340" s="39">
        <v>25</v>
      </c>
      <c r="I340" s="1" t="s">
        <v>659</v>
      </c>
      <c r="J340" t="s">
        <v>640</v>
      </c>
      <c r="K340" s="14">
        <v>2077.5190335390657</v>
      </c>
      <c r="L340" s="13">
        <f t="shared" si="25"/>
        <v>1.8112633247943031</v>
      </c>
      <c r="M340" s="11" t="str">
        <f>_xlfn.XLOOKUP(B340, 'workers Info'!$A$2:$A$301, 'workers Info'!$F$2:$F$301)</f>
        <v>RoadRunners</v>
      </c>
      <c r="N340" s="19">
        <f t="shared" si="26"/>
        <v>163.85714285714286</v>
      </c>
      <c r="O340" s="13">
        <f t="shared" si="27"/>
        <v>458.79999999999995</v>
      </c>
      <c r="P340" s="13">
        <f t="shared" si="28"/>
        <v>1618.7190335390658</v>
      </c>
      <c r="Q340" s="41">
        <v>9094</v>
      </c>
      <c r="R340">
        <f t="shared" si="29"/>
        <v>3</v>
      </c>
    </row>
    <row r="341" spans="1:18" ht="15" x14ac:dyDescent="0.25">
      <c r="A341" s="1" t="s">
        <v>1010</v>
      </c>
      <c r="B341" s="1" t="s">
        <v>343</v>
      </c>
      <c r="C341" s="21" t="str">
        <f>_xlfn.XLOOKUP(B341,'workers Info'!$A$2:$A$301,'workers Info'!$B$2:$B$301)</f>
        <v>Kenton Grubbe</v>
      </c>
      <c r="D341" s="29">
        <v>45682</v>
      </c>
      <c r="E341" s="1" t="s">
        <v>676</v>
      </c>
      <c r="F341" s="1" t="s">
        <v>671</v>
      </c>
      <c r="G341" s="40">
        <v>2510</v>
      </c>
      <c r="H341" s="39">
        <v>52</v>
      </c>
      <c r="I341" s="1" t="s">
        <v>659</v>
      </c>
      <c r="J341" t="s">
        <v>637</v>
      </c>
      <c r="K341" s="14">
        <v>3005.3050072942806</v>
      </c>
      <c r="L341" s="13">
        <f t="shared" si="25"/>
        <v>1.1973326722287971</v>
      </c>
      <c r="M341" s="11" t="str">
        <f>_xlfn.XLOOKUP(B341, 'workers Info'!$A$2:$A$301, 'workers Info'!$F$2:$F$301)</f>
        <v>RoadRunners</v>
      </c>
      <c r="N341" s="19">
        <f t="shared" si="26"/>
        <v>358.57142857142856</v>
      </c>
      <c r="O341" s="13">
        <f t="shared" si="27"/>
        <v>1003.9999999999999</v>
      </c>
      <c r="P341" s="13">
        <f t="shared" si="28"/>
        <v>2001.3050072942806</v>
      </c>
      <c r="Q341" s="41">
        <v>3110</v>
      </c>
      <c r="R341">
        <f t="shared" si="29"/>
        <v>3</v>
      </c>
    </row>
    <row r="342" spans="1:18" ht="15" x14ac:dyDescent="0.25">
      <c r="A342" s="1" t="s">
        <v>1011</v>
      </c>
      <c r="B342" s="1" t="s">
        <v>505</v>
      </c>
      <c r="C342" s="21" t="str">
        <f>_xlfn.XLOOKUP(B342,'workers Info'!$A$2:$A$301,'workers Info'!$B$2:$B$301)</f>
        <v>Avivah Borkett</v>
      </c>
      <c r="D342" s="29">
        <v>45681</v>
      </c>
      <c r="E342" s="1" t="s">
        <v>687</v>
      </c>
      <c r="F342" s="1" t="s">
        <v>680</v>
      </c>
      <c r="G342" s="40">
        <v>948</v>
      </c>
      <c r="H342" s="39">
        <v>22</v>
      </c>
      <c r="I342" s="1" t="s">
        <v>659</v>
      </c>
      <c r="J342" t="s">
        <v>639</v>
      </c>
      <c r="K342" s="14">
        <v>2954.0481564582624</v>
      </c>
      <c r="L342" s="13">
        <f t="shared" si="25"/>
        <v>3.1160845532260151</v>
      </c>
      <c r="M342" s="11" t="str">
        <f>_xlfn.XLOOKUP(B342, 'workers Info'!$A$2:$A$301, 'workers Info'!$F$2:$F$301)</f>
        <v>ExpressCargo</v>
      </c>
      <c r="N342" s="19">
        <f t="shared" si="26"/>
        <v>135.42857142857142</v>
      </c>
      <c r="O342" s="13">
        <f t="shared" si="27"/>
        <v>379.19999999999993</v>
      </c>
      <c r="P342" s="13">
        <f t="shared" si="28"/>
        <v>2574.8481564582626</v>
      </c>
      <c r="Q342" s="41">
        <v>20563</v>
      </c>
      <c r="R342">
        <f t="shared" si="29"/>
        <v>3</v>
      </c>
    </row>
    <row r="343" spans="1:18" ht="15" x14ac:dyDescent="0.25">
      <c r="A343" s="1" t="s">
        <v>1012</v>
      </c>
      <c r="B343" s="1" t="s">
        <v>171</v>
      </c>
      <c r="C343" s="21" t="str">
        <f>_xlfn.XLOOKUP(B343,'workers Info'!$A$2:$A$301,'workers Info'!$B$2:$B$301)</f>
        <v>Channa Jeandin</v>
      </c>
      <c r="D343" s="29">
        <v>45691</v>
      </c>
      <c r="E343" s="1" t="s">
        <v>673</v>
      </c>
      <c r="F343" s="1" t="s">
        <v>671</v>
      </c>
      <c r="G343" s="40">
        <v>128</v>
      </c>
      <c r="H343" s="39">
        <v>6</v>
      </c>
      <c r="I343" s="1" t="s">
        <v>659</v>
      </c>
      <c r="J343" t="s">
        <v>637</v>
      </c>
      <c r="K343" s="14">
        <v>157.05143734232044</v>
      </c>
      <c r="L343" s="13">
        <f t="shared" si="25"/>
        <v>1.2269643542368784</v>
      </c>
      <c r="M343" s="11" t="str">
        <f>_xlfn.XLOOKUP(B343, 'workers Info'!$A$2:$A$301, 'workers Info'!$F$2:$F$301)</f>
        <v>RoadRunners</v>
      </c>
      <c r="N343" s="19">
        <f t="shared" si="26"/>
        <v>18.285714285714285</v>
      </c>
      <c r="O343" s="13">
        <f t="shared" si="27"/>
        <v>51.199999999999996</v>
      </c>
      <c r="P343" s="13">
        <f t="shared" si="28"/>
        <v>105.85143734232045</v>
      </c>
      <c r="Q343" s="41">
        <v>3065</v>
      </c>
      <c r="R343">
        <f t="shared" si="29"/>
        <v>2</v>
      </c>
    </row>
    <row r="344" spans="1:18" ht="15" x14ac:dyDescent="0.25">
      <c r="A344" s="1" t="s">
        <v>1013</v>
      </c>
      <c r="B344" s="1" t="s">
        <v>229</v>
      </c>
      <c r="C344" s="21" t="str">
        <f>_xlfn.XLOOKUP(B344,'workers Info'!$A$2:$A$301,'workers Info'!$B$2:$B$301)</f>
        <v>Miranda Montrose</v>
      </c>
      <c r="D344" s="29">
        <v>45690</v>
      </c>
      <c r="E344" s="1" t="s">
        <v>673</v>
      </c>
      <c r="F344" s="1" t="s">
        <v>662</v>
      </c>
      <c r="G344" s="40">
        <v>489</v>
      </c>
      <c r="H344" s="39">
        <v>12</v>
      </c>
      <c r="I344" s="1" t="s">
        <v>659</v>
      </c>
      <c r="J344" t="s">
        <v>640</v>
      </c>
      <c r="K344" s="14">
        <v>968.99870610672895</v>
      </c>
      <c r="L344" s="13">
        <f t="shared" si="25"/>
        <v>1.9815924460260306</v>
      </c>
      <c r="M344" s="11" t="str">
        <f>_xlfn.XLOOKUP(B344, 'workers Info'!$A$2:$A$301, 'workers Info'!$F$2:$F$301)</f>
        <v>ExpressCargo</v>
      </c>
      <c r="N344" s="19">
        <f t="shared" si="26"/>
        <v>69.857142857142861</v>
      </c>
      <c r="O344" s="13">
        <f t="shared" si="27"/>
        <v>195.6</v>
      </c>
      <c r="P344" s="13">
        <f t="shared" si="28"/>
        <v>773.39870610672892</v>
      </c>
      <c r="Q344" s="41">
        <v>9794</v>
      </c>
      <c r="R344">
        <f t="shared" si="29"/>
        <v>2</v>
      </c>
    </row>
    <row r="345" spans="1:18" ht="15" x14ac:dyDescent="0.25">
      <c r="A345" s="1" t="s">
        <v>1014</v>
      </c>
      <c r="B345" s="1" t="s">
        <v>135</v>
      </c>
      <c r="C345" s="21" t="str">
        <f>_xlfn.XLOOKUP(B345,'workers Info'!$A$2:$A$301,'workers Info'!$B$2:$B$301)</f>
        <v>Garv Coventry</v>
      </c>
      <c r="D345" s="29">
        <v>45679</v>
      </c>
      <c r="E345" s="1" t="s">
        <v>676</v>
      </c>
      <c r="F345" s="1" t="s">
        <v>662</v>
      </c>
      <c r="G345" s="40">
        <v>1845</v>
      </c>
      <c r="H345" s="39">
        <v>40</v>
      </c>
      <c r="I345" s="1" t="s">
        <v>659</v>
      </c>
      <c r="J345" t="s">
        <v>640</v>
      </c>
      <c r="K345" s="14">
        <v>3463.3448771134631</v>
      </c>
      <c r="L345" s="13">
        <f t="shared" si="25"/>
        <v>1.877151694912446</v>
      </c>
      <c r="M345" s="11" t="str">
        <f>_xlfn.XLOOKUP(B345, 'workers Info'!$A$2:$A$301, 'workers Info'!$F$2:$F$301)</f>
        <v>FastHaul</v>
      </c>
      <c r="N345" s="19">
        <f t="shared" si="26"/>
        <v>263.57142857142856</v>
      </c>
      <c r="O345" s="13">
        <f t="shared" si="27"/>
        <v>737.99999999999989</v>
      </c>
      <c r="P345" s="13">
        <f t="shared" si="28"/>
        <v>2725.3448771134631</v>
      </c>
      <c r="Q345" s="41">
        <v>9921</v>
      </c>
      <c r="R345">
        <f t="shared" si="29"/>
        <v>3</v>
      </c>
    </row>
    <row r="346" spans="1:18" ht="15" x14ac:dyDescent="0.25">
      <c r="A346" s="1" t="s">
        <v>1015</v>
      </c>
      <c r="B346" s="1" t="s">
        <v>175</v>
      </c>
      <c r="C346" s="21" t="str">
        <f>_xlfn.XLOOKUP(B346,'workers Info'!$A$2:$A$301,'workers Info'!$B$2:$B$301)</f>
        <v>Ole Jayume</v>
      </c>
      <c r="D346" s="29">
        <v>45680</v>
      </c>
      <c r="E346" s="1" t="s">
        <v>687</v>
      </c>
      <c r="F346" s="1" t="s">
        <v>669</v>
      </c>
      <c r="G346" s="40">
        <v>1059</v>
      </c>
      <c r="H346" s="39">
        <v>23</v>
      </c>
      <c r="I346" s="1" t="s">
        <v>659</v>
      </c>
      <c r="J346" t="s">
        <v>639</v>
      </c>
      <c r="K346" s="14">
        <v>3535.7786156370403</v>
      </c>
      <c r="L346" s="13">
        <f t="shared" si="25"/>
        <v>3.3387900053229842</v>
      </c>
      <c r="M346" s="11" t="str">
        <f>_xlfn.XLOOKUP(B346, 'workers Info'!$A$2:$A$301, 'workers Info'!$F$2:$F$301)</f>
        <v>ExpressCargo</v>
      </c>
      <c r="N346" s="19">
        <f t="shared" si="26"/>
        <v>151.28571428571428</v>
      </c>
      <c r="O346" s="13">
        <f t="shared" si="27"/>
        <v>423.59999999999997</v>
      </c>
      <c r="P346" s="13">
        <f t="shared" si="28"/>
        <v>3112.1786156370404</v>
      </c>
      <c r="Q346" s="41">
        <v>19177</v>
      </c>
      <c r="R346">
        <f t="shared" si="29"/>
        <v>3</v>
      </c>
    </row>
    <row r="347" spans="1:18" ht="15" x14ac:dyDescent="0.25">
      <c r="A347" s="1" t="s">
        <v>1016</v>
      </c>
      <c r="B347" s="1" t="s">
        <v>341</v>
      </c>
      <c r="C347" s="21" t="str">
        <f>_xlfn.XLOOKUP(B347,'workers Info'!$A$2:$A$301,'workers Info'!$B$2:$B$301)</f>
        <v>Egon Shilstone</v>
      </c>
      <c r="D347" s="29">
        <v>45689</v>
      </c>
      <c r="E347" s="1" t="s">
        <v>673</v>
      </c>
      <c r="F347" s="1" t="s">
        <v>674</v>
      </c>
      <c r="G347" s="40">
        <v>1023</v>
      </c>
      <c r="H347" s="39">
        <v>22</v>
      </c>
      <c r="I347" s="1" t="s">
        <v>659</v>
      </c>
      <c r="J347" t="s">
        <v>637</v>
      </c>
      <c r="K347" s="14">
        <v>1227.657028818189</v>
      </c>
      <c r="L347" s="13">
        <f t="shared" si="25"/>
        <v>1.2000557466453461</v>
      </c>
      <c r="M347" s="11" t="str">
        <f>_xlfn.XLOOKUP(B347, 'workers Info'!$A$2:$A$301, 'workers Info'!$F$2:$F$301)</f>
        <v>SwiftMove</v>
      </c>
      <c r="N347" s="19">
        <f t="shared" si="26"/>
        <v>146.14285714285714</v>
      </c>
      <c r="O347" s="13">
        <f t="shared" si="27"/>
        <v>409.2</v>
      </c>
      <c r="P347" s="13">
        <f t="shared" si="28"/>
        <v>818.45702881818897</v>
      </c>
      <c r="Q347" s="41">
        <v>2828</v>
      </c>
      <c r="R347">
        <f t="shared" si="29"/>
        <v>1</v>
      </c>
    </row>
    <row r="348" spans="1:18" ht="15" x14ac:dyDescent="0.25">
      <c r="A348" s="1" t="s">
        <v>1017</v>
      </c>
      <c r="B348" s="1" t="s">
        <v>241</v>
      </c>
      <c r="C348" s="21" t="str">
        <f>_xlfn.XLOOKUP(B348,'workers Info'!$A$2:$A$301,'workers Info'!$B$2:$B$301)</f>
        <v>Joyce Ortiger</v>
      </c>
      <c r="D348" s="29">
        <v>45681</v>
      </c>
      <c r="E348" s="1" t="s">
        <v>673</v>
      </c>
      <c r="F348" s="1" t="s">
        <v>662</v>
      </c>
      <c r="G348" s="40">
        <v>2515</v>
      </c>
      <c r="H348" s="39">
        <v>52</v>
      </c>
      <c r="I348" s="1" t="s">
        <v>659</v>
      </c>
      <c r="J348" t="s">
        <v>638</v>
      </c>
      <c r="K348" s="14">
        <v>7046.4854488358751</v>
      </c>
      <c r="L348" s="13">
        <f t="shared" si="25"/>
        <v>2.8017834786623759</v>
      </c>
      <c r="M348" s="11" t="str">
        <f>_xlfn.XLOOKUP(B348, 'workers Info'!$A$2:$A$301, 'workers Info'!$F$2:$F$301)</f>
        <v>LogiTrans</v>
      </c>
      <c r="N348" s="19">
        <f t="shared" si="26"/>
        <v>359.28571428571428</v>
      </c>
      <c r="O348" s="13">
        <f t="shared" si="27"/>
        <v>1005.9999999999999</v>
      </c>
      <c r="P348" s="13">
        <f t="shared" si="28"/>
        <v>6040.4854488358751</v>
      </c>
      <c r="Q348" s="41">
        <v>5123</v>
      </c>
      <c r="R348">
        <f t="shared" si="29"/>
        <v>3</v>
      </c>
    </row>
    <row r="349" spans="1:18" ht="15" x14ac:dyDescent="0.25">
      <c r="A349" s="1" t="s">
        <v>1018</v>
      </c>
      <c r="B349" s="1" t="s">
        <v>431</v>
      </c>
      <c r="C349" s="21" t="str">
        <f>_xlfn.XLOOKUP(B349,'workers Info'!$A$2:$A$301,'workers Info'!$B$2:$B$301)</f>
        <v>Skylar Earland</v>
      </c>
      <c r="D349" s="29">
        <v>45680</v>
      </c>
      <c r="E349" s="1" t="s">
        <v>687</v>
      </c>
      <c r="F349" s="1" t="s">
        <v>666</v>
      </c>
      <c r="G349" s="40">
        <v>1434</v>
      </c>
      <c r="H349" s="39">
        <v>30</v>
      </c>
      <c r="I349" s="1" t="s">
        <v>659</v>
      </c>
      <c r="J349" t="s">
        <v>640</v>
      </c>
      <c r="K349" s="14">
        <v>2598.2178027992104</v>
      </c>
      <c r="L349" s="13">
        <f t="shared" si="25"/>
        <v>1.8118673659687661</v>
      </c>
      <c r="M349" s="11" t="str">
        <f>_xlfn.XLOOKUP(B349, 'workers Info'!$A$2:$A$301, 'workers Info'!$F$2:$F$301)</f>
        <v>RoadRunners</v>
      </c>
      <c r="N349" s="19">
        <f t="shared" si="26"/>
        <v>204.85714285714286</v>
      </c>
      <c r="O349" s="13">
        <f t="shared" si="27"/>
        <v>573.6</v>
      </c>
      <c r="P349" s="13">
        <f t="shared" si="28"/>
        <v>2024.6178027992105</v>
      </c>
      <c r="Q349" s="41">
        <v>9432</v>
      </c>
      <c r="R349">
        <f t="shared" si="29"/>
        <v>2</v>
      </c>
    </row>
    <row r="350" spans="1:18" ht="15" x14ac:dyDescent="0.25">
      <c r="A350" s="1" t="s">
        <v>1019</v>
      </c>
      <c r="B350" s="1" t="s">
        <v>235</v>
      </c>
      <c r="C350" s="21" t="str">
        <f>_xlfn.XLOOKUP(B350,'workers Info'!$A$2:$A$301,'workers Info'!$B$2:$B$301)</f>
        <v>Leopold Doerren</v>
      </c>
      <c r="D350" s="29">
        <v>45691</v>
      </c>
      <c r="E350" s="1" t="s">
        <v>676</v>
      </c>
      <c r="F350" s="1" t="s">
        <v>669</v>
      </c>
      <c r="G350" s="40">
        <v>2560</v>
      </c>
      <c r="H350" s="39">
        <v>54</v>
      </c>
      <c r="I350" s="1" t="s">
        <v>659</v>
      </c>
      <c r="J350" t="s">
        <v>638</v>
      </c>
      <c r="K350" s="14">
        <v>6746.2768783559004</v>
      </c>
      <c r="L350" s="13">
        <f t="shared" si="25"/>
        <v>2.6352644056077734</v>
      </c>
      <c r="M350" s="11" t="str">
        <f>_xlfn.XLOOKUP(B350, 'workers Info'!$A$2:$A$301, 'workers Info'!$F$2:$F$301)</f>
        <v>ExpressCargo</v>
      </c>
      <c r="N350" s="19">
        <f t="shared" si="26"/>
        <v>365.71428571428572</v>
      </c>
      <c r="O350" s="13">
        <f t="shared" si="27"/>
        <v>1024</v>
      </c>
      <c r="P350" s="13">
        <f t="shared" si="28"/>
        <v>5722.2768783559004</v>
      </c>
      <c r="Q350" s="41">
        <v>4538</v>
      </c>
      <c r="R350">
        <f t="shared" si="29"/>
        <v>4</v>
      </c>
    </row>
    <row r="351" spans="1:18" ht="15" x14ac:dyDescent="0.25">
      <c r="A351" s="1" t="s">
        <v>1020</v>
      </c>
      <c r="B351" s="1" t="s">
        <v>93</v>
      </c>
      <c r="C351" s="21" t="str">
        <f>_xlfn.XLOOKUP(B351,'workers Info'!$A$2:$A$301,'workers Info'!$B$2:$B$301)</f>
        <v>Stafford Dooher</v>
      </c>
      <c r="D351" s="29">
        <v>45687</v>
      </c>
      <c r="E351" s="1" t="s">
        <v>673</v>
      </c>
      <c r="F351" s="1" t="s">
        <v>671</v>
      </c>
      <c r="G351" s="40">
        <v>452</v>
      </c>
      <c r="H351" s="39">
        <v>13</v>
      </c>
      <c r="I351" s="1" t="s">
        <v>659</v>
      </c>
      <c r="J351" t="s">
        <v>637</v>
      </c>
      <c r="K351" s="14">
        <v>609.14148149365121</v>
      </c>
      <c r="L351" s="13">
        <f t="shared" si="25"/>
        <v>1.3476581448974585</v>
      </c>
      <c r="M351" s="11" t="str">
        <f>_xlfn.XLOOKUP(B351, 'workers Info'!$A$2:$A$301, 'workers Info'!$F$2:$F$301)</f>
        <v>FastHaul</v>
      </c>
      <c r="N351" s="19">
        <f t="shared" si="26"/>
        <v>64.571428571428569</v>
      </c>
      <c r="O351" s="13">
        <f t="shared" si="27"/>
        <v>180.79999999999998</v>
      </c>
      <c r="P351" s="13">
        <f t="shared" si="28"/>
        <v>428.34148149365126</v>
      </c>
      <c r="Q351" s="41">
        <v>2943</v>
      </c>
      <c r="R351">
        <f t="shared" si="29"/>
        <v>1</v>
      </c>
    </row>
    <row r="352" spans="1:18" ht="15" x14ac:dyDescent="0.25">
      <c r="A352" s="1" t="s">
        <v>1021</v>
      </c>
      <c r="B352" s="1" t="s">
        <v>449</v>
      </c>
      <c r="C352" s="21" t="str">
        <f>_xlfn.XLOOKUP(B352,'workers Info'!$A$2:$A$301,'workers Info'!$B$2:$B$301)</f>
        <v>Elliot Luckhurst</v>
      </c>
      <c r="D352" s="29">
        <v>45681</v>
      </c>
      <c r="E352" s="1" t="s">
        <v>664</v>
      </c>
      <c r="F352" s="1" t="s">
        <v>671</v>
      </c>
      <c r="G352" s="40">
        <v>1248</v>
      </c>
      <c r="H352" s="39">
        <v>26</v>
      </c>
      <c r="I352" s="1" t="s">
        <v>659</v>
      </c>
      <c r="J352" t="s">
        <v>637</v>
      </c>
      <c r="K352" s="14">
        <v>1583.4216319242792</v>
      </c>
      <c r="L352" s="13">
        <f t="shared" si="25"/>
        <v>1.2687673332726597</v>
      </c>
      <c r="M352" s="11" t="str">
        <f>_xlfn.XLOOKUP(B352, 'workers Info'!$A$2:$A$301, 'workers Info'!$F$2:$F$301)</f>
        <v>LogiTrans</v>
      </c>
      <c r="N352" s="19">
        <f t="shared" si="26"/>
        <v>178.28571428571428</v>
      </c>
      <c r="O352" s="13">
        <f t="shared" si="27"/>
        <v>499.19999999999993</v>
      </c>
      <c r="P352" s="13">
        <f t="shared" si="28"/>
        <v>1084.2216319242793</v>
      </c>
      <c r="Q352" s="41">
        <v>3444</v>
      </c>
      <c r="R352">
        <f t="shared" si="29"/>
        <v>4</v>
      </c>
    </row>
    <row r="353" spans="1:18" ht="15" x14ac:dyDescent="0.25">
      <c r="A353" s="1" t="s">
        <v>1022</v>
      </c>
      <c r="B353" s="1" t="s">
        <v>279</v>
      </c>
      <c r="C353" s="21" t="str">
        <f>_xlfn.XLOOKUP(B353,'workers Info'!$A$2:$A$301,'workers Info'!$B$2:$B$301)</f>
        <v>Corie Andreone</v>
      </c>
      <c r="D353" s="29">
        <v>45687</v>
      </c>
      <c r="E353" s="1" t="s">
        <v>673</v>
      </c>
      <c r="F353" s="1" t="s">
        <v>658</v>
      </c>
      <c r="G353" s="40">
        <v>172</v>
      </c>
      <c r="H353" s="39">
        <v>7</v>
      </c>
      <c r="I353" s="1" t="s">
        <v>659</v>
      </c>
      <c r="J353" t="s">
        <v>638</v>
      </c>
      <c r="K353" s="14">
        <v>453.61978207030592</v>
      </c>
      <c r="L353" s="13">
        <f t="shared" si="25"/>
        <v>2.6373243143622438</v>
      </c>
      <c r="M353" s="11" t="str">
        <f>_xlfn.XLOOKUP(B353, 'workers Info'!$A$2:$A$301, 'workers Info'!$F$2:$F$301)</f>
        <v>ExpressCargo</v>
      </c>
      <c r="N353" s="19">
        <f t="shared" si="26"/>
        <v>24.571428571428573</v>
      </c>
      <c r="O353" s="13">
        <f t="shared" si="27"/>
        <v>68.8</v>
      </c>
      <c r="P353" s="13">
        <f t="shared" si="28"/>
        <v>384.81978207030591</v>
      </c>
      <c r="Q353" s="41">
        <v>5001</v>
      </c>
      <c r="R353">
        <f t="shared" si="29"/>
        <v>4</v>
      </c>
    </row>
    <row r="354" spans="1:18" ht="15" x14ac:dyDescent="0.25">
      <c r="A354" s="1" t="s">
        <v>1023</v>
      </c>
      <c r="B354" s="1" t="s">
        <v>549</v>
      </c>
      <c r="C354" s="21" t="str">
        <f>_xlfn.XLOOKUP(B354,'workers Info'!$A$2:$A$301,'workers Info'!$B$2:$B$301)</f>
        <v>Moise Dumke</v>
      </c>
      <c r="D354" s="29">
        <v>45677</v>
      </c>
      <c r="E354" s="1" t="s">
        <v>676</v>
      </c>
      <c r="F354" s="1" t="s">
        <v>666</v>
      </c>
      <c r="G354" s="40">
        <v>1536</v>
      </c>
      <c r="H354" s="39">
        <v>32</v>
      </c>
      <c r="I354" s="1" t="s">
        <v>659</v>
      </c>
      <c r="J354" t="s">
        <v>637</v>
      </c>
      <c r="K354" s="14">
        <v>1898.495355494254</v>
      </c>
      <c r="L354" s="13">
        <f t="shared" si="25"/>
        <v>1.2359995803999049</v>
      </c>
      <c r="M354" s="11" t="str">
        <f>_xlfn.XLOOKUP(B354, 'workers Info'!$A$2:$A$301, 'workers Info'!$F$2:$F$301)</f>
        <v>RoadRunners</v>
      </c>
      <c r="N354" s="19">
        <f t="shared" si="26"/>
        <v>219.42857142857142</v>
      </c>
      <c r="O354" s="13">
        <f t="shared" si="27"/>
        <v>614.4</v>
      </c>
      <c r="P354" s="13">
        <f t="shared" si="28"/>
        <v>1284.0953554942539</v>
      </c>
      <c r="Q354" s="41">
        <v>3491</v>
      </c>
      <c r="R354">
        <f t="shared" si="29"/>
        <v>2</v>
      </c>
    </row>
    <row r="355" spans="1:18" ht="15" x14ac:dyDescent="0.25">
      <c r="A355" s="1" t="s">
        <v>1024</v>
      </c>
      <c r="B355" s="1" t="s">
        <v>547</v>
      </c>
      <c r="C355" s="21" t="str">
        <f>_xlfn.XLOOKUP(B355,'workers Info'!$A$2:$A$301,'workers Info'!$B$2:$B$301)</f>
        <v>Ted Rivett</v>
      </c>
      <c r="D355" s="29">
        <v>45690</v>
      </c>
      <c r="E355" s="1" t="s">
        <v>661</v>
      </c>
      <c r="F355" s="1" t="s">
        <v>671</v>
      </c>
      <c r="G355" s="40">
        <v>2907</v>
      </c>
      <c r="H355" s="39">
        <v>60</v>
      </c>
      <c r="I355" s="1" t="s">
        <v>659</v>
      </c>
      <c r="J355" t="s">
        <v>637</v>
      </c>
      <c r="K355" s="14">
        <v>3887.0416960037337</v>
      </c>
      <c r="L355" s="13">
        <f t="shared" si="25"/>
        <v>1.3371316463721135</v>
      </c>
      <c r="M355" s="11" t="str">
        <f>_xlfn.XLOOKUP(B355, 'workers Info'!$A$2:$A$301, 'workers Info'!$F$2:$F$301)</f>
        <v>LogiTrans</v>
      </c>
      <c r="N355" s="19">
        <f t="shared" si="26"/>
        <v>415.28571428571428</v>
      </c>
      <c r="O355" s="13">
        <f t="shared" si="27"/>
        <v>1162.8</v>
      </c>
      <c r="P355" s="13">
        <f t="shared" si="28"/>
        <v>2724.2416960037335</v>
      </c>
      <c r="Q355" s="41">
        <v>3484</v>
      </c>
      <c r="R355">
        <f t="shared" si="29"/>
        <v>1</v>
      </c>
    </row>
    <row r="356" spans="1:18" ht="15" x14ac:dyDescent="0.25">
      <c r="A356" s="1" t="s">
        <v>1025</v>
      </c>
      <c r="B356" s="1" t="s">
        <v>423</v>
      </c>
      <c r="C356" s="21" t="str">
        <f>_xlfn.XLOOKUP(B356,'workers Info'!$A$2:$A$301,'workers Info'!$B$2:$B$301)</f>
        <v>Nola Postles</v>
      </c>
      <c r="D356" s="29">
        <v>45688</v>
      </c>
      <c r="E356" s="1" t="s">
        <v>673</v>
      </c>
      <c r="F356" s="1" t="s">
        <v>674</v>
      </c>
      <c r="G356" s="40">
        <v>443</v>
      </c>
      <c r="H356" s="39">
        <v>12</v>
      </c>
      <c r="I356" s="1" t="s">
        <v>659</v>
      </c>
      <c r="J356" t="s">
        <v>638</v>
      </c>
      <c r="K356" s="14">
        <v>1235.6829927590641</v>
      </c>
      <c r="L356" s="13">
        <f t="shared" si="25"/>
        <v>2.7893521281242979</v>
      </c>
      <c r="M356" s="11" t="str">
        <f>_xlfn.XLOOKUP(B356, 'workers Info'!$A$2:$A$301, 'workers Info'!$F$2:$F$301)</f>
        <v>FastHaul</v>
      </c>
      <c r="N356" s="19">
        <f t="shared" si="26"/>
        <v>63.285714285714285</v>
      </c>
      <c r="O356" s="13">
        <f t="shared" si="27"/>
        <v>177.2</v>
      </c>
      <c r="P356" s="13">
        <f t="shared" si="28"/>
        <v>1058.482992759064</v>
      </c>
      <c r="Q356" s="41">
        <v>4999</v>
      </c>
      <c r="R356">
        <f t="shared" si="29"/>
        <v>2</v>
      </c>
    </row>
    <row r="357" spans="1:18" ht="15" x14ac:dyDescent="0.25">
      <c r="A357" s="1" t="s">
        <v>1026</v>
      </c>
      <c r="B357" s="1" t="s">
        <v>299</v>
      </c>
      <c r="C357" s="21" t="str">
        <f>_xlfn.XLOOKUP(B357,'workers Info'!$A$2:$A$301,'workers Info'!$B$2:$B$301)</f>
        <v>Haslett Shafto</v>
      </c>
      <c r="D357" s="29">
        <v>45682</v>
      </c>
      <c r="E357" s="1" t="s">
        <v>657</v>
      </c>
      <c r="F357" s="1" t="s">
        <v>666</v>
      </c>
      <c r="G357" s="40">
        <v>2644</v>
      </c>
      <c r="H357" s="39">
        <v>55</v>
      </c>
      <c r="I357" s="1" t="s">
        <v>659</v>
      </c>
      <c r="J357" t="s">
        <v>639</v>
      </c>
      <c r="K357" s="14">
        <v>8426.5144696056359</v>
      </c>
      <c r="L357" s="13">
        <f t="shared" si="25"/>
        <v>3.1870327040868518</v>
      </c>
      <c r="M357" s="11" t="str">
        <f>_xlfn.XLOOKUP(B357, 'workers Info'!$A$2:$A$301, 'workers Info'!$F$2:$F$301)</f>
        <v>FastHaul</v>
      </c>
      <c r="N357" s="19">
        <f t="shared" si="26"/>
        <v>377.71428571428572</v>
      </c>
      <c r="O357" s="13">
        <f t="shared" si="27"/>
        <v>1057.5999999999999</v>
      </c>
      <c r="P357" s="13">
        <f t="shared" si="28"/>
        <v>7368.9144696056355</v>
      </c>
      <c r="Q357" s="41">
        <v>19547</v>
      </c>
      <c r="R357">
        <f t="shared" si="29"/>
        <v>1</v>
      </c>
    </row>
    <row r="358" spans="1:18" ht="15" x14ac:dyDescent="0.25">
      <c r="A358" s="1" t="s">
        <v>1027</v>
      </c>
      <c r="B358" s="1" t="s">
        <v>313</v>
      </c>
      <c r="C358" s="21" t="str">
        <f>_xlfn.XLOOKUP(B358,'workers Info'!$A$2:$A$301,'workers Info'!$B$2:$B$301)</f>
        <v>Felic Bruff</v>
      </c>
      <c r="D358" s="29">
        <v>45677</v>
      </c>
      <c r="E358" s="1" t="s">
        <v>664</v>
      </c>
      <c r="F358" s="1" t="s">
        <v>658</v>
      </c>
      <c r="G358" s="40">
        <v>2462</v>
      </c>
      <c r="H358" s="39">
        <v>52</v>
      </c>
      <c r="I358" s="1" t="s">
        <v>659</v>
      </c>
      <c r="J358" t="s">
        <v>641</v>
      </c>
      <c r="K358" s="14">
        <v>5136.2348214976082</v>
      </c>
      <c r="L358" s="13">
        <f t="shared" si="25"/>
        <v>2.086204232939727</v>
      </c>
      <c r="M358" s="11" t="str">
        <f>_xlfn.XLOOKUP(B358, 'workers Info'!$A$2:$A$301, 'workers Info'!$F$2:$F$301)</f>
        <v>FastHaul</v>
      </c>
      <c r="N358" s="19">
        <f t="shared" si="26"/>
        <v>351.71428571428572</v>
      </c>
      <c r="O358" s="13">
        <f t="shared" si="27"/>
        <v>984.8</v>
      </c>
      <c r="P358" s="13">
        <f t="shared" si="28"/>
        <v>4151.434821497608</v>
      </c>
      <c r="Q358" s="41">
        <v>2816</v>
      </c>
      <c r="R358">
        <f t="shared" si="29"/>
        <v>5</v>
      </c>
    </row>
    <row r="359" spans="1:18" ht="15" x14ac:dyDescent="0.25">
      <c r="A359" s="1" t="s">
        <v>1028</v>
      </c>
      <c r="B359" s="1" t="s">
        <v>519</v>
      </c>
      <c r="C359" s="21" t="str">
        <f>_xlfn.XLOOKUP(B359,'workers Info'!$A$2:$A$301,'workers Info'!$B$2:$B$301)</f>
        <v>Jacobo Grigorio</v>
      </c>
      <c r="D359" s="29">
        <v>45691</v>
      </c>
      <c r="E359" s="1" t="s">
        <v>687</v>
      </c>
      <c r="F359" s="1" t="s">
        <v>662</v>
      </c>
      <c r="G359" s="40">
        <v>1616</v>
      </c>
      <c r="H359" s="39">
        <v>34</v>
      </c>
      <c r="I359" s="1" t="s">
        <v>659</v>
      </c>
      <c r="J359" t="s">
        <v>638</v>
      </c>
      <c r="K359" s="14">
        <v>4462.8259332421194</v>
      </c>
      <c r="L359" s="13">
        <f t="shared" si="25"/>
        <v>2.7616497111646781</v>
      </c>
      <c r="M359" s="11" t="str">
        <f>_xlfn.XLOOKUP(B359, 'workers Info'!$A$2:$A$301, 'workers Info'!$F$2:$F$301)</f>
        <v>RoadRunners</v>
      </c>
      <c r="N359" s="19">
        <f t="shared" si="26"/>
        <v>230.85714285714286</v>
      </c>
      <c r="O359" s="13">
        <f t="shared" si="27"/>
        <v>646.4</v>
      </c>
      <c r="P359" s="13">
        <f t="shared" si="28"/>
        <v>3816.4259332421193</v>
      </c>
      <c r="Q359" s="41">
        <v>5310</v>
      </c>
      <c r="R359">
        <f t="shared" si="29"/>
        <v>4</v>
      </c>
    </row>
    <row r="360" spans="1:18" ht="15" x14ac:dyDescent="0.25">
      <c r="A360" s="1" t="s">
        <v>1029</v>
      </c>
      <c r="B360" s="1" t="s">
        <v>519</v>
      </c>
      <c r="C360" s="21" t="str">
        <f>_xlfn.XLOOKUP(B360,'workers Info'!$A$2:$A$301,'workers Info'!$B$2:$B$301)</f>
        <v>Jacobo Grigorio</v>
      </c>
      <c r="D360" s="29">
        <v>45682</v>
      </c>
      <c r="E360" s="1" t="s">
        <v>657</v>
      </c>
      <c r="F360" s="1" t="s">
        <v>669</v>
      </c>
      <c r="G360" s="40">
        <v>1193</v>
      </c>
      <c r="H360" s="39">
        <v>25</v>
      </c>
      <c r="I360" s="1" t="s">
        <v>659</v>
      </c>
      <c r="J360" t="s">
        <v>638</v>
      </c>
      <c r="K360" s="14">
        <v>3026.1645533661872</v>
      </c>
      <c r="L360" s="13">
        <f t="shared" si="25"/>
        <v>2.5366006314888407</v>
      </c>
      <c r="M360" s="11" t="str">
        <f>_xlfn.XLOOKUP(B360, 'workers Info'!$A$2:$A$301, 'workers Info'!$F$2:$F$301)</f>
        <v>RoadRunners</v>
      </c>
      <c r="N360" s="19">
        <f t="shared" si="26"/>
        <v>170.42857142857142</v>
      </c>
      <c r="O360" s="13">
        <f t="shared" si="27"/>
        <v>477.19999999999993</v>
      </c>
      <c r="P360" s="13">
        <f t="shared" si="28"/>
        <v>2548.9645533661874</v>
      </c>
      <c r="Q360" s="41">
        <v>5416</v>
      </c>
      <c r="R360">
        <f t="shared" si="29"/>
        <v>4</v>
      </c>
    </row>
    <row r="361" spans="1:18" ht="15" x14ac:dyDescent="0.25">
      <c r="A361" s="1" t="s">
        <v>1030</v>
      </c>
      <c r="B361" s="1" t="s">
        <v>241</v>
      </c>
      <c r="C361" s="21" t="str">
        <f>_xlfn.XLOOKUP(B361,'workers Info'!$A$2:$A$301,'workers Info'!$B$2:$B$301)</f>
        <v>Joyce Ortiger</v>
      </c>
      <c r="D361" s="29">
        <v>45683</v>
      </c>
      <c r="E361" s="1" t="s">
        <v>673</v>
      </c>
      <c r="F361" s="1" t="s">
        <v>671</v>
      </c>
      <c r="G361" s="40">
        <v>471</v>
      </c>
      <c r="H361" s="39">
        <v>13</v>
      </c>
      <c r="I361" s="1" t="s">
        <v>659</v>
      </c>
      <c r="J361" t="s">
        <v>639</v>
      </c>
      <c r="K361" s="14">
        <v>1444.5964384160109</v>
      </c>
      <c r="L361" s="13">
        <f t="shared" si="25"/>
        <v>3.0670837333673266</v>
      </c>
      <c r="M361" s="11" t="str">
        <f>_xlfn.XLOOKUP(B361, 'workers Info'!$A$2:$A$301, 'workers Info'!$F$2:$F$301)</f>
        <v>LogiTrans</v>
      </c>
      <c r="N361" s="19">
        <f t="shared" si="26"/>
        <v>67.285714285714292</v>
      </c>
      <c r="O361" s="13">
        <f t="shared" si="27"/>
        <v>188.4</v>
      </c>
      <c r="P361" s="13">
        <f t="shared" si="28"/>
        <v>1256.1964384160108</v>
      </c>
      <c r="Q361" s="41">
        <v>20712</v>
      </c>
      <c r="R361">
        <f t="shared" si="29"/>
        <v>3</v>
      </c>
    </row>
    <row r="362" spans="1:18" ht="15" x14ac:dyDescent="0.25">
      <c r="A362" s="1" t="s">
        <v>1031</v>
      </c>
      <c r="B362" s="1" t="s">
        <v>351</v>
      </c>
      <c r="C362" s="21" t="str">
        <f>_xlfn.XLOOKUP(B362,'workers Info'!$A$2:$A$301,'workers Info'!$B$2:$B$301)</f>
        <v>Blanca Tebbut</v>
      </c>
      <c r="D362" s="29">
        <v>45691</v>
      </c>
      <c r="E362" s="1" t="s">
        <v>664</v>
      </c>
      <c r="F362" s="1" t="s">
        <v>671</v>
      </c>
      <c r="G362" s="40">
        <v>2059</v>
      </c>
      <c r="H362" s="39">
        <v>44</v>
      </c>
      <c r="I362" s="1" t="s">
        <v>659</v>
      </c>
      <c r="J362" t="s">
        <v>639</v>
      </c>
      <c r="K362" s="14">
        <v>6552.1329150380152</v>
      </c>
      <c r="L362" s="13">
        <f t="shared" si="25"/>
        <v>3.1821917994356559</v>
      </c>
      <c r="M362" s="11" t="str">
        <f>_xlfn.XLOOKUP(B362, 'workers Info'!$A$2:$A$301, 'workers Info'!$F$2:$F$301)</f>
        <v>FastHaul</v>
      </c>
      <c r="N362" s="19">
        <f t="shared" si="26"/>
        <v>294.14285714285717</v>
      </c>
      <c r="O362" s="13">
        <f t="shared" si="27"/>
        <v>823.6</v>
      </c>
      <c r="P362" s="13">
        <f t="shared" si="28"/>
        <v>5728.5329150380148</v>
      </c>
      <c r="Q362" s="41">
        <v>21529</v>
      </c>
      <c r="R362">
        <f t="shared" si="29"/>
        <v>1</v>
      </c>
    </row>
    <row r="363" spans="1:18" ht="15" x14ac:dyDescent="0.25">
      <c r="A363" s="1" t="s">
        <v>1032</v>
      </c>
      <c r="B363" s="1" t="s">
        <v>267</v>
      </c>
      <c r="C363" s="21" t="str">
        <f>_xlfn.XLOOKUP(B363,'workers Info'!$A$2:$A$301,'workers Info'!$B$2:$B$301)</f>
        <v>Sile Brouncker</v>
      </c>
      <c r="D363" s="29">
        <v>45686</v>
      </c>
      <c r="E363" s="1" t="s">
        <v>673</v>
      </c>
      <c r="F363" s="1" t="s">
        <v>658</v>
      </c>
      <c r="G363" s="40">
        <v>1171</v>
      </c>
      <c r="H363" s="39">
        <v>27</v>
      </c>
      <c r="I363" s="1" t="s">
        <v>659</v>
      </c>
      <c r="J363" t="s">
        <v>640</v>
      </c>
      <c r="K363" s="14">
        <v>2261.1170823058897</v>
      </c>
      <c r="L363" s="13">
        <f t="shared" si="25"/>
        <v>1.930928336725781</v>
      </c>
      <c r="M363" s="11" t="str">
        <f>_xlfn.XLOOKUP(B363, 'workers Info'!$A$2:$A$301, 'workers Info'!$F$2:$F$301)</f>
        <v>FastHaul</v>
      </c>
      <c r="N363" s="19">
        <f t="shared" si="26"/>
        <v>167.28571428571428</v>
      </c>
      <c r="O363" s="13">
        <f t="shared" si="27"/>
        <v>468.39999999999992</v>
      </c>
      <c r="P363" s="13">
        <f t="shared" si="28"/>
        <v>1792.7170823058898</v>
      </c>
      <c r="Q363" s="41">
        <v>10202</v>
      </c>
      <c r="R363">
        <f t="shared" si="29"/>
        <v>4</v>
      </c>
    </row>
    <row r="364" spans="1:18" ht="15" x14ac:dyDescent="0.25">
      <c r="A364" s="1" t="s">
        <v>1033</v>
      </c>
      <c r="B364" s="1" t="s">
        <v>177</v>
      </c>
      <c r="C364" s="21" t="str">
        <f>_xlfn.XLOOKUP(B364,'workers Info'!$A$2:$A$301,'workers Info'!$B$2:$B$301)</f>
        <v>Phillida Pestridge</v>
      </c>
      <c r="D364" s="29">
        <v>45686</v>
      </c>
      <c r="E364" s="1" t="s">
        <v>668</v>
      </c>
      <c r="F364" s="1" t="s">
        <v>658</v>
      </c>
      <c r="G364" s="40">
        <v>1295</v>
      </c>
      <c r="H364" s="39">
        <v>27</v>
      </c>
      <c r="I364" s="1" t="s">
        <v>659</v>
      </c>
      <c r="J364" t="s">
        <v>640</v>
      </c>
      <c r="K364" s="14">
        <v>2627.1083136523685</v>
      </c>
      <c r="L364" s="13">
        <f t="shared" si="25"/>
        <v>2.0286550684574274</v>
      </c>
      <c r="M364" s="11" t="str">
        <f>_xlfn.XLOOKUP(B364, 'workers Info'!$A$2:$A$301, 'workers Info'!$F$2:$F$301)</f>
        <v>ExpressCargo</v>
      </c>
      <c r="N364" s="19">
        <f t="shared" si="26"/>
        <v>185</v>
      </c>
      <c r="O364" s="13">
        <f t="shared" si="27"/>
        <v>518</v>
      </c>
      <c r="P364" s="13">
        <f t="shared" si="28"/>
        <v>2109.1083136523685</v>
      </c>
      <c r="Q364" s="41">
        <v>10143</v>
      </c>
      <c r="R364">
        <f t="shared" si="29"/>
        <v>1</v>
      </c>
    </row>
    <row r="365" spans="1:18" ht="15" x14ac:dyDescent="0.25">
      <c r="A365" s="1" t="s">
        <v>1034</v>
      </c>
      <c r="B365" s="1" t="s">
        <v>95</v>
      </c>
      <c r="C365" s="21" t="str">
        <f>_xlfn.XLOOKUP(B365,'workers Info'!$A$2:$A$301,'workers Info'!$B$2:$B$301)</f>
        <v>Reginald Jentet</v>
      </c>
      <c r="D365" s="29">
        <v>45680</v>
      </c>
      <c r="E365" s="1" t="s">
        <v>661</v>
      </c>
      <c r="F365" s="1" t="s">
        <v>674</v>
      </c>
      <c r="G365" s="40">
        <v>1227</v>
      </c>
      <c r="H365" s="39">
        <v>26</v>
      </c>
      <c r="I365" s="1" t="s">
        <v>659</v>
      </c>
      <c r="J365" t="s">
        <v>637</v>
      </c>
      <c r="K365" s="14">
        <v>1720.5077053152315</v>
      </c>
      <c r="L365" s="13">
        <f t="shared" si="25"/>
        <v>1.4022067687980697</v>
      </c>
      <c r="M365" s="11" t="str">
        <f>_xlfn.XLOOKUP(B365, 'workers Info'!$A$2:$A$301, 'workers Info'!$F$2:$F$301)</f>
        <v>SwiftMove</v>
      </c>
      <c r="N365" s="19">
        <f t="shared" si="26"/>
        <v>175.28571428571428</v>
      </c>
      <c r="O365" s="13">
        <f t="shared" si="27"/>
        <v>490.79999999999995</v>
      </c>
      <c r="P365" s="13">
        <f t="shared" si="28"/>
        <v>1229.7077053152316</v>
      </c>
      <c r="Q365" s="41">
        <v>3048</v>
      </c>
      <c r="R365">
        <f t="shared" si="29"/>
        <v>3</v>
      </c>
    </row>
    <row r="366" spans="1:18" ht="15" x14ac:dyDescent="0.25">
      <c r="A366" s="1" t="s">
        <v>1035</v>
      </c>
      <c r="B366" s="1" t="s">
        <v>355</v>
      </c>
      <c r="C366" s="21" t="str">
        <f>_xlfn.XLOOKUP(B366,'workers Info'!$A$2:$A$301,'workers Info'!$B$2:$B$301)</f>
        <v>Karilynn Lodemann</v>
      </c>
      <c r="D366" s="29">
        <v>45685</v>
      </c>
      <c r="E366" s="1" t="s">
        <v>676</v>
      </c>
      <c r="F366" s="1" t="s">
        <v>669</v>
      </c>
      <c r="G366" s="40">
        <v>1021</v>
      </c>
      <c r="H366" s="39">
        <v>24</v>
      </c>
      <c r="I366" s="1" t="s">
        <v>659</v>
      </c>
      <c r="J366" t="s">
        <v>639</v>
      </c>
      <c r="K366" s="14">
        <v>3171.6024912284115</v>
      </c>
      <c r="L366" s="13">
        <f t="shared" si="25"/>
        <v>3.1063687475302757</v>
      </c>
      <c r="M366" s="11" t="str">
        <f>_xlfn.XLOOKUP(B366, 'workers Info'!$A$2:$A$301, 'workers Info'!$F$2:$F$301)</f>
        <v>ExpressCargo</v>
      </c>
      <c r="N366" s="19">
        <f t="shared" si="26"/>
        <v>145.85714285714286</v>
      </c>
      <c r="O366" s="13">
        <f t="shared" si="27"/>
        <v>408.4</v>
      </c>
      <c r="P366" s="13">
        <f t="shared" si="28"/>
        <v>2763.2024912284114</v>
      </c>
      <c r="Q366" s="41">
        <v>18872</v>
      </c>
      <c r="R366">
        <f t="shared" si="29"/>
        <v>3</v>
      </c>
    </row>
    <row r="367" spans="1:18" ht="15" x14ac:dyDescent="0.25">
      <c r="A367" s="1" t="s">
        <v>1036</v>
      </c>
      <c r="B367" s="1" t="s">
        <v>107</v>
      </c>
      <c r="C367" s="21" t="str">
        <f>_xlfn.XLOOKUP(B367,'workers Info'!$A$2:$A$301,'workers Info'!$B$2:$B$301)</f>
        <v>Hanson Giacoboni</v>
      </c>
      <c r="D367" s="29">
        <v>45681</v>
      </c>
      <c r="E367" s="1" t="s">
        <v>673</v>
      </c>
      <c r="F367" s="1" t="s">
        <v>674</v>
      </c>
      <c r="G367" s="40">
        <v>919</v>
      </c>
      <c r="H367" s="39">
        <v>21</v>
      </c>
      <c r="I367" s="1" t="s">
        <v>659</v>
      </c>
      <c r="J367" t="s">
        <v>641</v>
      </c>
      <c r="K367" s="14">
        <v>2103.3028110028099</v>
      </c>
      <c r="L367" s="13">
        <f t="shared" si="25"/>
        <v>2.2886864102315667</v>
      </c>
      <c r="M367" s="11" t="str">
        <f>_xlfn.XLOOKUP(B367, 'workers Info'!$A$2:$A$301, 'workers Info'!$F$2:$F$301)</f>
        <v>LogiTrans</v>
      </c>
      <c r="N367" s="19">
        <f t="shared" si="26"/>
        <v>131.28571428571428</v>
      </c>
      <c r="O367" s="13">
        <f t="shared" si="27"/>
        <v>367.59999999999997</v>
      </c>
      <c r="P367" s="13">
        <f t="shared" si="28"/>
        <v>1735.70281100281</v>
      </c>
      <c r="Q367" s="41">
        <v>2642</v>
      </c>
      <c r="R367">
        <f t="shared" si="29"/>
        <v>1</v>
      </c>
    </row>
    <row r="368" spans="1:18" ht="15" x14ac:dyDescent="0.25">
      <c r="A368" s="1" t="s">
        <v>1037</v>
      </c>
      <c r="B368" s="1" t="s">
        <v>551</v>
      </c>
      <c r="C368" s="21" t="str">
        <f>_xlfn.XLOOKUP(B368,'workers Info'!$A$2:$A$301,'workers Info'!$B$2:$B$301)</f>
        <v>Shayne Blackmore</v>
      </c>
      <c r="D368" s="29">
        <v>45689</v>
      </c>
      <c r="E368" s="1" t="s">
        <v>661</v>
      </c>
      <c r="F368" s="1" t="s">
        <v>666</v>
      </c>
      <c r="G368" s="40">
        <v>2729</v>
      </c>
      <c r="H368" s="39">
        <v>56</v>
      </c>
      <c r="I368" s="1" t="s">
        <v>659</v>
      </c>
      <c r="J368" t="s">
        <v>640</v>
      </c>
      <c r="K368" s="14">
        <v>5039.1398107333362</v>
      </c>
      <c r="L368" s="13">
        <f t="shared" si="25"/>
        <v>1.8465151376816915</v>
      </c>
      <c r="M368" s="11" t="str">
        <f>_xlfn.XLOOKUP(B368, 'workers Info'!$A$2:$A$301, 'workers Info'!$F$2:$F$301)</f>
        <v>SwiftMove</v>
      </c>
      <c r="N368" s="19">
        <f t="shared" si="26"/>
        <v>389.85714285714283</v>
      </c>
      <c r="O368" s="13">
        <f t="shared" si="27"/>
        <v>1091.5999999999999</v>
      </c>
      <c r="P368" s="13">
        <f t="shared" si="28"/>
        <v>3947.5398107333363</v>
      </c>
      <c r="Q368" s="41">
        <v>10565</v>
      </c>
      <c r="R368">
        <f t="shared" si="29"/>
        <v>2</v>
      </c>
    </row>
    <row r="369" spans="1:18" ht="15" x14ac:dyDescent="0.25">
      <c r="A369" s="1" t="s">
        <v>1038</v>
      </c>
      <c r="B369" s="1" t="s">
        <v>59</v>
      </c>
      <c r="C369" s="21" t="str">
        <f>_xlfn.XLOOKUP(B369,'workers Info'!$A$2:$A$301,'workers Info'!$B$2:$B$301)</f>
        <v>Leonhard De Bruyn</v>
      </c>
      <c r="D369" s="29">
        <v>45687</v>
      </c>
      <c r="E369" s="1" t="s">
        <v>664</v>
      </c>
      <c r="F369" s="1" t="s">
        <v>680</v>
      </c>
      <c r="G369" s="40">
        <v>2613</v>
      </c>
      <c r="H369" s="39">
        <v>55</v>
      </c>
      <c r="I369" s="1" t="s">
        <v>659</v>
      </c>
      <c r="J369" t="s">
        <v>638</v>
      </c>
      <c r="K369" s="14">
        <v>6815.88709419307</v>
      </c>
      <c r="L369" s="13">
        <f t="shared" si="25"/>
        <v>2.6084527723662725</v>
      </c>
      <c r="M369" s="11" t="str">
        <f>_xlfn.XLOOKUP(B369, 'workers Info'!$A$2:$A$301, 'workers Info'!$F$2:$F$301)</f>
        <v>SwiftMove</v>
      </c>
      <c r="N369" s="19">
        <f t="shared" si="26"/>
        <v>373.28571428571428</v>
      </c>
      <c r="O369" s="13">
        <f t="shared" si="27"/>
        <v>1045.1999999999998</v>
      </c>
      <c r="P369" s="13">
        <f t="shared" si="28"/>
        <v>5770.6870941930702</v>
      </c>
      <c r="Q369" s="41">
        <v>5269</v>
      </c>
      <c r="R369">
        <f t="shared" si="29"/>
        <v>4</v>
      </c>
    </row>
    <row r="370" spans="1:18" ht="15" x14ac:dyDescent="0.25">
      <c r="A370" s="1" t="s">
        <v>1039</v>
      </c>
      <c r="B370" s="1" t="s">
        <v>250</v>
      </c>
      <c r="C370" s="21" t="str">
        <f>_xlfn.XLOOKUP(B370,'workers Info'!$A$2:$A$301,'workers Info'!$B$2:$B$301)</f>
        <v>Lisetta Haxbie</v>
      </c>
      <c r="D370" s="29">
        <v>45688</v>
      </c>
      <c r="E370" s="1" t="s">
        <v>664</v>
      </c>
      <c r="F370" s="1" t="s">
        <v>671</v>
      </c>
      <c r="G370" s="40">
        <v>1663</v>
      </c>
      <c r="H370" s="39">
        <v>36</v>
      </c>
      <c r="I370" s="1" t="s">
        <v>659</v>
      </c>
      <c r="J370" t="s">
        <v>638</v>
      </c>
      <c r="K370" s="14">
        <v>4214.6792919848303</v>
      </c>
      <c r="L370" s="13">
        <f t="shared" si="25"/>
        <v>2.5343832182710946</v>
      </c>
      <c r="M370" s="11" t="str">
        <f>_xlfn.XLOOKUP(B370, 'workers Info'!$A$2:$A$301, 'workers Info'!$F$2:$F$301)</f>
        <v>FastHaul</v>
      </c>
      <c r="N370" s="19">
        <f t="shared" si="26"/>
        <v>237.57142857142858</v>
      </c>
      <c r="O370" s="13">
        <f t="shared" si="27"/>
        <v>665.2</v>
      </c>
      <c r="P370" s="13">
        <f t="shared" si="28"/>
        <v>3549.4792919848305</v>
      </c>
      <c r="Q370" s="41">
        <v>5218</v>
      </c>
      <c r="R370">
        <f t="shared" si="29"/>
        <v>3</v>
      </c>
    </row>
    <row r="371" spans="1:18" ht="15" x14ac:dyDescent="0.25">
      <c r="A371" s="1" t="s">
        <v>1040</v>
      </c>
      <c r="B371" s="1" t="s">
        <v>256</v>
      </c>
      <c r="C371" s="21" t="str">
        <f>_xlfn.XLOOKUP(B371,'workers Info'!$A$2:$A$301,'workers Info'!$B$2:$B$301)</f>
        <v>Daphna Brugemann</v>
      </c>
      <c r="D371" s="29">
        <v>45682</v>
      </c>
      <c r="E371" s="1" t="s">
        <v>661</v>
      </c>
      <c r="F371" s="1" t="s">
        <v>680</v>
      </c>
      <c r="G371" s="40">
        <v>1581</v>
      </c>
      <c r="H371" s="39">
        <v>33</v>
      </c>
      <c r="I371" s="1" t="s">
        <v>659</v>
      </c>
      <c r="J371" t="s">
        <v>641</v>
      </c>
      <c r="K371" s="14">
        <v>3419.8676838052088</v>
      </c>
      <c r="L371" s="13">
        <f t="shared" si="25"/>
        <v>2.1631041643296705</v>
      </c>
      <c r="M371" s="11" t="str">
        <f>_xlfn.XLOOKUP(B371, 'workers Info'!$A$2:$A$301, 'workers Info'!$F$2:$F$301)</f>
        <v>ExpressCargo</v>
      </c>
      <c r="N371" s="19">
        <f t="shared" si="26"/>
        <v>225.85714285714286</v>
      </c>
      <c r="O371" s="13">
        <f t="shared" si="27"/>
        <v>632.4</v>
      </c>
      <c r="P371" s="13">
        <f t="shared" si="28"/>
        <v>2787.4676838052087</v>
      </c>
      <c r="Q371" s="41">
        <v>2487</v>
      </c>
      <c r="R371">
        <f t="shared" si="29"/>
        <v>4</v>
      </c>
    </row>
    <row r="372" spans="1:18" ht="15" x14ac:dyDescent="0.25">
      <c r="A372" s="1" t="s">
        <v>1041</v>
      </c>
      <c r="B372" s="1" t="s">
        <v>109</v>
      </c>
      <c r="C372" s="21" t="str">
        <f>_xlfn.XLOOKUP(B372,'workers Info'!$A$2:$A$301,'workers Info'!$B$2:$B$301)</f>
        <v>Karlik Diddams</v>
      </c>
      <c r="D372" s="29">
        <v>45688</v>
      </c>
      <c r="E372" s="1" t="s">
        <v>661</v>
      </c>
      <c r="F372" s="1" t="s">
        <v>680</v>
      </c>
      <c r="G372" s="40">
        <v>2533</v>
      </c>
      <c r="H372" s="39">
        <v>52</v>
      </c>
      <c r="I372" s="1" t="s">
        <v>659</v>
      </c>
      <c r="J372" t="s">
        <v>637</v>
      </c>
      <c r="K372" s="14">
        <v>3426.0858201228407</v>
      </c>
      <c r="L372" s="13">
        <f t="shared" si="25"/>
        <v>1.352580268504872</v>
      </c>
      <c r="M372" s="11" t="str">
        <f>_xlfn.XLOOKUP(B372, 'workers Info'!$A$2:$A$301, 'workers Info'!$F$2:$F$301)</f>
        <v>ExpressCargo</v>
      </c>
      <c r="N372" s="19">
        <f t="shared" si="26"/>
        <v>361.85714285714283</v>
      </c>
      <c r="O372" s="13">
        <f t="shared" si="27"/>
        <v>1013.1999999999998</v>
      </c>
      <c r="P372" s="13">
        <f t="shared" si="28"/>
        <v>2412.8858201228409</v>
      </c>
      <c r="Q372" s="41">
        <v>3498</v>
      </c>
      <c r="R372">
        <f t="shared" si="29"/>
        <v>3</v>
      </c>
    </row>
    <row r="373" spans="1:18" ht="15" x14ac:dyDescent="0.25">
      <c r="A373" s="1" t="s">
        <v>1042</v>
      </c>
      <c r="B373" s="1" t="s">
        <v>553</v>
      </c>
      <c r="C373" s="21" t="str">
        <f>_xlfn.XLOOKUP(B373,'workers Info'!$A$2:$A$301,'workers Info'!$B$2:$B$301)</f>
        <v>Yankee Fossey</v>
      </c>
      <c r="D373" s="29">
        <v>45679</v>
      </c>
      <c r="E373" s="1" t="s">
        <v>673</v>
      </c>
      <c r="F373" s="1" t="s">
        <v>669</v>
      </c>
      <c r="G373" s="40">
        <v>2143</v>
      </c>
      <c r="H373" s="39">
        <v>45</v>
      </c>
      <c r="I373" s="1" t="s">
        <v>659</v>
      </c>
      <c r="J373" t="s">
        <v>639</v>
      </c>
      <c r="K373" s="14">
        <v>6661.6337481057417</v>
      </c>
      <c r="L373" s="13">
        <f t="shared" si="25"/>
        <v>3.1085551787707613</v>
      </c>
      <c r="M373" s="11" t="str">
        <f>_xlfn.XLOOKUP(B373, 'workers Info'!$A$2:$A$301, 'workers Info'!$F$2:$F$301)</f>
        <v>LogiTrans</v>
      </c>
      <c r="N373" s="19">
        <f t="shared" si="26"/>
        <v>306.14285714285717</v>
      </c>
      <c r="O373" s="13">
        <f t="shared" si="27"/>
        <v>857.2</v>
      </c>
      <c r="P373" s="13">
        <f t="shared" si="28"/>
        <v>5804.4337481057419</v>
      </c>
      <c r="Q373" s="41">
        <v>21559</v>
      </c>
      <c r="R373">
        <f t="shared" si="29"/>
        <v>2</v>
      </c>
    </row>
    <row r="374" spans="1:18" ht="15" x14ac:dyDescent="0.25">
      <c r="A374" s="1" t="s">
        <v>1043</v>
      </c>
      <c r="B374" s="1" t="s">
        <v>291</v>
      </c>
      <c r="C374" s="21" t="str">
        <f>_xlfn.XLOOKUP(B374,'workers Info'!$A$2:$A$301,'workers Info'!$B$2:$B$301)</f>
        <v>Eleanor Waterdrinker</v>
      </c>
      <c r="D374" s="29">
        <v>45679</v>
      </c>
      <c r="E374" s="1" t="s">
        <v>687</v>
      </c>
      <c r="F374" s="1" t="s">
        <v>674</v>
      </c>
      <c r="G374" s="40">
        <v>47</v>
      </c>
      <c r="H374" s="39">
        <v>4</v>
      </c>
      <c r="I374" s="1" t="s">
        <v>659</v>
      </c>
      <c r="J374" t="s">
        <v>637</v>
      </c>
      <c r="K374" s="14">
        <v>54.927749075877522</v>
      </c>
      <c r="L374" s="13">
        <f t="shared" si="25"/>
        <v>1.1686755122527133</v>
      </c>
      <c r="M374" s="11" t="str">
        <f>_xlfn.XLOOKUP(B374, 'workers Info'!$A$2:$A$301, 'workers Info'!$F$2:$F$301)</f>
        <v>FastHaul</v>
      </c>
      <c r="N374" s="19">
        <f t="shared" si="26"/>
        <v>6.7142857142857144</v>
      </c>
      <c r="O374" s="13">
        <f t="shared" si="27"/>
        <v>18.8</v>
      </c>
      <c r="P374" s="13">
        <f t="shared" si="28"/>
        <v>36.127749075877517</v>
      </c>
      <c r="Q374" s="41">
        <v>2762</v>
      </c>
      <c r="R374">
        <f t="shared" si="29"/>
        <v>3</v>
      </c>
    </row>
    <row r="375" spans="1:18" ht="15" x14ac:dyDescent="0.25">
      <c r="A375" s="1" t="s">
        <v>1044</v>
      </c>
      <c r="B375" s="1" t="s">
        <v>161</v>
      </c>
      <c r="C375" s="21" t="str">
        <f>_xlfn.XLOOKUP(B375,'workers Info'!$A$2:$A$301,'workers Info'!$B$2:$B$301)</f>
        <v>Edsel Ivimey</v>
      </c>
      <c r="D375" s="29">
        <v>45678</v>
      </c>
      <c r="E375" s="1" t="s">
        <v>676</v>
      </c>
      <c r="F375" s="1" t="s">
        <v>669</v>
      </c>
      <c r="G375" s="40">
        <v>1318</v>
      </c>
      <c r="H375" s="39">
        <v>29</v>
      </c>
      <c r="I375" s="1" t="s">
        <v>659</v>
      </c>
      <c r="J375" t="s">
        <v>640</v>
      </c>
      <c r="K375" s="14">
        <v>2522.0641976346492</v>
      </c>
      <c r="L375" s="13">
        <f t="shared" si="25"/>
        <v>1.9135540194496579</v>
      </c>
      <c r="M375" s="11" t="str">
        <f>_xlfn.XLOOKUP(B375, 'workers Info'!$A$2:$A$301, 'workers Info'!$F$2:$F$301)</f>
        <v>RoadRunners</v>
      </c>
      <c r="N375" s="19">
        <f t="shared" si="26"/>
        <v>188.28571428571428</v>
      </c>
      <c r="O375" s="13">
        <f t="shared" si="27"/>
        <v>527.19999999999993</v>
      </c>
      <c r="P375" s="13">
        <f t="shared" si="28"/>
        <v>1994.8641976346494</v>
      </c>
      <c r="Q375" s="41">
        <v>10827</v>
      </c>
      <c r="R375">
        <f t="shared" si="29"/>
        <v>2</v>
      </c>
    </row>
    <row r="376" spans="1:18" ht="15" x14ac:dyDescent="0.25">
      <c r="A376" s="1" t="s">
        <v>1045</v>
      </c>
      <c r="B376" s="1" t="s">
        <v>173</v>
      </c>
      <c r="C376" s="21" t="str">
        <f>_xlfn.XLOOKUP(B376,'workers Info'!$A$2:$A$301,'workers Info'!$B$2:$B$301)</f>
        <v>Angelique Cresar</v>
      </c>
      <c r="D376" s="29">
        <v>45687</v>
      </c>
      <c r="E376" s="1" t="s">
        <v>673</v>
      </c>
      <c r="F376" s="1" t="s">
        <v>666</v>
      </c>
      <c r="G376" s="40">
        <v>2589</v>
      </c>
      <c r="H376" s="39">
        <v>54</v>
      </c>
      <c r="I376" s="1" t="s">
        <v>659</v>
      </c>
      <c r="J376" t="s">
        <v>639</v>
      </c>
      <c r="K376" s="14">
        <v>8528.7183276623728</v>
      </c>
      <c r="L376" s="13">
        <f t="shared" si="25"/>
        <v>3.2942133362929211</v>
      </c>
      <c r="M376" s="11" t="str">
        <f>_xlfn.XLOOKUP(B376, 'workers Info'!$A$2:$A$301, 'workers Info'!$F$2:$F$301)</f>
        <v>SwiftMove</v>
      </c>
      <c r="N376" s="19">
        <f t="shared" si="26"/>
        <v>369.85714285714283</v>
      </c>
      <c r="O376" s="13">
        <f t="shared" si="27"/>
        <v>1035.5999999999999</v>
      </c>
      <c r="P376" s="13">
        <f t="shared" si="28"/>
        <v>7493.1183276623724</v>
      </c>
      <c r="Q376" s="41">
        <v>19386</v>
      </c>
      <c r="R376">
        <f t="shared" si="29"/>
        <v>1</v>
      </c>
    </row>
    <row r="377" spans="1:18" ht="15" x14ac:dyDescent="0.25">
      <c r="A377" s="1" t="s">
        <v>1046</v>
      </c>
      <c r="B377" s="1" t="s">
        <v>419</v>
      </c>
      <c r="C377" s="21" t="str">
        <f>_xlfn.XLOOKUP(B377,'workers Info'!$A$2:$A$301,'workers Info'!$B$2:$B$301)</f>
        <v>Doy Grimestone</v>
      </c>
      <c r="D377" s="29">
        <v>45691</v>
      </c>
      <c r="E377" s="1" t="s">
        <v>676</v>
      </c>
      <c r="F377" s="1" t="s">
        <v>671</v>
      </c>
      <c r="G377" s="40">
        <v>2375</v>
      </c>
      <c r="H377" s="39">
        <v>51</v>
      </c>
      <c r="I377" s="1" t="s">
        <v>659</v>
      </c>
      <c r="J377" t="s">
        <v>638</v>
      </c>
      <c r="K377" s="14">
        <v>6663.0976059801069</v>
      </c>
      <c r="L377" s="13">
        <f t="shared" si="25"/>
        <v>2.8055147814653081</v>
      </c>
      <c r="M377" s="11" t="str">
        <f>_xlfn.XLOOKUP(B377, 'workers Info'!$A$2:$A$301, 'workers Info'!$F$2:$F$301)</f>
        <v>FastHaul</v>
      </c>
      <c r="N377" s="19">
        <f t="shared" si="26"/>
        <v>339.28571428571428</v>
      </c>
      <c r="O377" s="13">
        <f t="shared" si="27"/>
        <v>949.99999999999989</v>
      </c>
      <c r="P377" s="13">
        <f t="shared" si="28"/>
        <v>5713.0976059801069</v>
      </c>
      <c r="Q377" s="41">
        <v>5379</v>
      </c>
      <c r="R377">
        <f t="shared" si="29"/>
        <v>3</v>
      </c>
    </row>
    <row r="378" spans="1:18" ht="15" x14ac:dyDescent="0.25">
      <c r="A378" s="1" t="s">
        <v>1047</v>
      </c>
      <c r="B378" s="1" t="s">
        <v>189</v>
      </c>
      <c r="C378" s="21" t="str">
        <f>_xlfn.XLOOKUP(B378,'workers Info'!$A$2:$A$301,'workers Info'!$B$2:$B$301)</f>
        <v>Morganica Couvet</v>
      </c>
      <c r="D378" s="29">
        <v>45690</v>
      </c>
      <c r="E378" s="1" t="s">
        <v>673</v>
      </c>
      <c r="F378" s="1" t="s">
        <v>662</v>
      </c>
      <c r="G378" s="40">
        <v>947</v>
      </c>
      <c r="H378" s="39">
        <v>22</v>
      </c>
      <c r="I378" s="1" t="s">
        <v>659</v>
      </c>
      <c r="J378" t="s">
        <v>638</v>
      </c>
      <c r="K378" s="14">
        <v>2404.6418308623015</v>
      </c>
      <c r="L378" s="13">
        <f t="shared" si="25"/>
        <v>2.5392205183340035</v>
      </c>
      <c r="M378" s="11" t="str">
        <f>_xlfn.XLOOKUP(B378, 'workers Info'!$A$2:$A$301, 'workers Info'!$F$2:$F$301)</f>
        <v>ExpressCargo</v>
      </c>
      <c r="N378" s="19">
        <f t="shared" si="26"/>
        <v>135.28571428571428</v>
      </c>
      <c r="O378" s="13">
        <f t="shared" si="27"/>
        <v>378.79999999999995</v>
      </c>
      <c r="P378" s="13">
        <f t="shared" si="28"/>
        <v>2025.8418308623015</v>
      </c>
      <c r="Q378" s="41">
        <v>4788</v>
      </c>
      <c r="R378">
        <f t="shared" si="29"/>
        <v>3</v>
      </c>
    </row>
    <row r="379" spans="1:18" ht="15" x14ac:dyDescent="0.25">
      <c r="A379" s="1" t="s">
        <v>1048</v>
      </c>
      <c r="B379" s="1" t="s">
        <v>453</v>
      </c>
      <c r="C379" s="21" t="str">
        <f>_xlfn.XLOOKUP(B379,'workers Info'!$A$2:$A$301,'workers Info'!$B$2:$B$301)</f>
        <v>Prentiss Kirrage</v>
      </c>
      <c r="D379" s="29">
        <v>45680</v>
      </c>
      <c r="E379" s="1" t="s">
        <v>668</v>
      </c>
      <c r="F379" s="1" t="s">
        <v>662</v>
      </c>
      <c r="G379" s="40">
        <v>2135</v>
      </c>
      <c r="H379" s="39">
        <v>44</v>
      </c>
      <c r="I379" s="1" t="s">
        <v>659</v>
      </c>
      <c r="J379" t="s">
        <v>638</v>
      </c>
      <c r="K379" s="14">
        <v>5484.0998655710928</v>
      </c>
      <c r="L379" s="13">
        <f t="shared" si="25"/>
        <v>2.5686650424220576</v>
      </c>
      <c r="M379" s="11" t="str">
        <f>_xlfn.XLOOKUP(B379, 'workers Info'!$A$2:$A$301, 'workers Info'!$F$2:$F$301)</f>
        <v>FastHaul</v>
      </c>
      <c r="N379" s="19">
        <f t="shared" si="26"/>
        <v>305</v>
      </c>
      <c r="O379" s="13">
        <f t="shared" si="27"/>
        <v>854</v>
      </c>
      <c r="P379" s="13">
        <f t="shared" si="28"/>
        <v>4630.0998655710928</v>
      </c>
      <c r="Q379" s="41">
        <v>4625</v>
      </c>
      <c r="R379">
        <f t="shared" si="29"/>
        <v>1</v>
      </c>
    </row>
    <row r="380" spans="1:18" ht="15" x14ac:dyDescent="0.25">
      <c r="A380" s="1" t="s">
        <v>1049</v>
      </c>
      <c r="B380" s="1" t="s">
        <v>493</v>
      </c>
      <c r="C380" s="21" t="str">
        <f>_xlfn.XLOOKUP(B380,'workers Info'!$A$2:$A$301,'workers Info'!$B$2:$B$301)</f>
        <v>Granny Rider</v>
      </c>
      <c r="D380" s="29">
        <v>45690</v>
      </c>
      <c r="E380" s="1" t="s">
        <v>664</v>
      </c>
      <c r="F380" s="1" t="s">
        <v>666</v>
      </c>
      <c r="G380" s="40">
        <v>2930</v>
      </c>
      <c r="H380" s="39">
        <v>60</v>
      </c>
      <c r="I380" s="1" t="s">
        <v>659</v>
      </c>
      <c r="J380" t="s">
        <v>638</v>
      </c>
      <c r="K380" s="14">
        <v>7871.2372999054005</v>
      </c>
      <c r="L380" s="13">
        <f t="shared" si="25"/>
        <v>2.6864291125956998</v>
      </c>
      <c r="M380" s="11" t="str">
        <f>_xlfn.XLOOKUP(B380, 'workers Info'!$A$2:$A$301, 'workers Info'!$F$2:$F$301)</f>
        <v>LogiTrans</v>
      </c>
      <c r="N380" s="19">
        <f t="shared" si="26"/>
        <v>418.57142857142856</v>
      </c>
      <c r="O380" s="13">
        <f t="shared" si="27"/>
        <v>1171.9999999999998</v>
      </c>
      <c r="P380" s="13">
        <f t="shared" si="28"/>
        <v>6699.2372999054005</v>
      </c>
      <c r="Q380" s="41">
        <v>5034</v>
      </c>
      <c r="R380">
        <f t="shared" si="29"/>
        <v>3</v>
      </c>
    </row>
    <row r="381" spans="1:18" ht="15" x14ac:dyDescent="0.25">
      <c r="A381" s="1" t="s">
        <v>1050</v>
      </c>
      <c r="B381" s="1" t="s">
        <v>437</v>
      </c>
      <c r="C381" s="21" t="str">
        <f>_xlfn.XLOOKUP(B381,'workers Info'!$A$2:$A$301,'workers Info'!$B$2:$B$301)</f>
        <v>Errick Ripping</v>
      </c>
      <c r="D381" s="29">
        <v>45690</v>
      </c>
      <c r="E381" s="1" t="s">
        <v>661</v>
      </c>
      <c r="F381" s="1" t="s">
        <v>671</v>
      </c>
      <c r="G381" s="40">
        <v>669</v>
      </c>
      <c r="H381" s="39">
        <v>15</v>
      </c>
      <c r="I381" s="1" t="s">
        <v>659</v>
      </c>
      <c r="J381" t="s">
        <v>638</v>
      </c>
      <c r="K381" s="14">
        <v>1782.4075192436749</v>
      </c>
      <c r="L381" s="13">
        <f t="shared" si="25"/>
        <v>2.6642862768963749</v>
      </c>
      <c r="M381" s="11" t="str">
        <f>_xlfn.XLOOKUP(B381, 'workers Info'!$A$2:$A$301, 'workers Info'!$F$2:$F$301)</f>
        <v>SwiftMove</v>
      </c>
      <c r="N381" s="19">
        <f t="shared" si="26"/>
        <v>95.571428571428569</v>
      </c>
      <c r="O381" s="13">
        <f t="shared" si="27"/>
        <v>267.59999999999997</v>
      </c>
      <c r="P381" s="13">
        <f t="shared" si="28"/>
        <v>1514.807519243675</v>
      </c>
      <c r="Q381" s="41">
        <v>5368</v>
      </c>
      <c r="R381">
        <f t="shared" si="29"/>
        <v>3</v>
      </c>
    </row>
    <row r="382" spans="1:18" ht="15" x14ac:dyDescent="0.25">
      <c r="A382" s="1" t="s">
        <v>1051</v>
      </c>
      <c r="B382" s="1" t="s">
        <v>349</v>
      </c>
      <c r="C382" s="21" t="str">
        <f>_xlfn.XLOOKUP(B382,'workers Info'!$A$2:$A$301,'workers Info'!$B$2:$B$301)</f>
        <v>Stacee Tipper</v>
      </c>
      <c r="D382" s="29">
        <v>45687</v>
      </c>
      <c r="E382" s="1" t="s">
        <v>664</v>
      </c>
      <c r="F382" s="1" t="s">
        <v>680</v>
      </c>
      <c r="G382" s="40">
        <v>1327</v>
      </c>
      <c r="H382" s="39">
        <v>28</v>
      </c>
      <c r="I382" s="1" t="s">
        <v>659</v>
      </c>
      <c r="J382" t="s">
        <v>639</v>
      </c>
      <c r="K382" s="14">
        <v>4064.9324194513401</v>
      </c>
      <c r="L382" s="13">
        <f t="shared" si="25"/>
        <v>3.0632497509053054</v>
      </c>
      <c r="M382" s="11" t="str">
        <f>_xlfn.XLOOKUP(B382, 'workers Info'!$A$2:$A$301, 'workers Info'!$F$2:$F$301)</f>
        <v>FastHaul</v>
      </c>
      <c r="N382" s="19">
        <f t="shared" si="26"/>
        <v>189.57142857142858</v>
      </c>
      <c r="O382" s="13">
        <f t="shared" si="27"/>
        <v>530.79999999999995</v>
      </c>
      <c r="P382" s="13">
        <f t="shared" si="28"/>
        <v>3534.13241945134</v>
      </c>
      <c r="Q382" s="41">
        <v>21655</v>
      </c>
      <c r="R382">
        <f t="shared" si="29"/>
        <v>1</v>
      </c>
    </row>
    <row r="383" spans="1:18" ht="15" x14ac:dyDescent="0.25">
      <c r="A383" s="1" t="s">
        <v>1052</v>
      </c>
      <c r="B383" s="1" t="s">
        <v>463</v>
      </c>
      <c r="C383" s="21" t="str">
        <f>_xlfn.XLOOKUP(B383,'workers Info'!$A$2:$A$301,'workers Info'!$B$2:$B$301)</f>
        <v>Ginny Binham</v>
      </c>
      <c r="D383" s="29">
        <v>45678</v>
      </c>
      <c r="E383" s="1" t="s">
        <v>661</v>
      </c>
      <c r="F383" s="1" t="s">
        <v>674</v>
      </c>
      <c r="G383" s="40">
        <v>623</v>
      </c>
      <c r="H383" s="39">
        <v>14</v>
      </c>
      <c r="I383" s="1" t="s">
        <v>659</v>
      </c>
      <c r="J383" t="s">
        <v>640</v>
      </c>
      <c r="K383" s="14">
        <v>1211.6489755136022</v>
      </c>
      <c r="L383" s="13">
        <f t="shared" si="25"/>
        <v>1.9448619189624432</v>
      </c>
      <c r="M383" s="11" t="str">
        <f>_xlfn.XLOOKUP(B383, 'workers Info'!$A$2:$A$301, 'workers Info'!$F$2:$F$301)</f>
        <v>LogiTrans</v>
      </c>
      <c r="N383" s="19">
        <f t="shared" si="26"/>
        <v>89</v>
      </c>
      <c r="O383" s="13">
        <f t="shared" si="27"/>
        <v>249.2</v>
      </c>
      <c r="P383" s="13">
        <f t="shared" si="28"/>
        <v>962.44897551360214</v>
      </c>
      <c r="Q383" s="41">
        <v>9530</v>
      </c>
      <c r="R383">
        <f t="shared" si="29"/>
        <v>2</v>
      </c>
    </row>
    <row r="384" spans="1:18" ht="15" x14ac:dyDescent="0.25">
      <c r="A384" s="1" t="s">
        <v>1053</v>
      </c>
      <c r="B384" s="1" t="s">
        <v>361</v>
      </c>
      <c r="C384" s="21" t="str">
        <f>_xlfn.XLOOKUP(B384,'workers Info'!$A$2:$A$301,'workers Info'!$B$2:$B$301)</f>
        <v>Kara Derdes</v>
      </c>
      <c r="D384" s="29">
        <v>45678</v>
      </c>
      <c r="E384" s="1" t="s">
        <v>657</v>
      </c>
      <c r="F384" s="1" t="s">
        <v>658</v>
      </c>
      <c r="G384" s="40">
        <v>730</v>
      </c>
      <c r="H384" s="39">
        <v>16</v>
      </c>
      <c r="I384" s="1" t="s">
        <v>659</v>
      </c>
      <c r="J384" t="s">
        <v>639</v>
      </c>
      <c r="K384" s="14">
        <v>2324.9586536706875</v>
      </c>
      <c r="L384" s="13">
        <f t="shared" si="25"/>
        <v>3.1848748680420376</v>
      </c>
      <c r="M384" s="11" t="str">
        <f>_xlfn.XLOOKUP(B384, 'workers Info'!$A$2:$A$301, 'workers Info'!$F$2:$F$301)</f>
        <v>SwiftMove</v>
      </c>
      <c r="N384" s="19">
        <f t="shared" si="26"/>
        <v>104.28571428571429</v>
      </c>
      <c r="O384" s="13">
        <f t="shared" si="27"/>
        <v>292</v>
      </c>
      <c r="P384" s="13">
        <f t="shared" si="28"/>
        <v>2032.9586536706875</v>
      </c>
      <c r="Q384" s="41">
        <v>18897</v>
      </c>
      <c r="R384">
        <f t="shared" si="29"/>
        <v>6</v>
      </c>
    </row>
    <row r="385" spans="1:18" ht="15" x14ac:dyDescent="0.25">
      <c r="A385" s="1" t="s">
        <v>1054</v>
      </c>
      <c r="B385" s="1" t="s">
        <v>609</v>
      </c>
      <c r="C385" s="21" t="str">
        <f>_xlfn.XLOOKUP(B385,'workers Info'!$A$2:$A$301,'workers Info'!$B$2:$B$301)</f>
        <v>Carie Henriet</v>
      </c>
      <c r="D385" s="29">
        <v>45681</v>
      </c>
      <c r="E385" s="1" t="s">
        <v>668</v>
      </c>
      <c r="F385" s="1" t="s">
        <v>669</v>
      </c>
      <c r="G385" s="40">
        <v>2844</v>
      </c>
      <c r="H385" s="39">
        <v>60</v>
      </c>
      <c r="I385" s="1" t="s">
        <v>659</v>
      </c>
      <c r="J385" t="s">
        <v>638</v>
      </c>
      <c r="K385" s="14">
        <v>7593.7045578105235</v>
      </c>
      <c r="L385" s="13">
        <f t="shared" si="25"/>
        <v>2.6700789584425189</v>
      </c>
      <c r="M385" s="11" t="str">
        <f>_xlfn.XLOOKUP(B385, 'workers Info'!$A$2:$A$301, 'workers Info'!$F$2:$F$301)</f>
        <v>LogiTrans</v>
      </c>
      <c r="N385" s="19">
        <f t="shared" si="26"/>
        <v>406.28571428571428</v>
      </c>
      <c r="O385" s="13">
        <f t="shared" si="27"/>
        <v>1137.5999999999999</v>
      </c>
      <c r="P385" s="13">
        <f t="shared" si="28"/>
        <v>6456.1045578105241</v>
      </c>
      <c r="Q385" s="41">
        <v>4634</v>
      </c>
      <c r="R385">
        <f t="shared" si="29"/>
        <v>3</v>
      </c>
    </row>
    <row r="386" spans="1:18" ht="15" x14ac:dyDescent="0.25">
      <c r="A386" s="1" t="s">
        <v>1055</v>
      </c>
      <c r="B386" s="1" t="s">
        <v>491</v>
      </c>
      <c r="C386" s="21" t="str">
        <f>_xlfn.XLOOKUP(B386,'workers Info'!$A$2:$A$301,'workers Info'!$B$2:$B$301)</f>
        <v>Felicdad Covell</v>
      </c>
      <c r="D386" s="29">
        <v>45691</v>
      </c>
      <c r="E386" s="1" t="s">
        <v>687</v>
      </c>
      <c r="F386" s="1" t="s">
        <v>666</v>
      </c>
      <c r="G386" s="40">
        <v>2907</v>
      </c>
      <c r="H386" s="39">
        <v>61</v>
      </c>
      <c r="I386" s="1" t="s">
        <v>659</v>
      </c>
      <c r="J386" t="s">
        <v>637</v>
      </c>
      <c r="K386" s="14">
        <v>3403.5866249200199</v>
      </c>
      <c r="L386" s="13">
        <f t="shared" si="25"/>
        <v>1.1708244323770278</v>
      </c>
      <c r="M386" s="11" t="str">
        <f>_xlfn.XLOOKUP(B386, 'workers Info'!$A$2:$A$301, 'workers Info'!$F$2:$F$301)</f>
        <v>ExpressCargo</v>
      </c>
      <c r="N386" s="19">
        <f t="shared" si="26"/>
        <v>415.28571428571428</v>
      </c>
      <c r="O386" s="13">
        <f t="shared" si="27"/>
        <v>1162.8</v>
      </c>
      <c r="P386" s="13">
        <f t="shared" si="28"/>
        <v>2240.7866249200197</v>
      </c>
      <c r="Q386" s="41">
        <v>3198</v>
      </c>
      <c r="R386">
        <f t="shared" si="29"/>
        <v>2</v>
      </c>
    </row>
    <row r="387" spans="1:18" ht="15" x14ac:dyDescent="0.25">
      <c r="A387" s="1" t="s">
        <v>1056</v>
      </c>
      <c r="B387" s="1" t="s">
        <v>61</v>
      </c>
      <c r="C387" s="21" t="str">
        <f>_xlfn.XLOOKUP(B387,'workers Info'!$A$2:$A$301,'workers Info'!$B$2:$B$301)</f>
        <v>Georgianna Tutchings</v>
      </c>
      <c r="D387" s="29">
        <v>45678</v>
      </c>
      <c r="E387" s="1" t="s">
        <v>661</v>
      </c>
      <c r="F387" s="1" t="s">
        <v>680</v>
      </c>
      <c r="G387" s="40">
        <v>297</v>
      </c>
      <c r="H387" s="39">
        <v>7</v>
      </c>
      <c r="I387" s="1" t="s">
        <v>659</v>
      </c>
      <c r="J387" t="s">
        <v>638</v>
      </c>
      <c r="K387" s="14">
        <v>823.14927978428807</v>
      </c>
      <c r="L387" s="13">
        <f t="shared" ref="L387:L450" si="30">K387/G387</f>
        <v>2.7715463965800944</v>
      </c>
      <c r="M387" s="11" t="str">
        <f>_xlfn.XLOOKUP(B387, 'workers Info'!$A$2:$A$301, 'workers Info'!$F$2:$F$301)</f>
        <v>ExpressCargo</v>
      </c>
      <c r="N387" s="19">
        <f t="shared" ref="N387:N450" si="31">G387/7</f>
        <v>42.428571428571431</v>
      </c>
      <c r="O387" s="13">
        <f t="shared" ref="O387:O450" si="32">N387*2.8</f>
        <v>118.8</v>
      </c>
      <c r="P387" s="13">
        <f t="shared" ref="P387:P450" si="33">K387-O387</f>
        <v>704.34927978428811</v>
      </c>
      <c r="Q387" s="41">
        <v>4933</v>
      </c>
      <c r="R387">
        <f t="shared" ref="R387:R450" si="34">COUNTIFS($B$2:$B$501, B387)</f>
        <v>3</v>
      </c>
    </row>
    <row r="388" spans="1:18" ht="15" x14ac:dyDescent="0.25">
      <c r="A388" s="1" t="s">
        <v>1057</v>
      </c>
      <c r="B388" s="1" t="s">
        <v>151</v>
      </c>
      <c r="C388" s="21" t="str">
        <f>_xlfn.XLOOKUP(B388,'workers Info'!$A$2:$A$301,'workers Info'!$B$2:$B$301)</f>
        <v>Randie Raycroft</v>
      </c>
      <c r="D388" s="29">
        <v>45682</v>
      </c>
      <c r="E388" s="1" t="s">
        <v>657</v>
      </c>
      <c r="F388" s="1" t="s">
        <v>662</v>
      </c>
      <c r="G388" s="40">
        <v>1873</v>
      </c>
      <c r="H388" s="39">
        <v>40</v>
      </c>
      <c r="I388" s="1" t="s">
        <v>659</v>
      </c>
      <c r="J388" t="s">
        <v>641</v>
      </c>
      <c r="K388" s="14">
        <v>3867.14034242863</v>
      </c>
      <c r="L388" s="13">
        <f t="shared" si="30"/>
        <v>2.0646771716116552</v>
      </c>
      <c r="M388" s="11" t="str">
        <f>_xlfn.XLOOKUP(B388, 'workers Info'!$A$2:$A$301, 'workers Info'!$F$2:$F$301)</f>
        <v>ExpressCargo</v>
      </c>
      <c r="N388" s="19">
        <f t="shared" si="31"/>
        <v>267.57142857142856</v>
      </c>
      <c r="O388" s="13">
        <f t="shared" si="32"/>
        <v>749.19999999999993</v>
      </c>
      <c r="P388" s="13">
        <f t="shared" si="33"/>
        <v>3117.9403424286302</v>
      </c>
      <c r="Q388" s="41">
        <v>2958</v>
      </c>
      <c r="R388">
        <f t="shared" si="34"/>
        <v>2</v>
      </c>
    </row>
    <row r="389" spans="1:18" ht="15" x14ac:dyDescent="0.25">
      <c r="A389" s="1" t="s">
        <v>1058</v>
      </c>
      <c r="B389" s="1" t="s">
        <v>399</v>
      </c>
      <c r="C389" s="21" t="str">
        <f>_xlfn.XLOOKUP(B389,'workers Info'!$A$2:$A$301,'workers Info'!$B$2:$B$301)</f>
        <v>Cathleen Stelfox</v>
      </c>
      <c r="D389" s="29">
        <v>45683</v>
      </c>
      <c r="E389" s="1" t="s">
        <v>657</v>
      </c>
      <c r="F389" s="1" t="s">
        <v>669</v>
      </c>
      <c r="G389" s="40">
        <v>203</v>
      </c>
      <c r="H389" s="39">
        <v>7</v>
      </c>
      <c r="I389" s="1" t="s">
        <v>659</v>
      </c>
      <c r="J389" t="s">
        <v>640</v>
      </c>
      <c r="K389" s="14">
        <v>372.33261056798068</v>
      </c>
      <c r="L389" s="13">
        <f t="shared" si="30"/>
        <v>1.8341507909752743</v>
      </c>
      <c r="M389" s="11" t="str">
        <f>_xlfn.XLOOKUP(B389, 'workers Info'!$A$2:$A$301, 'workers Info'!$F$2:$F$301)</f>
        <v>LogiTrans</v>
      </c>
      <c r="N389" s="19">
        <f t="shared" si="31"/>
        <v>29</v>
      </c>
      <c r="O389" s="13">
        <f t="shared" si="32"/>
        <v>81.199999999999989</v>
      </c>
      <c r="P389" s="13">
        <f t="shared" si="33"/>
        <v>291.13261056798069</v>
      </c>
      <c r="Q389" s="41">
        <v>10826</v>
      </c>
      <c r="R389">
        <f t="shared" si="34"/>
        <v>2</v>
      </c>
    </row>
    <row r="390" spans="1:18" ht="15" x14ac:dyDescent="0.25">
      <c r="A390" s="1" t="s">
        <v>1059</v>
      </c>
      <c r="B390" s="1" t="s">
        <v>465</v>
      </c>
      <c r="C390" s="21" t="str">
        <f>_xlfn.XLOOKUP(B390,'workers Info'!$A$2:$A$301,'workers Info'!$B$2:$B$301)</f>
        <v>Tallia Champagne</v>
      </c>
      <c r="D390" s="29">
        <v>45689</v>
      </c>
      <c r="E390" s="1" t="s">
        <v>676</v>
      </c>
      <c r="F390" s="1" t="s">
        <v>658</v>
      </c>
      <c r="G390" s="40">
        <v>1976</v>
      </c>
      <c r="H390" s="39">
        <v>41</v>
      </c>
      <c r="I390" s="1" t="s">
        <v>659</v>
      </c>
      <c r="J390" t="s">
        <v>639</v>
      </c>
      <c r="K390" s="14">
        <v>6458.9087835560258</v>
      </c>
      <c r="L390" s="13">
        <f t="shared" si="30"/>
        <v>3.2686785341882723</v>
      </c>
      <c r="M390" s="11" t="str">
        <f>_xlfn.XLOOKUP(B390, 'workers Info'!$A$2:$A$301, 'workers Info'!$F$2:$F$301)</f>
        <v>LogiTrans</v>
      </c>
      <c r="N390" s="19">
        <f t="shared" si="31"/>
        <v>282.28571428571428</v>
      </c>
      <c r="O390" s="13">
        <f t="shared" si="32"/>
        <v>790.4</v>
      </c>
      <c r="P390" s="13">
        <f t="shared" si="33"/>
        <v>5668.5087835560262</v>
      </c>
      <c r="Q390" s="41">
        <v>19889</v>
      </c>
      <c r="R390">
        <f t="shared" si="34"/>
        <v>2</v>
      </c>
    </row>
    <row r="391" spans="1:18" ht="15" x14ac:dyDescent="0.25">
      <c r="A391" s="1" t="s">
        <v>1060</v>
      </c>
      <c r="B391" s="1" t="s">
        <v>389</v>
      </c>
      <c r="C391" s="21" t="str">
        <f>_xlfn.XLOOKUP(B391,'workers Info'!$A$2:$A$301,'workers Info'!$B$2:$B$301)</f>
        <v>Loreen Zimmer</v>
      </c>
      <c r="D391" s="29">
        <v>45689</v>
      </c>
      <c r="E391" s="1" t="s">
        <v>668</v>
      </c>
      <c r="F391" s="1" t="s">
        <v>669</v>
      </c>
      <c r="G391" s="40">
        <v>1568</v>
      </c>
      <c r="H391" s="39">
        <v>34</v>
      </c>
      <c r="I391" s="1" t="s">
        <v>659</v>
      </c>
      <c r="J391" t="s">
        <v>639</v>
      </c>
      <c r="K391" s="14">
        <v>5148.982538476931</v>
      </c>
      <c r="L391" s="13">
        <f t="shared" si="30"/>
        <v>3.2837898842327364</v>
      </c>
      <c r="M391" s="11" t="str">
        <f>_xlfn.XLOOKUP(B391, 'workers Info'!$A$2:$A$301, 'workers Info'!$F$2:$F$301)</f>
        <v>LogiTrans</v>
      </c>
      <c r="N391" s="19">
        <f t="shared" si="31"/>
        <v>224</v>
      </c>
      <c r="O391" s="13">
        <f t="shared" si="32"/>
        <v>627.19999999999993</v>
      </c>
      <c r="P391" s="13">
        <f t="shared" si="33"/>
        <v>4521.7825384769312</v>
      </c>
      <c r="Q391" s="41">
        <v>18259</v>
      </c>
      <c r="R391">
        <f t="shared" si="34"/>
        <v>1</v>
      </c>
    </row>
    <row r="392" spans="1:18" ht="15" x14ac:dyDescent="0.25">
      <c r="A392" s="1" t="s">
        <v>1061</v>
      </c>
      <c r="B392" s="1" t="s">
        <v>319</v>
      </c>
      <c r="C392" s="21" t="str">
        <f>_xlfn.XLOOKUP(B392,'workers Info'!$A$2:$A$301,'workers Info'!$B$2:$B$301)</f>
        <v>Janeczka Cloney</v>
      </c>
      <c r="D392" s="29">
        <v>45684</v>
      </c>
      <c r="E392" s="1" t="s">
        <v>687</v>
      </c>
      <c r="F392" s="1" t="s">
        <v>669</v>
      </c>
      <c r="G392" s="40">
        <v>439</v>
      </c>
      <c r="H392" s="39">
        <v>12</v>
      </c>
      <c r="I392" s="1" t="s">
        <v>659</v>
      </c>
      <c r="J392" t="s">
        <v>638</v>
      </c>
      <c r="K392" s="14">
        <v>1188.9621426626841</v>
      </c>
      <c r="L392" s="13">
        <f t="shared" si="30"/>
        <v>2.7083420106211484</v>
      </c>
      <c r="M392" s="11" t="str">
        <f>_xlfn.XLOOKUP(B392, 'workers Info'!$A$2:$A$301, 'workers Info'!$F$2:$F$301)</f>
        <v>ExpressCargo</v>
      </c>
      <c r="N392" s="19">
        <f t="shared" si="31"/>
        <v>62.714285714285715</v>
      </c>
      <c r="O392" s="13">
        <f t="shared" si="32"/>
        <v>175.6</v>
      </c>
      <c r="P392" s="13">
        <f t="shared" si="33"/>
        <v>1013.3621426626841</v>
      </c>
      <c r="Q392" s="41">
        <v>4820</v>
      </c>
      <c r="R392">
        <f t="shared" si="34"/>
        <v>2</v>
      </c>
    </row>
    <row r="393" spans="1:18" ht="15" x14ac:dyDescent="0.25">
      <c r="A393" s="1" t="s">
        <v>1062</v>
      </c>
      <c r="B393" s="1" t="s">
        <v>543</v>
      </c>
      <c r="C393" s="21" t="str">
        <f>_xlfn.XLOOKUP(B393,'workers Info'!$A$2:$A$301,'workers Info'!$B$2:$B$301)</f>
        <v>Kippie Ell</v>
      </c>
      <c r="D393" s="29">
        <v>45684</v>
      </c>
      <c r="E393" s="1" t="s">
        <v>657</v>
      </c>
      <c r="F393" s="1" t="s">
        <v>680</v>
      </c>
      <c r="G393" s="40">
        <v>2342</v>
      </c>
      <c r="H393" s="39">
        <v>48</v>
      </c>
      <c r="I393" s="1" t="s">
        <v>659</v>
      </c>
      <c r="J393" t="s">
        <v>638</v>
      </c>
      <c r="K393" s="14">
        <v>6251.0093751736904</v>
      </c>
      <c r="L393" s="13">
        <f t="shared" si="30"/>
        <v>2.6690902541305253</v>
      </c>
      <c r="M393" s="11" t="str">
        <f>_xlfn.XLOOKUP(B393, 'workers Info'!$A$2:$A$301, 'workers Info'!$F$2:$F$301)</f>
        <v>LogiTrans</v>
      </c>
      <c r="N393" s="19">
        <f t="shared" si="31"/>
        <v>334.57142857142856</v>
      </c>
      <c r="O393" s="13">
        <f t="shared" si="32"/>
        <v>936.79999999999984</v>
      </c>
      <c r="P393" s="13">
        <f t="shared" si="33"/>
        <v>5314.2093751736902</v>
      </c>
      <c r="Q393" s="41">
        <v>5452</v>
      </c>
      <c r="R393">
        <f t="shared" si="34"/>
        <v>2</v>
      </c>
    </row>
    <row r="394" spans="1:18" ht="15" x14ac:dyDescent="0.25">
      <c r="A394" s="1" t="s">
        <v>1063</v>
      </c>
      <c r="B394" s="1" t="s">
        <v>391</v>
      </c>
      <c r="C394" s="21" t="str">
        <f>_xlfn.XLOOKUP(B394,'workers Info'!$A$2:$A$301,'workers Info'!$B$2:$B$301)</f>
        <v>Alexander Bonsul</v>
      </c>
      <c r="D394" s="29">
        <v>45685</v>
      </c>
      <c r="E394" s="1" t="s">
        <v>673</v>
      </c>
      <c r="F394" s="1" t="s">
        <v>674</v>
      </c>
      <c r="G394" s="40">
        <v>315</v>
      </c>
      <c r="H394" s="39">
        <v>9</v>
      </c>
      <c r="I394" s="1" t="s">
        <v>659</v>
      </c>
      <c r="J394" t="s">
        <v>639</v>
      </c>
      <c r="K394" s="14">
        <v>1000.5662048148931</v>
      </c>
      <c r="L394" s="13">
        <f t="shared" si="30"/>
        <v>3.17640065020601</v>
      </c>
      <c r="M394" s="11" t="str">
        <f>_xlfn.XLOOKUP(B394, 'workers Info'!$A$2:$A$301, 'workers Info'!$F$2:$F$301)</f>
        <v>SwiftMove</v>
      </c>
      <c r="N394" s="19">
        <f t="shared" si="31"/>
        <v>45</v>
      </c>
      <c r="O394" s="13">
        <f t="shared" si="32"/>
        <v>125.99999999999999</v>
      </c>
      <c r="P394" s="13">
        <f t="shared" si="33"/>
        <v>874.56620481489313</v>
      </c>
      <c r="Q394" s="41">
        <v>21278</v>
      </c>
      <c r="R394">
        <f t="shared" si="34"/>
        <v>3</v>
      </c>
    </row>
    <row r="395" spans="1:18" ht="15" x14ac:dyDescent="0.25">
      <c r="A395" s="1" t="s">
        <v>1064</v>
      </c>
      <c r="B395" s="1" t="s">
        <v>175</v>
      </c>
      <c r="C395" s="21" t="str">
        <f>_xlfn.XLOOKUP(B395,'workers Info'!$A$2:$A$301,'workers Info'!$B$2:$B$301)</f>
        <v>Ole Jayume</v>
      </c>
      <c r="D395" s="29">
        <v>45684</v>
      </c>
      <c r="E395" s="1" t="s">
        <v>687</v>
      </c>
      <c r="F395" s="1" t="s">
        <v>662</v>
      </c>
      <c r="G395" s="40">
        <v>2737</v>
      </c>
      <c r="H395" s="39">
        <v>58</v>
      </c>
      <c r="I395" s="1" t="s">
        <v>659</v>
      </c>
      <c r="J395" t="s">
        <v>639</v>
      </c>
      <c r="K395" s="14">
        <v>8677.5383969823142</v>
      </c>
      <c r="L395" s="13">
        <f t="shared" si="30"/>
        <v>3.1704561187366878</v>
      </c>
      <c r="M395" s="11" t="str">
        <f>_xlfn.XLOOKUP(B395, 'workers Info'!$A$2:$A$301, 'workers Info'!$F$2:$F$301)</f>
        <v>ExpressCargo</v>
      </c>
      <c r="N395" s="19">
        <f t="shared" si="31"/>
        <v>391</v>
      </c>
      <c r="O395" s="13">
        <f t="shared" si="32"/>
        <v>1094.8</v>
      </c>
      <c r="P395" s="13">
        <f t="shared" si="33"/>
        <v>7582.738396982314</v>
      </c>
      <c r="Q395" s="41">
        <v>18890</v>
      </c>
      <c r="R395">
        <f t="shared" si="34"/>
        <v>3</v>
      </c>
    </row>
    <row r="396" spans="1:18" ht="15" x14ac:dyDescent="0.25">
      <c r="A396" s="1" t="s">
        <v>1065</v>
      </c>
      <c r="B396" s="1" t="s">
        <v>121</v>
      </c>
      <c r="C396" s="21" t="str">
        <f>_xlfn.XLOOKUP(B396,'workers Info'!$A$2:$A$301,'workers Info'!$B$2:$B$301)</f>
        <v>Harbert Abela</v>
      </c>
      <c r="D396" s="29">
        <v>45683</v>
      </c>
      <c r="E396" s="1" t="s">
        <v>661</v>
      </c>
      <c r="F396" s="1" t="s">
        <v>662</v>
      </c>
      <c r="G396" s="40">
        <v>1638</v>
      </c>
      <c r="H396" s="39">
        <v>36</v>
      </c>
      <c r="I396" s="1" t="s">
        <v>659</v>
      </c>
      <c r="J396" t="s">
        <v>641</v>
      </c>
      <c r="K396" s="14">
        <v>3784.1231361706668</v>
      </c>
      <c r="L396" s="13">
        <f t="shared" si="30"/>
        <v>2.310209484841677</v>
      </c>
      <c r="M396" s="11" t="str">
        <f>_xlfn.XLOOKUP(B396, 'workers Info'!$A$2:$A$301, 'workers Info'!$F$2:$F$301)</f>
        <v>FastHaul</v>
      </c>
      <c r="N396" s="19">
        <f t="shared" si="31"/>
        <v>234</v>
      </c>
      <c r="O396" s="13">
        <f t="shared" si="32"/>
        <v>655.19999999999993</v>
      </c>
      <c r="P396" s="13">
        <f t="shared" si="33"/>
        <v>3128.923136170667</v>
      </c>
      <c r="Q396" s="41">
        <v>2526</v>
      </c>
      <c r="R396">
        <f t="shared" si="34"/>
        <v>2</v>
      </c>
    </row>
    <row r="397" spans="1:18" ht="15" x14ac:dyDescent="0.25">
      <c r="A397" s="1" t="s">
        <v>1066</v>
      </c>
      <c r="B397" s="1" t="s">
        <v>515</v>
      </c>
      <c r="C397" s="21" t="str">
        <f>_xlfn.XLOOKUP(B397,'workers Info'!$A$2:$A$301,'workers Info'!$B$2:$B$301)</f>
        <v>Emmey Gartenfeld</v>
      </c>
      <c r="D397" s="29">
        <v>45679</v>
      </c>
      <c r="E397" s="1" t="s">
        <v>673</v>
      </c>
      <c r="F397" s="1" t="s">
        <v>669</v>
      </c>
      <c r="G397" s="40">
        <v>1024</v>
      </c>
      <c r="H397" s="39">
        <v>22</v>
      </c>
      <c r="I397" s="1" t="s">
        <v>659</v>
      </c>
      <c r="J397" t="s">
        <v>637</v>
      </c>
      <c r="K397" s="14">
        <v>1464.4214963543409</v>
      </c>
      <c r="L397" s="13">
        <f t="shared" si="30"/>
        <v>1.430099117533536</v>
      </c>
      <c r="M397" s="11" t="str">
        <f>_xlfn.XLOOKUP(B397, 'workers Info'!$A$2:$A$301, 'workers Info'!$F$2:$F$301)</f>
        <v>SwiftMove</v>
      </c>
      <c r="N397" s="19">
        <f t="shared" si="31"/>
        <v>146.28571428571428</v>
      </c>
      <c r="O397" s="13">
        <f t="shared" si="32"/>
        <v>409.59999999999997</v>
      </c>
      <c r="P397" s="13">
        <f t="shared" si="33"/>
        <v>1054.821496354341</v>
      </c>
      <c r="Q397" s="41">
        <v>2856</v>
      </c>
      <c r="R397">
        <f t="shared" si="34"/>
        <v>3</v>
      </c>
    </row>
    <row r="398" spans="1:18" ht="15" x14ac:dyDescent="0.25">
      <c r="A398" s="1" t="s">
        <v>1067</v>
      </c>
      <c r="B398" s="1" t="s">
        <v>185</v>
      </c>
      <c r="C398" s="21" t="str">
        <f>_xlfn.XLOOKUP(B398,'workers Info'!$A$2:$A$301,'workers Info'!$B$2:$B$301)</f>
        <v>Jaymie Atteridge</v>
      </c>
      <c r="D398" s="29">
        <v>45679</v>
      </c>
      <c r="E398" s="1" t="s">
        <v>673</v>
      </c>
      <c r="F398" s="1" t="s">
        <v>674</v>
      </c>
      <c r="G398" s="40">
        <v>2074</v>
      </c>
      <c r="H398" s="39">
        <v>44</v>
      </c>
      <c r="I398" s="1" t="s">
        <v>659</v>
      </c>
      <c r="J398" t="s">
        <v>640</v>
      </c>
      <c r="K398" s="14">
        <v>3940.849679544348</v>
      </c>
      <c r="L398" s="13">
        <f t="shared" si="30"/>
        <v>1.9001203855083646</v>
      </c>
      <c r="M398" s="11" t="str">
        <f>_xlfn.XLOOKUP(B398, 'workers Info'!$A$2:$A$301, 'workers Info'!$F$2:$F$301)</f>
        <v>LogiTrans</v>
      </c>
      <c r="N398" s="19">
        <f t="shared" si="31"/>
        <v>296.28571428571428</v>
      </c>
      <c r="O398" s="13">
        <f t="shared" si="32"/>
        <v>829.59999999999991</v>
      </c>
      <c r="P398" s="13">
        <f t="shared" si="33"/>
        <v>3111.2496795443481</v>
      </c>
      <c r="Q398" s="41">
        <v>9115</v>
      </c>
      <c r="R398">
        <f t="shared" si="34"/>
        <v>1</v>
      </c>
    </row>
    <row r="399" spans="1:18" ht="15" x14ac:dyDescent="0.25">
      <c r="A399" s="1" t="s">
        <v>1068</v>
      </c>
      <c r="B399" s="1" t="s">
        <v>267</v>
      </c>
      <c r="C399" s="21" t="str">
        <f>_xlfn.XLOOKUP(B399,'workers Info'!$A$2:$A$301,'workers Info'!$B$2:$B$301)</f>
        <v>Sile Brouncker</v>
      </c>
      <c r="D399" s="29">
        <v>45688</v>
      </c>
      <c r="E399" s="1" t="s">
        <v>673</v>
      </c>
      <c r="F399" s="1" t="s">
        <v>671</v>
      </c>
      <c r="G399" s="40">
        <v>2541</v>
      </c>
      <c r="H399" s="39">
        <v>53</v>
      </c>
      <c r="I399" s="1" t="s">
        <v>659</v>
      </c>
      <c r="J399" t="s">
        <v>637</v>
      </c>
      <c r="K399" s="14">
        <v>3368.8595062316494</v>
      </c>
      <c r="L399" s="13">
        <f t="shared" si="30"/>
        <v>1.3258006714803816</v>
      </c>
      <c r="M399" s="11" t="str">
        <f>_xlfn.XLOOKUP(B399, 'workers Info'!$A$2:$A$301, 'workers Info'!$F$2:$F$301)</f>
        <v>FastHaul</v>
      </c>
      <c r="N399" s="19">
        <f t="shared" si="31"/>
        <v>363</v>
      </c>
      <c r="O399" s="13">
        <f t="shared" si="32"/>
        <v>1016.4</v>
      </c>
      <c r="P399" s="13">
        <f t="shared" si="33"/>
        <v>2352.4595062316494</v>
      </c>
      <c r="Q399" s="41">
        <v>2571</v>
      </c>
      <c r="R399">
        <f t="shared" si="34"/>
        <v>4</v>
      </c>
    </row>
    <row r="400" spans="1:18" ht="15" x14ac:dyDescent="0.25">
      <c r="A400" s="1" t="s">
        <v>1069</v>
      </c>
      <c r="B400" s="1" t="s">
        <v>219</v>
      </c>
      <c r="C400" s="21" t="str">
        <f>_xlfn.XLOOKUP(B400,'workers Info'!$A$2:$A$301,'workers Info'!$B$2:$B$301)</f>
        <v>Stavros Pickvance</v>
      </c>
      <c r="D400" s="29">
        <v>45684</v>
      </c>
      <c r="E400" s="1" t="s">
        <v>657</v>
      </c>
      <c r="F400" s="1" t="s">
        <v>680</v>
      </c>
      <c r="G400" s="40">
        <v>2792</v>
      </c>
      <c r="H400" s="39">
        <v>59</v>
      </c>
      <c r="I400" s="1" t="s">
        <v>659</v>
      </c>
      <c r="J400" t="s">
        <v>640</v>
      </c>
      <c r="K400" s="14">
        <v>5684.3770975103389</v>
      </c>
      <c r="L400" s="13">
        <f t="shared" si="30"/>
        <v>2.0359516824893764</v>
      </c>
      <c r="M400" s="11" t="str">
        <f>_xlfn.XLOOKUP(B400, 'workers Info'!$A$2:$A$301, 'workers Info'!$F$2:$F$301)</f>
        <v>LogiTrans</v>
      </c>
      <c r="N400" s="19">
        <f t="shared" si="31"/>
        <v>398.85714285714283</v>
      </c>
      <c r="O400" s="13">
        <f t="shared" si="32"/>
        <v>1116.8</v>
      </c>
      <c r="P400" s="13">
        <f t="shared" si="33"/>
        <v>4567.5770975103387</v>
      </c>
      <c r="Q400" s="41">
        <v>9826</v>
      </c>
      <c r="R400">
        <f t="shared" si="34"/>
        <v>1</v>
      </c>
    </row>
    <row r="401" spans="1:18" ht="15" x14ac:dyDescent="0.25">
      <c r="A401" s="1" t="s">
        <v>1070</v>
      </c>
      <c r="B401" s="1" t="s">
        <v>46</v>
      </c>
      <c r="C401" s="21" t="str">
        <f>_xlfn.XLOOKUP(B401,'workers Info'!$A$2:$A$301,'workers Info'!$B$2:$B$301)</f>
        <v>Idalina Castard</v>
      </c>
      <c r="D401" s="29">
        <v>45684</v>
      </c>
      <c r="E401" s="1" t="s">
        <v>664</v>
      </c>
      <c r="F401" s="1" t="s">
        <v>658</v>
      </c>
      <c r="G401" s="40">
        <v>1625</v>
      </c>
      <c r="H401" s="39">
        <v>34</v>
      </c>
      <c r="I401" s="1" t="s">
        <v>659</v>
      </c>
      <c r="J401" t="s">
        <v>640</v>
      </c>
      <c r="K401" s="14">
        <v>3283.323536515642</v>
      </c>
      <c r="L401" s="13">
        <f t="shared" si="30"/>
        <v>2.0205067917019335</v>
      </c>
      <c r="M401" s="11" t="str">
        <f>_xlfn.XLOOKUP(B401, 'workers Info'!$A$2:$A$301, 'workers Info'!$F$2:$F$301)</f>
        <v>ExpressCargo</v>
      </c>
      <c r="N401" s="19">
        <f t="shared" si="31"/>
        <v>232.14285714285714</v>
      </c>
      <c r="O401" s="13">
        <f t="shared" si="32"/>
        <v>650</v>
      </c>
      <c r="P401" s="13">
        <f t="shared" si="33"/>
        <v>2633.323536515642</v>
      </c>
      <c r="Q401" s="41">
        <v>10967</v>
      </c>
      <c r="R401">
        <f t="shared" si="34"/>
        <v>2</v>
      </c>
    </row>
    <row r="402" spans="1:18" ht="15" x14ac:dyDescent="0.25">
      <c r="A402" s="1" t="s">
        <v>1071</v>
      </c>
      <c r="B402" s="1" t="s">
        <v>335</v>
      </c>
      <c r="C402" s="21" t="str">
        <f>_xlfn.XLOOKUP(B402,'workers Info'!$A$2:$A$301,'workers Info'!$B$2:$B$301)</f>
        <v>Cos Hosburn</v>
      </c>
      <c r="D402" s="29">
        <v>45678</v>
      </c>
      <c r="E402" s="1" t="s">
        <v>676</v>
      </c>
      <c r="F402" s="1" t="s">
        <v>666</v>
      </c>
      <c r="G402" s="40">
        <v>2309</v>
      </c>
      <c r="H402" s="39">
        <v>49</v>
      </c>
      <c r="I402" s="1" t="s">
        <v>659</v>
      </c>
      <c r="J402" t="s">
        <v>637</v>
      </c>
      <c r="K402" s="14">
        <v>3118.2289497915649</v>
      </c>
      <c r="L402" s="13">
        <f t="shared" si="30"/>
        <v>1.3504672801176114</v>
      </c>
      <c r="M402" s="11" t="str">
        <f>_xlfn.XLOOKUP(B402, 'workers Info'!$A$2:$A$301, 'workers Info'!$F$2:$F$301)</f>
        <v>ExpressCargo</v>
      </c>
      <c r="N402" s="19">
        <f t="shared" si="31"/>
        <v>329.85714285714283</v>
      </c>
      <c r="O402" s="13">
        <f t="shared" si="32"/>
        <v>923.59999999999991</v>
      </c>
      <c r="P402" s="13">
        <f t="shared" si="33"/>
        <v>2194.628949791565</v>
      </c>
      <c r="Q402" s="41">
        <v>3306</v>
      </c>
      <c r="R402">
        <f t="shared" si="34"/>
        <v>3</v>
      </c>
    </row>
    <row r="403" spans="1:18" ht="15" x14ac:dyDescent="0.25">
      <c r="A403" s="1" t="s">
        <v>1072</v>
      </c>
      <c r="B403" s="1" t="s">
        <v>89</v>
      </c>
      <c r="C403" s="21" t="str">
        <f>_xlfn.XLOOKUP(B403,'workers Info'!$A$2:$A$301,'workers Info'!$B$2:$B$301)</f>
        <v>Chip Whetland</v>
      </c>
      <c r="D403" s="29">
        <v>45677</v>
      </c>
      <c r="E403" s="1" t="s">
        <v>673</v>
      </c>
      <c r="F403" s="1" t="s">
        <v>662</v>
      </c>
      <c r="G403" s="40">
        <v>1172</v>
      </c>
      <c r="H403" s="39">
        <v>27</v>
      </c>
      <c r="I403" s="1" t="s">
        <v>659</v>
      </c>
      <c r="J403" t="s">
        <v>641</v>
      </c>
      <c r="K403" s="14">
        <v>2529.446969196033</v>
      </c>
      <c r="L403" s="13">
        <f t="shared" si="30"/>
        <v>2.1582312023856938</v>
      </c>
      <c r="M403" s="11" t="str">
        <f>_xlfn.XLOOKUP(B403, 'workers Info'!$A$2:$A$301, 'workers Info'!$F$2:$F$301)</f>
        <v>RoadRunners</v>
      </c>
      <c r="N403" s="19">
        <f t="shared" si="31"/>
        <v>167.42857142857142</v>
      </c>
      <c r="O403" s="13">
        <f t="shared" si="32"/>
        <v>468.79999999999995</v>
      </c>
      <c r="P403" s="13">
        <f t="shared" si="33"/>
        <v>2060.6469691960328</v>
      </c>
      <c r="Q403" s="41">
        <v>2429</v>
      </c>
      <c r="R403">
        <f t="shared" si="34"/>
        <v>2</v>
      </c>
    </row>
    <row r="404" spans="1:18" ht="15" x14ac:dyDescent="0.25">
      <c r="A404" s="1" t="s">
        <v>1073</v>
      </c>
      <c r="B404" s="1" t="s">
        <v>227</v>
      </c>
      <c r="C404" s="21" t="str">
        <f>_xlfn.XLOOKUP(B404,'workers Info'!$A$2:$A$301,'workers Info'!$B$2:$B$301)</f>
        <v>Tremaine Cuddehay</v>
      </c>
      <c r="D404" s="29">
        <v>45681</v>
      </c>
      <c r="E404" s="1" t="s">
        <v>668</v>
      </c>
      <c r="F404" s="1" t="s">
        <v>680</v>
      </c>
      <c r="G404" s="40">
        <v>2055</v>
      </c>
      <c r="H404" s="39">
        <v>43</v>
      </c>
      <c r="I404" s="1" t="s">
        <v>659</v>
      </c>
      <c r="J404" t="s">
        <v>637</v>
      </c>
      <c r="K404" s="14">
        <v>2462.4681765413825</v>
      </c>
      <c r="L404" s="13">
        <f t="shared" si="30"/>
        <v>1.1982813511150279</v>
      </c>
      <c r="M404" s="11" t="str">
        <f>_xlfn.XLOOKUP(B404, 'workers Info'!$A$2:$A$301, 'workers Info'!$F$2:$F$301)</f>
        <v>SwiftMove</v>
      </c>
      <c r="N404" s="19">
        <f t="shared" si="31"/>
        <v>293.57142857142856</v>
      </c>
      <c r="O404" s="13">
        <f t="shared" si="32"/>
        <v>821.99999999999989</v>
      </c>
      <c r="P404" s="13">
        <f t="shared" si="33"/>
        <v>1640.4681765413825</v>
      </c>
      <c r="Q404" s="41">
        <v>2660</v>
      </c>
      <c r="R404">
        <f t="shared" si="34"/>
        <v>3</v>
      </c>
    </row>
    <row r="405" spans="1:18" ht="15" x14ac:dyDescent="0.25">
      <c r="A405" s="1" t="s">
        <v>1074</v>
      </c>
      <c r="B405" s="1" t="s">
        <v>465</v>
      </c>
      <c r="C405" s="21" t="str">
        <f>_xlfn.XLOOKUP(B405,'workers Info'!$A$2:$A$301,'workers Info'!$B$2:$B$301)</f>
        <v>Tallia Champagne</v>
      </c>
      <c r="D405" s="29">
        <v>45685</v>
      </c>
      <c r="E405" s="1" t="s">
        <v>687</v>
      </c>
      <c r="F405" s="1" t="s">
        <v>674</v>
      </c>
      <c r="G405" s="40">
        <v>2941</v>
      </c>
      <c r="H405" s="39">
        <v>61</v>
      </c>
      <c r="I405" s="1" t="s">
        <v>659</v>
      </c>
      <c r="J405" t="s">
        <v>640</v>
      </c>
      <c r="K405" s="14">
        <v>5435.6737985704731</v>
      </c>
      <c r="L405" s="13">
        <f t="shared" si="30"/>
        <v>1.8482399859131156</v>
      </c>
      <c r="M405" s="11" t="str">
        <f>_xlfn.XLOOKUP(B405, 'workers Info'!$A$2:$A$301, 'workers Info'!$F$2:$F$301)</f>
        <v>LogiTrans</v>
      </c>
      <c r="N405" s="19">
        <f t="shared" si="31"/>
        <v>420.14285714285717</v>
      </c>
      <c r="O405" s="13">
        <f t="shared" si="32"/>
        <v>1176.4000000000001</v>
      </c>
      <c r="P405" s="13">
        <f t="shared" si="33"/>
        <v>4259.2737985704734</v>
      </c>
      <c r="Q405" s="41">
        <v>10936</v>
      </c>
      <c r="R405">
        <f t="shared" si="34"/>
        <v>2</v>
      </c>
    </row>
    <row r="406" spans="1:18" ht="15" x14ac:dyDescent="0.25">
      <c r="A406" s="1" t="s">
        <v>1075</v>
      </c>
      <c r="B406" s="1" t="s">
        <v>195</v>
      </c>
      <c r="C406" s="21" t="str">
        <f>_xlfn.XLOOKUP(B406,'workers Info'!$A$2:$A$301,'workers Info'!$B$2:$B$301)</f>
        <v>Chen Ledgard</v>
      </c>
      <c r="D406" s="29">
        <v>45691</v>
      </c>
      <c r="E406" s="1" t="s">
        <v>676</v>
      </c>
      <c r="F406" s="1" t="s">
        <v>674</v>
      </c>
      <c r="G406" s="40">
        <v>306</v>
      </c>
      <c r="H406" s="39">
        <v>8</v>
      </c>
      <c r="I406" s="1" t="s">
        <v>659</v>
      </c>
      <c r="J406" t="s">
        <v>641</v>
      </c>
      <c r="K406" s="14">
        <v>651.92716392191016</v>
      </c>
      <c r="L406" s="13">
        <f t="shared" si="30"/>
        <v>2.1304809278493795</v>
      </c>
      <c r="M406" s="11" t="str">
        <f>_xlfn.XLOOKUP(B406, 'workers Info'!$A$2:$A$301, 'workers Info'!$F$2:$F$301)</f>
        <v>LogiTrans</v>
      </c>
      <c r="N406" s="19">
        <f t="shared" si="31"/>
        <v>43.714285714285715</v>
      </c>
      <c r="O406" s="13">
        <f t="shared" si="32"/>
        <v>122.39999999999999</v>
      </c>
      <c r="P406" s="13">
        <f t="shared" si="33"/>
        <v>529.52716392191019</v>
      </c>
      <c r="Q406" s="41">
        <v>2351</v>
      </c>
      <c r="R406">
        <f t="shared" si="34"/>
        <v>1</v>
      </c>
    </row>
    <row r="407" spans="1:18" ht="15" x14ac:dyDescent="0.25">
      <c r="A407" s="1" t="s">
        <v>1076</v>
      </c>
      <c r="B407" s="1" t="s">
        <v>359</v>
      </c>
      <c r="C407" s="21" t="str">
        <f>_xlfn.XLOOKUP(B407,'workers Info'!$A$2:$A$301,'workers Info'!$B$2:$B$301)</f>
        <v>Teirtza Scothorn</v>
      </c>
      <c r="D407" s="29">
        <v>45687</v>
      </c>
      <c r="E407" s="1" t="s">
        <v>661</v>
      </c>
      <c r="F407" s="1" t="s">
        <v>666</v>
      </c>
      <c r="G407" s="40">
        <v>884</v>
      </c>
      <c r="H407" s="39">
        <v>21</v>
      </c>
      <c r="I407" s="1" t="s">
        <v>659</v>
      </c>
      <c r="J407" t="s">
        <v>639</v>
      </c>
      <c r="K407" s="14">
        <v>2823.6798888285166</v>
      </c>
      <c r="L407" s="13">
        <f t="shared" si="30"/>
        <v>3.1942080190367834</v>
      </c>
      <c r="M407" s="11" t="str">
        <f>_xlfn.XLOOKUP(B407, 'workers Info'!$A$2:$A$301, 'workers Info'!$F$2:$F$301)</f>
        <v>SwiftMove</v>
      </c>
      <c r="N407" s="19">
        <f t="shared" si="31"/>
        <v>126.28571428571429</v>
      </c>
      <c r="O407" s="13">
        <f t="shared" si="32"/>
        <v>353.6</v>
      </c>
      <c r="P407" s="13">
        <f t="shared" si="33"/>
        <v>2470.0798888285167</v>
      </c>
      <c r="Q407" s="41">
        <v>21942</v>
      </c>
      <c r="R407">
        <f t="shared" si="34"/>
        <v>3</v>
      </c>
    </row>
    <row r="408" spans="1:18" ht="15" x14ac:dyDescent="0.25">
      <c r="A408" s="1" t="s">
        <v>1077</v>
      </c>
      <c r="B408" s="1" t="s">
        <v>419</v>
      </c>
      <c r="C408" s="21" t="str">
        <f>_xlfn.XLOOKUP(B408,'workers Info'!$A$2:$A$301,'workers Info'!$B$2:$B$301)</f>
        <v>Doy Grimestone</v>
      </c>
      <c r="D408" s="29">
        <v>45685</v>
      </c>
      <c r="E408" s="1" t="s">
        <v>668</v>
      </c>
      <c r="F408" s="1" t="s">
        <v>666</v>
      </c>
      <c r="G408" s="40">
        <v>1430</v>
      </c>
      <c r="H408" s="39">
        <v>30</v>
      </c>
      <c r="I408" s="1" t="s">
        <v>659</v>
      </c>
      <c r="J408" t="s">
        <v>639</v>
      </c>
      <c r="K408" s="14">
        <v>4784.533102688637</v>
      </c>
      <c r="L408" s="13">
        <f t="shared" si="30"/>
        <v>3.3458273445375082</v>
      </c>
      <c r="M408" s="11" t="str">
        <f>_xlfn.XLOOKUP(B408, 'workers Info'!$A$2:$A$301, 'workers Info'!$F$2:$F$301)</f>
        <v>FastHaul</v>
      </c>
      <c r="N408" s="19">
        <f t="shared" si="31"/>
        <v>204.28571428571428</v>
      </c>
      <c r="O408" s="13">
        <f t="shared" si="32"/>
        <v>571.99999999999989</v>
      </c>
      <c r="P408" s="13">
        <f t="shared" si="33"/>
        <v>4212.533102688637</v>
      </c>
      <c r="Q408" s="41">
        <v>18240</v>
      </c>
      <c r="R408">
        <f t="shared" si="34"/>
        <v>3</v>
      </c>
    </row>
    <row r="409" spans="1:18" ht="15" x14ac:dyDescent="0.25">
      <c r="A409" s="1" t="s">
        <v>1078</v>
      </c>
      <c r="B409" s="1" t="s">
        <v>89</v>
      </c>
      <c r="C409" s="21" t="str">
        <f>_xlfn.XLOOKUP(B409,'workers Info'!$A$2:$A$301,'workers Info'!$B$2:$B$301)</f>
        <v>Chip Whetland</v>
      </c>
      <c r="D409" s="29">
        <v>45688</v>
      </c>
      <c r="E409" s="1" t="s">
        <v>687</v>
      </c>
      <c r="F409" s="1" t="s">
        <v>658</v>
      </c>
      <c r="G409" s="40">
        <v>2179</v>
      </c>
      <c r="H409" s="39">
        <v>46</v>
      </c>
      <c r="I409" s="1" t="s">
        <v>659</v>
      </c>
      <c r="J409" t="s">
        <v>639</v>
      </c>
      <c r="K409" s="14">
        <v>6801.8687135376467</v>
      </c>
      <c r="L409" s="13">
        <f t="shared" si="30"/>
        <v>3.1215551691315495</v>
      </c>
      <c r="M409" s="11" t="str">
        <f>_xlfn.XLOOKUP(B409, 'workers Info'!$A$2:$A$301, 'workers Info'!$F$2:$F$301)</f>
        <v>RoadRunners</v>
      </c>
      <c r="N409" s="19">
        <f t="shared" si="31"/>
        <v>311.28571428571428</v>
      </c>
      <c r="O409" s="13">
        <f t="shared" si="32"/>
        <v>871.59999999999991</v>
      </c>
      <c r="P409" s="13">
        <f t="shared" si="33"/>
        <v>5930.2687135376473</v>
      </c>
      <c r="Q409" s="41">
        <v>21835</v>
      </c>
      <c r="R409">
        <f t="shared" si="34"/>
        <v>2</v>
      </c>
    </row>
    <row r="410" spans="1:18" ht="15" x14ac:dyDescent="0.25">
      <c r="A410" s="1" t="s">
        <v>1079</v>
      </c>
      <c r="B410" s="1" t="s">
        <v>411</v>
      </c>
      <c r="C410" s="21" t="str">
        <f>_xlfn.XLOOKUP(B410,'workers Info'!$A$2:$A$301,'workers Info'!$B$2:$B$301)</f>
        <v>Dyann Jaquin</v>
      </c>
      <c r="D410" s="29">
        <v>45690</v>
      </c>
      <c r="E410" s="1" t="s">
        <v>676</v>
      </c>
      <c r="F410" s="1" t="s">
        <v>674</v>
      </c>
      <c r="G410" s="40">
        <v>1785</v>
      </c>
      <c r="H410" s="39">
        <v>37</v>
      </c>
      <c r="I410" s="1" t="s">
        <v>659</v>
      </c>
      <c r="J410" t="s">
        <v>639</v>
      </c>
      <c r="K410" s="14">
        <v>5770.3238299866462</v>
      </c>
      <c r="L410" s="13">
        <f t="shared" si="30"/>
        <v>3.2326744145583453</v>
      </c>
      <c r="M410" s="11" t="str">
        <f>_xlfn.XLOOKUP(B410, 'workers Info'!$A$2:$A$301, 'workers Info'!$F$2:$F$301)</f>
        <v>ExpressCargo</v>
      </c>
      <c r="N410" s="19">
        <f t="shared" si="31"/>
        <v>255</v>
      </c>
      <c r="O410" s="13">
        <f t="shared" si="32"/>
        <v>714</v>
      </c>
      <c r="P410" s="13">
        <f t="shared" si="33"/>
        <v>5056.3238299866462</v>
      </c>
      <c r="Q410" s="41">
        <v>18829</v>
      </c>
      <c r="R410">
        <f t="shared" si="34"/>
        <v>2</v>
      </c>
    </row>
    <row r="411" spans="1:18" ht="15" x14ac:dyDescent="0.25">
      <c r="A411" s="1" t="s">
        <v>1080</v>
      </c>
      <c r="B411" s="1" t="s">
        <v>61</v>
      </c>
      <c r="C411" s="21" t="str">
        <f>_xlfn.XLOOKUP(B411,'workers Info'!$A$2:$A$301,'workers Info'!$B$2:$B$301)</f>
        <v>Georgianna Tutchings</v>
      </c>
      <c r="D411" s="29">
        <v>45687</v>
      </c>
      <c r="E411" s="1" t="s">
        <v>657</v>
      </c>
      <c r="F411" s="1" t="s">
        <v>671</v>
      </c>
      <c r="G411" s="40">
        <v>2707</v>
      </c>
      <c r="H411" s="39">
        <v>57</v>
      </c>
      <c r="I411" s="1" t="s">
        <v>659</v>
      </c>
      <c r="J411" t="s">
        <v>640</v>
      </c>
      <c r="K411" s="14">
        <v>4908.5323168779441</v>
      </c>
      <c r="L411" s="13">
        <f t="shared" si="30"/>
        <v>1.8132738518204448</v>
      </c>
      <c r="M411" s="11" t="str">
        <f>_xlfn.XLOOKUP(B411, 'workers Info'!$A$2:$A$301, 'workers Info'!$F$2:$F$301)</f>
        <v>ExpressCargo</v>
      </c>
      <c r="N411" s="19">
        <f t="shared" si="31"/>
        <v>386.71428571428572</v>
      </c>
      <c r="O411" s="13">
        <f t="shared" si="32"/>
        <v>1082.8</v>
      </c>
      <c r="P411" s="13">
        <f t="shared" si="33"/>
        <v>3825.732316877944</v>
      </c>
      <c r="Q411" s="41">
        <v>10009</v>
      </c>
      <c r="R411">
        <f t="shared" si="34"/>
        <v>3</v>
      </c>
    </row>
    <row r="412" spans="1:18" ht="15" x14ac:dyDescent="0.25">
      <c r="A412" s="1" t="s">
        <v>1081</v>
      </c>
      <c r="B412" s="1" t="s">
        <v>56</v>
      </c>
      <c r="C412" s="21" t="str">
        <f>_xlfn.XLOOKUP(B412,'workers Info'!$A$2:$A$301,'workers Info'!$B$2:$B$301)</f>
        <v>Tonie Hall</v>
      </c>
      <c r="D412" s="29">
        <v>45683</v>
      </c>
      <c r="E412" s="1" t="s">
        <v>657</v>
      </c>
      <c r="F412" s="1" t="s">
        <v>680</v>
      </c>
      <c r="G412" s="40">
        <v>2926</v>
      </c>
      <c r="H412" s="39">
        <v>60</v>
      </c>
      <c r="I412" s="1" t="s">
        <v>659</v>
      </c>
      <c r="J412" t="s">
        <v>638</v>
      </c>
      <c r="K412" s="14">
        <v>8236.9579381174699</v>
      </c>
      <c r="L412" s="13">
        <f t="shared" si="30"/>
        <v>2.8150915714687184</v>
      </c>
      <c r="M412" s="11" t="str">
        <f>_xlfn.XLOOKUP(B412, 'workers Info'!$A$2:$A$301, 'workers Info'!$F$2:$F$301)</f>
        <v>SwiftMove</v>
      </c>
      <c r="N412" s="19">
        <f t="shared" si="31"/>
        <v>418</v>
      </c>
      <c r="O412" s="13">
        <f t="shared" si="32"/>
        <v>1170.3999999999999</v>
      </c>
      <c r="P412" s="13">
        <f t="shared" si="33"/>
        <v>7066.5579381174703</v>
      </c>
      <c r="Q412" s="41">
        <v>4996</v>
      </c>
      <c r="R412">
        <f t="shared" si="34"/>
        <v>1</v>
      </c>
    </row>
    <row r="413" spans="1:18" ht="15" x14ac:dyDescent="0.25">
      <c r="A413" s="1" t="s">
        <v>1082</v>
      </c>
      <c r="B413" s="1" t="s">
        <v>593</v>
      </c>
      <c r="C413" s="21" t="str">
        <f>_xlfn.XLOOKUP(B413,'workers Info'!$A$2:$A$301,'workers Info'!$B$2:$B$301)</f>
        <v>Harry Dullard</v>
      </c>
      <c r="D413" s="29">
        <v>45682</v>
      </c>
      <c r="E413" s="1" t="s">
        <v>664</v>
      </c>
      <c r="F413" s="1" t="s">
        <v>680</v>
      </c>
      <c r="G413" s="40">
        <v>2418</v>
      </c>
      <c r="H413" s="39">
        <v>51</v>
      </c>
      <c r="I413" s="1" t="s">
        <v>659</v>
      </c>
      <c r="J413" t="s">
        <v>640</v>
      </c>
      <c r="K413" s="14">
        <v>4931.1415147713351</v>
      </c>
      <c r="L413" s="13">
        <f t="shared" si="30"/>
        <v>2.0393471938673842</v>
      </c>
      <c r="M413" s="11" t="str">
        <f>_xlfn.XLOOKUP(B413, 'workers Info'!$A$2:$A$301, 'workers Info'!$F$2:$F$301)</f>
        <v>LogiTrans</v>
      </c>
      <c r="N413" s="19">
        <f t="shared" si="31"/>
        <v>345.42857142857144</v>
      </c>
      <c r="O413" s="13">
        <f t="shared" si="32"/>
        <v>967.19999999999993</v>
      </c>
      <c r="P413" s="13">
        <f t="shared" si="33"/>
        <v>3963.9415147713353</v>
      </c>
      <c r="Q413" s="41">
        <v>9406</v>
      </c>
      <c r="R413">
        <f t="shared" si="34"/>
        <v>2</v>
      </c>
    </row>
    <row r="414" spans="1:18" ht="15" x14ac:dyDescent="0.25">
      <c r="A414" s="1" t="s">
        <v>1083</v>
      </c>
      <c r="B414" s="1" t="s">
        <v>260</v>
      </c>
      <c r="C414" s="21" t="str">
        <f>_xlfn.XLOOKUP(B414,'workers Info'!$A$2:$A$301,'workers Info'!$B$2:$B$301)</f>
        <v>Lishe Barlass</v>
      </c>
      <c r="D414" s="29">
        <v>45690</v>
      </c>
      <c r="E414" s="1" t="s">
        <v>687</v>
      </c>
      <c r="F414" s="1" t="s">
        <v>669</v>
      </c>
      <c r="G414" s="40">
        <v>2938</v>
      </c>
      <c r="H414" s="39">
        <v>62</v>
      </c>
      <c r="I414" s="1" t="s">
        <v>659</v>
      </c>
      <c r="J414" t="s">
        <v>641</v>
      </c>
      <c r="K414" s="14">
        <v>6891.9374334108497</v>
      </c>
      <c r="L414" s="13">
        <f t="shared" si="30"/>
        <v>2.3457921829172395</v>
      </c>
      <c r="M414" s="11" t="str">
        <f>_xlfn.XLOOKUP(B414, 'workers Info'!$A$2:$A$301, 'workers Info'!$F$2:$F$301)</f>
        <v>ExpressCargo</v>
      </c>
      <c r="N414" s="19">
        <f t="shared" si="31"/>
        <v>419.71428571428572</v>
      </c>
      <c r="O414" s="13">
        <f t="shared" si="32"/>
        <v>1175.2</v>
      </c>
      <c r="P414" s="13">
        <f t="shared" si="33"/>
        <v>5716.7374334108499</v>
      </c>
      <c r="Q414" s="41">
        <v>2239</v>
      </c>
      <c r="R414">
        <f t="shared" si="34"/>
        <v>4</v>
      </c>
    </row>
    <row r="415" spans="1:18" ht="15" x14ac:dyDescent="0.25">
      <c r="A415" s="1" t="s">
        <v>1084</v>
      </c>
      <c r="B415" s="1" t="s">
        <v>477</v>
      </c>
      <c r="C415" s="21" t="str">
        <f>_xlfn.XLOOKUP(B415,'workers Info'!$A$2:$A$301,'workers Info'!$B$2:$B$301)</f>
        <v>My Gentric</v>
      </c>
      <c r="D415" s="29">
        <v>45683</v>
      </c>
      <c r="E415" s="1" t="s">
        <v>664</v>
      </c>
      <c r="F415" s="1" t="s">
        <v>658</v>
      </c>
      <c r="G415" s="40">
        <v>322</v>
      </c>
      <c r="H415" s="39">
        <v>9</v>
      </c>
      <c r="I415" s="1" t="s">
        <v>659</v>
      </c>
      <c r="J415" t="s">
        <v>637</v>
      </c>
      <c r="K415" s="14">
        <v>413.5705448456867</v>
      </c>
      <c r="L415" s="13">
        <f t="shared" si="30"/>
        <v>1.2843805740549277</v>
      </c>
      <c r="M415" s="11" t="str">
        <f>_xlfn.XLOOKUP(B415, 'workers Info'!$A$2:$A$301, 'workers Info'!$F$2:$F$301)</f>
        <v>LogiTrans</v>
      </c>
      <c r="N415" s="19">
        <f t="shared" si="31"/>
        <v>46</v>
      </c>
      <c r="O415" s="13">
        <f t="shared" si="32"/>
        <v>128.79999999999998</v>
      </c>
      <c r="P415" s="13">
        <f t="shared" si="33"/>
        <v>284.77054484568669</v>
      </c>
      <c r="Q415" s="41">
        <v>2956</v>
      </c>
      <c r="R415">
        <f t="shared" si="34"/>
        <v>3</v>
      </c>
    </row>
    <row r="416" spans="1:18" ht="15" x14ac:dyDescent="0.25">
      <c r="A416" s="1" t="s">
        <v>1085</v>
      </c>
      <c r="B416" s="1" t="s">
        <v>365</v>
      </c>
      <c r="C416" s="21" t="str">
        <f>_xlfn.XLOOKUP(B416,'workers Info'!$A$2:$A$301,'workers Info'!$B$2:$B$301)</f>
        <v>Warde Marklund</v>
      </c>
      <c r="D416" s="29">
        <v>45689</v>
      </c>
      <c r="E416" s="1" t="s">
        <v>676</v>
      </c>
      <c r="F416" s="1" t="s">
        <v>662</v>
      </c>
      <c r="G416" s="40">
        <v>2299</v>
      </c>
      <c r="H416" s="39">
        <v>49</v>
      </c>
      <c r="I416" s="1" t="s">
        <v>659</v>
      </c>
      <c r="J416" t="s">
        <v>639</v>
      </c>
      <c r="K416" s="14">
        <v>7220.6004055278345</v>
      </c>
      <c r="L416" s="13">
        <f t="shared" si="30"/>
        <v>3.1407570271978402</v>
      </c>
      <c r="M416" s="11" t="str">
        <f>_xlfn.XLOOKUP(B416, 'workers Info'!$A$2:$A$301, 'workers Info'!$F$2:$F$301)</f>
        <v>SwiftMove</v>
      </c>
      <c r="N416" s="19">
        <f t="shared" si="31"/>
        <v>328.42857142857144</v>
      </c>
      <c r="O416" s="13">
        <f t="shared" si="32"/>
        <v>919.6</v>
      </c>
      <c r="P416" s="13">
        <f t="shared" si="33"/>
        <v>6301.0004055278341</v>
      </c>
      <c r="Q416" s="41">
        <v>19699</v>
      </c>
      <c r="R416">
        <f t="shared" si="34"/>
        <v>3</v>
      </c>
    </row>
    <row r="417" spans="1:18" ht="15" x14ac:dyDescent="0.25">
      <c r="A417" s="1" t="s">
        <v>1086</v>
      </c>
      <c r="B417" s="1" t="s">
        <v>499</v>
      </c>
      <c r="C417" s="21" t="str">
        <f>_xlfn.XLOOKUP(B417,'workers Info'!$A$2:$A$301,'workers Info'!$B$2:$B$301)</f>
        <v>Julio Worster</v>
      </c>
      <c r="D417" s="29">
        <v>45691</v>
      </c>
      <c r="E417" s="1" t="s">
        <v>673</v>
      </c>
      <c r="F417" s="1" t="s">
        <v>662</v>
      </c>
      <c r="G417" s="40">
        <v>2270</v>
      </c>
      <c r="H417" s="39">
        <v>49</v>
      </c>
      <c r="I417" s="1" t="s">
        <v>659</v>
      </c>
      <c r="J417" t="s">
        <v>641</v>
      </c>
      <c r="K417" s="14">
        <v>5084.0648270996981</v>
      </c>
      <c r="L417" s="13">
        <f t="shared" si="30"/>
        <v>2.2396761352862105</v>
      </c>
      <c r="M417" s="11" t="str">
        <f>_xlfn.XLOOKUP(B417, 'workers Info'!$A$2:$A$301, 'workers Info'!$F$2:$F$301)</f>
        <v>ExpressCargo</v>
      </c>
      <c r="N417" s="19">
        <f t="shared" si="31"/>
        <v>324.28571428571428</v>
      </c>
      <c r="O417" s="13">
        <f t="shared" si="32"/>
        <v>907.99999999999989</v>
      </c>
      <c r="P417" s="13">
        <f t="shared" si="33"/>
        <v>4176.0648270996981</v>
      </c>
      <c r="Q417" s="41">
        <v>2622</v>
      </c>
      <c r="R417">
        <f t="shared" si="34"/>
        <v>1</v>
      </c>
    </row>
    <row r="418" spans="1:18" ht="15" x14ac:dyDescent="0.25">
      <c r="A418" s="1" t="s">
        <v>1087</v>
      </c>
      <c r="B418" s="1" t="s">
        <v>32</v>
      </c>
      <c r="C418" s="21" t="str">
        <f>_xlfn.XLOOKUP(B418,'workers Info'!$A$2:$A$301,'workers Info'!$B$2:$B$301)</f>
        <v>Arv Gurg</v>
      </c>
      <c r="D418" s="29">
        <v>45684</v>
      </c>
      <c r="E418" s="1" t="s">
        <v>668</v>
      </c>
      <c r="F418" s="1" t="s">
        <v>658</v>
      </c>
      <c r="G418" s="40">
        <v>1920</v>
      </c>
      <c r="H418" s="39">
        <v>42</v>
      </c>
      <c r="I418" s="1" t="s">
        <v>659</v>
      </c>
      <c r="J418" t="s">
        <v>640</v>
      </c>
      <c r="K418" s="14">
        <v>3676.4353606550103</v>
      </c>
      <c r="L418" s="13">
        <f t="shared" si="30"/>
        <v>1.9148100836744846</v>
      </c>
      <c r="M418" s="11" t="str">
        <f>_xlfn.XLOOKUP(B418, 'workers Info'!$A$2:$A$301, 'workers Info'!$F$2:$F$301)</f>
        <v>LogiTrans</v>
      </c>
      <c r="N418" s="19">
        <f t="shared" si="31"/>
        <v>274.28571428571428</v>
      </c>
      <c r="O418" s="13">
        <f t="shared" si="32"/>
        <v>767.99999999999989</v>
      </c>
      <c r="P418" s="13">
        <f t="shared" si="33"/>
        <v>2908.4353606550103</v>
      </c>
      <c r="Q418" s="41">
        <v>9627</v>
      </c>
      <c r="R418">
        <f t="shared" si="34"/>
        <v>4</v>
      </c>
    </row>
    <row r="419" spans="1:18" ht="15" x14ac:dyDescent="0.25">
      <c r="A419" s="1" t="s">
        <v>1088</v>
      </c>
      <c r="B419" s="1" t="s">
        <v>367</v>
      </c>
      <c r="C419" s="21" t="str">
        <f>_xlfn.XLOOKUP(B419,'workers Info'!$A$2:$A$301,'workers Info'!$B$2:$B$301)</f>
        <v>Thane Gallego</v>
      </c>
      <c r="D419" s="29">
        <v>45689</v>
      </c>
      <c r="E419" s="1" t="s">
        <v>687</v>
      </c>
      <c r="F419" s="1" t="s">
        <v>680</v>
      </c>
      <c r="G419" s="40">
        <v>899</v>
      </c>
      <c r="H419" s="39">
        <v>19</v>
      </c>
      <c r="I419" s="1" t="s">
        <v>659</v>
      </c>
      <c r="J419" t="s">
        <v>640</v>
      </c>
      <c r="K419" s="14">
        <v>1789.3641977516982</v>
      </c>
      <c r="L419" s="13">
        <f t="shared" si="30"/>
        <v>1.9903939908250257</v>
      </c>
      <c r="M419" s="11" t="str">
        <f>_xlfn.XLOOKUP(B419, 'workers Info'!$A$2:$A$301, 'workers Info'!$F$2:$F$301)</f>
        <v>SwiftMove</v>
      </c>
      <c r="N419" s="19">
        <f t="shared" si="31"/>
        <v>128.42857142857142</v>
      </c>
      <c r="O419" s="13">
        <f t="shared" si="32"/>
        <v>359.59999999999997</v>
      </c>
      <c r="P419" s="13">
        <f t="shared" si="33"/>
        <v>1429.7641977516982</v>
      </c>
      <c r="Q419" s="41">
        <v>10919</v>
      </c>
      <c r="R419">
        <f t="shared" si="34"/>
        <v>1</v>
      </c>
    </row>
    <row r="420" spans="1:18" ht="15" x14ac:dyDescent="0.25">
      <c r="A420" s="1" t="s">
        <v>1089</v>
      </c>
      <c r="B420" s="1" t="s">
        <v>597</v>
      </c>
      <c r="C420" s="21" t="str">
        <f>_xlfn.XLOOKUP(B420,'workers Info'!$A$2:$A$301,'workers Info'!$B$2:$B$301)</f>
        <v>Viv Dolley</v>
      </c>
      <c r="D420" s="29">
        <v>45681</v>
      </c>
      <c r="E420" s="1" t="s">
        <v>664</v>
      </c>
      <c r="F420" s="1" t="s">
        <v>669</v>
      </c>
      <c r="G420" s="40">
        <v>2876</v>
      </c>
      <c r="H420" s="39">
        <v>59</v>
      </c>
      <c r="I420" s="1" t="s">
        <v>659</v>
      </c>
      <c r="J420" t="s">
        <v>637</v>
      </c>
      <c r="K420" s="14">
        <v>3896.6066772562276</v>
      </c>
      <c r="L420" s="13">
        <f t="shared" si="30"/>
        <v>1.354870193760858</v>
      </c>
      <c r="M420" s="11" t="str">
        <f>_xlfn.XLOOKUP(B420, 'workers Info'!$A$2:$A$301, 'workers Info'!$F$2:$F$301)</f>
        <v>ExpressCargo</v>
      </c>
      <c r="N420" s="19">
        <f t="shared" si="31"/>
        <v>410.85714285714283</v>
      </c>
      <c r="O420" s="13">
        <f t="shared" si="32"/>
        <v>1150.3999999999999</v>
      </c>
      <c r="P420" s="13">
        <f t="shared" si="33"/>
        <v>2746.2066772562275</v>
      </c>
      <c r="Q420" s="41">
        <v>2731</v>
      </c>
      <c r="R420">
        <f t="shared" si="34"/>
        <v>4</v>
      </c>
    </row>
    <row r="421" spans="1:18" ht="15" x14ac:dyDescent="0.25">
      <c r="A421" s="1" t="s">
        <v>1090</v>
      </c>
      <c r="B421" s="1" t="s">
        <v>483</v>
      </c>
      <c r="C421" s="21" t="str">
        <f>_xlfn.XLOOKUP(B421,'workers Info'!$A$2:$A$301,'workers Info'!$B$2:$B$301)</f>
        <v>Ferdie Bore</v>
      </c>
      <c r="D421" s="29">
        <v>45684</v>
      </c>
      <c r="E421" s="1" t="s">
        <v>676</v>
      </c>
      <c r="F421" s="1" t="s">
        <v>669</v>
      </c>
      <c r="G421" s="40">
        <v>1988</v>
      </c>
      <c r="H421" s="39">
        <v>41</v>
      </c>
      <c r="I421" s="1" t="s">
        <v>659</v>
      </c>
      <c r="J421" t="s">
        <v>639</v>
      </c>
      <c r="K421" s="14">
        <v>6415.225179060667</v>
      </c>
      <c r="L421" s="13">
        <f t="shared" si="30"/>
        <v>3.2269744361472168</v>
      </c>
      <c r="M421" s="11" t="str">
        <f>_xlfn.XLOOKUP(B421, 'workers Info'!$A$2:$A$301, 'workers Info'!$F$2:$F$301)</f>
        <v>FastHaul</v>
      </c>
      <c r="N421" s="19">
        <f t="shared" si="31"/>
        <v>284</v>
      </c>
      <c r="O421" s="13">
        <f t="shared" si="32"/>
        <v>795.19999999999993</v>
      </c>
      <c r="P421" s="13">
        <f t="shared" si="33"/>
        <v>5620.0251790606671</v>
      </c>
      <c r="Q421" s="41">
        <v>19984</v>
      </c>
      <c r="R421">
        <f t="shared" si="34"/>
        <v>4</v>
      </c>
    </row>
    <row r="422" spans="1:18" ht="15" x14ac:dyDescent="0.25">
      <c r="A422" s="1" t="s">
        <v>1091</v>
      </c>
      <c r="B422" s="1" t="s">
        <v>307</v>
      </c>
      <c r="C422" s="21" t="str">
        <f>_xlfn.XLOOKUP(B422,'workers Info'!$A$2:$A$301,'workers Info'!$B$2:$B$301)</f>
        <v>Estrella Hessel</v>
      </c>
      <c r="D422" s="29">
        <v>45681</v>
      </c>
      <c r="E422" s="1" t="s">
        <v>687</v>
      </c>
      <c r="F422" s="1" t="s">
        <v>666</v>
      </c>
      <c r="G422" s="40">
        <v>363</v>
      </c>
      <c r="H422" s="39">
        <v>11</v>
      </c>
      <c r="I422" s="1" t="s">
        <v>659</v>
      </c>
      <c r="J422" t="s">
        <v>641</v>
      </c>
      <c r="K422" s="14">
        <v>804.13044169543616</v>
      </c>
      <c r="L422" s="13">
        <f t="shared" si="30"/>
        <v>2.2152353765714494</v>
      </c>
      <c r="M422" s="11" t="str">
        <f>_xlfn.XLOOKUP(B422, 'workers Info'!$A$2:$A$301, 'workers Info'!$F$2:$F$301)</f>
        <v>FastHaul</v>
      </c>
      <c r="N422" s="19">
        <f t="shared" si="31"/>
        <v>51.857142857142854</v>
      </c>
      <c r="O422" s="13">
        <f t="shared" si="32"/>
        <v>145.19999999999999</v>
      </c>
      <c r="P422" s="13">
        <f t="shared" si="33"/>
        <v>658.93044169543623</v>
      </c>
      <c r="Q422" s="41">
        <v>2271</v>
      </c>
      <c r="R422">
        <f t="shared" si="34"/>
        <v>1</v>
      </c>
    </row>
    <row r="423" spans="1:18" ht="15" x14ac:dyDescent="0.25">
      <c r="A423" s="1" t="s">
        <v>1092</v>
      </c>
      <c r="B423" s="1" t="s">
        <v>371</v>
      </c>
      <c r="C423" s="21" t="str">
        <f>_xlfn.XLOOKUP(B423,'workers Info'!$A$2:$A$301,'workers Info'!$B$2:$B$301)</f>
        <v>Bobbe Yellep</v>
      </c>
      <c r="D423" s="29">
        <v>45684</v>
      </c>
      <c r="E423" s="1" t="s">
        <v>687</v>
      </c>
      <c r="F423" s="1" t="s">
        <v>669</v>
      </c>
      <c r="G423" s="40">
        <v>921</v>
      </c>
      <c r="H423" s="39">
        <v>21</v>
      </c>
      <c r="I423" s="1" t="s">
        <v>659</v>
      </c>
      <c r="J423" t="s">
        <v>641</v>
      </c>
      <c r="K423" s="14">
        <v>2061.9940509869621</v>
      </c>
      <c r="L423" s="13">
        <f t="shared" si="30"/>
        <v>2.2388643333191771</v>
      </c>
      <c r="M423" s="11" t="str">
        <f>_xlfn.XLOOKUP(B423, 'workers Info'!$A$2:$A$301, 'workers Info'!$F$2:$F$301)</f>
        <v>FastHaul</v>
      </c>
      <c r="N423" s="19">
        <f t="shared" si="31"/>
        <v>131.57142857142858</v>
      </c>
      <c r="O423" s="13">
        <f t="shared" si="32"/>
        <v>368.40000000000003</v>
      </c>
      <c r="P423" s="13">
        <f t="shared" si="33"/>
        <v>1693.594050986962</v>
      </c>
      <c r="Q423" s="41">
        <v>2773</v>
      </c>
      <c r="R423">
        <f t="shared" si="34"/>
        <v>1</v>
      </c>
    </row>
    <row r="424" spans="1:18" ht="15" x14ac:dyDescent="0.25">
      <c r="A424" s="1" t="s">
        <v>1093</v>
      </c>
      <c r="B424" s="1" t="s">
        <v>139</v>
      </c>
      <c r="C424" s="21" t="str">
        <f>_xlfn.XLOOKUP(B424,'workers Info'!$A$2:$A$301,'workers Info'!$B$2:$B$301)</f>
        <v>Erskine Micklewright</v>
      </c>
      <c r="D424" s="29">
        <v>45680</v>
      </c>
      <c r="E424" s="1" t="s">
        <v>687</v>
      </c>
      <c r="F424" s="1" t="s">
        <v>671</v>
      </c>
      <c r="G424" s="40">
        <v>1927</v>
      </c>
      <c r="H424" s="39">
        <v>42</v>
      </c>
      <c r="I424" s="1" t="s">
        <v>659</v>
      </c>
      <c r="J424" t="s">
        <v>640</v>
      </c>
      <c r="K424" s="14">
        <v>3511.3547372684934</v>
      </c>
      <c r="L424" s="13">
        <f t="shared" si="30"/>
        <v>1.8221872014885798</v>
      </c>
      <c r="M424" s="11" t="str">
        <f>_xlfn.XLOOKUP(B424, 'workers Info'!$A$2:$A$301, 'workers Info'!$F$2:$F$301)</f>
        <v>ExpressCargo</v>
      </c>
      <c r="N424" s="19">
        <f t="shared" si="31"/>
        <v>275.28571428571428</v>
      </c>
      <c r="O424" s="13">
        <f t="shared" si="32"/>
        <v>770.8</v>
      </c>
      <c r="P424" s="13">
        <f t="shared" si="33"/>
        <v>2740.5547372684932</v>
      </c>
      <c r="Q424" s="41">
        <v>10912</v>
      </c>
      <c r="R424">
        <f t="shared" si="34"/>
        <v>2</v>
      </c>
    </row>
    <row r="425" spans="1:18" ht="15" x14ac:dyDescent="0.25">
      <c r="A425" s="1" t="s">
        <v>1094</v>
      </c>
      <c r="B425" s="1" t="s">
        <v>611</v>
      </c>
      <c r="C425" s="21" t="str">
        <f>_xlfn.XLOOKUP(B425,'workers Info'!$A$2:$A$301,'workers Info'!$B$2:$B$301)</f>
        <v>Arabele Muckersie</v>
      </c>
      <c r="D425" s="29">
        <v>45688</v>
      </c>
      <c r="E425" s="1" t="s">
        <v>687</v>
      </c>
      <c r="F425" s="1" t="s">
        <v>671</v>
      </c>
      <c r="G425" s="40">
        <v>1339</v>
      </c>
      <c r="H425" s="39">
        <v>28</v>
      </c>
      <c r="I425" s="1" t="s">
        <v>659</v>
      </c>
      <c r="J425" t="s">
        <v>641</v>
      </c>
      <c r="K425" s="14">
        <v>2933.8494270226247</v>
      </c>
      <c r="L425" s="13">
        <f t="shared" si="30"/>
        <v>2.1910750015105487</v>
      </c>
      <c r="M425" s="11" t="str">
        <f>_xlfn.XLOOKUP(B425, 'workers Info'!$A$2:$A$301, 'workers Info'!$F$2:$F$301)</f>
        <v>FastHaul</v>
      </c>
      <c r="N425" s="19">
        <f t="shared" si="31"/>
        <v>191.28571428571428</v>
      </c>
      <c r="O425" s="13">
        <f t="shared" si="32"/>
        <v>535.59999999999991</v>
      </c>
      <c r="P425" s="13">
        <f t="shared" si="33"/>
        <v>2398.2494270226248</v>
      </c>
      <c r="Q425" s="41">
        <v>2378</v>
      </c>
      <c r="R425">
        <f t="shared" si="34"/>
        <v>6</v>
      </c>
    </row>
    <row r="426" spans="1:18" ht="15" x14ac:dyDescent="0.25">
      <c r="A426" s="1" t="s">
        <v>1095</v>
      </c>
      <c r="B426" s="1" t="s">
        <v>469</v>
      </c>
      <c r="C426" s="21" t="str">
        <f>_xlfn.XLOOKUP(B426,'workers Info'!$A$2:$A$301,'workers Info'!$B$2:$B$301)</f>
        <v>Hildy Reach</v>
      </c>
      <c r="D426" s="29">
        <v>45677</v>
      </c>
      <c r="E426" s="1" t="s">
        <v>673</v>
      </c>
      <c r="F426" s="1" t="s">
        <v>666</v>
      </c>
      <c r="G426" s="40">
        <v>1397</v>
      </c>
      <c r="H426" s="39">
        <v>30</v>
      </c>
      <c r="I426" s="1" t="s">
        <v>659</v>
      </c>
      <c r="J426" t="s">
        <v>640</v>
      </c>
      <c r="K426" s="14">
        <v>2756.9273567914593</v>
      </c>
      <c r="L426" s="13">
        <f t="shared" si="30"/>
        <v>1.9734626748686179</v>
      </c>
      <c r="M426" s="11" t="str">
        <f>_xlfn.XLOOKUP(B426, 'workers Info'!$A$2:$A$301, 'workers Info'!$F$2:$F$301)</f>
        <v>ExpressCargo</v>
      </c>
      <c r="N426" s="19">
        <f t="shared" si="31"/>
        <v>199.57142857142858</v>
      </c>
      <c r="O426" s="13">
        <f t="shared" si="32"/>
        <v>558.79999999999995</v>
      </c>
      <c r="P426" s="13">
        <f t="shared" si="33"/>
        <v>2198.1273567914595</v>
      </c>
      <c r="Q426" s="41">
        <v>9473</v>
      </c>
      <c r="R426">
        <f t="shared" si="34"/>
        <v>2</v>
      </c>
    </row>
    <row r="427" spans="1:18" ht="15" x14ac:dyDescent="0.25">
      <c r="A427" s="1" t="s">
        <v>1096</v>
      </c>
      <c r="B427" s="1" t="s">
        <v>417</v>
      </c>
      <c r="C427" s="21" t="str">
        <f>_xlfn.XLOOKUP(B427,'workers Info'!$A$2:$A$301,'workers Info'!$B$2:$B$301)</f>
        <v>Fabien Skipperbottom</v>
      </c>
      <c r="D427" s="29">
        <v>45686</v>
      </c>
      <c r="E427" s="1" t="s">
        <v>657</v>
      </c>
      <c r="F427" s="1" t="s">
        <v>680</v>
      </c>
      <c r="G427" s="40">
        <v>2997</v>
      </c>
      <c r="H427" s="39">
        <v>62</v>
      </c>
      <c r="I427" s="1" t="s">
        <v>659</v>
      </c>
      <c r="J427" t="s">
        <v>641</v>
      </c>
      <c r="K427" s="14">
        <v>6199.9491945103891</v>
      </c>
      <c r="L427" s="13">
        <f t="shared" si="30"/>
        <v>2.0687184499534164</v>
      </c>
      <c r="M427" s="11" t="str">
        <f>_xlfn.XLOOKUP(B427, 'workers Info'!$A$2:$A$301, 'workers Info'!$F$2:$F$301)</f>
        <v>RoadRunners</v>
      </c>
      <c r="N427" s="19">
        <f t="shared" si="31"/>
        <v>428.14285714285717</v>
      </c>
      <c r="O427" s="13">
        <f t="shared" si="32"/>
        <v>1198.8</v>
      </c>
      <c r="P427" s="13">
        <f t="shared" si="33"/>
        <v>5001.149194510389</v>
      </c>
      <c r="Q427" s="41">
        <v>2062</v>
      </c>
      <c r="R427">
        <f t="shared" si="34"/>
        <v>1</v>
      </c>
    </row>
    <row r="428" spans="1:18" ht="15" x14ac:dyDescent="0.25">
      <c r="A428" s="1" t="s">
        <v>1097</v>
      </c>
      <c r="B428" s="1" t="s">
        <v>377</v>
      </c>
      <c r="C428" s="21" t="str">
        <f>_xlfn.XLOOKUP(B428,'workers Info'!$A$2:$A$301,'workers Info'!$B$2:$B$301)</f>
        <v>Archibold Singh</v>
      </c>
      <c r="D428" s="29">
        <v>45691</v>
      </c>
      <c r="E428" s="1" t="s">
        <v>657</v>
      </c>
      <c r="F428" s="1" t="s">
        <v>674</v>
      </c>
      <c r="G428" s="40">
        <v>1106</v>
      </c>
      <c r="H428" s="39">
        <v>24</v>
      </c>
      <c r="I428" s="1" t="s">
        <v>659</v>
      </c>
      <c r="J428" t="s">
        <v>640</v>
      </c>
      <c r="K428" s="14">
        <v>2013.6470096149089</v>
      </c>
      <c r="L428" s="13">
        <f t="shared" si="30"/>
        <v>1.8206573323823769</v>
      </c>
      <c r="M428" s="11" t="str">
        <f>_xlfn.XLOOKUP(B428, 'workers Info'!$A$2:$A$301, 'workers Info'!$F$2:$F$301)</f>
        <v>FastHaul</v>
      </c>
      <c r="N428" s="19">
        <f t="shared" si="31"/>
        <v>158</v>
      </c>
      <c r="O428" s="13">
        <f t="shared" si="32"/>
        <v>442.4</v>
      </c>
      <c r="P428" s="13">
        <f t="shared" si="33"/>
        <v>1571.2470096149091</v>
      </c>
      <c r="Q428" s="41">
        <v>10317</v>
      </c>
      <c r="R428">
        <f t="shared" si="34"/>
        <v>3</v>
      </c>
    </row>
    <row r="429" spans="1:18" ht="15" x14ac:dyDescent="0.25">
      <c r="A429" s="1" t="s">
        <v>1098</v>
      </c>
      <c r="B429" s="1" t="s">
        <v>489</v>
      </c>
      <c r="C429" s="21" t="str">
        <f>_xlfn.XLOOKUP(B429,'workers Info'!$A$2:$A$301,'workers Info'!$B$2:$B$301)</f>
        <v>Fern Simka</v>
      </c>
      <c r="D429" s="29">
        <v>45682</v>
      </c>
      <c r="E429" s="1" t="s">
        <v>676</v>
      </c>
      <c r="F429" s="1" t="s">
        <v>658</v>
      </c>
      <c r="G429" s="40">
        <v>2726</v>
      </c>
      <c r="H429" s="39">
        <v>56</v>
      </c>
      <c r="I429" s="1" t="s">
        <v>659</v>
      </c>
      <c r="J429" t="s">
        <v>638</v>
      </c>
      <c r="K429" s="14">
        <v>6876.5617489290644</v>
      </c>
      <c r="L429" s="13">
        <f t="shared" si="30"/>
        <v>2.5225831800913663</v>
      </c>
      <c r="M429" s="11" t="str">
        <f>_xlfn.XLOOKUP(B429, 'workers Info'!$A$2:$A$301, 'workers Info'!$F$2:$F$301)</f>
        <v>RoadRunners</v>
      </c>
      <c r="N429" s="19">
        <f t="shared" si="31"/>
        <v>389.42857142857144</v>
      </c>
      <c r="O429" s="13">
        <f t="shared" si="32"/>
        <v>1090.3999999999999</v>
      </c>
      <c r="P429" s="13">
        <f t="shared" si="33"/>
        <v>5786.1617489290647</v>
      </c>
      <c r="Q429" s="41">
        <v>5044</v>
      </c>
      <c r="R429">
        <f t="shared" si="34"/>
        <v>2</v>
      </c>
    </row>
    <row r="430" spans="1:18" ht="15" x14ac:dyDescent="0.25">
      <c r="A430" s="1" t="s">
        <v>1099</v>
      </c>
      <c r="B430" s="1" t="s">
        <v>569</v>
      </c>
      <c r="C430" s="21" t="str">
        <f>_xlfn.XLOOKUP(B430,'workers Info'!$A$2:$A$301,'workers Info'!$B$2:$B$301)</f>
        <v>Ossie Jancey</v>
      </c>
      <c r="D430" s="29">
        <v>45678</v>
      </c>
      <c r="E430" s="1" t="s">
        <v>687</v>
      </c>
      <c r="F430" s="1" t="s">
        <v>680</v>
      </c>
      <c r="G430" s="40">
        <v>2793</v>
      </c>
      <c r="H430" s="39">
        <v>59</v>
      </c>
      <c r="I430" s="1" t="s">
        <v>659</v>
      </c>
      <c r="J430" t="s">
        <v>641</v>
      </c>
      <c r="K430" s="14">
        <v>5970.3871031691524</v>
      </c>
      <c r="L430" s="13">
        <f t="shared" si="30"/>
        <v>2.1376251712027039</v>
      </c>
      <c r="M430" s="11" t="str">
        <f>_xlfn.XLOOKUP(B430, 'workers Info'!$A$2:$A$301, 'workers Info'!$F$2:$F$301)</f>
        <v>RoadRunners</v>
      </c>
      <c r="N430" s="19">
        <f t="shared" si="31"/>
        <v>399</v>
      </c>
      <c r="O430" s="13">
        <f t="shared" si="32"/>
        <v>1117.1999999999998</v>
      </c>
      <c r="P430" s="13">
        <f t="shared" si="33"/>
        <v>4853.1871031691526</v>
      </c>
      <c r="Q430" s="41">
        <v>2539</v>
      </c>
      <c r="R430">
        <f t="shared" si="34"/>
        <v>2</v>
      </c>
    </row>
    <row r="431" spans="1:18" ht="15" x14ac:dyDescent="0.25">
      <c r="A431" s="1" t="s">
        <v>1100</v>
      </c>
      <c r="B431" s="1" t="s">
        <v>539</v>
      </c>
      <c r="C431" s="21" t="str">
        <f>_xlfn.XLOOKUP(B431,'workers Info'!$A$2:$A$301,'workers Info'!$B$2:$B$301)</f>
        <v>Carlee Conradsen</v>
      </c>
      <c r="D431" s="29">
        <v>45691</v>
      </c>
      <c r="E431" s="1" t="s">
        <v>676</v>
      </c>
      <c r="F431" s="1" t="s">
        <v>674</v>
      </c>
      <c r="G431" s="40">
        <v>2803</v>
      </c>
      <c r="H431" s="39">
        <v>58</v>
      </c>
      <c r="I431" s="1" t="s">
        <v>659</v>
      </c>
      <c r="J431" t="s">
        <v>641</v>
      </c>
      <c r="K431" s="14">
        <v>5824.3025698078718</v>
      </c>
      <c r="L431" s="13">
        <f t="shared" si="30"/>
        <v>2.0778817587612814</v>
      </c>
      <c r="M431" s="11" t="str">
        <f>_xlfn.XLOOKUP(B431, 'workers Info'!$A$2:$A$301, 'workers Info'!$F$2:$F$301)</f>
        <v>LogiTrans</v>
      </c>
      <c r="N431" s="19">
        <f t="shared" si="31"/>
        <v>400.42857142857144</v>
      </c>
      <c r="O431" s="13">
        <f t="shared" si="32"/>
        <v>1121.2</v>
      </c>
      <c r="P431" s="13">
        <f t="shared" si="33"/>
        <v>4703.102569807872</v>
      </c>
      <c r="Q431" s="41">
        <v>2769</v>
      </c>
      <c r="R431">
        <f t="shared" si="34"/>
        <v>3</v>
      </c>
    </row>
    <row r="432" spans="1:18" ht="15" x14ac:dyDescent="0.25">
      <c r="A432" s="1" t="s">
        <v>1101</v>
      </c>
      <c r="B432" s="1" t="s">
        <v>493</v>
      </c>
      <c r="C432" s="21" t="str">
        <f>_xlfn.XLOOKUP(B432,'workers Info'!$A$2:$A$301,'workers Info'!$B$2:$B$301)</f>
        <v>Granny Rider</v>
      </c>
      <c r="D432" s="29">
        <v>45686</v>
      </c>
      <c r="E432" s="1" t="s">
        <v>661</v>
      </c>
      <c r="F432" s="1" t="s">
        <v>662</v>
      </c>
      <c r="G432" s="40">
        <v>1246</v>
      </c>
      <c r="H432" s="39">
        <v>27</v>
      </c>
      <c r="I432" s="1" t="s">
        <v>659</v>
      </c>
      <c r="J432" t="s">
        <v>637</v>
      </c>
      <c r="K432" s="14">
        <v>1728.3401369606224</v>
      </c>
      <c r="L432" s="13">
        <f t="shared" si="30"/>
        <v>1.3871108643343679</v>
      </c>
      <c r="M432" s="11" t="str">
        <f>_xlfn.XLOOKUP(B432, 'workers Info'!$A$2:$A$301, 'workers Info'!$F$2:$F$301)</f>
        <v>LogiTrans</v>
      </c>
      <c r="N432" s="19">
        <f t="shared" si="31"/>
        <v>178</v>
      </c>
      <c r="O432" s="13">
        <f t="shared" si="32"/>
        <v>498.4</v>
      </c>
      <c r="P432" s="13">
        <f t="shared" si="33"/>
        <v>1229.9401369606226</v>
      </c>
      <c r="Q432" s="41">
        <v>3326</v>
      </c>
      <c r="R432">
        <f t="shared" si="34"/>
        <v>3</v>
      </c>
    </row>
    <row r="433" spans="1:18" ht="15" x14ac:dyDescent="0.25">
      <c r="A433" s="1" t="s">
        <v>1102</v>
      </c>
      <c r="B433" s="1" t="s">
        <v>189</v>
      </c>
      <c r="C433" s="21" t="str">
        <f>_xlfn.XLOOKUP(B433,'workers Info'!$A$2:$A$301,'workers Info'!$B$2:$B$301)</f>
        <v>Morganica Couvet</v>
      </c>
      <c r="D433" s="29">
        <v>45682</v>
      </c>
      <c r="E433" s="1" t="s">
        <v>664</v>
      </c>
      <c r="F433" s="1" t="s">
        <v>666</v>
      </c>
      <c r="G433" s="40">
        <v>1201</v>
      </c>
      <c r="H433" s="39">
        <v>26</v>
      </c>
      <c r="I433" s="1" t="s">
        <v>659</v>
      </c>
      <c r="J433" t="s">
        <v>639</v>
      </c>
      <c r="K433" s="14">
        <v>3849.1395893220447</v>
      </c>
      <c r="L433" s="13">
        <f t="shared" si="30"/>
        <v>3.2049455364879638</v>
      </c>
      <c r="M433" s="11" t="str">
        <f>_xlfn.XLOOKUP(B433, 'workers Info'!$A$2:$A$301, 'workers Info'!$F$2:$F$301)</f>
        <v>ExpressCargo</v>
      </c>
      <c r="N433" s="19">
        <f t="shared" si="31"/>
        <v>171.57142857142858</v>
      </c>
      <c r="O433" s="13">
        <f t="shared" si="32"/>
        <v>480.4</v>
      </c>
      <c r="P433" s="13">
        <f t="shared" si="33"/>
        <v>3368.7395893220446</v>
      </c>
      <c r="Q433" s="41">
        <v>20543</v>
      </c>
      <c r="R433">
        <f t="shared" si="34"/>
        <v>3</v>
      </c>
    </row>
    <row r="434" spans="1:18" ht="15" x14ac:dyDescent="0.25">
      <c r="A434" s="1" t="s">
        <v>1103</v>
      </c>
      <c r="B434" s="1" t="s">
        <v>545</v>
      </c>
      <c r="C434" s="21" t="str">
        <f>_xlfn.XLOOKUP(B434,'workers Info'!$A$2:$A$301,'workers Info'!$B$2:$B$301)</f>
        <v>Doretta Beazley</v>
      </c>
      <c r="D434" s="29">
        <v>45677</v>
      </c>
      <c r="E434" s="1" t="s">
        <v>664</v>
      </c>
      <c r="F434" s="1" t="s">
        <v>671</v>
      </c>
      <c r="G434" s="40">
        <v>1491</v>
      </c>
      <c r="H434" s="39">
        <v>31</v>
      </c>
      <c r="I434" s="1" t="s">
        <v>659</v>
      </c>
      <c r="J434" t="s">
        <v>641</v>
      </c>
      <c r="K434" s="14">
        <v>3444.6919772523479</v>
      </c>
      <c r="L434" s="13">
        <f t="shared" si="30"/>
        <v>2.310323257714519</v>
      </c>
      <c r="M434" s="11" t="str">
        <f>_xlfn.XLOOKUP(B434, 'workers Info'!$A$2:$A$301, 'workers Info'!$F$2:$F$301)</f>
        <v>LogiTrans</v>
      </c>
      <c r="N434" s="19">
        <f t="shared" si="31"/>
        <v>213</v>
      </c>
      <c r="O434" s="13">
        <f t="shared" si="32"/>
        <v>596.4</v>
      </c>
      <c r="P434" s="13">
        <f t="shared" si="33"/>
        <v>2848.2919772523478</v>
      </c>
      <c r="Q434" s="41">
        <v>2298</v>
      </c>
      <c r="R434">
        <f t="shared" si="34"/>
        <v>2</v>
      </c>
    </row>
    <row r="435" spans="1:18" ht="15" x14ac:dyDescent="0.25">
      <c r="A435" s="1" t="s">
        <v>1104</v>
      </c>
      <c r="B435" s="1" t="s">
        <v>24</v>
      </c>
      <c r="C435" s="21" t="str">
        <f>_xlfn.XLOOKUP(B435,'workers Info'!$A$2:$A$301,'workers Info'!$B$2:$B$301)</f>
        <v>Raven Moncrieffe</v>
      </c>
      <c r="D435" s="29">
        <v>45691</v>
      </c>
      <c r="E435" s="1" t="s">
        <v>676</v>
      </c>
      <c r="F435" s="1" t="s">
        <v>674</v>
      </c>
      <c r="G435" s="40">
        <v>682</v>
      </c>
      <c r="H435" s="39">
        <v>17</v>
      </c>
      <c r="I435" s="1" t="s">
        <v>659</v>
      </c>
      <c r="J435" t="s">
        <v>638</v>
      </c>
      <c r="K435" s="14">
        <v>1834.9796388108964</v>
      </c>
      <c r="L435" s="13">
        <f t="shared" si="30"/>
        <v>2.6905859806611385</v>
      </c>
      <c r="M435" s="11" t="str">
        <f>_xlfn.XLOOKUP(B435, 'workers Info'!$A$2:$A$301, 'workers Info'!$F$2:$F$301)</f>
        <v>RoadRunners</v>
      </c>
      <c r="N435" s="19">
        <f t="shared" si="31"/>
        <v>97.428571428571431</v>
      </c>
      <c r="O435" s="13">
        <f t="shared" si="32"/>
        <v>272.8</v>
      </c>
      <c r="P435" s="13">
        <f t="shared" si="33"/>
        <v>1562.1796388108964</v>
      </c>
      <c r="Q435" s="41">
        <v>4614</v>
      </c>
      <c r="R435">
        <f t="shared" si="34"/>
        <v>2</v>
      </c>
    </row>
    <row r="436" spans="1:18" ht="15" x14ac:dyDescent="0.25">
      <c r="A436" s="1" t="s">
        <v>1105</v>
      </c>
      <c r="B436" s="1" t="s">
        <v>109</v>
      </c>
      <c r="C436" s="21" t="str">
        <f>_xlfn.XLOOKUP(B436,'workers Info'!$A$2:$A$301,'workers Info'!$B$2:$B$301)</f>
        <v>Karlik Diddams</v>
      </c>
      <c r="D436" s="29">
        <v>45685</v>
      </c>
      <c r="E436" s="1" t="s">
        <v>673</v>
      </c>
      <c r="F436" s="1" t="s">
        <v>674</v>
      </c>
      <c r="G436" s="40">
        <v>1193</v>
      </c>
      <c r="H436" s="39">
        <v>25</v>
      </c>
      <c r="I436" s="1" t="s">
        <v>659</v>
      </c>
      <c r="J436" t="s">
        <v>637</v>
      </c>
      <c r="K436" s="14">
        <v>1477.7918934728771</v>
      </c>
      <c r="L436" s="13">
        <f t="shared" si="30"/>
        <v>1.2387191060124703</v>
      </c>
      <c r="M436" s="11" t="str">
        <f>_xlfn.XLOOKUP(B436, 'workers Info'!$A$2:$A$301, 'workers Info'!$F$2:$F$301)</f>
        <v>ExpressCargo</v>
      </c>
      <c r="N436" s="19">
        <f t="shared" si="31"/>
        <v>170.42857142857142</v>
      </c>
      <c r="O436" s="13">
        <f t="shared" si="32"/>
        <v>477.19999999999993</v>
      </c>
      <c r="P436" s="13">
        <f t="shared" si="33"/>
        <v>1000.5918934728771</v>
      </c>
      <c r="Q436" s="41">
        <v>2652</v>
      </c>
      <c r="R436">
        <f t="shared" si="34"/>
        <v>3</v>
      </c>
    </row>
    <row r="437" spans="1:18" ht="15" x14ac:dyDescent="0.25">
      <c r="A437" s="1" t="s">
        <v>1106</v>
      </c>
      <c r="B437" s="1" t="s">
        <v>477</v>
      </c>
      <c r="C437" s="21" t="str">
        <f>_xlfn.XLOOKUP(B437,'workers Info'!$A$2:$A$301,'workers Info'!$B$2:$B$301)</f>
        <v>My Gentric</v>
      </c>
      <c r="D437" s="29">
        <v>45683</v>
      </c>
      <c r="E437" s="1" t="s">
        <v>661</v>
      </c>
      <c r="F437" s="1" t="s">
        <v>680</v>
      </c>
      <c r="G437" s="40">
        <v>1067</v>
      </c>
      <c r="H437" s="39">
        <v>23</v>
      </c>
      <c r="I437" s="1" t="s">
        <v>659</v>
      </c>
      <c r="J437" t="s">
        <v>640</v>
      </c>
      <c r="K437" s="14">
        <v>2138.1145789407637</v>
      </c>
      <c r="L437" s="13">
        <f t="shared" si="30"/>
        <v>2.0038562126905002</v>
      </c>
      <c r="M437" s="11" t="str">
        <f>_xlfn.XLOOKUP(B437, 'workers Info'!$A$2:$A$301, 'workers Info'!$F$2:$F$301)</f>
        <v>LogiTrans</v>
      </c>
      <c r="N437" s="19">
        <f t="shared" si="31"/>
        <v>152.42857142857142</v>
      </c>
      <c r="O437" s="13">
        <f t="shared" si="32"/>
        <v>426.79999999999995</v>
      </c>
      <c r="P437" s="13">
        <f t="shared" si="33"/>
        <v>1711.3145789407638</v>
      </c>
      <c r="Q437" s="41">
        <v>9323</v>
      </c>
      <c r="R437">
        <f t="shared" si="34"/>
        <v>3</v>
      </c>
    </row>
    <row r="438" spans="1:18" ht="15" x14ac:dyDescent="0.25">
      <c r="A438" s="1" t="s">
        <v>1107</v>
      </c>
      <c r="B438" s="1" t="s">
        <v>473</v>
      </c>
      <c r="C438" s="21" t="str">
        <f>_xlfn.XLOOKUP(B438,'workers Info'!$A$2:$A$301,'workers Info'!$B$2:$B$301)</f>
        <v>Orren Izak</v>
      </c>
      <c r="D438" s="29">
        <v>45678</v>
      </c>
      <c r="E438" s="1" t="s">
        <v>657</v>
      </c>
      <c r="F438" s="1" t="s">
        <v>674</v>
      </c>
      <c r="G438" s="40">
        <v>1658</v>
      </c>
      <c r="H438" s="39">
        <v>35</v>
      </c>
      <c r="I438" s="1" t="s">
        <v>659</v>
      </c>
      <c r="J438" t="s">
        <v>641</v>
      </c>
      <c r="K438" s="14">
        <v>3429.7584154758874</v>
      </c>
      <c r="L438" s="13">
        <f t="shared" si="30"/>
        <v>2.0686118308057222</v>
      </c>
      <c r="M438" s="11" t="str">
        <f>_xlfn.XLOOKUP(B438, 'workers Info'!$A$2:$A$301, 'workers Info'!$F$2:$F$301)</f>
        <v>LogiTrans</v>
      </c>
      <c r="N438" s="19">
        <f t="shared" si="31"/>
        <v>236.85714285714286</v>
      </c>
      <c r="O438" s="13">
        <f t="shared" si="32"/>
        <v>663.19999999999993</v>
      </c>
      <c r="P438" s="13">
        <f t="shared" si="33"/>
        <v>2766.5584154758876</v>
      </c>
      <c r="Q438" s="41">
        <v>2394</v>
      </c>
      <c r="R438">
        <f t="shared" si="34"/>
        <v>1</v>
      </c>
    </row>
    <row r="439" spans="1:18" ht="15" x14ac:dyDescent="0.25">
      <c r="A439" s="1" t="s">
        <v>1108</v>
      </c>
      <c r="B439" s="1" t="s">
        <v>373</v>
      </c>
      <c r="C439" s="21" t="str">
        <f>_xlfn.XLOOKUP(B439,'workers Info'!$A$2:$A$301,'workers Info'!$B$2:$B$301)</f>
        <v>Bab Dumsday</v>
      </c>
      <c r="D439" s="29">
        <v>45688</v>
      </c>
      <c r="E439" s="1" t="s">
        <v>664</v>
      </c>
      <c r="F439" s="1" t="s">
        <v>674</v>
      </c>
      <c r="G439" s="40">
        <v>1122</v>
      </c>
      <c r="H439" s="39">
        <v>26</v>
      </c>
      <c r="I439" s="1" t="s">
        <v>659</v>
      </c>
      <c r="J439" t="s">
        <v>638</v>
      </c>
      <c r="K439" s="14">
        <v>3014.1195051319132</v>
      </c>
      <c r="L439" s="13">
        <f t="shared" si="30"/>
        <v>2.6863810206166785</v>
      </c>
      <c r="M439" s="11" t="str">
        <f>_xlfn.XLOOKUP(B439, 'workers Info'!$A$2:$A$301, 'workers Info'!$F$2:$F$301)</f>
        <v>RoadRunners</v>
      </c>
      <c r="N439" s="19">
        <f t="shared" si="31"/>
        <v>160.28571428571428</v>
      </c>
      <c r="O439" s="13">
        <f t="shared" si="32"/>
        <v>448.79999999999995</v>
      </c>
      <c r="P439" s="13">
        <f t="shared" si="33"/>
        <v>2565.3195051319135</v>
      </c>
      <c r="Q439" s="41">
        <v>5166</v>
      </c>
      <c r="R439">
        <f t="shared" si="34"/>
        <v>3</v>
      </c>
    </row>
    <row r="440" spans="1:18" ht="15" x14ac:dyDescent="0.25">
      <c r="A440" s="1" t="s">
        <v>1109</v>
      </c>
      <c r="B440" s="1" t="s">
        <v>223</v>
      </c>
      <c r="C440" s="21" t="str">
        <f>_xlfn.XLOOKUP(B440,'workers Info'!$A$2:$A$301,'workers Info'!$B$2:$B$301)</f>
        <v>Shaine Aland</v>
      </c>
      <c r="D440" s="29">
        <v>45689</v>
      </c>
      <c r="E440" s="1" t="s">
        <v>687</v>
      </c>
      <c r="F440" s="1" t="s">
        <v>671</v>
      </c>
      <c r="G440" s="40">
        <v>2528</v>
      </c>
      <c r="H440" s="39">
        <v>54</v>
      </c>
      <c r="I440" s="1" t="s">
        <v>659</v>
      </c>
      <c r="J440" t="s">
        <v>640</v>
      </c>
      <c r="K440" s="14">
        <v>5095.6674571488902</v>
      </c>
      <c r="L440" s="13">
        <f t="shared" si="30"/>
        <v>2.0156912409607952</v>
      </c>
      <c r="M440" s="11" t="str">
        <f>_xlfn.XLOOKUP(B440, 'workers Info'!$A$2:$A$301, 'workers Info'!$F$2:$F$301)</f>
        <v>SwiftMove</v>
      </c>
      <c r="N440" s="19">
        <f t="shared" si="31"/>
        <v>361.14285714285717</v>
      </c>
      <c r="O440" s="13">
        <f t="shared" si="32"/>
        <v>1011.2</v>
      </c>
      <c r="P440" s="13">
        <f t="shared" si="33"/>
        <v>4084.4674571488904</v>
      </c>
      <c r="Q440" s="41">
        <v>9627</v>
      </c>
      <c r="R440">
        <f t="shared" si="34"/>
        <v>2</v>
      </c>
    </row>
    <row r="441" spans="1:18" ht="15" x14ac:dyDescent="0.25">
      <c r="A441" s="1" t="s">
        <v>1110</v>
      </c>
      <c r="B441" s="1" t="s">
        <v>527</v>
      </c>
      <c r="C441" s="21" t="str">
        <f>_xlfn.XLOOKUP(B441,'workers Info'!$A$2:$A$301,'workers Info'!$B$2:$B$301)</f>
        <v>Brook Craighall</v>
      </c>
      <c r="D441" s="29">
        <v>45690</v>
      </c>
      <c r="E441" s="1" t="s">
        <v>687</v>
      </c>
      <c r="F441" s="1" t="s">
        <v>680</v>
      </c>
      <c r="G441" s="40">
        <v>2600</v>
      </c>
      <c r="H441" s="39">
        <v>55</v>
      </c>
      <c r="I441" s="1" t="s">
        <v>659</v>
      </c>
      <c r="J441" t="s">
        <v>640</v>
      </c>
      <c r="K441" s="14">
        <v>5091.2272437980837</v>
      </c>
      <c r="L441" s="13">
        <f t="shared" si="30"/>
        <v>1.9581643245377245</v>
      </c>
      <c r="M441" s="11" t="str">
        <f>_xlfn.XLOOKUP(B441, 'workers Info'!$A$2:$A$301, 'workers Info'!$F$2:$F$301)</f>
        <v>FastHaul</v>
      </c>
      <c r="N441" s="19">
        <f t="shared" si="31"/>
        <v>371.42857142857144</v>
      </c>
      <c r="O441" s="13">
        <f t="shared" si="32"/>
        <v>1040</v>
      </c>
      <c r="P441" s="13">
        <f t="shared" si="33"/>
        <v>4051.2272437980837</v>
      </c>
      <c r="Q441" s="41">
        <v>9413</v>
      </c>
      <c r="R441">
        <f t="shared" si="34"/>
        <v>1</v>
      </c>
    </row>
    <row r="442" spans="1:18" ht="15" x14ac:dyDescent="0.25">
      <c r="A442" s="1" t="s">
        <v>1111</v>
      </c>
      <c r="B442" s="1" t="s">
        <v>481</v>
      </c>
      <c r="C442" s="21" t="str">
        <f>_xlfn.XLOOKUP(B442,'workers Info'!$A$2:$A$301,'workers Info'!$B$2:$B$301)</f>
        <v>Alyosha Saxon</v>
      </c>
      <c r="D442" s="29">
        <v>45689</v>
      </c>
      <c r="E442" s="1" t="s">
        <v>657</v>
      </c>
      <c r="F442" s="1" t="s">
        <v>674</v>
      </c>
      <c r="G442" s="40">
        <v>416</v>
      </c>
      <c r="H442" s="39">
        <v>10</v>
      </c>
      <c r="I442" s="1" t="s">
        <v>659</v>
      </c>
      <c r="J442" t="s">
        <v>641</v>
      </c>
      <c r="K442" s="14">
        <v>937.14084246627021</v>
      </c>
      <c r="L442" s="13">
        <f t="shared" si="30"/>
        <v>2.252742409774688</v>
      </c>
      <c r="M442" s="11" t="str">
        <f>_xlfn.XLOOKUP(B442, 'workers Info'!$A$2:$A$301, 'workers Info'!$F$2:$F$301)</f>
        <v>LogiTrans</v>
      </c>
      <c r="N442" s="19">
        <f t="shared" si="31"/>
        <v>59.428571428571431</v>
      </c>
      <c r="O442" s="13">
        <f t="shared" si="32"/>
        <v>166.4</v>
      </c>
      <c r="P442" s="13">
        <f t="shared" si="33"/>
        <v>770.74084246627024</v>
      </c>
      <c r="Q442" s="41">
        <v>2184</v>
      </c>
      <c r="R442">
        <f t="shared" si="34"/>
        <v>3</v>
      </c>
    </row>
    <row r="443" spans="1:18" ht="15" x14ac:dyDescent="0.25">
      <c r="A443" s="1" t="s">
        <v>1112</v>
      </c>
      <c r="B443" s="1" t="s">
        <v>621</v>
      </c>
      <c r="C443" s="21" t="str">
        <f>_xlfn.XLOOKUP(B443,'workers Info'!$A$2:$A$301,'workers Info'!$B$2:$B$301)</f>
        <v>Del Antic</v>
      </c>
      <c r="D443" s="29">
        <v>45677</v>
      </c>
      <c r="E443" s="1" t="s">
        <v>664</v>
      </c>
      <c r="F443" s="1" t="s">
        <v>674</v>
      </c>
      <c r="G443" s="40">
        <v>135</v>
      </c>
      <c r="H443" s="39">
        <v>5</v>
      </c>
      <c r="I443" s="1" t="s">
        <v>659</v>
      </c>
      <c r="J443" t="s">
        <v>638</v>
      </c>
      <c r="K443" s="14">
        <v>364.99929799264987</v>
      </c>
      <c r="L443" s="13">
        <f t="shared" si="30"/>
        <v>2.7036985036492585</v>
      </c>
      <c r="M443" s="11" t="str">
        <f>_xlfn.XLOOKUP(B443, 'workers Info'!$A$2:$A$301, 'workers Info'!$F$2:$F$301)</f>
        <v>LogiTrans</v>
      </c>
      <c r="N443" s="19">
        <f t="shared" si="31"/>
        <v>19.285714285714285</v>
      </c>
      <c r="O443" s="13">
        <f t="shared" si="32"/>
        <v>53.999999999999993</v>
      </c>
      <c r="P443" s="13">
        <f t="shared" si="33"/>
        <v>310.99929799264987</v>
      </c>
      <c r="Q443" s="41">
        <v>5120</v>
      </c>
      <c r="R443">
        <f t="shared" si="34"/>
        <v>3</v>
      </c>
    </row>
    <row r="444" spans="1:18" ht="15" x14ac:dyDescent="0.25">
      <c r="A444" s="1" t="s">
        <v>1113</v>
      </c>
      <c r="B444" s="1" t="s">
        <v>373</v>
      </c>
      <c r="C444" s="21" t="str">
        <f>_xlfn.XLOOKUP(B444,'workers Info'!$A$2:$A$301,'workers Info'!$B$2:$B$301)</f>
        <v>Bab Dumsday</v>
      </c>
      <c r="D444" s="29">
        <v>45681</v>
      </c>
      <c r="E444" s="1" t="s">
        <v>668</v>
      </c>
      <c r="F444" s="1" t="s">
        <v>658</v>
      </c>
      <c r="G444" s="40">
        <v>736</v>
      </c>
      <c r="H444" s="39">
        <v>17</v>
      </c>
      <c r="I444" s="1" t="s">
        <v>659</v>
      </c>
      <c r="J444" t="s">
        <v>639</v>
      </c>
      <c r="K444" s="14">
        <v>2453.8875184067251</v>
      </c>
      <c r="L444" s="13">
        <f t="shared" si="30"/>
        <v>3.3340863021830502</v>
      </c>
      <c r="M444" s="11" t="str">
        <f>_xlfn.XLOOKUP(B444, 'workers Info'!$A$2:$A$301, 'workers Info'!$F$2:$F$301)</f>
        <v>RoadRunners</v>
      </c>
      <c r="N444" s="19">
        <f t="shared" si="31"/>
        <v>105.14285714285714</v>
      </c>
      <c r="O444" s="13">
        <f t="shared" si="32"/>
        <v>294.39999999999998</v>
      </c>
      <c r="P444" s="13">
        <f t="shared" si="33"/>
        <v>2159.487518406725</v>
      </c>
      <c r="Q444" s="41">
        <v>21852</v>
      </c>
      <c r="R444">
        <f t="shared" si="34"/>
        <v>3</v>
      </c>
    </row>
    <row r="445" spans="1:18" ht="15" x14ac:dyDescent="0.25">
      <c r="A445" s="1" t="s">
        <v>1114</v>
      </c>
      <c r="B445" s="1" t="s">
        <v>365</v>
      </c>
      <c r="C445" s="21" t="str">
        <f>_xlfn.XLOOKUP(B445,'workers Info'!$A$2:$A$301,'workers Info'!$B$2:$B$301)</f>
        <v>Warde Marklund</v>
      </c>
      <c r="D445" s="29">
        <v>45677</v>
      </c>
      <c r="E445" s="1" t="s">
        <v>661</v>
      </c>
      <c r="F445" s="1" t="s">
        <v>662</v>
      </c>
      <c r="G445" s="40">
        <v>665</v>
      </c>
      <c r="H445" s="39">
        <v>17</v>
      </c>
      <c r="I445" s="1" t="s">
        <v>659</v>
      </c>
      <c r="J445" t="s">
        <v>639</v>
      </c>
      <c r="K445" s="14">
        <v>2210.0559915762201</v>
      </c>
      <c r="L445" s="13">
        <f t="shared" si="30"/>
        <v>3.3233924685356695</v>
      </c>
      <c r="M445" s="11" t="str">
        <f>_xlfn.XLOOKUP(B445, 'workers Info'!$A$2:$A$301, 'workers Info'!$F$2:$F$301)</f>
        <v>SwiftMove</v>
      </c>
      <c r="N445" s="19">
        <f t="shared" si="31"/>
        <v>95</v>
      </c>
      <c r="O445" s="13">
        <f t="shared" si="32"/>
        <v>266</v>
      </c>
      <c r="P445" s="13">
        <f t="shared" si="33"/>
        <v>1944.0559915762201</v>
      </c>
      <c r="Q445" s="41">
        <v>19179</v>
      </c>
      <c r="R445">
        <f t="shared" si="34"/>
        <v>3</v>
      </c>
    </row>
    <row r="446" spans="1:18" ht="15" x14ac:dyDescent="0.25">
      <c r="A446" s="1" t="s">
        <v>1115</v>
      </c>
      <c r="B446" s="1" t="s">
        <v>125</v>
      </c>
      <c r="C446" s="21" t="str">
        <f>_xlfn.XLOOKUP(B446,'workers Info'!$A$2:$A$301,'workers Info'!$B$2:$B$301)</f>
        <v>Margaretta Westnage</v>
      </c>
      <c r="D446" s="29">
        <v>45687</v>
      </c>
      <c r="E446" s="1" t="s">
        <v>668</v>
      </c>
      <c r="F446" s="1" t="s">
        <v>674</v>
      </c>
      <c r="G446" s="40">
        <v>347</v>
      </c>
      <c r="H446" s="39">
        <v>10</v>
      </c>
      <c r="I446" s="1" t="s">
        <v>659</v>
      </c>
      <c r="J446" t="s">
        <v>641</v>
      </c>
      <c r="K446" s="14">
        <v>795.84438001221019</v>
      </c>
      <c r="L446" s="13">
        <f t="shared" si="30"/>
        <v>2.2934996542138624</v>
      </c>
      <c r="M446" s="11" t="str">
        <f>_xlfn.XLOOKUP(B446, 'workers Info'!$A$2:$A$301, 'workers Info'!$F$2:$F$301)</f>
        <v>SwiftMove</v>
      </c>
      <c r="N446" s="19">
        <f t="shared" si="31"/>
        <v>49.571428571428569</v>
      </c>
      <c r="O446" s="13">
        <f t="shared" si="32"/>
        <v>138.79999999999998</v>
      </c>
      <c r="P446" s="13">
        <f t="shared" si="33"/>
        <v>657.04438001221024</v>
      </c>
      <c r="Q446" s="41">
        <v>2836</v>
      </c>
      <c r="R446">
        <f t="shared" si="34"/>
        <v>4</v>
      </c>
    </row>
    <row r="447" spans="1:18" ht="15" x14ac:dyDescent="0.25">
      <c r="A447" s="1" t="s">
        <v>1116</v>
      </c>
      <c r="B447" s="1" t="s">
        <v>481</v>
      </c>
      <c r="C447" s="21" t="str">
        <f>_xlfn.XLOOKUP(B447,'workers Info'!$A$2:$A$301,'workers Info'!$B$2:$B$301)</f>
        <v>Alyosha Saxon</v>
      </c>
      <c r="D447" s="29">
        <v>45682</v>
      </c>
      <c r="E447" s="1" t="s">
        <v>676</v>
      </c>
      <c r="F447" s="1" t="s">
        <v>674</v>
      </c>
      <c r="G447" s="40">
        <v>2159</v>
      </c>
      <c r="H447" s="39">
        <v>46</v>
      </c>
      <c r="I447" s="1" t="s">
        <v>659</v>
      </c>
      <c r="J447" t="s">
        <v>641</v>
      </c>
      <c r="K447" s="14">
        <v>4656.1519959680891</v>
      </c>
      <c r="L447" s="13">
        <f t="shared" si="30"/>
        <v>2.1566243612635891</v>
      </c>
      <c r="M447" s="11" t="str">
        <f>_xlfn.XLOOKUP(B447, 'workers Info'!$A$2:$A$301, 'workers Info'!$F$2:$F$301)</f>
        <v>LogiTrans</v>
      </c>
      <c r="N447" s="19">
        <f t="shared" si="31"/>
        <v>308.42857142857144</v>
      </c>
      <c r="O447" s="13">
        <f t="shared" si="32"/>
        <v>863.6</v>
      </c>
      <c r="P447" s="13">
        <f t="shared" si="33"/>
        <v>3792.5519959680892</v>
      </c>
      <c r="Q447" s="41">
        <v>2920</v>
      </c>
      <c r="R447">
        <f t="shared" si="34"/>
        <v>3</v>
      </c>
    </row>
    <row r="448" spans="1:18" ht="15" x14ac:dyDescent="0.25">
      <c r="A448" s="1" t="s">
        <v>1117</v>
      </c>
      <c r="B448" s="1" t="s">
        <v>395</v>
      </c>
      <c r="C448" s="21" t="str">
        <f>_xlfn.XLOOKUP(B448,'workers Info'!$A$2:$A$301,'workers Info'!$B$2:$B$301)</f>
        <v>Betteanne Banaszczyk</v>
      </c>
      <c r="D448" s="29">
        <v>45689</v>
      </c>
      <c r="E448" s="1" t="s">
        <v>668</v>
      </c>
      <c r="F448" s="1" t="s">
        <v>669</v>
      </c>
      <c r="G448" s="40">
        <v>2341</v>
      </c>
      <c r="H448" s="39">
        <v>50</v>
      </c>
      <c r="I448" s="1" t="s">
        <v>659</v>
      </c>
      <c r="J448" t="s">
        <v>640</v>
      </c>
      <c r="K448" s="14">
        <v>4229.6014706730384</v>
      </c>
      <c r="L448" s="13">
        <f t="shared" si="30"/>
        <v>1.8067498806804949</v>
      </c>
      <c r="M448" s="11" t="str">
        <f>_xlfn.XLOOKUP(B448, 'workers Info'!$A$2:$A$301, 'workers Info'!$F$2:$F$301)</f>
        <v>RoadRunners</v>
      </c>
      <c r="N448" s="19">
        <f t="shared" si="31"/>
        <v>334.42857142857144</v>
      </c>
      <c r="O448" s="13">
        <f t="shared" si="32"/>
        <v>936.4</v>
      </c>
      <c r="P448" s="13">
        <f t="shared" si="33"/>
        <v>3293.2014706730383</v>
      </c>
      <c r="Q448" s="41">
        <v>10680</v>
      </c>
      <c r="R448">
        <f t="shared" si="34"/>
        <v>4</v>
      </c>
    </row>
    <row r="449" spans="1:18" ht="15" x14ac:dyDescent="0.25">
      <c r="A449" s="1" t="s">
        <v>1118</v>
      </c>
      <c r="B449" s="1" t="s">
        <v>161</v>
      </c>
      <c r="C449" s="21" t="str">
        <f>_xlfn.XLOOKUP(B449,'workers Info'!$A$2:$A$301,'workers Info'!$B$2:$B$301)</f>
        <v>Edsel Ivimey</v>
      </c>
      <c r="D449" s="29">
        <v>45687</v>
      </c>
      <c r="E449" s="1" t="s">
        <v>668</v>
      </c>
      <c r="F449" s="1" t="s">
        <v>671</v>
      </c>
      <c r="G449" s="40">
        <v>304</v>
      </c>
      <c r="H449" s="39">
        <v>9</v>
      </c>
      <c r="I449" s="1" t="s">
        <v>659</v>
      </c>
      <c r="J449" t="s">
        <v>638</v>
      </c>
      <c r="K449" s="14">
        <v>837.47657853391593</v>
      </c>
      <c r="L449" s="13">
        <f t="shared" si="30"/>
        <v>2.7548571662299866</v>
      </c>
      <c r="M449" s="11" t="str">
        <f>_xlfn.XLOOKUP(B449, 'workers Info'!$A$2:$A$301, 'workers Info'!$F$2:$F$301)</f>
        <v>RoadRunners</v>
      </c>
      <c r="N449" s="19">
        <f t="shared" si="31"/>
        <v>43.428571428571431</v>
      </c>
      <c r="O449" s="13">
        <f t="shared" si="32"/>
        <v>121.6</v>
      </c>
      <c r="P449" s="13">
        <f t="shared" si="33"/>
        <v>715.8765785339159</v>
      </c>
      <c r="Q449" s="41">
        <v>5234</v>
      </c>
      <c r="R449">
        <f t="shared" si="34"/>
        <v>2</v>
      </c>
    </row>
    <row r="450" spans="1:18" ht="15" x14ac:dyDescent="0.25">
      <c r="A450" s="1" t="s">
        <v>1119</v>
      </c>
      <c r="B450" s="1" t="s">
        <v>10</v>
      </c>
      <c r="C450" s="21" t="str">
        <f>_xlfn.XLOOKUP(B450,'workers Info'!$A$2:$A$301,'workers Info'!$B$2:$B$301)</f>
        <v>Neddy Alleyne</v>
      </c>
      <c r="D450" s="29">
        <v>45688</v>
      </c>
      <c r="E450" s="1" t="s">
        <v>661</v>
      </c>
      <c r="F450" s="1" t="s">
        <v>680</v>
      </c>
      <c r="G450" s="40">
        <v>2877</v>
      </c>
      <c r="H450" s="39">
        <v>59</v>
      </c>
      <c r="I450" s="1" t="s">
        <v>659</v>
      </c>
      <c r="J450" t="s">
        <v>640</v>
      </c>
      <c r="K450" s="14">
        <v>5691.6991257401032</v>
      </c>
      <c r="L450" s="13">
        <f t="shared" si="30"/>
        <v>1.9783451949044502</v>
      </c>
      <c r="M450" s="11" t="str">
        <f>_xlfn.XLOOKUP(B450, 'workers Info'!$A$2:$A$301, 'workers Info'!$F$2:$F$301)</f>
        <v>FastHaul</v>
      </c>
      <c r="N450" s="19">
        <f t="shared" si="31"/>
        <v>411</v>
      </c>
      <c r="O450" s="13">
        <f t="shared" si="32"/>
        <v>1150.8</v>
      </c>
      <c r="P450" s="13">
        <f t="shared" si="33"/>
        <v>4540.899125740103</v>
      </c>
      <c r="Q450" s="41">
        <v>9360</v>
      </c>
      <c r="R450">
        <f t="shared" si="34"/>
        <v>1</v>
      </c>
    </row>
    <row r="451" spans="1:18" ht="15" x14ac:dyDescent="0.25">
      <c r="A451" s="1" t="s">
        <v>1120</v>
      </c>
      <c r="B451" s="1" t="s">
        <v>609</v>
      </c>
      <c r="C451" s="21" t="str">
        <f>_xlfn.XLOOKUP(B451,'workers Info'!$A$2:$A$301,'workers Info'!$B$2:$B$301)</f>
        <v>Carie Henriet</v>
      </c>
      <c r="D451" s="29">
        <v>45684</v>
      </c>
      <c r="E451" s="1" t="s">
        <v>668</v>
      </c>
      <c r="F451" s="1" t="s">
        <v>658</v>
      </c>
      <c r="G451" s="40">
        <v>800</v>
      </c>
      <c r="H451" s="39">
        <v>19</v>
      </c>
      <c r="I451" s="1" t="s">
        <v>659</v>
      </c>
      <c r="J451" t="s">
        <v>640</v>
      </c>
      <c r="K451" s="14">
        <v>1440.8313319782876</v>
      </c>
      <c r="L451" s="13">
        <f t="shared" ref="L451:L501" si="35">K451/G451</f>
        <v>1.8010391649728594</v>
      </c>
      <c r="M451" s="11" t="str">
        <f>_xlfn.XLOOKUP(B451, 'workers Info'!$A$2:$A$301, 'workers Info'!$F$2:$F$301)</f>
        <v>LogiTrans</v>
      </c>
      <c r="N451" s="19">
        <f t="shared" ref="N451:N501" si="36">G451/7</f>
        <v>114.28571428571429</v>
      </c>
      <c r="O451" s="13">
        <f t="shared" ref="O451:O501" si="37">N451*2.8</f>
        <v>320</v>
      </c>
      <c r="P451" s="13">
        <f t="shared" ref="P451:P501" si="38">K451-O451</f>
        <v>1120.8313319782876</v>
      </c>
      <c r="Q451" s="41">
        <v>10731</v>
      </c>
      <c r="R451">
        <f t="shared" ref="R451:R501" si="39">COUNTIFS($B$2:$B$501, B451)</f>
        <v>3</v>
      </c>
    </row>
    <row r="452" spans="1:18" ht="15" x14ac:dyDescent="0.25">
      <c r="A452" s="1" t="s">
        <v>1121</v>
      </c>
      <c r="B452" s="1" t="s">
        <v>289</v>
      </c>
      <c r="C452" s="21" t="str">
        <f>_xlfn.XLOOKUP(B452,'workers Info'!$A$2:$A$301,'workers Info'!$B$2:$B$301)</f>
        <v>Rupert Veregan</v>
      </c>
      <c r="D452" s="29">
        <v>45686</v>
      </c>
      <c r="E452" s="1" t="s">
        <v>657</v>
      </c>
      <c r="F452" s="1" t="s">
        <v>662</v>
      </c>
      <c r="G452" s="40">
        <v>951</v>
      </c>
      <c r="H452" s="39">
        <v>23</v>
      </c>
      <c r="I452" s="1" t="s">
        <v>659</v>
      </c>
      <c r="J452" t="s">
        <v>637</v>
      </c>
      <c r="K452" s="14">
        <v>1375.6155618806292</v>
      </c>
      <c r="L452" s="13">
        <f t="shared" si="35"/>
        <v>1.4464937559207458</v>
      </c>
      <c r="M452" s="11" t="str">
        <f>_xlfn.XLOOKUP(B452, 'workers Info'!$A$2:$A$301, 'workers Info'!$F$2:$F$301)</f>
        <v>SwiftMove</v>
      </c>
      <c r="N452" s="19">
        <f t="shared" si="36"/>
        <v>135.85714285714286</v>
      </c>
      <c r="O452" s="13">
        <f t="shared" si="37"/>
        <v>380.4</v>
      </c>
      <c r="P452" s="13">
        <f t="shared" si="38"/>
        <v>995.21556188062925</v>
      </c>
      <c r="Q452" s="41">
        <v>3050</v>
      </c>
      <c r="R452">
        <f t="shared" si="39"/>
        <v>2</v>
      </c>
    </row>
    <row r="453" spans="1:18" ht="15" x14ac:dyDescent="0.25">
      <c r="A453" s="1" t="s">
        <v>1122</v>
      </c>
      <c r="B453" s="1" t="s">
        <v>65</v>
      </c>
      <c r="C453" s="21" t="str">
        <f>_xlfn.XLOOKUP(B453,'workers Info'!$A$2:$A$301,'workers Info'!$B$2:$B$301)</f>
        <v>Tova Kingaby</v>
      </c>
      <c r="D453" s="29">
        <v>45685</v>
      </c>
      <c r="E453" s="1" t="s">
        <v>676</v>
      </c>
      <c r="F453" s="1" t="s">
        <v>680</v>
      </c>
      <c r="G453" s="40">
        <v>2528</v>
      </c>
      <c r="H453" s="39">
        <v>52</v>
      </c>
      <c r="I453" s="1" t="s">
        <v>659</v>
      </c>
      <c r="J453" t="s">
        <v>640</v>
      </c>
      <c r="K453" s="14">
        <v>4436.5795264450326</v>
      </c>
      <c r="L453" s="13">
        <f t="shared" si="35"/>
        <v>1.7549760784988262</v>
      </c>
      <c r="M453" s="11" t="str">
        <f>_xlfn.XLOOKUP(B453, 'workers Info'!$A$2:$A$301, 'workers Info'!$F$2:$F$301)</f>
        <v>SwiftMove</v>
      </c>
      <c r="N453" s="19">
        <f t="shared" si="36"/>
        <v>361.14285714285717</v>
      </c>
      <c r="O453" s="13">
        <f t="shared" si="37"/>
        <v>1011.2</v>
      </c>
      <c r="P453" s="13">
        <f t="shared" si="38"/>
        <v>3425.3795264450328</v>
      </c>
      <c r="Q453" s="41">
        <v>9840</v>
      </c>
      <c r="R453">
        <f t="shared" si="39"/>
        <v>4</v>
      </c>
    </row>
    <row r="454" spans="1:18" ht="15" x14ac:dyDescent="0.25">
      <c r="A454" s="1" t="s">
        <v>1123</v>
      </c>
      <c r="B454" s="1" t="s">
        <v>477</v>
      </c>
      <c r="C454" s="21" t="str">
        <f>_xlfn.XLOOKUP(B454,'workers Info'!$A$2:$A$301,'workers Info'!$B$2:$B$301)</f>
        <v>My Gentric</v>
      </c>
      <c r="D454" s="29">
        <v>45687</v>
      </c>
      <c r="E454" s="1" t="s">
        <v>668</v>
      </c>
      <c r="F454" s="1" t="s">
        <v>680</v>
      </c>
      <c r="G454" s="40">
        <v>2758</v>
      </c>
      <c r="H454" s="39">
        <v>59</v>
      </c>
      <c r="I454" s="1" t="s">
        <v>659</v>
      </c>
      <c r="J454" t="s">
        <v>640</v>
      </c>
      <c r="K454" s="14">
        <v>5330.6212308625963</v>
      </c>
      <c r="L454" s="13">
        <f t="shared" si="35"/>
        <v>1.9327850728290776</v>
      </c>
      <c r="M454" s="11" t="str">
        <f>_xlfn.XLOOKUP(B454, 'workers Info'!$A$2:$A$301, 'workers Info'!$F$2:$F$301)</f>
        <v>LogiTrans</v>
      </c>
      <c r="N454" s="19">
        <f t="shared" si="36"/>
        <v>394</v>
      </c>
      <c r="O454" s="13">
        <f t="shared" si="37"/>
        <v>1103.1999999999998</v>
      </c>
      <c r="P454" s="13">
        <f t="shared" si="38"/>
        <v>4227.4212308625965</v>
      </c>
      <c r="Q454" s="41">
        <v>10396</v>
      </c>
      <c r="R454">
        <f t="shared" si="39"/>
        <v>3</v>
      </c>
    </row>
    <row r="455" spans="1:18" ht="15" x14ac:dyDescent="0.25">
      <c r="A455" s="1" t="s">
        <v>1124</v>
      </c>
      <c r="B455" s="1" t="s">
        <v>467</v>
      </c>
      <c r="C455" s="21" t="str">
        <f>_xlfn.XLOOKUP(B455,'workers Info'!$A$2:$A$301,'workers Info'!$B$2:$B$301)</f>
        <v>Swen Gepp</v>
      </c>
      <c r="D455" s="29">
        <v>45684</v>
      </c>
      <c r="E455" s="1" t="s">
        <v>661</v>
      </c>
      <c r="F455" s="1" t="s">
        <v>680</v>
      </c>
      <c r="G455" s="40">
        <v>343</v>
      </c>
      <c r="H455" s="39">
        <v>8</v>
      </c>
      <c r="I455" s="1" t="s">
        <v>659</v>
      </c>
      <c r="J455" t="s">
        <v>641</v>
      </c>
      <c r="K455" s="14">
        <v>771.14567583032238</v>
      </c>
      <c r="L455" s="13">
        <f t="shared" si="35"/>
        <v>2.2482381219542926</v>
      </c>
      <c r="M455" s="11" t="str">
        <f>_xlfn.XLOOKUP(B455, 'workers Info'!$A$2:$A$301, 'workers Info'!$F$2:$F$301)</f>
        <v>SwiftMove</v>
      </c>
      <c r="N455" s="19">
        <f t="shared" si="36"/>
        <v>49</v>
      </c>
      <c r="O455" s="13">
        <f t="shared" si="37"/>
        <v>137.19999999999999</v>
      </c>
      <c r="P455" s="13">
        <f t="shared" si="38"/>
        <v>633.94567583032244</v>
      </c>
      <c r="Q455" s="41">
        <v>2007</v>
      </c>
      <c r="R455">
        <f t="shared" si="39"/>
        <v>1</v>
      </c>
    </row>
    <row r="456" spans="1:18" ht="15" x14ac:dyDescent="0.25">
      <c r="A456" s="1" t="s">
        <v>1125</v>
      </c>
      <c r="B456" s="1" t="s">
        <v>439</v>
      </c>
      <c r="C456" s="21" t="str">
        <f>_xlfn.XLOOKUP(B456,'workers Info'!$A$2:$A$301,'workers Info'!$B$2:$B$301)</f>
        <v>Cinda Baldcock</v>
      </c>
      <c r="D456" s="29">
        <v>45681</v>
      </c>
      <c r="E456" s="1" t="s">
        <v>661</v>
      </c>
      <c r="F456" s="1" t="s">
        <v>662</v>
      </c>
      <c r="G456" s="40">
        <v>1930</v>
      </c>
      <c r="H456" s="39">
        <v>42</v>
      </c>
      <c r="I456" s="1" t="s">
        <v>659</v>
      </c>
      <c r="J456" t="s">
        <v>637</v>
      </c>
      <c r="K456" s="14">
        <v>2492.3471793895574</v>
      </c>
      <c r="L456" s="13">
        <f t="shared" si="35"/>
        <v>1.2913715955386307</v>
      </c>
      <c r="M456" s="11" t="str">
        <f>_xlfn.XLOOKUP(B456, 'workers Info'!$A$2:$A$301, 'workers Info'!$F$2:$F$301)</f>
        <v>SwiftMove</v>
      </c>
      <c r="N456" s="19">
        <f t="shared" si="36"/>
        <v>275.71428571428572</v>
      </c>
      <c r="O456" s="13">
        <f t="shared" si="37"/>
        <v>772</v>
      </c>
      <c r="P456" s="13">
        <f t="shared" si="38"/>
        <v>1720.3471793895574</v>
      </c>
      <c r="Q456" s="41">
        <v>3315</v>
      </c>
      <c r="R456">
        <f t="shared" si="39"/>
        <v>4</v>
      </c>
    </row>
    <row r="457" spans="1:18" ht="15" x14ac:dyDescent="0.25">
      <c r="A457" s="1" t="s">
        <v>1126</v>
      </c>
      <c r="B457" s="1" t="s">
        <v>59</v>
      </c>
      <c r="C457" s="21" t="str">
        <f>_xlfn.XLOOKUP(B457,'workers Info'!$A$2:$A$301,'workers Info'!$B$2:$B$301)</f>
        <v>Leonhard De Bruyn</v>
      </c>
      <c r="D457" s="29">
        <v>45690</v>
      </c>
      <c r="E457" s="1" t="s">
        <v>673</v>
      </c>
      <c r="F457" s="1" t="s">
        <v>669</v>
      </c>
      <c r="G457" s="40">
        <v>2107</v>
      </c>
      <c r="H457" s="39">
        <v>44</v>
      </c>
      <c r="I457" s="1" t="s">
        <v>659</v>
      </c>
      <c r="J457" t="s">
        <v>637</v>
      </c>
      <c r="K457" s="14">
        <v>3019.1945873369118</v>
      </c>
      <c r="L457" s="13">
        <f t="shared" si="35"/>
        <v>1.4329352573976801</v>
      </c>
      <c r="M457" s="11" t="str">
        <f>_xlfn.XLOOKUP(B457, 'workers Info'!$A$2:$A$301, 'workers Info'!$F$2:$F$301)</f>
        <v>SwiftMove</v>
      </c>
      <c r="N457" s="19">
        <f t="shared" si="36"/>
        <v>301</v>
      </c>
      <c r="O457" s="13">
        <f t="shared" si="37"/>
        <v>842.8</v>
      </c>
      <c r="P457" s="13">
        <f t="shared" si="38"/>
        <v>2176.3945873369121</v>
      </c>
      <c r="Q457" s="41">
        <v>2649</v>
      </c>
      <c r="R457">
        <f t="shared" si="39"/>
        <v>4</v>
      </c>
    </row>
    <row r="458" spans="1:18" ht="15" x14ac:dyDescent="0.25">
      <c r="A458" s="1" t="s">
        <v>1127</v>
      </c>
      <c r="B458" s="1" t="s">
        <v>153</v>
      </c>
      <c r="C458" s="21" t="str">
        <f>_xlfn.XLOOKUP(B458,'workers Info'!$A$2:$A$301,'workers Info'!$B$2:$B$301)</f>
        <v>Olly Rolin</v>
      </c>
      <c r="D458" s="29">
        <v>45679</v>
      </c>
      <c r="E458" s="1" t="s">
        <v>687</v>
      </c>
      <c r="F458" s="1" t="s">
        <v>671</v>
      </c>
      <c r="G458" s="40">
        <v>614</v>
      </c>
      <c r="H458" s="39">
        <v>15</v>
      </c>
      <c r="I458" s="1" t="s">
        <v>659</v>
      </c>
      <c r="J458" t="s">
        <v>641</v>
      </c>
      <c r="K458" s="14">
        <v>1358.4236359226945</v>
      </c>
      <c r="L458" s="13">
        <f t="shared" si="35"/>
        <v>2.2124163451509684</v>
      </c>
      <c r="M458" s="11" t="str">
        <f>_xlfn.XLOOKUP(B458, 'workers Info'!$A$2:$A$301, 'workers Info'!$F$2:$F$301)</f>
        <v>ExpressCargo</v>
      </c>
      <c r="N458" s="19">
        <f t="shared" si="36"/>
        <v>87.714285714285708</v>
      </c>
      <c r="O458" s="13">
        <f t="shared" si="37"/>
        <v>245.59999999999997</v>
      </c>
      <c r="P458" s="13">
        <f t="shared" si="38"/>
        <v>1112.8236359226946</v>
      </c>
      <c r="Q458" s="41">
        <v>2342</v>
      </c>
      <c r="R458">
        <f t="shared" si="39"/>
        <v>3</v>
      </c>
    </row>
    <row r="459" spans="1:18" ht="15" x14ac:dyDescent="0.25">
      <c r="A459" s="1" t="s">
        <v>1128</v>
      </c>
      <c r="B459" s="1" t="s">
        <v>359</v>
      </c>
      <c r="C459" s="21" t="str">
        <f>_xlfn.XLOOKUP(B459,'workers Info'!$A$2:$A$301,'workers Info'!$B$2:$B$301)</f>
        <v>Teirtza Scothorn</v>
      </c>
      <c r="D459" s="29">
        <v>45682</v>
      </c>
      <c r="E459" s="1" t="s">
        <v>676</v>
      </c>
      <c r="F459" s="1" t="s">
        <v>666</v>
      </c>
      <c r="G459" s="40">
        <v>624</v>
      </c>
      <c r="H459" s="39">
        <v>16</v>
      </c>
      <c r="I459" s="1" t="s">
        <v>659</v>
      </c>
      <c r="J459" t="s">
        <v>640</v>
      </c>
      <c r="K459" s="14">
        <v>1177.4327359007368</v>
      </c>
      <c r="L459" s="13">
        <f t="shared" si="35"/>
        <v>1.8869114357383603</v>
      </c>
      <c r="M459" s="11" t="str">
        <f>_xlfn.XLOOKUP(B459, 'workers Info'!$A$2:$A$301, 'workers Info'!$F$2:$F$301)</f>
        <v>SwiftMove</v>
      </c>
      <c r="N459" s="19">
        <f t="shared" si="36"/>
        <v>89.142857142857139</v>
      </c>
      <c r="O459" s="13">
        <f t="shared" si="37"/>
        <v>249.59999999999997</v>
      </c>
      <c r="P459" s="13">
        <f t="shared" si="38"/>
        <v>927.83273590073691</v>
      </c>
      <c r="Q459" s="41">
        <v>9239</v>
      </c>
      <c r="R459">
        <f t="shared" si="39"/>
        <v>3</v>
      </c>
    </row>
    <row r="460" spans="1:18" ht="15" x14ac:dyDescent="0.25">
      <c r="A460" s="1" t="s">
        <v>1129</v>
      </c>
      <c r="B460" s="1" t="s">
        <v>369</v>
      </c>
      <c r="C460" s="21" t="str">
        <f>_xlfn.XLOOKUP(B460,'workers Info'!$A$2:$A$301,'workers Info'!$B$2:$B$301)</f>
        <v>Ephrem Gozney</v>
      </c>
      <c r="D460" s="29">
        <v>45685</v>
      </c>
      <c r="E460" s="1" t="s">
        <v>668</v>
      </c>
      <c r="F460" s="1" t="s">
        <v>674</v>
      </c>
      <c r="G460" s="40">
        <v>2792</v>
      </c>
      <c r="H460" s="39">
        <v>59</v>
      </c>
      <c r="I460" s="1" t="s">
        <v>659</v>
      </c>
      <c r="J460" t="s">
        <v>637</v>
      </c>
      <c r="K460" s="14">
        <v>3589.2484700306463</v>
      </c>
      <c r="L460" s="13">
        <f t="shared" si="35"/>
        <v>1.2855474462860481</v>
      </c>
      <c r="M460" s="11" t="str">
        <f>_xlfn.XLOOKUP(B460, 'workers Info'!$A$2:$A$301, 'workers Info'!$F$2:$F$301)</f>
        <v>LogiTrans</v>
      </c>
      <c r="N460" s="19">
        <f t="shared" si="36"/>
        <v>398.85714285714283</v>
      </c>
      <c r="O460" s="13">
        <f t="shared" si="37"/>
        <v>1116.8</v>
      </c>
      <c r="P460" s="13">
        <f t="shared" si="38"/>
        <v>2472.4484700306466</v>
      </c>
      <c r="Q460" s="41">
        <v>3177</v>
      </c>
      <c r="R460">
        <f t="shared" si="39"/>
        <v>2</v>
      </c>
    </row>
    <row r="461" spans="1:18" ht="15" x14ac:dyDescent="0.25">
      <c r="A461" s="1" t="s">
        <v>1130</v>
      </c>
      <c r="B461" s="1" t="s">
        <v>291</v>
      </c>
      <c r="C461" s="21" t="str">
        <f>_xlfn.XLOOKUP(B461,'workers Info'!$A$2:$A$301,'workers Info'!$B$2:$B$301)</f>
        <v>Eleanor Waterdrinker</v>
      </c>
      <c r="D461" s="29">
        <v>45689</v>
      </c>
      <c r="E461" s="1" t="s">
        <v>664</v>
      </c>
      <c r="F461" s="1" t="s">
        <v>666</v>
      </c>
      <c r="G461" s="40">
        <v>1663</v>
      </c>
      <c r="H461" s="39">
        <v>37</v>
      </c>
      <c r="I461" s="1" t="s">
        <v>659</v>
      </c>
      <c r="J461" t="s">
        <v>639</v>
      </c>
      <c r="K461" s="14">
        <v>5556.6957836820802</v>
      </c>
      <c r="L461" s="13">
        <f t="shared" si="35"/>
        <v>3.341368480867156</v>
      </c>
      <c r="M461" s="11" t="str">
        <f>_xlfn.XLOOKUP(B461, 'workers Info'!$A$2:$A$301, 'workers Info'!$F$2:$F$301)</f>
        <v>FastHaul</v>
      </c>
      <c r="N461" s="19">
        <f t="shared" si="36"/>
        <v>237.57142857142858</v>
      </c>
      <c r="O461" s="13">
        <f t="shared" si="37"/>
        <v>665.2</v>
      </c>
      <c r="P461" s="13">
        <f t="shared" si="38"/>
        <v>4891.4957836820804</v>
      </c>
      <c r="Q461" s="41">
        <v>19188</v>
      </c>
      <c r="R461">
        <f t="shared" si="39"/>
        <v>3</v>
      </c>
    </row>
    <row r="462" spans="1:18" ht="15" x14ac:dyDescent="0.25">
      <c r="A462" s="1" t="s">
        <v>1131</v>
      </c>
      <c r="B462" s="1" t="s">
        <v>327</v>
      </c>
      <c r="C462" s="21" t="str">
        <f>_xlfn.XLOOKUP(B462,'workers Info'!$A$2:$A$301,'workers Info'!$B$2:$B$301)</f>
        <v>Niki Saint</v>
      </c>
      <c r="D462" s="29">
        <v>45685</v>
      </c>
      <c r="E462" s="1" t="s">
        <v>657</v>
      </c>
      <c r="F462" s="1" t="s">
        <v>666</v>
      </c>
      <c r="G462" s="40">
        <v>511</v>
      </c>
      <c r="H462" s="39">
        <v>13</v>
      </c>
      <c r="I462" s="1" t="s">
        <v>659</v>
      </c>
      <c r="J462" t="s">
        <v>638</v>
      </c>
      <c r="K462" s="14">
        <v>1430.4303512137312</v>
      </c>
      <c r="L462" s="13">
        <f t="shared" si="35"/>
        <v>2.7992766168566168</v>
      </c>
      <c r="M462" s="11" t="str">
        <f>_xlfn.XLOOKUP(B462, 'workers Info'!$A$2:$A$301, 'workers Info'!$F$2:$F$301)</f>
        <v>ExpressCargo</v>
      </c>
      <c r="N462" s="19">
        <f t="shared" si="36"/>
        <v>73</v>
      </c>
      <c r="O462" s="13">
        <f t="shared" si="37"/>
        <v>204.39999999999998</v>
      </c>
      <c r="P462" s="13">
        <f t="shared" si="38"/>
        <v>1226.0303512137311</v>
      </c>
      <c r="Q462" s="41">
        <v>4866</v>
      </c>
      <c r="R462">
        <f t="shared" si="39"/>
        <v>1</v>
      </c>
    </row>
    <row r="463" spans="1:18" ht="15" x14ac:dyDescent="0.25">
      <c r="A463" s="1" t="s">
        <v>1132</v>
      </c>
      <c r="B463" s="1" t="s">
        <v>256</v>
      </c>
      <c r="C463" s="21" t="str">
        <f>_xlfn.XLOOKUP(B463,'workers Info'!$A$2:$A$301,'workers Info'!$B$2:$B$301)</f>
        <v>Daphna Brugemann</v>
      </c>
      <c r="D463" s="29">
        <v>45684</v>
      </c>
      <c r="E463" s="1" t="s">
        <v>661</v>
      </c>
      <c r="F463" s="1" t="s">
        <v>669</v>
      </c>
      <c r="G463" s="40">
        <v>1516</v>
      </c>
      <c r="H463" s="39">
        <v>32</v>
      </c>
      <c r="I463" s="1" t="s">
        <v>659</v>
      </c>
      <c r="J463" t="s">
        <v>639</v>
      </c>
      <c r="K463" s="14">
        <v>5000.4025467144911</v>
      </c>
      <c r="L463" s="13">
        <f t="shared" si="35"/>
        <v>3.298418566434361</v>
      </c>
      <c r="M463" s="11" t="str">
        <f>_xlfn.XLOOKUP(B463, 'workers Info'!$A$2:$A$301, 'workers Info'!$F$2:$F$301)</f>
        <v>ExpressCargo</v>
      </c>
      <c r="N463" s="19">
        <f t="shared" si="36"/>
        <v>216.57142857142858</v>
      </c>
      <c r="O463" s="13">
        <f t="shared" si="37"/>
        <v>606.4</v>
      </c>
      <c r="P463" s="13">
        <f t="shared" si="38"/>
        <v>4394.0025467144915</v>
      </c>
      <c r="Q463" s="41">
        <v>19228</v>
      </c>
      <c r="R463">
        <f t="shared" si="39"/>
        <v>4</v>
      </c>
    </row>
    <row r="464" spans="1:18" ht="15" x14ac:dyDescent="0.25">
      <c r="A464" s="1" t="s">
        <v>1133</v>
      </c>
      <c r="B464" s="1" t="s">
        <v>589</v>
      </c>
      <c r="C464" s="21" t="str">
        <f>_xlfn.XLOOKUP(B464,'workers Info'!$A$2:$A$301,'workers Info'!$B$2:$B$301)</f>
        <v>Murdock Tregear</v>
      </c>
      <c r="D464" s="29">
        <v>45684</v>
      </c>
      <c r="E464" s="1" t="s">
        <v>676</v>
      </c>
      <c r="F464" s="1" t="s">
        <v>674</v>
      </c>
      <c r="G464" s="40">
        <v>2540</v>
      </c>
      <c r="H464" s="39">
        <v>53</v>
      </c>
      <c r="I464" s="1" t="s">
        <v>659</v>
      </c>
      <c r="J464" t="s">
        <v>639</v>
      </c>
      <c r="K464" s="14">
        <v>8372.7362883664973</v>
      </c>
      <c r="L464" s="13">
        <f t="shared" si="35"/>
        <v>3.296352869435629</v>
      </c>
      <c r="M464" s="11" t="str">
        <f>_xlfn.XLOOKUP(B464, 'workers Info'!$A$2:$A$301, 'workers Info'!$F$2:$F$301)</f>
        <v>RoadRunners</v>
      </c>
      <c r="N464" s="19">
        <f t="shared" si="36"/>
        <v>362.85714285714283</v>
      </c>
      <c r="O464" s="13">
        <f t="shared" si="37"/>
        <v>1015.9999999999999</v>
      </c>
      <c r="P464" s="13">
        <f t="shared" si="38"/>
        <v>7356.7362883664973</v>
      </c>
      <c r="Q464" s="41">
        <v>20697</v>
      </c>
      <c r="R464">
        <f t="shared" si="39"/>
        <v>1</v>
      </c>
    </row>
    <row r="465" spans="1:18" ht="15" x14ac:dyDescent="0.25">
      <c r="A465" s="1" t="s">
        <v>1134</v>
      </c>
      <c r="B465" s="1" t="s">
        <v>551</v>
      </c>
      <c r="C465" s="21" t="str">
        <f>_xlfn.XLOOKUP(B465,'workers Info'!$A$2:$A$301,'workers Info'!$B$2:$B$301)</f>
        <v>Shayne Blackmore</v>
      </c>
      <c r="D465" s="29">
        <v>45684</v>
      </c>
      <c r="E465" s="1" t="s">
        <v>664</v>
      </c>
      <c r="F465" s="1" t="s">
        <v>666</v>
      </c>
      <c r="G465" s="40">
        <v>1765</v>
      </c>
      <c r="H465" s="39">
        <v>38</v>
      </c>
      <c r="I465" s="1" t="s">
        <v>659</v>
      </c>
      <c r="J465" t="s">
        <v>638</v>
      </c>
      <c r="K465" s="14">
        <v>4921.1733425901502</v>
      </c>
      <c r="L465" s="13">
        <f t="shared" si="35"/>
        <v>2.788200194102068</v>
      </c>
      <c r="M465" s="11" t="str">
        <f>_xlfn.XLOOKUP(B465, 'workers Info'!$A$2:$A$301, 'workers Info'!$F$2:$F$301)</f>
        <v>SwiftMove</v>
      </c>
      <c r="N465" s="19">
        <f t="shared" si="36"/>
        <v>252.14285714285714</v>
      </c>
      <c r="O465" s="13">
        <f t="shared" si="37"/>
        <v>706</v>
      </c>
      <c r="P465" s="13">
        <f t="shared" si="38"/>
        <v>4215.1733425901502</v>
      </c>
      <c r="Q465" s="41">
        <v>4842</v>
      </c>
      <c r="R465">
        <f t="shared" si="39"/>
        <v>2</v>
      </c>
    </row>
    <row r="466" spans="1:18" ht="15" x14ac:dyDescent="0.25">
      <c r="A466" s="1" t="s">
        <v>1135</v>
      </c>
      <c r="B466" s="1" t="s">
        <v>359</v>
      </c>
      <c r="C466" s="21" t="str">
        <f>_xlfn.XLOOKUP(B466,'workers Info'!$A$2:$A$301,'workers Info'!$B$2:$B$301)</f>
        <v>Teirtza Scothorn</v>
      </c>
      <c r="D466" s="29">
        <v>45679</v>
      </c>
      <c r="E466" s="1" t="s">
        <v>676</v>
      </c>
      <c r="F466" s="1" t="s">
        <v>671</v>
      </c>
      <c r="G466" s="40">
        <v>1267</v>
      </c>
      <c r="H466" s="39">
        <v>29</v>
      </c>
      <c r="I466" s="1" t="s">
        <v>659</v>
      </c>
      <c r="J466" t="s">
        <v>638</v>
      </c>
      <c r="K466" s="14">
        <v>3214.0280474859765</v>
      </c>
      <c r="L466" s="13">
        <f t="shared" si="35"/>
        <v>2.5367230051191605</v>
      </c>
      <c r="M466" s="11" t="str">
        <f>_xlfn.XLOOKUP(B466, 'workers Info'!$A$2:$A$301, 'workers Info'!$F$2:$F$301)</f>
        <v>SwiftMove</v>
      </c>
      <c r="N466" s="19">
        <f t="shared" si="36"/>
        <v>181</v>
      </c>
      <c r="O466" s="13">
        <f t="shared" si="37"/>
        <v>506.79999999999995</v>
      </c>
      <c r="P466" s="13">
        <f t="shared" si="38"/>
        <v>2707.2280474859763</v>
      </c>
      <c r="Q466" s="41">
        <v>4909</v>
      </c>
      <c r="R466">
        <f t="shared" si="39"/>
        <v>3</v>
      </c>
    </row>
    <row r="467" spans="1:18" ht="15" x14ac:dyDescent="0.25">
      <c r="A467" s="1" t="s">
        <v>1136</v>
      </c>
      <c r="B467" s="1" t="s">
        <v>46</v>
      </c>
      <c r="C467" s="21" t="str">
        <f>_xlfn.XLOOKUP(B467,'workers Info'!$A$2:$A$301,'workers Info'!$B$2:$B$301)</f>
        <v>Idalina Castard</v>
      </c>
      <c r="D467" s="29">
        <v>45682</v>
      </c>
      <c r="E467" s="1" t="s">
        <v>657</v>
      </c>
      <c r="F467" s="1" t="s">
        <v>674</v>
      </c>
      <c r="G467" s="40">
        <v>2284</v>
      </c>
      <c r="H467" s="39">
        <v>48</v>
      </c>
      <c r="I467" s="1" t="s">
        <v>659</v>
      </c>
      <c r="J467" t="s">
        <v>639</v>
      </c>
      <c r="K467" s="14">
        <v>7050.6228376081972</v>
      </c>
      <c r="L467" s="13">
        <f t="shared" si="35"/>
        <v>3.086962713488703</v>
      </c>
      <c r="M467" s="11" t="str">
        <f>_xlfn.XLOOKUP(B467, 'workers Info'!$A$2:$A$301, 'workers Info'!$F$2:$F$301)</f>
        <v>ExpressCargo</v>
      </c>
      <c r="N467" s="19">
        <f t="shared" si="36"/>
        <v>326.28571428571428</v>
      </c>
      <c r="O467" s="13">
        <f t="shared" si="37"/>
        <v>913.59999999999991</v>
      </c>
      <c r="P467" s="13">
        <f t="shared" si="38"/>
        <v>6137.0228376081977</v>
      </c>
      <c r="Q467" s="41">
        <v>18157</v>
      </c>
      <c r="R467">
        <f t="shared" si="39"/>
        <v>2</v>
      </c>
    </row>
    <row r="468" spans="1:18" ht="15" x14ac:dyDescent="0.25">
      <c r="A468" s="1" t="s">
        <v>1137</v>
      </c>
      <c r="B468" s="1" t="s">
        <v>445</v>
      </c>
      <c r="C468" s="21" t="str">
        <f>_xlfn.XLOOKUP(B468,'workers Info'!$A$2:$A$301,'workers Info'!$B$2:$B$301)</f>
        <v>Perl Sultan</v>
      </c>
      <c r="D468" s="29">
        <v>45677</v>
      </c>
      <c r="E468" s="1" t="s">
        <v>687</v>
      </c>
      <c r="F468" s="1" t="s">
        <v>674</v>
      </c>
      <c r="G468" s="40">
        <v>744</v>
      </c>
      <c r="H468" s="39">
        <v>17</v>
      </c>
      <c r="I468" s="1" t="s">
        <v>659</v>
      </c>
      <c r="J468" t="s">
        <v>639</v>
      </c>
      <c r="K468" s="14">
        <v>2289.3005031269154</v>
      </c>
      <c r="L468" s="13">
        <f t="shared" si="35"/>
        <v>3.0770168052781122</v>
      </c>
      <c r="M468" s="11" t="str">
        <f>_xlfn.XLOOKUP(B468, 'workers Info'!$A$2:$A$301, 'workers Info'!$F$2:$F$301)</f>
        <v>SwiftMove</v>
      </c>
      <c r="N468" s="19">
        <f t="shared" si="36"/>
        <v>106.28571428571429</v>
      </c>
      <c r="O468" s="13">
        <f t="shared" si="37"/>
        <v>297.60000000000002</v>
      </c>
      <c r="P468" s="13">
        <f t="shared" si="38"/>
        <v>1991.7005031269155</v>
      </c>
      <c r="Q468" s="41">
        <v>19421</v>
      </c>
      <c r="R468">
        <f t="shared" si="39"/>
        <v>2</v>
      </c>
    </row>
    <row r="469" spans="1:18" ht="15" x14ac:dyDescent="0.25">
      <c r="A469" s="1" t="s">
        <v>1138</v>
      </c>
      <c r="B469" s="1" t="s">
        <v>607</v>
      </c>
      <c r="C469" s="21" t="str">
        <f>_xlfn.XLOOKUP(B469,'workers Info'!$A$2:$A$301,'workers Info'!$B$2:$B$301)</f>
        <v>Atalanta Manz</v>
      </c>
      <c r="D469" s="29">
        <v>45688</v>
      </c>
      <c r="E469" s="1" t="s">
        <v>664</v>
      </c>
      <c r="F469" s="1" t="s">
        <v>671</v>
      </c>
      <c r="G469" s="40">
        <v>219</v>
      </c>
      <c r="H469" s="39">
        <v>7</v>
      </c>
      <c r="I469" s="1" t="s">
        <v>659</v>
      </c>
      <c r="J469" t="s">
        <v>641</v>
      </c>
      <c r="K469" s="14">
        <v>480.68981610978886</v>
      </c>
      <c r="L469" s="13">
        <f t="shared" si="35"/>
        <v>2.1949306671679856</v>
      </c>
      <c r="M469" s="11" t="str">
        <f>_xlfn.XLOOKUP(B469, 'workers Info'!$A$2:$A$301, 'workers Info'!$F$2:$F$301)</f>
        <v>SwiftMove</v>
      </c>
      <c r="N469" s="19">
        <f t="shared" si="36"/>
        <v>31.285714285714285</v>
      </c>
      <c r="O469" s="13">
        <f t="shared" si="37"/>
        <v>87.6</v>
      </c>
      <c r="P469" s="13">
        <f t="shared" si="38"/>
        <v>393.0898161097889</v>
      </c>
      <c r="Q469" s="41">
        <v>2412</v>
      </c>
      <c r="R469">
        <f t="shared" si="39"/>
        <v>1</v>
      </c>
    </row>
    <row r="470" spans="1:18" ht="15" x14ac:dyDescent="0.25">
      <c r="A470" s="1" t="s">
        <v>1139</v>
      </c>
      <c r="B470" s="1" t="s">
        <v>14</v>
      </c>
      <c r="C470" s="21" t="str">
        <f>_xlfn.XLOOKUP(B470,'workers Info'!$A$2:$A$301,'workers Info'!$B$2:$B$301)</f>
        <v>Kelsey Rosenwasser</v>
      </c>
      <c r="D470" s="29">
        <v>45685</v>
      </c>
      <c r="E470" s="1" t="s">
        <v>687</v>
      </c>
      <c r="F470" s="1" t="s">
        <v>671</v>
      </c>
      <c r="G470" s="40">
        <v>405</v>
      </c>
      <c r="H470" s="39">
        <v>11</v>
      </c>
      <c r="I470" s="1" t="s">
        <v>659</v>
      </c>
      <c r="J470" t="s">
        <v>640</v>
      </c>
      <c r="K470" s="14">
        <v>715.4982179290231</v>
      </c>
      <c r="L470" s="13">
        <f t="shared" si="35"/>
        <v>1.7666622664914151</v>
      </c>
      <c r="M470" s="11" t="str">
        <f>_xlfn.XLOOKUP(B470, 'workers Info'!$A$2:$A$301, 'workers Info'!$F$2:$F$301)</f>
        <v>LogiTrans</v>
      </c>
      <c r="N470" s="19">
        <f t="shared" si="36"/>
        <v>57.857142857142854</v>
      </c>
      <c r="O470" s="13">
        <f t="shared" si="37"/>
        <v>161.99999999999997</v>
      </c>
      <c r="P470" s="13">
        <f t="shared" si="38"/>
        <v>553.4982179290231</v>
      </c>
      <c r="Q470" s="41">
        <v>9462</v>
      </c>
      <c r="R470">
        <f t="shared" si="39"/>
        <v>2</v>
      </c>
    </row>
    <row r="471" spans="1:18" ht="15" x14ac:dyDescent="0.25">
      <c r="A471" s="1" t="s">
        <v>1140</v>
      </c>
      <c r="B471" s="1" t="s">
        <v>611</v>
      </c>
      <c r="C471" s="21" t="str">
        <f>_xlfn.XLOOKUP(B471,'workers Info'!$A$2:$A$301,'workers Info'!$B$2:$B$301)</f>
        <v>Arabele Muckersie</v>
      </c>
      <c r="D471" s="29">
        <v>45689</v>
      </c>
      <c r="E471" s="1" t="s">
        <v>673</v>
      </c>
      <c r="F471" s="1" t="s">
        <v>680</v>
      </c>
      <c r="G471" s="40">
        <v>2741</v>
      </c>
      <c r="H471" s="39">
        <v>57</v>
      </c>
      <c r="I471" s="1" t="s">
        <v>659</v>
      </c>
      <c r="J471" t="s">
        <v>639</v>
      </c>
      <c r="K471" s="14">
        <v>8489.1876807724911</v>
      </c>
      <c r="L471" s="13">
        <f t="shared" si="35"/>
        <v>3.0971133457761733</v>
      </c>
      <c r="M471" s="11" t="str">
        <f>_xlfn.XLOOKUP(B471, 'workers Info'!$A$2:$A$301, 'workers Info'!$F$2:$F$301)</f>
        <v>FastHaul</v>
      </c>
      <c r="N471" s="19">
        <f t="shared" si="36"/>
        <v>391.57142857142856</v>
      </c>
      <c r="O471" s="13">
        <f t="shared" si="37"/>
        <v>1096.3999999999999</v>
      </c>
      <c r="P471" s="13">
        <f t="shared" si="38"/>
        <v>7392.7876807724915</v>
      </c>
      <c r="Q471" s="41">
        <v>19323</v>
      </c>
      <c r="R471">
        <f t="shared" si="39"/>
        <v>6</v>
      </c>
    </row>
    <row r="472" spans="1:18" ht="15" x14ac:dyDescent="0.25">
      <c r="A472" s="1" t="s">
        <v>1141</v>
      </c>
      <c r="B472" s="1" t="s">
        <v>252</v>
      </c>
      <c r="C472" s="21" t="str">
        <f>_xlfn.XLOOKUP(B472,'workers Info'!$A$2:$A$301,'workers Info'!$B$2:$B$301)</f>
        <v>Ricardo Broadley</v>
      </c>
      <c r="D472" s="29">
        <v>45680</v>
      </c>
      <c r="E472" s="1" t="s">
        <v>657</v>
      </c>
      <c r="F472" s="1" t="s">
        <v>671</v>
      </c>
      <c r="G472" s="40">
        <v>1830</v>
      </c>
      <c r="H472" s="39">
        <v>40</v>
      </c>
      <c r="I472" s="1" t="s">
        <v>659</v>
      </c>
      <c r="J472" t="s">
        <v>640</v>
      </c>
      <c r="K472" s="14">
        <v>3398.9099100999219</v>
      </c>
      <c r="L472" s="13">
        <f t="shared" si="35"/>
        <v>1.8573278197267333</v>
      </c>
      <c r="M472" s="11" t="str">
        <f>_xlfn.XLOOKUP(B472, 'workers Info'!$A$2:$A$301, 'workers Info'!$F$2:$F$301)</f>
        <v>LogiTrans</v>
      </c>
      <c r="N472" s="19">
        <f t="shared" si="36"/>
        <v>261.42857142857144</v>
      </c>
      <c r="O472" s="13">
        <f t="shared" si="37"/>
        <v>732</v>
      </c>
      <c r="P472" s="13">
        <f t="shared" si="38"/>
        <v>2666.9099100999219</v>
      </c>
      <c r="Q472" s="41">
        <v>10323</v>
      </c>
      <c r="R472">
        <f t="shared" si="39"/>
        <v>1</v>
      </c>
    </row>
    <row r="473" spans="1:18" ht="15" x14ac:dyDescent="0.25">
      <c r="A473" s="1" t="s">
        <v>1142</v>
      </c>
      <c r="B473" s="1" t="s">
        <v>361</v>
      </c>
      <c r="C473" s="21" t="str">
        <f>_xlfn.XLOOKUP(B473,'workers Info'!$A$2:$A$301,'workers Info'!$B$2:$B$301)</f>
        <v>Kara Derdes</v>
      </c>
      <c r="D473" s="29">
        <v>45690</v>
      </c>
      <c r="E473" s="1" t="s">
        <v>657</v>
      </c>
      <c r="F473" s="1" t="s">
        <v>658</v>
      </c>
      <c r="G473" s="40">
        <v>1271</v>
      </c>
      <c r="H473" s="39">
        <v>29</v>
      </c>
      <c r="I473" s="1" t="s">
        <v>659</v>
      </c>
      <c r="J473" t="s">
        <v>638</v>
      </c>
      <c r="K473" s="14">
        <v>3370.2669081988747</v>
      </c>
      <c r="L473" s="13">
        <f t="shared" si="35"/>
        <v>2.6516655453964395</v>
      </c>
      <c r="M473" s="11" t="str">
        <f>_xlfn.XLOOKUP(B473, 'workers Info'!$A$2:$A$301, 'workers Info'!$F$2:$F$301)</f>
        <v>SwiftMove</v>
      </c>
      <c r="N473" s="19">
        <f t="shared" si="36"/>
        <v>181.57142857142858</v>
      </c>
      <c r="O473" s="13">
        <f t="shared" si="37"/>
        <v>508.4</v>
      </c>
      <c r="P473" s="13">
        <f t="shared" si="38"/>
        <v>2861.8669081988746</v>
      </c>
      <c r="Q473" s="41">
        <v>4983</v>
      </c>
      <c r="R473">
        <f t="shared" si="39"/>
        <v>6</v>
      </c>
    </row>
    <row r="474" spans="1:18" ht="15" x14ac:dyDescent="0.25">
      <c r="A474" s="1" t="s">
        <v>1143</v>
      </c>
      <c r="B474" s="1" t="s">
        <v>129</v>
      </c>
      <c r="C474" s="21" t="str">
        <f>_xlfn.XLOOKUP(B474,'workers Info'!$A$2:$A$301,'workers Info'!$B$2:$B$301)</f>
        <v>Mylo Emett</v>
      </c>
      <c r="D474" s="29">
        <v>45682</v>
      </c>
      <c r="E474" s="1" t="s">
        <v>676</v>
      </c>
      <c r="F474" s="1" t="s">
        <v>658</v>
      </c>
      <c r="G474" s="40">
        <v>610</v>
      </c>
      <c r="H474" s="39">
        <v>15</v>
      </c>
      <c r="I474" s="1" t="s">
        <v>659</v>
      </c>
      <c r="J474" t="s">
        <v>641</v>
      </c>
      <c r="K474" s="14">
        <v>1299.3973065180937</v>
      </c>
      <c r="L474" s="13">
        <f t="shared" si="35"/>
        <v>2.1301595188821207</v>
      </c>
      <c r="M474" s="11" t="str">
        <f>_xlfn.XLOOKUP(B474, 'workers Info'!$A$2:$A$301, 'workers Info'!$F$2:$F$301)</f>
        <v>LogiTrans</v>
      </c>
      <c r="N474" s="19">
        <f t="shared" si="36"/>
        <v>87.142857142857139</v>
      </c>
      <c r="O474" s="13">
        <f t="shared" si="37"/>
        <v>243.99999999999997</v>
      </c>
      <c r="P474" s="13">
        <f t="shared" si="38"/>
        <v>1055.3973065180937</v>
      </c>
      <c r="Q474" s="41">
        <v>2883</v>
      </c>
      <c r="R474">
        <f t="shared" si="39"/>
        <v>2</v>
      </c>
    </row>
    <row r="475" spans="1:18" ht="15" x14ac:dyDescent="0.25">
      <c r="A475" s="1" t="s">
        <v>1144</v>
      </c>
      <c r="B475" s="1" t="s">
        <v>561</v>
      </c>
      <c r="C475" s="21" t="str">
        <f>_xlfn.XLOOKUP(B475,'workers Info'!$A$2:$A$301,'workers Info'!$B$2:$B$301)</f>
        <v>Enid Matchell</v>
      </c>
      <c r="D475" s="29">
        <v>45679</v>
      </c>
      <c r="E475" s="1" t="s">
        <v>673</v>
      </c>
      <c r="F475" s="1" t="s">
        <v>674</v>
      </c>
      <c r="G475" s="40">
        <v>1235</v>
      </c>
      <c r="H475" s="39">
        <v>27</v>
      </c>
      <c r="I475" s="1" t="s">
        <v>659</v>
      </c>
      <c r="J475" t="s">
        <v>637</v>
      </c>
      <c r="K475" s="14">
        <v>1777.5198144775547</v>
      </c>
      <c r="L475" s="13">
        <f t="shared" si="35"/>
        <v>1.4392872991721091</v>
      </c>
      <c r="M475" s="11" t="str">
        <f>_xlfn.XLOOKUP(B475, 'workers Info'!$A$2:$A$301, 'workers Info'!$F$2:$F$301)</f>
        <v>ExpressCargo</v>
      </c>
      <c r="N475" s="19">
        <f t="shared" si="36"/>
        <v>176.42857142857142</v>
      </c>
      <c r="O475" s="13">
        <f t="shared" si="37"/>
        <v>493.99999999999994</v>
      </c>
      <c r="P475" s="13">
        <f t="shared" si="38"/>
        <v>1283.5198144775547</v>
      </c>
      <c r="Q475" s="41">
        <v>3316</v>
      </c>
      <c r="R475">
        <f t="shared" si="39"/>
        <v>1</v>
      </c>
    </row>
    <row r="476" spans="1:18" ht="15" x14ac:dyDescent="0.25">
      <c r="A476" s="1" t="s">
        <v>1145</v>
      </c>
      <c r="B476" s="1" t="s">
        <v>345</v>
      </c>
      <c r="C476" s="21" t="str">
        <f>_xlfn.XLOOKUP(B476,'workers Info'!$A$2:$A$301,'workers Info'!$B$2:$B$301)</f>
        <v>Hanna Cullum</v>
      </c>
      <c r="D476" s="29">
        <v>45678</v>
      </c>
      <c r="E476" s="1" t="s">
        <v>661</v>
      </c>
      <c r="F476" s="1" t="s">
        <v>674</v>
      </c>
      <c r="G476" s="40">
        <v>624</v>
      </c>
      <c r="H476" s="39">
        <v>16</v>
      </c>
      <c r="I476" s="1" t="s">
        <v>659</v>
      </c>
      <c r="J476" t="s">
        <v>641</v>
      </c>
      <c r="K476" s="14">
        <v>1367.950418632038</v>
      </c>
      <c r="L476" s="13">
        <f t="shared" si="35"/>
        <v>2.1922282349872404</v>
      </c>
      <c r="M476" s="11" t="str">
        <f>_xlfn.XLOOKUP(B476, 'workers Info'!$A$2:$A$301, 'workers Info'!$F$2:$F$301)</f>
        <v>FastHaul</v>
      </c>
      <c r="N476" s="19">
        <f t="shared" si="36"/>
        <v>89.142857142857139</v>
      </c>
      <c r="O476" s="13">
        <f t="shared" si="37"/>
        <v>249.59999999999997</v>
      </c>
      <c r="P476" s="13">
        <f t="shared" si="38"/>
        <v>1118.3504186320381</v>
      </c>
      <c r="Q476" s="41">
        <v>2489</v>
      </c>
      <c r="R476">
        <f t="shared" si="39"/>
        <v>1</v>
      </c>
    </row>
    <row r="477" spans="1:18" ht="15" x14ac:dyDescent="0.25">
      <c r="A477" s="1" t="s">
        <v>1146</v>
      </c>
      <c r="B477" s="1" t="s">
        <v>264</v>
      </c>
      <c r="C477" s="21" t="str">
        <f>_xlfn.XLOOKUP(B477,'workers Info'!$A$2:$A$301,'workers Info'!$B$2:$B$301)</f>
        <v>Ricky Muslim</v>
      </c>
      <c r="D477" s="29">
        <v>45681</v>
      </c>
      <c r="E477" s="1" t="s">
        <v>657</v>
      </c>
      <c r="F477" s="1" t="s">
        <v>671</v>
      </c>
      <c r="G477" s="40">
        <v>2156</v>
      </c>
      <c r="H477" s="39">
        <v>47</v>
      </c>
      <c r="I477" s="1" t="s">
        <v>659</v>
      </c>
      <c r="J477" t="s">
        <v>638</v>
      </c>
      <c r="K477" s="14">
        <v>5994.1964692947195</v>
      </c>
      <c r="L477" s="13">
        <f t="shared" si="35"/>
        <v>2.78023954976564</v>
      </c>
      <c r="M477" s="11" t="str">
        <f>_xlfn.XLOOKUP(B477, 'workers Info'!$A$2:$A$301, 'workers Info'!$F$2:$F$301)</f>
        <v>RoadRunners</v>
      </c>
      <c r="N477" s="19">
        <f t="shared" si="36"/>
        <v>308</v>
      </c>
      <c r="O477" s="13">
        <f t="shared" si="37"/>
        <v>862.4</v>
      </c>
      <c r="P477" s="13">
        <f t="shared" si="38"/>
        <v>5131.7964692947198</v>
      </c>
      <c r="Q477" s="41">
        <v>4998</v>
      </c>
      <c r="R477">
        <f t="shared" si="39"/>
        <v>2</v>
      </c>
    </row>
    <row r="478" spans="1:18" ht="15" x14ac:dyDescent="0.25">
      <c r="A478" s="1" t="s">
        <v>1147</v>
      </c>
      <c r="B478" s="1" t="s">
        <v>215</v>
      </c>
      <c r="C478" s="21" t="str">
        <f>_xlfn.XLOOKUP(B478,'workers Info'!$A$2:$A$301,'workers Info'!$B$2:$B$301)</f>
        <v>Chryste Stenyng</v>
      </c>
      <c r="D478" s="29">
        <v>45687</v>
      </c>
      <c r="E478" s="1" t="s">
        <v>668</v>
      </c>
      <c r="F478" s="1" t="s">
        <v>666</v>
      </c>
      <c r="G478" s="40">
        <v>1176</v>
      </c>
      <c r="H478" s="39">
        <v>25</v>
      </c>
      <c r="I478" s="1" t="s">
        <v>659</v>
      </c>
      <c r="J478" t="s">
        <v>637</v>
      </c>
      <c r="K478" s="14">
        <v>1455.291072760625</v>
      </c>
      <c r="L478" s="13">
        <f t="shared" si="35"/>
        <v>1.2374924088100552</v>
      </c>
      <c r="M478" s="11" t="str">
        <f>_xlfn.XLOOKUP(B478, 'workers Info'!$A$2:$A$301, 'workers Info'!$F$2:$F$301)</f>
        <v>FastHaul</v>
      </c>
      <c r="N478" s="19">
        <f t="shared" si="36"/>
        <v>168</v>
      </c>
      <c r="O478" s="13">
        <f t="shared" si="37"/>
        <v>470.4</v>
      </c>
      <c r="P478" s="13">
        <f t="shared" si="38"/>
        <v>984.89107276062498</v>
      </c>
      <c r="Q478" s="41">
        <v>2674</v>
      </c>
      <c r="R478">
        <f t="shared" si="39"/>
        <v>5</v>
      </c>
    </row>
    <row r="479" spans="1:18" ht="15" x14ac:dyDescent="0.25">
      <c r="A479" s="1" t="s">
        <v>1148</v>
      </c>
      <c r="B479" s="1" t="s">
        <v>139</v>
      </c>
      <c r="C479" s="21" t="str">
        <f>_xlfn.XLOOKUP(B479,'workers Info'!$A$2:$A$301,'workers Info'!$B$2:$B$301)</f>
        <v>Erskine Micklewright</v>
      </c>
      <c r="D479" s="29">
        <v>45688</v>
      </c>
      <c r="E479" s="1" t="s">
        <v>673</v>
      </c>
      <c r="F479" s="1" t="s">
        <v>662</v>
      </c>
      <c r="G479" s="40">
        <v>1189</v>
      </c>
      <c r="H479" s="39">
        <v>27</v>
      </c>
      <c r="I479" s="1" t="s">
        <v>659</v>
      </c>
      <c r="J479" t="s">
        <v>639</v>
      </c>
      <c r="K479" s="14">
        <v>3917.8748400857876</v>
      </c>
      <c r="L479" s="13">
        <f t="shared" si="35"/>
        <v>3.2951007906524707</v>
      </c>
      <c r="M479" s="11" t="str">
        <f>_xlfn.XLOOKUP(B479, 'workers Info'!$A$2:$A$301, 'workers Info'!$F$2:$F$301)</f>
        <v>ExpressCargo</v>
      </c>
      <c r="N479" s="19">
        <f t="shared" si="36"/>
        <v>169.85714285714286</v>
      </c>
      <c r="O479" s="13">
        <f t="shared" si="37"/>
        <v>475.59999999999997</v>
      </c>
      <c r="P479" s="13">
        <f t="shared" si="38"/>
        <v>3442.2748400857877</v>
      </c>
      <c r="Q479" s="41">
        <v>19576</v>
      </c>
      <c r="R479">
        <f t="shared" si="39"/>
        <v>2</v>
      </c>
    </row>
    <row r="480" spans="1:18" ht="15" x14ac:dyDescent="0.25">
      <c r="A480" s="1" t="s">
        <v>1149</v>
      </c>
      <c r="B480" s="1" t="s">
        <v>585</v>
      </c>
      <c r="C480" s="21" t="str">
        <f>_xlfn.XLOOKUP(B480,'workers Info'!$A$2:$A$301,'workers Info'!$B$2:$B$301)</f>
        <v>Glyn Gethouse</v>
      </c>
      <c r="D480" s="29">
        <v>45678</v>
      </c>
      <c r="E480" s="1" t="s">
        <v>668</v>
      </c>
      <c r="F480" s="1" t="s">
        <v>666</v>
      </c>
      <c r="G480" s="40">
        <v>531</v>
      </c>
      <c r="H480" s="39">
        <v>14</v>
      </c>
      <c r="I480" s="1" t="s">
        <v>659</v>
      </c>
      <c r="J480" t="s">
        <v>640</v>
      </c>
      <c r="K480" s="14">
        <v>939.86633854941465</v>
      </c>
      <c r="L480" s="13">
        <f t="shared" si="35"/>
        <v>1.7699931046128337</v>
      </c>
      <c r="M480" s="11" t="str">
        <f>_xlfn.XLOOKUP(B480, 'workers Info'!$A$2:$A$301, 'workers Info'!$F$2:$F$301)</f>
        <v>LogiTrans</v>
      </c>
      <c r="N480" s="19">
        <f t="shared" si="36"/>
        <v>75.857142857142861</v>
      </c>
      <c r="O480" s="13">
        <f t="shared" si="37"/>
        <v>212.4</v>
      </c>
      <c r="P480" s="13">
        <f t="shared" si="38"/>
        <v>727.46633854941467</v>
      </c>
      <c r="Q480" s="41">
        <v>9482</v>
      </c>
      <c r="R480">
        <f t="shared" si="39"/>
        <v>1</v>
      </c>
    </row>
    <row r="481" spans="1:18" ht="15" x14ac:dyDescent="0.25">
      <c r="A481" s="1" t="s">
        <v>1150</v>
      </c>
      <c r="B481" s="1" t="s">
        <v>311</v>
      </c>
      <c r="C481" s="21" t="str">
        <f>_xlfn.XLOOKUP(B481,'workers Info'!$A$2:$A$301,'workers Info'!$B$2:$B$301)</f>
        <v>Russ Bithell</v>
      </c>
      <c r="D481" s="29">
        <v>45680</v>
      </c>
      <c r="E481" s="1" t="s">
        <v>661</v>
      </c>
      <c r="F481" s="1" t="s">
        <v>680</v>
      </c>
      <c r="G481" s="40">
        <v>271</v>
      </c>
      <c r="H481" s="39">
        <v>7</v>
      </c>
      <c r="I481" s="1" t="s">
        <v>659</v>
      </c>
      <c r="J481" t="s">
        <v>637</v>
      </c>
      <c r="K481" s="14">
        <v>379.78051663379563</v>
      </c>
      <c r="L481" s="13">
        <f t="shared" si="35"/>
        <v>1.4014041204199101</v>
      </c>
      <c r="M481" s="11" t="str">
        <f>_xlfn.XLOOKUP(B481, 'workers Info'!$A$2:$A$301, 'workers Info'!$F$2:$F$301)</f>
        <v>ExpressCargo</v>
      </c>
      <c r="N481" s="19">
        <f t="shared" si="36"/>
        <v>38.714285714285715</v>
      </c>
      <c r="O481" s="13">
        <f t="shared" si="37"/>
        <v>108.39999999999999</v>
      </c>
      <c r="P481" s="13">
        <f t="shared" si="38"/>
        <v>271.38051663379565</v>
      </c>
      <c r="Q481" s="41">
        <v>3305</v>
      </c>
      <c r="R481">
        <f t="shared" si="39"/>
        <v>1</v>
      </c>
    </row>
    <row r="482" spans="1:18" ht="15" x14ac:dyDescent="0.25">
      <c r="A482" s="1" t="s">
        <v>1151</v>
      </c>
      <c r="B482" s="1" t="s">
        <v>361</v>
      </c>
      <c r="C482" s="21" t="str">
        <f>_xlfn.XLOOKUP(B482,'workers Info'!$A$2:$A$301,'workers Info'!$B$2:$B$301)</f>
        <v>Kara Derdes</v>
      </c>
      <c r="D482" s="29">
        <v>45691</v>
      </c>
      <c r="E482" s="1" t="s">
        <v>661</v>
      </c>
      <c r="F482" s="1" t="s">
        <v>680</v>
      </c>
      <c r="G482" s="40">
        <v>2768</v>
      </c>
      <c r="H482" s="39">
        <v>58</v>
      </c>
      <c r="I482" s="1" t="s">
        <v>659</v>
      </c>
      <c r="J482" t="s">
        <v>639</v>
      </c>
      <c r="K482" s="14">
        <v>8781.6797857151141</v>
      </c>
      <c r="L482" s="13">
        <f t="shared" si="35"/>
        <v>3.1725721769202</v>
      </c>
      <c r="M482" s="11" t="str">
        <f>_xlfn.XLOOKUP(B482, 'workers Info'!$A$2:$A$301, 'workers Info'!$F$2:$F$301)</f>
        <v>SwiftMove</v>
      </c>
      <c r="N482" s="19">
        <f t="shared" si="36"/>
        <v>395.42857142857144</v>
      </c>
      <c r="O482" s="13">
        <f t="shared" si="37"/>
        <v>1107.2</v>
      </c>
      <c r="P482" s="13">
        <f t="shared" si="38"/>
        <v>7674.4797857151143</v>
      </c>
      <c r="Q482" s="41">
        <v>20543</v>
      </c>
      <c r="R482">
        <f t="shared" si="39"/>
        <v>6</v>
      </c>
    </row>
    <row r="483" spans="1:18" ht="15" x14ac:dyDescent="0.25">
      <c r="A483" s="1" t="s">
        <v>1152</v>
      </c>
      <c r="B483" s="1" t="s">
        <v>529</v>
      </c>
      <c r="C483" s="21" t="str">
        <f>_xlfn.XLOOKUP(B483,'workers Info'!$A$2:$A$301,'workers Info'!$B$2:$B$301)</f>
        <v>Austin Bever</v>
      </c>
      <c r="D483" s="29">
        <v>45679</v>
      </c>
      <c r="E483" s="1" t="s">
        <v>657</v>
      </c>
      <c r="F483" s="1" t="s">
        <v>666</v>
      </c>
      <c r="G483" s="40">
        <v>2811</v>
      </c>
      <c r="H483" s="39">
        <v>58</v>
      </c>
      <c r="I483" s="1" t="s">
        <v>659</v>
      </c>
      <c r="J483" t="s">
        <v>637</v>
      </c>
      <c r="K483" s="14">
        <v>4057.2278702629865</v>
      </c>
      <c r="L483" s="13">
        <f t="shared" si="35"/>
        <v>1.443339690595157</v>
      </c>
      <c r="M483" s="11" t="str">
        <f>_xlfn.XLOOKUP(B483, 'workers Info'!$A$2:$A$301, 'workers Info'!$F$2:$F$301)</f>
        <v>RoadRunners</v>
      </c>
      <c r="N483" s="19">
        <f t="shared" si="36"/>
        <v>401.57142857142856</v>
      </c>
      <c r="O483" s="13">
        <f t="shared" si="37"/>
        <v>1124.3999999999999</v>
      </c>
      <c r="P483" s="13">
        <f t="shared" si="38"/>
        <v>2932.8278702629868</v>
      </c>
      <c r="Q483" s="41">
        <v>3190</v>
      </c>
      <c r="R483">
        <f t="shared" si="39"/>
        <v>2</v>
      </c>
    </row>
    <row r="484" spans="1:18" ht="15" x14ac:dyDescent="0.25">
      <c r="A484" s="1" t="s">
        <v>1153</v>
      </c>
      <c r="B484" s="1" t="s">
        <v>217</v>
      </c>
      <c r="C484" s="21" t="str">
        <f>_xlfn.XLOOKUP(B484,'workers Info'!$A$2:$A$301,'workers Info'!$B$2:$B$301)</f>
        <v>Wilhelm Boice</v>
      </c>
      <c r="D484" s="29">
        <v>45690</v>
      </c>
      <c r="E484" s="1" t="s">
        <v>664</v>
      </c>
      <c r="F484" s="1" t="s">
        <v>671</v>
      </c>
      <c r="G484" s="40">
        <v>677</v>
      </c>
      <c r="H484" s="39">
        <v>15</v>
      </c>
      <c r="I484" s="1" t="s">
        <v>659</v>
      </c>
      <c r="J484" t="s">
        <v>640</v>
      </c>
      <c r="K484" s="14">
        <v>1385.5121274935393</v>
      </c>
      <c r="L484" s="13">
        <f t="shared" si="35"/>
        <v>2.0465467171248735</v>
      </c>
      <c r="M484" s="11" t="str">
        <f>_xlfn.XLOOKUP(B484, 'workers Info'!$A$2:$A$301, 'workers Info'!$F$2:$F$301)</f>
        <v>SwiftMove</v>
      </c>
      <c r="N484" s="19">
        <f t="shared" si="36"/>
        <v>96.714285714285708</v>
      </c>
      <c r="O484" s="13">
        <f t="shared" si="37"/>
        <v>270.79999999999995</v>
      </c>
      <c r="P484" s="13">
        <f t="shared" si="38"/>
        <v>1114.7121274935394</v>
      </c>
      <c r="Q484" s="41">
        <v>9446</v>
      </c>
      <c r="R484">
        <f t="shared" si="39"/>
        <v>2</v>
      </c>
    </row>
    <row r="485" spans="1:18" ht="15" x14ac:dyDescent="0.25">
      <c r="A485" s="1" t="s">
        <v>1154</v>
      </c>
      <c r="B485" s="1" t="s">
        <v>483</v>
      </c>
      <c r="C485" s="21" t="str">
        <f>_xlfn.XLOOKUP(B485,'workers Info'!$A$2:$A$301,'workers Info'!$B$2:$B$301)</f>
        <v>Ferdie Bore</v>
      </c>
      <c r="D485" s="29">
        <v>45684</v>
      </c>
      <c r="E485" s="1" t="s">
        <v>657</v>
      </c>
      <c r="F485" s="1" t="s">
        <v>669</v>
      </c>
      <c r="G485" s="40">
        <v>2326</v>
      </c>
      <c r="H485" s="39">
        <v>50</v>
      </c>
      <c r="I485" s="1" t="s">
        <v>659</v>
      </c>
      <c r="J485" t="s">
        <v>638</v>
      </c>
      <c r="K485" s="14">
        <v>5973.5937144770432</v>
      </c>
      <c r="L485" s="13">
        <f t="shared" si="35"/>
        <v>2.5681830242807582</v>
      </c>
      <c r="M485" s="11" t="str">
        <f>_xlfn.XLOOKUP(B485, 'workers Info'!$A$2:$A$301, 'workers Info'!$F$2:$F$301)</f>
        <v>FastHaul</v>
      </c>
      <c r="N485" s="19">
        <f t="shared" si="36"/>
        <v>332.28571428571428</v>
      </c>
      <c r="O485" s="13">
        <f t="shared" si="37"/>
        <v>930.39999999999986</v>
      </c>
      <c r="P485" s="13">
        <f t="shared" si="38"/>
        <v>5043.1937144770436</v>
      </c>
      <c r="Q485" s="41">
        <v>5273</v>
      </c>
      <c r="R485">
        <f t="shared" si="39"/>
        <v>4</v>
      </c>
    </row>
    <row r="486" spans="1:18" ht="15" x14ac:dyDescent="0.25">
      <c r="A486" s="1" t="s">
        <v>1155</v>
      </c>
      <c r="B486" s="1" t="s">
        <v>229</v>
      </c>
      <c r="C486" s="21" t="str">
        <f>_xlfn.XLOOKUP(B486,'workers Info'!$A$2:$A$301,'workers Info'!$B$2:$B$301)</f>
        <v>Miranda Montrose</v>
      </c>
      <c r="D486" s="29">
        <v>45685</v>
      </c>
      <c r="E486" s="1" t="s">
        <v>661</v>
      </c>
      <c r="F486" s="1" t="s">
        <v>658</v>
      </c>
      <c r="G486" s="40">
        <v>2724</v>
      </c>
      <c r="H486" s="39">
        <v>58</v>
      </c>
      <c r="I486" s="1" t="s">
        <v>659</v>
      </c>
      <c r="J486" t="s">
        <v>639</v>
      </c>
      <c r="K486" s="14">
        <v>8337.4540135515126</v>
      </c>
      <c r="L486" s="13">
        <f t="shared" si="35"/>
        <v>3.060739358866194</v>
      </c>
      <c r="M486" s="11" t="str">
        <f>_xlfn.XLOOKUP(B486, 'workers Info'!$A$2:$A$301, 'workers Info'!$F$2:$F$301)</f>
        <v>ExpressCargo</v>
      </c>
      <c r="N486" s="19">
        <f t="shared" si="36"/>
        <v>389.14285714285717</v>
      </c>
      <c r="O486" s="13">
        <f t="shared" si="37"/>
        <v>1089.5999999999999</v>
      </c>
      <c r="P486" s="13">
        <f t="shared" si="38"/>
        <v>7247.8540135515123</v>
      </c>
      <c r="Q486" s="41">
        <v>20421</v>
      </c>
      <c r="R486">
        <f t="shared" si="39"/>
        <v>2</v>
      </c>
    </row>
    <row r="487" spans="1:18" ht="15" x14ac:dyDescent="0.25">
      <c r="A487" s="1" t="s">
        <v>1156</v>
      </c>
      <c r="B487" s="1" t="s">
        <v>491</v>
      </c>
      <c r="C487" s="21" t="str">
        <f>_xlfn.XLOOKUP(B487,'workers Info'!$A$2:$A$301,'workers Info'!$B$2:$B$301)</f>
        <v>Felicdad Covell</v>
      </c>
      <c r="D487" s="29">
        <v>45691</v>
      </c>
      <c r="E487" s="1" t="s">
        <v>668</v>
      </c>
      <c r="F487" s="1" t="s">
        <v>658</v>
      </c>
      <c r="G487" s="40">
        <v>1523</v>
      </c>
      <c r="H487" s="39">
        <v>33</v>
      </c>
      <c r="I487" s="1" t="s">
        <v>659</v>
      </c>
      <c r="J487" t="s">
        <v>640</v>
      </c>
      <c r="K487" s="14">
        <v>3102.0331185557293</v>
      </c>
      <c r="L487" s="13">
        <f t="shared" si="35"/>
        <v>2.036791279419389</v>
      </c>
      <c r="M487" s="11" t="str">
        <f>_xlfn.XLOOKUP(B487, 'workers Info'!$A$2:$A$301, 'workers Info'!$F$2:$F$301)</f>
        <v>ExpressCargo</v>
      </c>
      <c r="N487" s="19">
        <f t="shared" si="36"/>
        <v>217.57142857142858</v>
      </c>
      <c r="O487" s="13">
        <f t="shared" si="37"/>
        <v>609.20000000000005</v>
      </c>
      <c r="P487" s="13">
        <f t="shared" si="38"/>
        <v>2492.833118555729</v>
      </c>
      <c r="Q487" s="41">
        <v>9021</v>
      </c>
      <c r="R487">
        <f t="shared" si="39"/>
        <v>2</v>
      </c>
    </row>
    <row r="488" spans="1:18" ht="15" x14ac:dyDescent="0.25">
      <c r="A488" s="1" t="s">
        <v>1157</v>
      </c>
      <c r="B488" s="1" t="s">
        <v>273</v>
      </c>
      <c r="C488" s="21" t="str">
        <f>_xlfn.XLOOKUP(B488,'workers Info'!$A$2:$A$301,'workers Info'!$B$2:$B$301)</f>
        <v>Moishe Greguol</v>
      </c>
      <c r="D488" s="29">
        <v>45686</v>
      </c>
      <c r="E488" s="1" t="s">
        <v>687</v>
      </c>
      <c r="F488" s="1" t="s">
        <v>658</v>
      </c>
      <c r="G488" s="40">
        <v>1311</v>
      </c>
      <c r="H488" s="39">
        <v>28</v>
      </c>
      <c r="I488" s="1" t="s">
        <v>659</v>
      </c>
      <c r="J488" t="s">
        <v>640</v>
      </c>
      <c r="K488" s="14">
        <v>2429.4259917791642</v>
      </c>
      <c r="L488" s="13">
        <f t="shared" si="35"/>
        <v>1.8531090707697668</v>
      </c>
      <c r="M488" s="11" t="str">
        <f>_xlfn.XLOOKUP(B488, 'workers Info'!$A$2:$A$301, 'workers Info'!$F$2:$F$301)</f>
        <v>ExpressCargo</v>
      </c>
      <c r="N488" s="19">
        <f t="shared" si="36"/>
        <v>187.28571428571428</v>
      </c>
      <c r="O488" s="13">
        <f t="shared" si="37"/>
        <v>524.4</v>
      </c>
      <c r="P488" s="13">
        <f t="shared" si="38"/>
        <v>1905.0259917791641</v>
      </c>
      <c r="Q488" s="41">
        <v>10471</v>
      </c>
      <c r="R488">
        <f t="shared" si="39"/>
        <v>2</v>
      </c>
    </row>
    <row r="489" spans="1:18" ht="15" x14ac:dyDescent="0.25">
      <c r="A489" s="1" t="s">
        <v>1158</v>
      </c>
      <c r="B489" s="1" t="s">
        <v>355</v>
      </c>
      <c r="C489" s="21" t="str">
        <f>_xlfn.XLOOKUP(B489,'workers Info'!$A$2:$A$301,'workers Info'!$B$2:$B$301)</f>
        <v>Karilynn Lodemann</v>
      </c>
      <c r="D489" s="29">
        <v>45679</v>
      </c>
      <c r="E489" s="1" t="s">
        <v>664</v>
      </c>
      <c r="F489" s="1" t="s">
        <v>669</v>
      </c>
      <c r="G489" s="40">
        <v>2826</v>
      </c>
      <c r="H489" s="39">
        <v>58</v>
      </c>
      <c r="I489" s="1" t="s">
        <v>659</v>
      </c>
      <c r="J489" t="s">
        <v>640</v>
      </c>
      <c r="K489" s="14">
        <v>5275.8764873559921</v>
      </c>
      <c r="L489" s="13">
        <f t="shared" si="35"/>
        <v>1.8669060464812428</v>
      </c>
      <c r="M489" s="11" t="str">
        <f>_xlfn.XLOOKUP(B489, 'workers Info'!$A$2:$A$301, 'workers Info'!$F$2:$F$301)</f>
        <v>ExpressCargo</v>
      </c>
      <c r="N489" s="19">
        <f t="shared" si="36"/>
        <v>403.71428571428572</v>
      </c>
      <c r="O489" s="13">
        <f t="shared" si="37"/>
        <v>1130.3999999999999</v>
      </c>
      <c r="P489" s="13">
        <f t="shared" si="38"/>
        <v>4145.4764873559925</v>
      </c>
      <c r="Q489" s="41">
        <v>9190</v>
      </c>
      <c r="R489">
        <f t="shared" si="39"/>
        <v>3</v>
      </c>
    </row>
    <row r="490" spans="1:18" ht="15" x14ac:dyDescent="0.25">
      <c r="A490" s="1" t="s">
        <v>1159</v>
      </c>
      <c r="B490" s="1" t="s">
        <v>258</v>
      </c>
      <c r="C490" s="21" t="str">
        <f>_xlfn.XLOOKUP(B490,'workers Info'!$A$2:$A$301,'workers Info'!$B$2:$B$301)</f>
        <v>Tabby Sherburn</v>
      </c>
      <c r="D490" s="29">
        <v>45688</v>
      </c>
      <c r="E490" s="1" t="s">
        <v>668</v>
      </c>
      <c r="F490" s="1" t="s">
        <v>658</v>
      </c>
      <c r="G490" s="40">
        <v>1905</v>
      </c>
      <c r="H490" s="39">
        <v>41</v>
      </c>
      <c r="I490" s="1" t="s">
        <v>659</v>
      </c>
      <c r="J490" t="s">
        <v>639</v>
      </c>
      <c r="K490" s="14">
        <v>5857.1807686395396</v>
      </c>
      <c r="L490" s="13">
        <f t="shared" si="35"/>
        <v>3.074635574088997</v>
      </c>
      <c r="M490" s="11" t="str">
        <f>_xlfn.XLOOKUP(B490, 'workers Info'!$A$2:$A$301, 'workers Info'!$F$2:$F$301)</f>
        <v>ExpressCargo</v>
      </c>
      <c r="N490" s="19">
        <f t="shared" si="36"/>
        <v>272.14285714285717</v>
      </c>
      <c r="O490" s="13">
        <f t="shared" si="37"/>
        <v>762</v>
      </c>
      <c r="P490" s="13">
        <f t="shared" si="38"/>
        <v>5095.1807686395396</v>
      </c>
      <c r="Q490" s="41">
        <v>20530</v>
      </c>
      <c r="R490">
        <f t="shared" si="39"/>
        <v>1</v>
      </c>
    </row>
    <row r="491" spans="1:18" ht="15" x14ac:dyDescent="0.25">
      <c r="A491" s="1" t="s">
        <v>1160</v>
      </c>
      <c r="B491" s="1" t="s">
        <v>475</v>
      </c>
      <c r="C491" s="21" t="str">
        <f>_xlfn.XLOOKUP(B491,'workers Info'!$A$2:$A$301,'workers Info'!$B$2:$B$301)</f>
        <v>Alonso McCambrois</v>
      </c>
      <c r="D491" s="29">
        <v>45686</v>
      </c>
      <c r="E491" s="1" t="s">
        <v>664</v>
      </c>
      <c r="F491" s="1" t="s">
        <v>680</v>
      </c>
      <c r="G491" s="40">
        <v>1020</v>
      </c>
      <c r="H491" s="39">
        <v>24</v>
      </c>
      <c r="I491" s="1" t="s">
        <v>659</v>
      </c>
      <c r="J491" t="s">
        <v>640</v>
      </c>
      <c r="K491" s="14">
        <v>1817.2102391063088</v>
      </c>
      <c r="L491" s="13">
        <f t="shared" si="35"/>
        <v>1.7815786657904988</v>
      </c>
      <c r="M491" s="11" t="str">
        <f>_xlfn.XLOOKUP(B491, 'workers Info'!$A$2:$A$301, 'workers Info'!$F$2:$F$301)</f>
        <v>RoadRunners</v>
      </c>
      <c r="N491" s="19">
        <f t="shared" si="36"/>
        <v>145.71428571428572</v>
      </c>
      <c r="O491" s="13">
        <f t="shared" si="37"/>
        <v>408</v>
      </c>
      <c r="P491" s="13">
        <f t="shared" si="38"/>
        <v>1409.2102391063088</v>
      </c>
      <c r="Q491" s="41">
        <v>10973</v>
      </c>
      <c r="R491">
        <f t="shared" si="39"/>
        <v>1</v>
      </c>
    </row>
    <row r="492" spans="1:18" ht="15" x14ac:dyDescent="0.25">
      <c r="A492" s="1" t="s">
        <v>1161</v>
      </c>
      <c r="B492" s="1" t="s">
        <v>235</v>
      </c>
      <c r="C492" s="21" t="str">
        <f>_xlfn.XLOOKUP(B492,'workers Info'!$A$2:$A$301,'workers Info'!$B$2:$B$301)</f>
        <v>Leopold Doerren</v>
      </c>
      <c r="D492" s="29">
        <v>45683</v>
      </c>
      <c r="E492" s="1" t="s">
        <v>661</v>
      </c>
      <c r="F492" s="1" t="s">
        <v>680</v>
      </c>
      <c r="G492" s="40">
        <v>1341</v>
      </c>
      <c r="H492" s="39">
        <v>29</v>
      </c>
      <c r="I492" s="1" t="s">
        <v>659</v>
      </c>
      <c r="J492" t="s">
        <v>641</v>
      </c>
      <c r="K492" s="14">
        <v>2935.6604423817507</v>
      </c>
      <c r="L492" s="13">
        <f t="shared" si="35"/>
        <v>2.1891576751541764</v>
      </c>
      <c r="M492" s="11" t="str">
        <f>_xlfn.XLOOKUP(B492, 'workers Info'!$A$2:$A$301, 'workers Info'!$F$2:$F$301)</f>
        <v>ExpressCargo</v>
      </c>
      <c r="N492" s="19">
        <f t="shared" si="36"/>
        <v>191.57142857142858</v>
      </c>
      <c r="O492" s="13">
        <f t="shared" si="37"/>
        <v>536.4</v>
      </c>
      <c r="P492" s="13">
        <f t="shared" si="38"/>
        <v>2399.2604423817506</v>
      </c>
      <c r="Q492" s="41">
        <v>2124</v>
      </c>
      <c r="R492">
        <f t="shared" si="39"/>
        <v>4</v>
      </c>
    </row>
    <row r="493" spans="1:18" ht="15" x14ac:dyDescent="0.25">
      <c r="A493" s="1" t="s">
        <v>1162</v>
      </c>
      <c r="B493" s="1" t="s">
        <v>505</v>
      </c>
      <c r="C493" s="21" t="str">
        <f>_xlfn.XLOOKUP(B493,'workers Info'!$A$2:$A$301,'workers Info'!$B$2:$B$301)</f>
        <v>Avivah Borkett</v>
      </c>
      <c r="D493" s="29">
        <v>45681</v>
      </c>
      <c r="E493" s="1" t="s">
        <v>676</v>
      </c>
      <c r="F493" s="1" t="s">
        <v>669</v>
      </c>
      <c r="G493" s="40">
        <v>2365</v>
      </c>
      <c r="H493" s="39">
        <v>51</v>
      </c>
      <c r="I493" s="1" t="s">
        <v>659</v>
      </c>
      <c r="J493" t="s">
        <v>638</v>
      </c>
      <c r="K493" s="14">
        <v>6214.8039247819197</v>
      </c>
      <c r="L493" s="13">
        <f t="shared" si="35"/>
        <v>2.6278240696752304</v>
      </c>
      <c r="M493" s="11" t="str">
        <f>_xlfn.XLOOKUP(B493, 'workers Info'!$A$2:$A$301, 'workers Info'!$F$2:$F$301)</f>
        <v>ExpressCargo</v>
      </c>
      <c r="N493" s="19">
        <f t="shared" si="36"/>
        <v>337.85714285714283</v>
      </c>
      <c r="O493" s="13">
        <f t="shared" si="37"/>
        <v>945.99999999999989</v>
      </c>
      <c r="P493" s="13">
        <f t="shared" si="38"/>
        <v>5268.8039247819197</v>
      </c>
      <c r="Q493" s="41">
        <v>4902</v>
      </c>
      <c r="R493">
        <f t="shared" si="39"/>
        <v>3</v>
      </c>
    </row>
    <row r="494" spans="1:18" ht="15" x14ac:dyDescent="0.25">
      <c r="A494" s="1" t="s">
        <v>1163</v>
      </c>
      <c r="B494" s="1" t="s">
        <v>59</v>
      </c>
      <c r="C494" s="21" t="str">
        <f>_xlfn.XLOOKUP(B494,'workers Info'!$A$2:$A$301,'workers Info'!$B$2:$B$301)</f>
        <v>Leonhard De Bruyn</v>
      </c>
      <c r="D494" s="29">
        <v>45690</v>
      </c>
      <c r="E494" s="1" t="s">
        <v>668</v>
      </c>
      <c r="F494" s="1" t="s">
        <v>669</v>
      </c>
      <c r="G494" s="40">
        <v>22</v>
      </c>
      <c r="H494" s="39">
        <v>3</v>
      </c>
      <c r="I494" s="1" t="s">
        <v>659</v>
      </c>
      <c r="J494" t="s">
        <v>639</v>
      </c>
      <c r="K494" s="14">
        <v>68.364171638894291</v>
      </c>
      <c r="L494" s="13">
        <f t="shared" si="35"/>
        <v>3.1074623472224676</v>
      </c>
      <c r="M494" s="11" t="str">
        <f>_xlfn.XLOOKUP(B494, 'workers Info'!$A$2:$A$301, 'workers Info'!$F$2:$F$301)</f>
        <v>SwiftMove</v>
      </c>
      <c r="N494" s="19">
        <f t="shared" si="36"/>
        <v>3.1428571428571428</v>
      </c>
      <c r="O494" s="13">
        <f t="shared" si="37"/>
        <v>8.7999999999999989</v>
      </c>
      <c r="P494" s="13">
        <f t="shared" si="38"/>
        <v>59.564171638894294</v>
      </c>
      <c r="Q494" s="41">
        <v>20476</v>
      </c>
      <c r="R494">
        <f t="shared" si="39"/>
        <v>4</v>
      </c>
    </row>
    <row r="495" spans="1:18" ht="15" x14ac:dyDescent="0.25">
      <c r="A495" s="1" t="s">
        <v>1164</v>
      </c>
      <c r="B495" s="1" t="s">
        <v>101</v>
      </c>
      <c r="C495" s="21" t="str">
        <f>_xlfn.XLOOKUP(B495,'workers Info'!$A$2:$A$301,'workers Info'!$B$2:$B$301)</f>
        <v>Neil Millins</v>
      </c>
      <c r="D495" s="29">
        <v>45678</v>
      </c>
      <c r="E495" s="1" t="s">
        <v>676</v>
      </c>
      <c r="F495" s="1" t="s">
        <v>662</v>
      </c>
      <c r="G495" s="40">
        <v>1670</v>
      </c>
      <c r="H495" s="39">
        <v>37</v>
      </c>
      <c r="I495" s="1" t="s">
        <v>659</v>
      </c>
      <c r="J495" t="s">
        <v>637</v>
      </c>
      <c r="K495" s="14">
        <v>2007.0194022984711</v>
      </c>
      <c r="L495" s="13">
        <f t="shared" si="35"/>
        <v>1.2018080253284258</v>
      </c>
      <c r="M495" s="11" t="str">
        <f>_xlfn.XLOOKUP(B495, 'workers Info'!$A$2:$A$301, 'workers Info'!$F$2:$F$301)</f>
        <v>ExpressCargo</v>
      </c>
      <c r="N495" s="19">
        <f t="shared" si="36"/>
        <v>238.57142857142858</v>
      </c>
      <c r="O495" s="13">
        <f t="shared" si="37"/>
        <v>668</v>
      </c>
      <c r="P495" s="13">
        <f t="shared" si="38"/>
        <v>1339.0194022984711</v>
      </c>
      <c r="Q495" s="41">
        <v>2612</v>
      </c>
      <c r="R495">
        <f t="shared" si="39"/>
        <v>2</v>
      </c>
    </row>
    <row r="496" spans="1:18" ht="15" x14ac:dyDescent="0.25">
      <c r="A496" s="1" t="s">
        <v>1165</v>
      </c>
      <c r="B496" s="1" t="s">
        <v>553</v>
      </c>
      <c r="C496" s="21" t="str">
        <f>_xlfn.XLOOKUP(B496,'workers Info'!$A$2:$A$301,'workers Info'!$B$2:$B$301)</f>
        <v>Yankee Fossey</v>
      </c>
      <c r="D496" s="29">
        <v>45688</v>
      </c>
      <c r="E496" s="1" t="s">
        <v>661</v>
      </c>
      <c r="F496" s="1" t="s">
        <v>658</v>
      </c>
      <c r="G496" s="40">
        <v>558</v>
      </c>
      <c r="H496" s="39">
        <v>15</v>
      </c>
      <c r="I496" s="1" t="s">
        <v>659</v>
      </c>
      <c r="J496" t="s">
        <v>638</v>
      </c>
      <c r="K496" s="14">
        <v>1430.3546805488438</v>
      </c>
      <c r="L496" s="13">
        <f t="shared" si="35"/>
        <v>2.563359642560652</v>
      </c>
      <c r="M496" s="11" t="str">
        <f>_xlfn.XLOOKUP(B496, 'workers Info'!$A$2:$A$301, 'workers Info'!$F$2:$F$301)</f>
        <v>LogiTrans</v>
      </c>
      <c r="N496" s="19">
        <f t="shared" si="36"/>
        <v>79.714285714285708</v>
      </c>
      <c r="O496" s="13">
        <f t="shared" si="37"/>
        <v>223.19999999999996</v>
      </c>
      <c r="P496" s="13">
        <f t="shared" si="38"/>
        <v>1207.1546805488438</v>
      </c>
      <c r="Q496" s="41">
        <v>4788</v>
      </c>
      <c r="R496">
        <f t="shared" si="39"/>
        <v>2</v>
      </c>
    </row>
    <row r="497" spans="1:18" ht="15" x14ac:dyDescent="0.25">
      <c r="A497" s="1" t="s">
        <v>1166</v>
      </c>
      <c r="B497" s="1" t="s">
        <v>235</v>
      </c>
      <c r="C497" s="21" t="str">
        <f>_xlfn.XLOOKUP(B497,'workers Info'!$A$2:$A$301,'workers Info'!$B$2:$B$301)</f>
        <v>Leopold Doerren</v>
      </c>
      <c r="D497" s="29">
        <v>45686</v>
      </c>
      <c r="E497" s="1" t="s">
        <v>676</v>
      </c>
      <c r="F497" s="1" t="s">
        <v>669</v>
      </c>
      <c r="G497" s="40">
        <v>459</v>
      </c>
      <c r="H497" s="39">
        <v>12</v>
      </c>
      <c r="I497" s="1" t="s">
        <v>659</v>
      </c>
      <c r="J497" t="s">
        <v>641</v>
      </c>
      <c r="K497" s="14">
        <v>969.62934863227588</v>
      </c>
      <c r="L497" s="13">
        <f t="shared" si="35"/>
        <v>2.1124822410289235</v>
      </c>
      <c r="M497" s="11" t="str">
        <f>_xlfn.XLOOKUP(B497, 'workers Info'!$A$2:$A$301, 'workers Info'!$F$2:$F$301)</f>
        <v>ExpressCargo</v>
      </c>
      <c r="N497" s="19">
        <f t="shared" si="36"/>
        <v>65.571428571428569</v>
      </c>
      <c r="O497" s="13">
        <f t="shared" si="37"/>
        <v>183.6</v>
      </c>
      <c r="P497" s="13">
        <f t="shared" si="38"/>
        <v>786.02934863227586</v>
      </c>
      <c r="Q497" s="41">
        <v>2663</v>
      </c>
      <c r="R497">
        <f t="shared" si="39"/>
        <v>4</v>
      </c>
    </row>
    <row r="498" spans="1:18" ht="15" x14ac:dyDescent="0.25">
      <c r="A498" s="1" t="s">
        <v>1167</v>
      </c>
      <c r="B498" s="1" t="s">
        <v>567</v>
      </c>
      <c r="C498" s="21" t="str">
        <f>_xlfn.XLOOKUP(B498,'workers Info'!$A$2:$A$301,'workers Info'!$B$2:$B$301)</f>
        <v>Oran Muttitt</v>
      </c>
      <c r="D498" s="29">
        <v>45687</v>
      </c>
      <c r="E498" s="1" t="s">
        <v>673</v>
      </c>
      <c r="F498" s="1" t="s">
        <v>680</v>
      </c>
      <c r="G498" s="40">
        <v>1581</v>
      </c>
      <c r="H498" s="39">
        <v>35</v>
      </c>
      <c r="I498" s="1" t="s">
        <v>659</v>
      </c>
      <c r="J498" t="s">
        <v>640</v>
      </c>
      <c r="K498" s="14">
        <v>3080.3398644065096</v>
      </c>
      <c r="L498" s="13">
        <f t="shared" si="35"/>
        <v>1.9483490603456735</v>
      </c>
      <c r="M498" s="11" t="str">
        <f>_xlfn.XLOOKUP(B498, 'workers Info'!$A$2:$A$301, 'workers Info'!$F$2:$F$301)</f>
        <v>ExpressCargo</v>
      </c>
      <c r="N498" s="19">
        <f t="shared" si="36"/>
        <v>225.85714285714286</v>
      </c>
      <c r="O498" s="13">
        <f t="shared" si="37"/>
        <v>632.4</v>
      </c>
      <c r="P498" s="13">
        <f t="shared" si="38"/>
        <v>2447.9398644065095</v>
      </c>
      <c r="Q498" s="41">
        <v>10480</v>
      </c>
      <c r="R498">
        <f t="shared" si="39"/>
        <v>3</v>
      </c>
    </row>
    <row r="499" spans="1:18" ht="15" x14ac:dyDescent="0.25">
      <c r="A499" s="1" t="s">
        <v>1168</v>
      </c>
      <c r="B499" s="1" t="s">
        <v>181</v>
      </c>
      <c r="C499" s="21" t="str">
        <f>_xlfn.XLOOKUP(B499,'workers Info'!$A$2:$A$301,'workers Info'!$B$2:$B$301)</f>
        <v>Calida Rosenau</v>
      </c>
      <c r="D499" s="29">
        <v>45687</v>
      </c>
      <c r="E499" s="1" t="s">
        <v>676</v>
      </c>
      <c r="F499" s="1" t="s">
        <v>658</v>
      </c>
      <c r="G499" s="40">
        <v>2099</v>
      </c>
      <c r="H499" s="39">
        <v>43</v>
      </c>
      <c r="I499" s="1" t="s">
        <v>659</v>
      </c>
      <c r="J499" t="s">
        <v>641</v>
      </c>
      <c r="K499" s="14">
        <v>4692.4897934336495</v>
      </c>
      <c r="L499" s="13">
        <f t="shared" si="35"/>
        <v>2.2355835128316577</v>
      </c>
      <c r="M499" s="11" t="str">
        <f>_xlfn.XLOOKUP(B499, 'workers Info'!$A$2:$A$301, 'workers Info'!$F$2:$F$301)</f>
        <v>ExpressCargo</v>
      </c>
      <c r="N499" s="19">
        <f t="shared" si="36"/>
        <v>299.85714285714283</v>
      </c>
      <c r="O499" s="13">
        <f t="shared" si="37"/>
        <v>839.59999999999991</v>
      </c>
      <c r="P499" s="13">
        <f t="shared" si="38"/>
        <v>3852.8897934336496</v>
      </c>
      <c r="Q499" s="41">
        <v>2124</v>
      </c>
      <c r="R499">
        <f t="shared" si="39"/>
        <v>3</v>
      </c>
    </row>
    <row r="500" spans="1:18" ht="15" x14ac:dyDescent="0.25">
      <c r="A500" s="1" t="s">
        <v>1169</v>
      </c>
      <c r="B500" s="1" t="s">
        <v>619</v>
      </c>
      <c r="C500" s="21" t="str">
        <f>_xlfn.XLOOKUP(B500,'workers Info'!$A$2:$A$301,'workers Info'!$B$2:$B$301)</f>
        <v>Aaren Puddle</v>
      </c>
      <c r="D500" s="29">
        <v>45677</v>
      </c>
      <c r="E500" s="1" t="s">
        <v>676</v>
      </c>
      <c r="F500" s="1" t="s">
        <v>669</v>
      </c>
      <c r="G500" s="40">
        <v>1862</v>
      </c>
      <c r="H500" s="39">
        <v>39</v>
      </c>
      <c r="I500" s="1" t="s">
        <v>659</v>
      </c>
      <c r="J500" t="s">
        <v>637</v>
      </c>
      <c r="K500" s="14">
        <v>2489.4488586689204</v>
      </c>
      <c r="L500" s="13">
        <f t="shared" si="35"/>
        <v>1.336975756535403</v>
      </c>
      <c r="M500" s="11" t="str">
        <f>_xlfn.XLOOKUP(B500, 'workers Info'!$A$2:$A$301, 'workers Info'!$F$2:$F$301)</f>
        <v>LogiTrans</v>
      </c>
      <c r="N500" s="19">
        <f t="shared" si="36"/>
        <v>266</v>
      </c>
      <c r="O500" s="13">
        <f t="shared" si="37"/>
        <v>744.8</v>
      </c>
      <c r="P500" s="13">
        <f t="shared" si="38"/>
        <v>1744.6488586689204</v>
      </c>
      <c r="Q500" s="41">
        <v>2914</v>
      </c>
      <c r="R500">
        <f t="shared" si="39"/>
        <v>2</v>
      </c>
    </row>
    <row r="501" spans="1:18" ht="15" x14ac:dyDescent="0.25">
      <c r="A501" s="1" t="s">
        <v>1170</v>
      </c>
      <c r="B501" s="1" t="s">
        <v>515</v>
      </c>
      <c r="C501" s="21" t="str">
        <f>_xlfn.XLOOKUP(B501,'workers Info'!$A$2:$A$301,'workers Info'!$B$2:$B$301)</f>
        <v>Emmey Gartenfeld</v>
      </c>
      <c r="D501" s="29">
        <v>45688</v>
      </c>
      <c r="E501" s="1" t="s">
        <v>676</v>
      </c>
      <c r="F501" s="1" t="s">
        <v>669</v>
      </c>
      <c r="G501" s="40">
        <v>2934</v>
      </c>
      <c r="H501" s="39">
        <v>60</v>
      </c>
      <c r="I501" s="1" t="s">
        <v>659</v>
      </c>
      <c r="J501" t="s">
        <v>640</v>
      </c>
      <c r="K501" s="14">
        <v>5800.9681072689873</v>
      </c>
      <c r="L501" s="13">
        <f t="shared" si="35"/>
        <v>1.9771534107937925</v>
      </c>
      <c r="M501" s="11" t="str">
        <f>_xlfn.XLOOKUP(B501, 'workers Info'!$A$2:$A$301, 'workers Info'!$F$2:$F$301)</f>
        <v>SwiftMove</v>
      </c>
      <c r="N501" s="19">
        <f t="shared" si="36"/>
        <v>419.14285714285717</v>
      </c>
      <c r="O501" s="13">
        <f t="shared" si="37"/>
        <v>1173.5999999999999</v>
      </c>
      <c r="P501" s="13">
        <f t="shared" si="38"/>
        <v>4627.3681072689869</v>
      </c>
      <c r="Q501" s="41">
        <v>9176</v>
      </c>
      <c r="R501">
        <f t="shared" si="39"/>
        <v>3</v>
      </c>
    </row>
    <row r="502" spans="1:18" ht="15" x14ac:dyDescent="0.25">
      <c r="A502" s="1"/>
      <c r="B502" s="1"/>
      <c r="C502" s="21"/>
      <c r="D502" s="29"/>
      <c r="E502" s="1"/>
      <c r="F502" s="1"/>
      <c r="G502" s="17"/>
      <c r="H502" s="1"/>
      <c r="I502" s="1"/>
      <c r="K502" s="14"/>
      <c r="L502" s="13"/>
      <c r="M502" s="11"/>
      <c r="N502" s="19"/>
      <c r="O502" s="13"/>
      <c r="P502" s="13"/>
    </row>
    <row r="503" spans="1:18" ht="15.75" thickBot="1" x14ac:dyDescent="0.3">
      <c r="A503" s="1"/>
      <c r="B503" s="1"/>
      <c r="C503" s="21"/>
      <c r="D503" s="29"/>
      <c r="E503" s="1"/>
      <c r="F503" s="1"/>
      <c r="G503" s="17"/>
      <c r="H503" s="1"/>
      <c r="I503" s="1"/>
      <c r="K503" s="14"/>
      <c r="L503" s="13"/>
      <c r="M503" s="11"/>
      <c r="N503" s="19"/>
      <c r="O503" s="13"/>
      <c r="P503" s="13"/>
    </row>
    <row r="504" spans="1:18" ht="16.5" thickTop="1" thickBot="1" x14ac:dyDescent="0.3">
      <c r="A504" s="34" t="s">
        <v>1178</v>
      </c>
      <c r="B504" s="35"/>
      <c r="C504" s="35"/>
      <c r="D504" s="36"/>
    </row>
    <row r="505" spans="1:18" ht="409.6" customHeight="1" thickTop="1" x14ac:dyDescent="0.2">
      <c r="C505" s="27" t="s">
        <v>1171</v>
      </c>
      <c r="D505" s="27" t="s">
        <v>1172</v>
      </c>
      <c r="H505" s="37" t="s">
        <v>1173</v>
      </c>
      <c r="I505" s="37"/>
      <c r="J505" s="11" t="s">
        <v>1174</v>
      </c>
      <c r="K505" s="38" t="s">
        <v>1175</v>
      </c>
      <c r="L505" s="38"/>
      <c r="M505" s="11" t="s">
        <v>1176</v>
      </c>
      <c r="Q505" s="38" t="s">
        <v>1177</v>
      </c>
      <c r="R505" s="38"/>
    </row>
  </sheetData>
  <mergeCells count="4">
    <mergeCell ref="A504:D504"/>
    <mergeCell ref="H505:I505"/>
    <mergeCell ref="K505:L505"/>
    <mergeCell ref="Q505:R50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workers Info</vt:lpstr>
      <vt:lpstr>Dashboard</vt:lpstr>
      <vt:lpstr>Total distance</vt:lpstr>
      <vt:lpstr>Top earning trucking companies</vt:lpstr>
      <vt:lpstr>freight type share</vt:lpstr>
      <vt:lpstr>Top workers</vt:lpstr>
      <vt:lpstr>Orders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TOLK</dc:creator>
  <cp:keywords/>
  <dc:description/>
  <cp:lastModifiedBy>IT Support</cp:lastModifiedBy>
  <cp:revision/>
  <dcterms:created xsi:type="dcterms:W3CDTF">2025-01-23T16:22:18Z</dcterms:created>
  <dcterms:modified xsi:type="dcterms:W3CDTF">2025-02-07T21:14:25Z</dcterms:modified>
  <cp:category/>
  <cp:contentStatus/>
</cp:coreProperties>
</file>