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rwilcock/nesta/DAP/dap_tutorials/streamlit_demo/datasets/"/>
    </mc:Choice>
  </mc:AlternateContent>
  <xr:revisionPtr revIDLastSave="0" documentId="13_ncr:1_{8C3DE565-67C7-5141-A573-9EF4C7120AFB}" xr6:coauthVersionLast="47" xr6:coauthVersionMax="47" xr10:uidLastSave="{00000000-0000-0000-0000-000000000000}"/>
  <bookViews>
    <workbookView xWindow="0" yWindow="760" windowWidth="25140" windowHeight="12720" tabRatio="910" activeTab="1" xr2:uid="{00000000-000D-0000-FFFF-FFFF00000000}"/>
  </bookViews>
  <sheets>
    <sheet name="Trophies and POT each year" sheetId="5" r:id="rId1"/>
    <sheet name="All player stats" sheetId="7" r:id="rId2"/>
    <sheet name="2019 Records" sheetId="13" r:id="rId3"/>
    <sheet name="2019 Team Stats" sheetId="14" r:id="rId4"/>
    <sheet name="Stadiums" sheetId="20" r:id="rId5"/>
  </sheets>
  <definedNames>
    <definedName name="_xlnm._FilterDatabase" localSheetId="1" hidden="1">'All player stats'!$A$1:$BS$225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7" l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" i="7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12" i="7"/>
  <c r="G13" i="7"/>
  <c r="G14" i="7"/>
  <c r="G15" i="7"/>
  <c r="G16" i="7"/>
  <c r="G17" i="7"/>
  <c r="G3" i="7"/>
  <c r="G4" i="7"/>
  <c r="G5" i="7"/>
  <c r="G6" i="7"/>
  <c r="G7" i="7"/>
  <c r="G8" i="7"/>
  <c r="G9" i="7"/>
  <c r="G10" i="7"/>
  <c r="G11" i="7"/>
  <c r="G2" i="7"/>
  <c r="F9" i="7"/>
  <c r="F10" i="7"/>
  <c r="F13" i="7"/>
  <c r="F15" i="7"/>
  <c r="F16" i="7"/>
  <c r="F22" i="7"/>
  <c r="F25" i="7"/>
  <c r="F27" i="7"/>
  <c r="F29" i="7"/>
  <c r="F30" i="7"/>
  <c r="F31" i="7"/>
  <c r="F33" i="7"/>
  <c r="F38" i="7"/>
  <c r="F40" i="7"/>
  <c r="F43" i="7"/>
  <c r="F46" i="7"/>
  <c r="F47" i="7"/>
  <c r="F48" i="7"/>
  <c r="F50" i="7"/>
  <c r="F53" i="7"/>
  <c r="F54" i="7"/>
  <c r="F56" i="7"/>
  <c r="F58" i="7"/>
  <c r="F59" i="7"/>
  <c r="F60" i="7"/>
  <c r="F61" i="7"/>
  <c r="E61" i="7" s="1"/>
  <c r="F62" i="7"/>
  <c r="F64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6" i="7"/>
  <c r="F87" i="7"/>
  <c r="F88" i="7"/>
  <c r="F89" i="7"/>
  <c r="E89" i="7" s="1"/>
  <c r="F91" i="7"/>
  <c r="F93" i="7"/>
  <c r="E93" i="7" s="1"/>
  <c r="F94" i="7"/>
  <c r="F95" i="7"/>
  <c r="F96" i="7"/>
  <c r="F97" i="7"/>
  <c r="F99" i="7"/>
  <c r="F100" i="7"/>
  <c r="F101" i="7"/>
  <c r="F102" i="7"/>
  <c r="F103" i="7"/>
  <c r="F106" i="7"/>
  <c r="F107" i="7"/>
  <c r="F108" i="7"/>
  <c r="F109" i="7"/>
  <c r="F110" i="7"/>
  <c r="F111" i="7"/>
  <c r="F112" i="7"/>
  <c r="F113" i="7"/>
  <c r="F114" i="7"/>
  <c r="F118" i="7"/>
  <c r="F119" i="7"/>
  <c r="F120" i="7"/>
  <c r="F121" i="7"/>
  <c r="E121" i="7" s="1"/>
  <c r="F122" i="7"/>
  <c r="F125" i="7"/>
  <c r="E125" i="7" s="1"/>
  <c r="F126" i="7"/>
  <c r="F127" i="7"/>
  <c r="F128" i="7"/>
  <c r="F129" i="7"/>
  <c r="F131" i="7"/>
  <c r="F132" i="7"/>
  <c r="F133" i="7"/>
  <c r="F134" i="7"/>
  <c r="F135" i="7"/>
  <c r="F136" i="7"/>
  <c r="F137" i="7"/>
  <c r="F138" i="7"/>
  <c r="F139" i="7"/>
  <c r="F140" i="7"/>
  <c r="F141" i="7"/>
  <c r="F144" i="7"/>
  <c r="F146" i="7"/>
  <c r="F147" i="7"/>
  <c r="F148" i="7"/>
  <c r="F152" i="7"/>
  <c r="F153" i="7"/>
  <c r="F154" i="7"/>
  <c r="F155" i="7"/>
  <c r="F156" i="7"/>
  <c r="F160" i="7"/>
  <c r="F161" i="7"/>
  <c r="F163" i="7"/>
  <c r="F164" i="7"/>
  <c r="F165" i="7"/>
  <c r="F166" i="7"/>
  <c r="F168" i="7"/>
  <c r="F170" i="7"/>
  <c r="F172" i="7"/>
  <c r="F173" i="7"/>
  <c r="F174" i="7"/>
  <c r="F175" i="7"/>
  <c r="F178" i="7"/>
  <c r="F179" i="7"/>
  <c r="F182" i="7"/>
  <c r="F183" i="7"/>
  <c r="F185" i="7"/>
  <c r="F187" i="7"/>
  <c r="F188" i="7"/>
  <c r="F191" i="7"/>
  <c r="F193" i="7"/>
  <c r="F196" i="7"/>
  <c r="F197" i="7"/>
  <c r="F199" i="7"/>
  <c r="F201" i="7"/>
  <c r="F202" i="7"/>
  <c r="F203" i="7"/>
  <c r="F205" i="7"/>
  <c r="F207" i="7"/>
  <c r="F208" i="7"/>
  <c r="F209" i="7"/>
  <c r="F211" i="7"/>
  <c r="F212" i="7"/>
  <c r="F213" i="7"/>
  <c r="F214" i="7"/>
  <c r="F215" i="7"/>
  <c r="F216" i="7"/>
  <c r="F217" i="7"/>
  <c r="F218" i="7"/>
  <c r="F219" i="7"/>
  <c r="F220" i="7"/>
  <c r="F222" i="7"/>
  <c r="F223" i="7"/>
  <c r="F224" i="7"/>
  <c r="F225" i="7"/>
  <c r="F3" i="7"/>
  <c r="F4" i="7"/>
  <c r="F5" i="7"/>
  <c r="F2" i="7"/>
  <c r="AT193" i="7"/>
  <c r="AT16" i="7"/>
  <c r="AT25" i="7"/>
  <c r="AT27" i="7"/>
  <c r="AT30" i="7"/>
  <c r="AT31" i="7"/>
  <c r="AT38" i="7"/>
  <c r="AT43" i="7"/>
  <c r="AT46" i="7"/>
  <c r="AT47" i="7"/>
  <c r="AT48" i="7"/>
  <c r="AT50" i="7"/>
  <c r="AT53" i="7"/>
  <c r="AT54" i="7"/>
  <c r="AT56" i="7"/>
  <c r="AT58" i="7"/>
  <c r="AT59" i="7"/>
  <c r="AT60" i="7"/>
  <c r="AT61" i="7"/>
  <c r="AT62" i="7"/>
  <c r="AT64" i="7"/>
  <c r="AT67" i="7"/>
  <c r="AT68" i="7"/>
  <c r="AT69" i="7"/>
  <c r="AT70" i="7"/>
  <c r="AT71" i="7"/>
  <c r="AT73" i="7"/>
  <c r="AT75" i="7"/>
  <c r="AT76" i="7"/>
  <c r="AT77" i="7"/>
  <c r="AT78" i="7"/>
  <c r="AT79" i="7"/>
  <c r="AT80" i="7"/>
  <c r="AT81" i="7"/>
  <c r="AT82" i="7"/>
  <c r="AT86" i="7"/>
  <c r="AT88" i="7"/>
  <c r="AT89" i="7"/>
  <c r="AT91" i="7"/>
  <c r="AT93" i="7"/>
  <c r="AT94" i="7"/>
  <c r="AT95" i="7"/>
  <c r="AT97" i="7"/>
  <c r="AT99" i="7"/>
  <c r="AT100" i="7"/>
  <c r="AT101" i="7"/>
  <c r="AT102" i="7"/>
  <c r="AT103" i="7"/>
  <c r="AT106" i="7"/>
  <c r="AT107" i="7"/>
  <c r="AT108" i="7"/>
  <c r="AT109" i="7"/>
  <c r="AT110" i="7"/>
  <c r="AT111" i="7"/>
  <c r="AT113" i="7"/>
  <c r="AT118" i="7"/>
  <c r="AT120" i="7"/>
  <c r="AT122" i="7"/>
  <c r="AT125" i="7"/>
  <c r="AT126" i="7"/>
  <c r="AT127" i="7"/>
  <c r="AT129" i="7"/>
  <c r="AT131" i="7"/>
  <c r="AT133" i="7"/>
  <c r="AT135" i="7"/>
  <c r="AT136" i="7"/>
  <c r="AT137" i="7"/>
  <c r="AT138" i="7"/>
  <c r="AT140" i="7"/>
  <c r="AT141" i="7"/>
  <c r="AT144" i="7"/>
  <c r="AT146" i="7"/>
  <c r="AT147" i="7"/>
  <c r="AT148" i="7"/>
  <c r="AT152" i="7"/>
  <c r="AT154" i="7"/>
  <c r="AT155" i="7"/>
  <c r="AT156" i="7"/>
  <c r="AT160" i="7"/>
  <c r="AT161" i="7"/>
  <c r="AT163" i="7"/>
  <c r="AT164" i="7"/>
  <c r="AT165" i="7"/>
  <c r="AT166" i="7"/>
  <c r="AT170" i="7"/>
  <c r="AT173" i="7"/>
  <c r="AT174" i="7"/>
  <c r="AT175" i="7"/>
  <c r="AT178" i="7"/>
  <c r="AT179" i="7"/>
  <c r="AT183" i="7"/>
  <c r="AT185" i="7"/>
  <c r="AT188" i="7"/>
  <c r="AT196" i="7"/>
  <c r="AT199" i="7"/>
  <c r="AT201" i="7"/>
  <c r="AT202" i="7"/>
  <c r="AT203" i="7"/>
  <c r="AT207" i="7"/>
  <c r="AT208" i="7"/>
  <c r="AT209" i="7"/>
  <c r="AT211" i="7"/>
  <c r="AT213" i="7"/>
  <c r="AT217" i="7"/>
  <c r="AT220" i="7"/>
  <c r="AT222" i="7"/>
  <c r="AT224" i="7"/>
  <c r="AT4" i="7"/>
  <c r="AT5" i="7"/>
  <c r="AT9" i="7"/>
  <c r="AT10" i="7"/>
  <c r="AT2" i="7"/>
  <c r="W7" i="14"/>
  <c r="W6" i="14"/>
  <c r="W5" i="14"/>
  <c r="W4" i="14"/>
  <c r="W3" i="14"/>
  <c r="W2" i="14"/>
  <c r="M21" i="5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3" i="7"/>
  <c r="Y4" i="7"/>
  <c r="Y5" i="7"/>
  <c r="Y6" i="7"/>
  <c r="Y7" i="7"/>
  <c r="Y8" i="7"/>
  <c r="Y9" i="7"/>
  <c r="Y10" i="7"/>
  <c r="Y2" i="7"/>
  <c r="E110" i="7" l="1"/>
  <c r="E78" i="7"/>
  <c r="E70" i="7"/>
  <c r="E199" i="7"/>
  <c r="E183" i="7"/>
  <c r="E144" i="7"/>
  <c r="E112" i="7"/>
  <c r="E80" i="7"/>
  <c r="E72" i="7"/>
  <c r="E48" i="7"/>
  <c r="E46" i="7"/>
  <c r="E134" i="7"/>
  <c r="E102" i="7"/>
  <c r="E30" i="7"/>
  <c r="E170" i="7"/>
  <c r="E139" i="7"/>
  <c r="E131" i="7"/>
  <c r="E99" i="7"/>
  <c r="E43" i="7"/>
  <c r="E203" i="7"/>
  <c r="E147" i="7"/>
  <c r="E10" i="7"/>
  <c r="E187" i="7"/>
  <c r="E179" i="7"/>
  <c r="E163" i="7"/>
  <c r="E107" i="7"/>
  <c r="E75" i="7"/>
  <c r="E67" i="7"/>
  <c r="E59" i="7"/>
  <c r="E27" i="7"/>
  <c r="E208" i="7"/>
  <c r="E185" i="7"/>
  <c r="E94" i="7"/>
  <c r="E136" i="7"/>
  <c r="E127" i="7"/>
  <c r="E95" i="7"/>
  <c r="E64" i="7"/>
  <c r="E126" i="7"/>
  <c r="E62" i="7"/>
  <c r="E156" i="7"/>
  <c r="E13" i="7"/>
  <c r="E155" i="7"/>
  <c r="E91" i="7"/>
  <c r="E196" i="7"/>
  <c r="E140" i="7"/>
  <c r="E132" i="7"/>
  <c r="E100" i="7"/>
  <c r="E201" i="7"/>
  <c r="E113" i="7"/>
  <c r="E81" i="7"/>
  <c r="E73" i="7"/>
  <c r="E212" i="7"/>
  <c r="E172" i="7"/>
  <c r="E216" i="7"/>
  <c r="E160" i="7"/>
  <c r="E120" i="7"/>
  <c r="E88" i="7"/>
  <c r="E220" i="7"/>
  <c r="E207" i="7"/>
  <c r="E135" i="7"/>
  <c r="E103" i="7"/>
  <c r="E31" i="7"/>
  <c r="E219" i="7"/>
  <c r="E15" i="7"/>
  <c r="E213" i="7"/>
  <c r="E205" i="7"/>
  <c r="E197" i="7"/>
  <c r="E173" i="7"/>
  <c r="E165" i="7"/>
  <c r="E141" i="7"/>
  <c r="E133" i="7"/>
  <c r="E109" i="7"/>
  <c r="E101" i="7"/>
  <c r="E77" i="7"/>
  <c r="E69" i="7"/>
  <c r="E53" i="7"/>
  <c r="E29" i="7"/>
  <c r="E188" i="7"/>
  <c r="E164" i="7"/>
  <c r="E148" i="7"/>
  <c r="E108" i="7"/>
  <c r="E76" i="7"/>
  <c r="E68" i="7"/>
  <c r="E60" i="7"/>
  <c r="E5" i="7"/>
  <c r="E218" i="7"/>
  <c r="E202" i="7"/>
  <c r="E178" i="7"/>
  <c r="E154" i="7"/>
  <c r="E146" i="7"/>
  <c r="E138" i="7"/>
  <c r="E122" i="7"/>
  <c r="E114" i="7"/>
  <c r="E106" i="7"/>
  <c r="E82" i="7"/>
  <c r="E74" i="7"/>
  <c r="E58" i="7"/>
  <c r="E50" i="7"/>
  <c r="E2" i="7"/>
  <c r="E4" i="7"/>
  <c r="E225" i="7"/>
  <c r="E217" i="7"/>
  <c r="E209" i="7"/>
  <c r="E193" i="7"/>
  <c r="E161" i="7"/>
  <c r="E153" i="7"/>
  <c r="E137" i="7"/>
  <c r="E129" i="7"/>
  <c r="E97" i="7"/>
  <c r="E33" i="7"/>
  <c r="E25" i="7"/>
  <c r="E3" i="7"/>
  <c r="E224" i="7"/>
  <c r="E168" i="7"/>
  <c r="E152" i="7"/>
  <c r="E128" i="7"/>
  <c r="E96" i="7"/>
  <c r="E56" i="7"/>
  <c r="E40" i="7"/>
  <c r="E223" i="7"/>
  <c r="E215" i="7"/>
  <c r="E191" i="7"/>
  <c r="E175" i="7"/>
  <c r="E119" i="7"/>
  <c r="E111" i="7"/>
  <c r="E87" i="7"/>
  <c r="E79" i="7"/>
  <c r="E71" i="7"/>
  <c r="E47" i="7"/>
  <c r="E211" i="7"/>
  <c r="E9" i="7"/>
  <c r="E16" i="7"/>
  <c r="E222" i="7"/>
  <c r="E214" i="7"/>
  <c r="E182" i="7"/>
  <c r="E174" i="7"/>
  <c r="E166" i="7"/>
  <c r="E118" i="7"/>
  <c r="E86" i="7"/>
  <c r="E54" i="7"/>
  <c r="E38" i="7"/>
  <c r="E22" i="7"/>
</calcChain>
</file>

<file path=xl/sharedStrings.xml><?xml version="1.0" encoding="utf-8"?>
<sst xmlns="http://schemas.openxmlformats.org/spreadsheetml/2006/main" count="1677" uniqueCount="521">
  <si>
    <t>England</t>
  </si>
  <si>
    <t>France</t>
  </si>
  <si>
    <t>Ireland</t>
  </si>
  <si>
    <t>Italy</t>
  </si>
  <si>
    <t>Scotland</t>
  </si>
  <si>
    <t>Wales</t>
  </si>
  <si>
    <t>Triple Crown</t>
  </si>
  <si>
    <t>NA</t>
  </si>
  <si>
    <t>Wooden Spoon</t>
  </si>
  <si>
    <t> England</t>
  </si>
  <si>
    <t> Scotland</t>
  </si>
  <si>
    <t> Ireland</t>
  </si>
  <si>
    <t> Italy</t>
  </si>
  <si>
    <t> France</t>
  </si>
  <si>
    <t> Wales</t>
  </si>
  <si>
    <t>Champions</t>
  </si>
  <si>
    <t>Year</t>
  </si>
  <si>
    <t>Grand Slam</t>
  </si>
  <si>
    <t>Calcutta Cup</t>
  </si>
  <si>
    <t>Millenium Trophy</t>
  </si>
  <si>
    <t>Centanary Quaich</t>
  </si>
  <si>
    <t>Giuseppe Garibaldi Trophy</t>
  </si>
  <si>
    <t>Auld Alliance Trophy</t>
  </si>
  <si>
    <t>Doddie Weir Trophy</t>
  </si>
  <si>
    <t>Country</t>
  </si>
  <si>
    <t xml:space="preserve">France </t>
  </si>
  <si>
    <t xml:space="preserve">England </t>
  </si>
  <si>
    <t>Player</t>
  </si>
  <si>
    <t>Max Deegan</t>
  </si>
  <si>
    <t>Caelan Doris</t>
  </si>
  <si>
    <t>Ultan Dillane</t>
  </si>
  <si>
    <t>Tadhg Furlong</t>
  </si>
  <si>
    <t>Cian Healy</t>
  </si>
  <si>
    <t>Dave Heffernan</t>
  </si>
  <si>
    <t>Iain Henderson</t>
  </si>
  <si>
    <t>Rob Herring</t>
  </si>
  <si>
    <t>Ronan Kelleher</t>
  </si>
  <si>
    <t>Dave Kilcoyne</t>
  </si>
  <si>
    <t>Jack McGrath</t>
  </si>
  <si>
    <t>Jack O’Donoghue</t>
  </si>
  <si>
    <t>Peter O’Mahony</t>
  </si>
  <si>
    <t>Tom O’Toole</t>
  </si>
  <si>
    <t>Andrew Porter</t>
  </si>
  <si>
    <t>James Ryan</t>
  </si>
  <si>
    <t>CJ Stander</t>
  </si>
  <si>
    <t>Devin Toner</t>
  </si>
  <si>
    <t>Josh van der Flier</t>
  </si>
  <si>
    <t>Position</t>
  </si>
  <si>
    <t>Forward</t>
  </si>
  <si>
    <t>Back</t>
  </si>
  <si>
    <t>Will Addison</t>
  </si>
  <si>
    <t>Bundee Aki</t>
  </si>
  <si>
    <t>Billy Burns</t>
  </si>
  <si>
    <t>Ross Byrne</t>
  </si>
  <si>
    <t>Andrew Conway</t>
  </si>
  <si>
    <t>John Cooney</t>
  </si>
  <si>
    <t>Keith Earls</t>
  </si>
  <si>
    <t>Chris Farrell</t>
  </si>
  <si>
    <t>Robbie Henshaw</t>
  </si>
  <si>
    <t>Dave Kearney</t>
  </si>
  <si>
    <t>Jordan Larmour</t>
  </si>
  <si>
    <t>Luke McGrath</t>
  </si>
  <si>
    <t>Conor Murray</t>
  </si>
  <si>
    <t>Garry Ringrose</t>
  </si>
  <si>
    <t>Jonathan Sexton</t>
  </si>
  <si>
    <t>Jacob Stockdale</t>
  </si>
  <si>
    <t>Dorian Aldegheri</t>
  </si>
  <si>
    <t>Cyril Baille</t>
  </si>
  <si>
    <t>Demba Bamba</t>
  </si>
  <si>
    <t>Camille Chat</t>
  </si>
  <si>
    <t>Anthony Etrillard</t>
  </si>
  <si>
    <t>Jean-Baptiste Gros</t>
  </si>
  <si>
    <t>Mohamed Haouas</t>
  </si>
  <si>
    <t>Julien Marchand</t>
  </si>
  <si>
    <t>Jefferson Poirot</t>
  </si>
  <si>
    <t>Cyril Cazeaux</t>
  </si>
  <si>
    <t>Killian Geraci</t>
  </si>
  <si>
    <t>Bernard Le Roux</t>
  </si>
  <si>
    <t>Boris Palu</t>
  </si>
  <si>
    <t>Romain Taofifenua</t>
  </si>
  <si>
    <t>Paul Willemse</t>
  </si>
  <si>
    <t>Gregory Alldritt</t>
  </si>
  <si>
    <t>Dylan Cretin</t>
  </si>
  <si>
    <t>Francois Cros</t>
  </si>
  <si>
    <t>Alexandre Fischer</t>
  </si>
  <si>
    <t>Sekou Macalou</t>
  </si>
  <si>
    <t>Charles Ollivon</t>
  </si>
  <si>
    <t>Selevasio Tolofua</t>
  </si>
  <si>
    <t>Cameron Woki</t>
  </si>
  <si>
    <t>Antoine Dupont</t>
  </si>
  <si>
    <t>Maxime Lucu</t>
  </si>
  <si>
    <t>Baptiste Serin</t>
  </si>
  <si>
    <t>Louis Carbonel</t>
  </si>
  <si>
    <t>Matthieu Jalibert</t>
  </si>
  <si>
    <t>Romain Ntamack</t>
  </si>
  <si>
    <t>Gael Fickou</t>
  </si>
  <si>
    <t>Julien Heriteau</t>
  </si>
  <si>
    <t>Virimi Vakatawa</t>
  </si>
  <si>
    <t>Arthur Vincent</t>
  </si>
  <si>
    <t>Gervais Cordin</t>
  </si>
  <si>
    <t>Lester Etien</t>
  </si>
  <si>
    <t>Gabriel Ngandebe</t>
  </si>
  <si>
    <t>Damian Penaud</t>
  </si>
  <si>
    <t>Vincent Rattez</t>
  </si>
  <si>
    <t>Teddy Thomas</t>
  </si>
  <si>
    <t>Anthony Bouthier</t>
  </si>
  <si>
    <t>Kylan Hamdaoui</t>
  </si>
  <si>
    <t>Thomas Ramos</t>
  </si>
  <si>
    <t>Simon Berghan</t>
  </si>
  <si>
    <t>Jamie Bhatti</t>
  </si>
  <si>
    <t>Magnus Bradbury</t>
  </si>
  <si>
    <t>Fraser Brown</t>
  </si>
  <si>
    <t>Alex Craig</t>
  </si>
  <si>
    <t>Luke Crosbie</t>
  </si>
  <si>
    <t>Scott Cummings</t>
  </si>
  <si>
    <t>Allan Dell</t>
  </si>
  <si>
    <t>Cornell du Preez</t>
  </si>
  <si>
    <t>Zander Fagerson</t>
  </si>
  <si>
    <t>Grant Gilchrist</t>
  </si>
  <si>
    <t>Tom Gordon</t>
  </si>
  <si>
    <t>Jonny Gray</t>
  </si>
  <si>
    <t>Nick Haining</t>
  </si>
  <si>
    <t>Stuart McInally</t>
  </si>
  <si>
    <t>Willem Nel</t>
  </si>
  <si>
    <t>Jamie Ritchie</t>
  </si>
  <si>
    <t>Rory Sutherland</t>
  </si>
  <si>
    <t>Ben Toolis</t>
  </si>
  <si>
    <t>George Turner</t>
  </si>
  <si>
    <t>Hamish Watson</t>
  </si>
  <si>
    <t>Darcy Graham</t>
  </si>
  <si>
    <t>Chris Harris</t>
  </si>
  <si>
    <t>Adam Hastings</t>
  </si>
  <si>
    <t>Stuart Hogg</t>
  </si>
  <si>
    <t>George Horne</t>
  </si>
  <si>
    <t>Rory Hutchinson</t>
  </si>
  <si>
    <t>Sam Johnson</t>
  </si>
  <si>
    <t>Huw Jones</t>
  </si>
  <si>
    <t>Blair Kinghorn</t>
  </si>
  <si>
    <t>Sean Maitland</t>
  </si>
  <si>
    <t>Byron McGuigan</t>
  </si>
  <si>
    <t>Ali Price</t>
  </si>
  <si>
    <t>Henry Pyrgos</t>
  </si>
  <si>
    <t>Finn Russell</t>
  </si>
  <si>
    <t>Matt Scott</t>
  </si>
  <si>
    <t>Kyle Steyn</t>
  </si>
  <si>
    <t>Ratu Tagive</t>
  </si>
  <si>
    <t>Rhys Carre</t>
  </si>
  <si>
    <t>Rob Evans</t>
  </si>
  <si>
    <t>Wyn Jones</t>
  </si>
  <si>
    <t>Elliot Dee</t>
  </si>
  <si>
    <t>Ryan Elias</t>
  </si>
  <si>
    <t>Ken Owens</t>
  </si>
  <si>
    <t>Leon Brown</t>
  </si>
  <si>
    <t>WillGriff John</t>
  </si>
  <si>
    <t>Dillon Lewis</t>
  </si>
  <si>
    <t>Jake Ball</t>
  </si>
  <si>
    <t>Adam Beard</t>
  </si>
  <si>
    <t>Seb Davies</t>
  </si>
  <si>
    <t>Alun Wyn Jones</t>
  </si>
  <si>
    <t>Will Rowlands</t>
  </si>
  <si>
    <t>Cory Hill</t>
  </si>
  <si>
    <t>Aaron Shingler</t>
  </si>
  <si>
    <t>Aaron Wainwright</t>
  </si>
  <si>
    <t>Taulupe Faletau</t>
  </si>
  <si>
    <t>Ross Moriarty</t>
  </si>
  <si>
    <t>Josh Navidi</t>
  </si>
  <si>
    <t>Justin Tipuric</t>
  </si>
  <si>
    <t>Gareth Davies</t>
  </si>
  <si>
    <t>Rhys Webb</t>
  </si>
  <si>
    <t>Tomos Williams</t>
  </si>
  <si>
    <t>Dan Biggar</t>
  </si>
  <si>
    <t>Owen Williams</t>
  </si>
  <si>
    <t>Jarrod Evans</t>
  </si>
  <si>
    <t>Hadleigh Parkes</t>
  </si>
  <si>
    <t>Nick Tompkins</t>
  </si>
  <si>
    <t>Owen Watkin</t>
  </si>
  <si>
    <t>George North</t>
  </si>
  <si>
    <t>Josh Adams</t>
  </si>
  <si>
    <t>Owen Lane</t>
  </si>
  <si>
    <t>Johnny McNicholl</t>
  </si>
  <si>
    <t>Louis Rees-Zammit</t>
  </si>
  <si>
    <t>Jonah Holmes</t>
  </si>
  <si>
    <t>Leigh Halfpenny</t>
  </si>
  <si>
    <t>Liam Williams</t>
  </si>
  <si>
    <t>Tries</t>
  </si>
  <si>
    <t>% wins</t>
  </si>
  <si>
    <t>Position Detailed</t>
  </si>
  <si>
    <t>Prop</t>
  </si>
  <si>
    <t>Years Active in Six Nations</t>
  </si>
  <si>
    <t>2019-2019</t>
  </si>
  <si>
    <t>2017-2017</t>
  </si>
  <si>
    <t>2016-2019</t>
  </si>
  <si>
    <t>Hooker</t>
  </si>
  <si>
    <t>Born</t>
  </si>
  <si>
    <t>Lock, Flanker</t>
  </si>
  <si>
    <t>Back-row</t>
  </si>
  <si>
    <t>2014-2018</t>
  </si>
  <si>
    <t>2013-2018</t>
  </si>
  <si>
    <t>Lock</t>
  </si>
  <si>
    <t>Flanker, No. 8</t>
  </si>
  <si>
    <t>Flanker</t>
  </si>
  <si>
    <t>Scrum-half</t>
  </si>
  <si>
    <t>2017-2019</t>
  </si>
  <si>
    <t>Fly-half</t>
  </si>
  <si>
    <t>2018-2018</t>
  </si>
  <si>
    <t>2013-2019</t>
  </si>
  <si>
    <t>Centre</t>
  </si>
  <si>
    <t>2016-2018</t>
  </si>
  <si>
    <t>Fullback, Wing</t>
  </si>
  <si>
    <t>Wing</t>
  </si>
  <si>
    <t>Fullback</t>
  </si>
  <si>
    <t>2015-2018</t>
  </si>
  <si>
    <t>Fullback, Fly-half</t>
  </si>
  <si>
    <t>No. 8</t>
  </si>
  <si>
    <t>2010-2019</t>
  </si>
  <si>
    <t>2014-2019</t>
  </si>
  <si>
    <t>2012-2019</t>
  </si>
  <si>
    <t>2018-2019</t>
  </si>
  <si>
    <t>Utility back</t>
  </si>
  <si>
    <t>Fullback, Centre</t>
  </si>
  <si>
    <t>2015-2019</t>
  </si>
  <si>
    <t>2014-2016</t>
  </si>
  <si>
    <t>2017-2018</t>
  </si>
  <si>
    <t>2016-2016</t>
  </si>
  <si>
    <t>2013-2017</t>
  </si>
  <si>
    <t>2012-2017</t>
  </si>
  <si>
    <t>Wing, Centre</t>
  </si>
  <si>
    <t>2007-2019</t>
  </si>
  <si>
    <t>2012-2018</t>
  </si>
  <si>
    <t>2011-2019</t>
  </si>
  <si>
    <t>2009-2018</t>
  </si>
  <si>
    <t>Played in Six Nations Before</t>
  </si>
  <si>
    <t>108</t>
  </si>
  <si>
    <t>123</t>
  </si>
  <si>
    <t>118</t>
  </si>
  <si>
    <t xml:space="preserve">95 </t>
  </si>
  <si>
    <t>106</t>
  </si>
  <si>
    <t>109</t>
  </si>
  <si>
    <t>111</t>
  </si>
  <si>
    <t>101</t>
  </si>
  <si>
    <t>103</t>
  </si>
  <si>
    <t>100</t>
  </si>
  <si>
    <t>105</t>
  </si>
  <si>
    <t xml:space="preserve">79 </t>
  </si>
  <si>
    <t xml:space="preserve">88 </t>
  </si>
  <si>
    <t xml:space="preserve">73 </t>
  </si>
  <si>
    <t xml:space="preserve">96 </t>
  </si>
  <si>
    <t xml:space="preserve">74 </t>
  </si>
  <si>
    <t xml:space="preserve">86 </t>
  </si>
  <si>
    <t>104</t>
  </si>
  <si>
    <t>113</t>
  </si>
  <si>
    <t xml:space="preserve">99 </t>
  </si>
  <si>
    <t>102</t>
  </si>
  <si>
    <t>Weight In KG</t>
  </si>
  <si>
    <t>Height In Metres</t>
  </si>
  <si>
    <t>Forward Or Back</t>
  </si>
  <si>
    <t>Six Nations Matches</t>
  </si>
  <si>
    <t>Six Nations Start</t>
  </si>
  <si>
    <t>Six Nations Sub</t>
  </si>
  <si>
    <t>Six Nations Pts</t>
  </si>
  <si>
    <t>Six Nations Tries</t>
  </si>
  <si>
    <t>Six Nations Conv</t>
  </si>
  <si>
    <t>Six Nations Drop</t>
  </si>
  <si>
    <t>Six Nations Won</t>
  </si>
  <si>
    <t>Six Nations Lost</t>
  </si>
  <si>
    <t>Six Nations Draw</t>
  </si>
  <si>
    <t>RPI Score</t>
  </si>
  <si>
    <t>Club</t>
  </si>
  <si>
    <t>Toulouse</t>
  </si>
  <si>
    <t>Brive</t>
  </si>
  <si>
    <t>Racing 92</t>
  </si>
  <si>
    <t>Touloun</t>
  </si>
  <si>
    <t>Bordeaux</t>
  </si>
  <si>
    <t>Grenoble</t>
  </si>
  <si>
    <t>Montpellier</t>
  </si>
  <si>
    <t>La Rochelle</t>
  </si>
  <si>
    <t>Lyon</t>
  </si>
  <si>
    <t>Castres</t>
  </si>
  <si>
    <t>Stade Francais</t>
  </si>
  <si>
    <t>Agen</t>
  </si>
  <si>
    <t>Clermont</t>
  </si>
  <si>
    <t>Leinster</t>
  </si>
  <si>
    <t>Connacht</t>
  </si>
  <si>
    <t>Ulster</t>
  </si>
  <si>
    <t>Munster</t>
  </si>
  <si>
    <t>Edinburgh</t>
  </si>
  <si>
    <t>Glasgow</t>
  </si>
  <si>
    <t>Gloucester</t>
  </si>
  <si>
    <t>Worcester</t>
  </si>
  <si>
    <t>Northampton</t>
  </si>
  <si>
    <t>Saracens</t>
  </si>
  <si>
    <t>Sale</t>
  </si>
  <si>
    <t>Cardiff Blues</t>
  </si>
  <si>
    <t>Scarlets</t>
  </si>
  <si>
    <t>Gwent Dragons</t>
  </si>
  <si>
    <t xml:space="preserve">Sale </t>
  </si>
  <si>
    <t>Ospreys</t>
  </si>
  <si>
    <t>Wasps</t>
  </si>
  <si>
    <t>Bath</t>
  </si>
  <si>
    <t>Leicester</t>
  </si>
  <si>
    <t>Influence</t>
  </si>
  <si>
    <t>Attacking</t>
  </si>
  <si>
    <t>Territorial Kick Meters</t>
  </si>
  <si>
    <t>Try Saver</t>
  </si>
  <si>
    <t>Scrum Score</t>
  </si>
  <si>
    <t>Lineout Score</t>
  </si>
  <si>
    <t>Jackal</t>
  </si>
  <si>
    <t>LineOut Take</t>
  </si>
  <si>
    <t>LineOut Steal</t>
  </si>
  <si>
    <t>Tackle Turnover</t>
  </si>
  <si>
    <t>Snaffle</t>
  </si>
  <si>
    <t>Pass Complete</t>
  </si>
  <si>
    <t>Mark</t>
  </si>
  <si>
    <t>Defensive Catch</t>
  </si>
  <si>
    <t>Goal Success</t>
  </si>
  <si>
    <t>Break</t>
  </si>
  <si>
    <t>Luke Cowan-Dickie</t>
  </si>
  <si>
    <t>Tom Curry</t>
  </si>
  <si>
    <t>Charlie Ewels</t>
  </si>
  <si>
    <t>Ellis Genge</t>
  </si>
  <si>
    <t>Jamie George</t>
  </si>
  <si>
    <t>Ted Hill</t>
  </si>
  <si>
    <t>Maro Itoje</t>
  </si>
  <si>
    <t>George Kruis</t>
  </si>
  <si>
    <t>Joe Launchbury</t>
  </si>
  <si>
    <t>Courtney Lawes</t>
  </si>
  <si>
    <t>Lewis Ludlam</t>
  </si>
  <si>
    <t>Joe Marler</t>
  </si>
  <si>
    <t>Kyle Sinckler</t>
  </si>
  <si>
    <t>Sam Underhill</t>
  </si>
  <si>
    <t>Mako Vunipola</t>
  </si>
  <si>
    <t>Harry Williams</t>
  </si>
  <si>
    <t>Tom Dunn</t>
  </si>
  <si>
    <t>Ben Earl</t>
  </si>
  <si>
    <t>Alex Moon</t>
  </si>
  <si>
    <t>Will Stuart</t>
  </si>
  <si>
    <t>Elliot Daly</t>
  </si>
  <si>
    <t>Ollie Devoto</t>
  </si>
  <si>
    <t>Owen Farrell</t>
  </si>
  <si>
    <t>George Ford</t>
  </si>
  <si>
    <t>Willi Heinz</t>
  </si>
  <si>
    <t>Jonathan Joseph</t>
  </si>
  <si>
    <t>Jonny May</t>
  </si>
  <si>
    <t>Manu Tuilagi</t>
  </si>
  <si>
    <t>Anthony Watson</t>
  </si>
  <si>
    <t>Ben Youngs</t>
  </si>
  <si>
    <t>Alex Mitchell</t>
  </si>
  <si>
    <t>Josh Hodge</t>
  </si>
  <si>
    <t>Exeter Chiefs</t>
  </si>
  <si>
    <t>Lock, Back-row</t>
  </si>
  <si>
    <t>Harlequins</t>
  </si>
  <si>
    <t>Utility Back</t>
  </si>
  <si>
    <t>Fraser Dingwall</t>
  </si>
  <si>
    <t>George Furbank</t>
  </si>
  <si>
    <t>Ollie Thorley</t>
  </si>
  <si>
    <t>Jacob Umaga</t>
  </si>
  <si>
    <t>Pietro Ceccarelli</t>
  </si>
  <si>
    <t>Danilo Fischetti</t>
  </si>
  <si>
    <t>Andrea Lovotti</t>
  </si>
  <si>
    <t>Marco Riccioni</t>
  </si>
  <si>
    <t>Giosuè Zilocchi</t>
  </si>
  <si>
    <t>Luca Bigi</t>
  </si>
  <si>
    <t>Oliviero Fabiani</t>
  </si>
  <si>
    <t>Federico Zani</t>
  </si>
  <si>
    <t>Dean Budd</t>
  </si>
  <si>
    <t>Niccolò Cannone</t>
  </si>
  <si>
    <t>Federico Ruzza</t>
  </si>
  <si>
    <t>David Sisi</t>
  </si>
  <si>
    <t>Alessandro Zanni</t>
  </si>
  <si>
    <t>Marco Lazzaroni</t>
  </si>
  <si>
    <t>Giovanni Licata</t>
  </si>
  <si>
    <t>Johan Meyer</t>
  </si>
  <si>
    <t>Sebastian Negri</t>
  </si>
  <si>
    <t>Jake Polledri</t>
  </si>
  <si>
    <t>Abraham Steyn</t>
  </si>
  <si>
    <t>Callum Braley</t>
  </si>
  <si>
    <t>Guglielmo Palazzani</t>
  </si>
  <si>
    <t>Marcello Violi</t>
  </si>
  <si>
    <t>Tommaso Allan</t>
  </si>
  <si>
    <t>Carlo Canna</t>
  </si>
  <si>
    <t>Giulio Bisegni</t>
  </si>
  <si>
    <t>Tommaso Boni</t>
  </si>
  <si>
    <t>Luca Morisi</t>
  </si>
  <si>
    <t>Alberto Sgarbi</t>
  </si>
  <si>
    <t>Mattia Bellini</t>
  </si>
  <si>
    <t>Tommaso Benvenuti</t>
  </si>
  <si>
    <t>Michelangelo Biondelli</t>
  </si>
  <si>
    <t>Jayden Hayward</t>
  </si>
  <si>
    <t>Matteo Minozzi</t>
  </si>
  <si>
    <t>Edoardo Padovani</t>
  </si>
  <si>
    <t>Leonardo Sarto</t>
  </si>
  <si>
    <t>2016-2017</t>
  </si>
  <si>
    <t xml:space="preserve">Edinburgh </t>
  </si>
  <si>
    <t>Zebre</t>
  </si>
  <si>
    <t>Benetton</t>
  </si>
  <si>
    <t>Prop, Lock</t>
  </si>
  <si>
    <t>2006-2019</t>
  </si>
  <si>
    <t>2008-2014</t>
  </si>
  <si>
    <t>Fullback, Centre, Fly-half</t>
  </si>
  <si>
    <t>Six Nations Penalties</t>
  </si>
  <si>
    <t xml:space="preserve">Ireland </t>
  </si>
  <si>
    <t xml:space="preserve">Wales </t>
  </si>
  <si>
    <t>Player of the tournament</t>
  </si>
  <si>
    <t>Gordon D'arcy</t>
  </si>
  <si>
    <t>Martyn Williams</t>
  </si>
  <si>
    <t>Shane Williams</t>
  </si>
  <si>
    <t>Brian O'Driscoll</t>
  </si>
  <si>
    <t>Tommy Bowe</t>
  </si>
  <si>
    <t>Andrea Masi</t>
  </si>
  <si>
    <t>Dan Lydiate</t>
  </si>
  <si>
    <t>Mike Brown</t>
  </si>
  <si>
    <t>Paul O'Connell</t>
  </si>
  <si>
    <t>POT Starts</t>
  </si>
  <si>
    <t>POT Subs</t>
  </si>
  <si>
    <t>POT Points</t>
  </si>
  <si>
    <t>POT Tries</t>
  </si>
  <si>
    <t>POT Conversions</t>
  </si>
  <si>
    <t>POT Penalty goals scored</t>
  </si>
  <si>
    <t>POT Drop goals scored</t>
  </si>
  <si>
    <t>POT Won</t>
  </si>
  <si>
    <t>POT Lost</t>
  </si>
  <si>
    <t>POT Draw</t>
  </si>
  <si>
    <t>POT % win</t>
  </si>
  <si>
    <t>Value</t>
  </si>
  <si>
    <t>Points</t>
  </si>
  <si>
    <t>England Under 20's</t>
  </si>
  <si>
    <t>Most Points</t>
  </si>
  <si>
    <t>2019 Record</t>
  </si>
  <si>
    <t>Most Tries</t>
  </si>
  <si>
    <t>Johny May</t>
  </si>
  <si>
    <t>Most Try Assists</t>
  </si>
  <si>
    <t>Most conversions</t>
  </si>
  <si>
    <t>Most penalties scored</t>
  </si>
  <si>
    <t>Gareth Anscombe</t>
  </si>
  <si>
    <t>Most passes</t>
  </si>
  <si>
    <t>Connor Murray</t>
  </si>
  <si>
    <t>Most carries</t>
  </si>
  <si>
    <t>Billy Vunipola</t>
  </si>
  <si>
    <t>Metres Gained</t>
  </si>
  <si>
    <t>Most Metres Gained</t>
  </si>
  <si>
    <t>Most clean Breaks</t>
  </si>
  <si>
    <t>Henry Slade</t>
  </si>
  <si>
    <t>Most defenders Beaten</t>
  </si>
  <si>
    <t>Most tackles</t>
  </si>
  <si>
    <t>Most Turnovers won</t>
  </si>
  <si>
    <t>Mathieu Bastareaud</t>
  </si>
  <si>
    <t>Most offloads</t>
  </si>
  <si>
    <t>Most kicks from hand</t>
  </si>
  <si>
    <t>Peter O'Mahoney</t>
  </si>
  <si>
    <t>Most Lineouts Won</t>
  </si>
  <si>
    <t>Fewest Points conceded</t>
  </si>
  <si>
    <t xml:space="preserve">Italy </t>
  </si>
  <si>
    <t xml:space="preserve">Scotland </t>
  </si>
  <si>
    <t>Conversions</t>
  </si>
  <si>
    <t>Penalty Goals</t>
  </si>
  <si>
    <t>Drop Goals</t>
  </si>
  <si>
    <t>Carries</t>
  </si>
  <si>
    <t>Defenders Beaten</t>
  </si>
  <si>
    <t>Clean Breaks</t>
  </si>
  <si>
    <t>Interceptions</t>
  </si>
  <si>
    <t>Passes Made</t>
  </si>
  <si>
    <t>Off Loads Made</t>
  </si>
  <si>
    <t>Tackles Made</t>
  </si>
  <si>
    <t>Missed Tackles</t>
  </si>
  <si>
    <t>Turnovers Won</t>
  </si>
  <si>
    <t>Turnovers Conceded</t>
  </si>
  <si>
    <t>Penalties Conceded</t>
  </si>
  <si>
    <t>Successful Lineout Takes</t>
  </si>
  <si>
    <t>Stolen Lineouts</t>
  </si>
  <si>
    <t>Yellow</t>
  </si>
  <si>
    <t>Red cards</t>
  </si>
  <si>
    <t>Metres per carry</t>
  </si>
  <si>
    <t>Fewest Tries Conceded</t>
  </si>
  <si>
    <t>2019 Carries</t>
  </si>
  <si>
    <t>2019 Six Nations Metres Per Carry</t>
  </si>
  <si>
    <t>2019 Minutes Played</t>
  </si>
  <si>
    <t>2019 Points</t>
  </si>
  <si>
    <t xml:space="preserve">2019 Tries </t>
  </si>
  <si>
    <t>2019 Try assists</t>
  </si>
  <si>
    <t>2019 Conversions</t>
  </si>
  <si>
    <t>2019 Penalty Goals</t>
  </si>
  <si>
    <t>2019 Drop Goals</t>
  </si>
  <si>
    <t>2019 Metres Gained</t>
  </si>
  <si>
    <t>2019 Defenders Beaten</t>
  </si>
  <si>
    <t>2019 Clean Breaks</t>
  </si>
  <si>
    <t>2019 Gain Line Successes</t>
  </si>
  <si>
    <t>2019 Interceptions</t>
  </si>
  <si>
    <t>2019 Passes Made</t>
  </si>
  <si>
    <t>2019 Off Loads Made</t>
  </si>
  <si>
    <t>2019 Tackles Made</t>
  </si>
  <si>
    <t>2019 Missed Tackles</t>
  </si>
  <si>
    <t>2019 Turnovers Won</t>
  </si>
  <si>
    <t>2019 Turnovers Conceded</t>
  </si>
  <si>
    <t>2019 Handling Errors</t>
  </si>
  <si>
    <t>2019 Penalties Conceded</t>
  </si>
  <si>
    <t>2019 Kicks from hand</t>
  </si>
  <si>
    <t>2019 Kicks Caught</t>
  </si>
  <si>
    <t>2019 Successful Lineout Takes</t>
  </si>
  <si>
    <t>2019 Stolen Lineouts</t>
  </si>
  <si>
    <t>2019 Yellow Cards</t>
  </si>
  <si>
    <t>2019 Red Cards</t>
  </si>
  <si>
    <t>POT Matches Played</t>
  </si>
  <si>
    <t>First Year in Six Nations</t>
  </si>
  <si>
    <t>Most recent Year Six Nations</t>
  </si>
  <si>
    <t>Years Played in Six Nations</t>
  </si>
  <si>
    <t>Inside Centre</t>
  </si>
  <si>
    <t>Outside Centre</t>
  </si>
  <si>
    <t>POT Position</t>
  </si>
  <si>
    <t>POT Country</t>
  </si>
  <si>
    <t>Right Wing</t>
  </si>
  <si>
    <t xml:space="preserve">Fullback </t>
  </si>
  <si>
    <t>Stadium</t>
  </si>
  <si>
    <t>Latitude</t>
  </si>
  <si>
    <t>Longitude</t>
  </si>
  <si>
    <t>BT Murrayfield</t>
  </si>
  <si>
    <t>Aviva Stadium</t>
  </si>
  <si>
    <t>Stade de France</t>
  </si>
  <si>
    <t>Principality Stadium</t>
  </si>
  <si>
    <t>Twickenham Stadium</t>
  </si>
  <si>
    <t>Stadio Olimpico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</si>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</sst>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m\ dd\,\ yyyy"/>
    <numFmt numFmtId="168" formatCode="[$-809]mmmm\ 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Border="1" applyAlignment="1">
      <alignment wrapText="1"/>
    </xf>
    <xf numFmtId="165" fontId="4" fillId="0" borderId="0" xfId="0" applyNumberFormat="1" applyFont="1" applyFill="1" applyBorder="1"/>
    <xf numFmtId="165" fontId="0" fillId="0" borderId="0" xfId="0" applyNumberFormat="1"/>
    <xf numFmtId="168" fontId="4" fillId="0" borderId="0" xfId="0" applyNumberFormat="1" applyFont="1" applyFill="1" applyBorder="1"/>
    <xf numFmtId="168" fontId="4" fillId="0" borderId="0" xfId="0" applyNumberFormat="1" applyFont="1" applyFill="1" applyBorder="1" applyAlignment="1">
      <alignment vertical="center" wrapText="1"/>
    </xf>
    <xf numFmtId="168" fontId="3" fillId="0" borderId="0" xfId="0" applyNumberFormat="1" applyFon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Ireland_national_rugby_union_team" TargetMode="External"/><Relationship Id="rId21" Type="http://schemas.openxmlformats.org/officeDocument/2006/relationships/hyperlink" Target="https://en.wikipedia.org/wiki/Italy_national_rugby_union_team" TargetMode="External"/><Relationship Id="rId42" Type="http://schemas.openxmlformats.org/officeDocument/2006/relationships/hyperlink" Target="https://en.wikipedia.org/wiki/Ireland_national_rugby_union_team" TargetMode="External"/><Relationship Id="rId63" Type="http://schemas.openxmlformats.org/officeDocument/2006/relationships/hyperlink" Target="https://en.wikipedia.org/wiki/England_national_rugby_union_team" TargetMode="External"/><Relationship Id="rId84" Type="http://schemas.openxmlformats.org/officeDocument/2006/relationships/hyperlink" Target="https://en.wikipedia.org/wiki/Ireland_national_rugby_union_team" TargetMode="External"/><Relationship Id="rId138" Type="http://schemas.openxmlformats.org/officeDocument/2006/relationships/hyperlink" Target="https://en.wikipedia.org/wiki/2003_Six_Nations_Championship" TargetMode="External"/><Relationship Id="rId159" Type="http://schemas.openxmlformats.org/officeDocument/2006/relationships/printerSettings" Target="../printerSettings/printerSettings1.bin"/><Relationship Id="rId107" Type="http://schemas.openxmlformats.org/officeDocument/2006/relationships/hyperlink" Target="https://en.wikipedia.org/wiki/2007_Six_Nations_Championship" TargetMode="External"/><Relationship Id="rId11" Type="http://schemas.openxmlformats.org/officeDocument/2006/relationships/hyperlink" Target="https://en.wikipedia.org/wiki/Italy_national_rugby_union_team" TargetMode="External"/><Relationship Id="rId32" Type="http://schemas.openxmlformats.org/officeDocument/2006/relationships/hyperlink" Target="https://en.wikipedia.org/wiki/England_national_rugby_union_team" TargetMode="External"/><Relationship Id="rId53" Type="http://schemas.openxmlformats.org/officeDocument/2006/relationships/hyperlink" Target="https://en.wikipedia.org/wiki/Italy_national_rugby_union_team" TargetMode="External"/><Relationship Id="rId74" Type="http://schemas.openxmlformats.org/officeDocument/2006/relationships/hyperlink" Target="https://en.wikipedia.org/wiki/2011_Six_Nations_Championship" TargetMode="External"/><Relationship Id="rId128" Type="http://schemas.openxmlformats.org/officeDocument/2006/relationships/hyperlink" Target="https://en.wikipedia.org/wiki/France_national_rugby_union_team" TargetMode="External"/><Relationship Id="rId149" Type="http://schemas.openxmlformats.org/officeDocument/2006/relationships/hyperlink" Target="https://en.wikipedia.org/wiki/Ireland_national_rugby_union_team" TargetMode="External"/><Relationship Id="rId5" Type="http://schemas.openxmlformats.org/officeDocument/2006/relationships/hyperlink" Target="https://en.wikipedia.org/wiki/England_national_rugby_union_team" TargetMode="External"/><Relationship Id="rId95" Type="http://schemas.openxmlformats.org/officeDocument/2006/relationships/hyperlink" Target="https://en.wikipedia.org/wiki/Scotland_national_rugby_union_team" TargetMode="External"/><Relationship Id="rId22" Type="http://schemas.openxmlformats.org/officeDocument/2006/relationships/hyperlink" Target="https://en.wikipedia.org/wiki/France_national_rugby_union_team" TargetMode="External"/><Relationship Id="rId43" Type="http://schemas.openxmlformats.org/officeDocument/2006/relationships/hyperlink" Target="https://en.wikipedia.org/wiki/2015_Six_Nations_Championship" TargetMode="External"/><Relationship Id="rId64" Type="http://schemas.openxmlformats.org/officeDocument/2006/relationships/hyperlink" Target="https://en.wikipedia.org/wiki/Wales_national_rugby_union_team" TargetMode="External"/><Relationship Id="rId118" Type="http://schemas.openxmlformats.org/officeDocument/2006/relationships/hyperlink" Target="https://en.wikipedia.org/wiki/England_national_rugby_union_team" TargetMode="External"/><Relationship Id="rId139" Type="http://schemas.openxmlformats.org/officeDocument/2006/relationships/hyperlink" Target="https://en.wikipedia.org/wiki/Italy_national_rugby_union_team" TargetMode="External"/><Relationship Id="rId80" Type="http://schemas.openxmlformats.org/officeDocument/2006/relationships/hyperlink" Target="https://en.wikipedia.org/wiki/France_national_rugby_union_team" TargetMode="External"/><Relationship Id="rId85" Type="http://schemas.openxmlformats.org/officeDocument/2006/relationships/hyperlink" Target="https://en.wikipedia.org/wiki/Ireland_national_rugby_union_team" TargetMode="External"/><Relationship Id="rId150" Type="http://schemas.openxmlformats.org/officeDocument/2006/relationships/hyperlink" Target="https://en.wikipedia.org/wiki/England_national_rugby_union_team" TargetMode="External"/><Relationship Id="rId155" Type="http://schemas.openxmlformats.org/officeDocument/2006/relationships/hyperlink" Target="https://en.wikipedia.org/wiki/England_national_rugby_union_team" TargetMode="External"/><Relationship Id="rId12" Type="http://schemas.openxmlformats.org/officeDocument/2006/relationships/hyperlink" Target="https://en.wikipedia.org/wiki/Scotland_national_rugby_union_team" TargetMode="External"/><Relationship Id="rId17" Type="http://schemas.openxmlformats.org/officeDocument/2006/relationships/hyperlink" Target="https://en.wikipedia.org/wiki/Ireland_national_rugby_union_team" TargetMode="External"/><Relationship Id="rId33" Type="http://schemas.openxmlformats.org/officeDocument/2006/relationships/hyperlink" Target="https://en.wikipedia.org/wiki/England_national_rugby_union_team" TargetMode="External"/><Relationship Id="rId38" Type="http://schemas.openxmlformats.org/officeDocument/2006/relationships/hyperlink" Target="https://en.wikipedia.org/wiki/France_national_rugby_union_team" TargetMode="External"/><Relationship Id="rId59" Type="http://schemas.openxmlformats.org/officeDocument/2006/relationships/hyperlink" Target="https://en.wikipedia.org/wiki/Scotland_national_rugby_union_team" TargetMode="External"/><Relationship Id="rId103" Type="http://schemas.openxmlformats.org/officeDocument/2006/relationships/hyperlink" Target="https://en.wikipedia.org/wiki/Ireland_national_rugby_union_team" TargetMode="External"/><Relationship Id="rId108" Type="http://schemas.openxmlformats.org/officeDocument/2006/relationships/hyperlink" Target="https://en.wikipedia.org/wiki/Italy_national_rugby_union_team" TargetMode="External"/><Relationship Id="rId124" Type="http://schemas.openxmlformats.org/officeDocument/2006/relationships/hyperlink" Target="https://en.wikipedia.org/wiki/Ireland_national_rugby_union_team" TargetMode="External"/><Relationship Id="rId129" Type="http://schemas.openxmlformats.org/officeDocument/2006/relationships/hyperlink" Target="https://en.wikipedia.org/wiki/France_national_rugby_union_team" TargetMode="External"/><Relationship Id="rId54" Type="http://schemas.openxmlformats.org/officeDocument/2006/relationships/hyperlink" Target="https://en.wikipedia.org/wiki/Scotland_national_rugby_union_team" TargetMode="External"/><Relationship Id="rId70" Type="http://schemas.openxmlformats.org/officeDocument/2006/relationships/hyperlink" Target="https://en.wikipedia.org/wiki/Ireland_national_rugby_union_team" TargetMode="External"/><Relationship Id="rId75" Type="http://schemas.openxmlformats.org/officeDocument/2006/relationships/hyperlink" Target="https://en.wikipedia.org/wiki/Italy_national_rugby_union_team" TargetMode="External"/><Relationship Id="rId91" Type="http://schemas.openxmlformats.org/officeDocument/2006/relationships/hyperlink" Target="https://en.wikipedia.org/wiki/Italy_national_rugby_union_team" TargetMode="External"/><Relationship Id="rId96" Type="http://schemas.openxmlformats.org/officeDocument/2006/relationships/hyperlink" Target="https://en.wikipedia.org/wiki/Wales_national_rugby_union_team" TargetMode="External"/><Relationship Id="rId140" Type="http://schemas.openxmlformats.org/officeDocument/2006/relationships/hyperlink" Target="https://en.wikipedia.org/wiki/Ireland_national_rugby_union_team" TargetMode="External"/><Relationship Id="rId145" Type="http://schemas.openxmlformats.org/officeDocument/2006/relationships/hyperlink" Target="https://en.wikipedia.org/wiki/France_national_rugby_union_team" TargetMode="External"/><Relationship Id="rId1" Type="http://schemas.openxmlformats.org/officeDocument/2006/relationships/hyperlink" Target="https://en.wikipedia.org/wiki/2019_Six_Nations_Championship" TargetMode="External"/><Relationship Id="rId6" Type="http://schemas.openxmlformats.org/officeDocument/2006/relationships/hyperlink" Target="https://en.wikipedia.org/wiki/Ireland_national_rugby_union_team" TargetMode="External"/><Relationship Id="rId23" Type="http://schemas.openxmlformats.org/officeDocument/2006/relationships/hyperlink" Target="https://en.wikipedia.org/wiki/Scotland_national_rugby_union_team" TargetMode="External"/><Relationship Id="rId28" Type="http://schemas.openxmlformats.org/officeDocument/2006/relationships/hyperlink" Target="https://en.wikipedia.org/wiki/Italy_national_rugby_union_team" TargetMode="External"/><Relationship Id="rId49" Type="http://schemas.openxmlformats.org/officeDocument/2006/relationships/hyperlink" Target="https://en.wikipedia.org/wiki/England_national_rugby_union_team" TargetMode="External"/><Relationship Id="rId114" Type="http://schemas.openxmlformats.org/officeDocument/2006/relationships/hyperlink" Target="https://en.wikipedia.org/wiki/2006_Six_Nations_Championship" TargetMode="External"/><Relationship Id="rId119" Type="http://schemas.openxmlformats.org/officeDocument/2006/relationships/hyperlink" Target="https://en.wikipedia.org/wiki/Wales_national_rugby_union_team" TargetMode="External"/><Relationship Id="rId44" Type="http://schemas.openxmlformats.org/officeDocument/2006/relationships/hyperlink" Target="https://en.wikipedia.org/wiki/Italy_national_rugby_union_team" TargetMode="External"/><Relationship Id="rId60" Type="http://schemas.openxmlformats.org/officeDocument/2006/relationships/hyperlink" Target="https://en.wikipedia.org/wiki/France_national_rugby_union_team" TargetMode="External"/><Relationship Id="rId65" Type="http://schemas.openxmlformats.org/officeDocument/2006/relationships/hyperlink" Target="https://en.wikipedia.org/wiki/Wales_national_rugby_union_team" TargetMode="External"/><Relationship Id="rId81" Type="http://schemas.openxmlformats.org/officeDocument/2006/relationships/hyperlink" Target="https://en.wikipedia.org/wiki/2010_Six_Nations_Championship" TargetMode="External"/><Relationship Id="rId86" Type="http://schemas.openxmlformats.org/officeDocument/2006/relationships/hyperlink" Target="https://en.wikipedia.org/wiki/England_national_rugby_union_team" TargetMode="External"/><Relationship Id="rId130" Type="http://schemas.openxmlformats.org/officeDocument/2006/relationships/hyperlink" Target="https://en.wikipedia.org/wiki/2004_Six_Nations_Championship" TargetMode="External"/><Relationship Id="rId135" Type="http://schemas.openxmlformats.org/officeDocument/2006/relationships/hyperlink" Target="https://en.wikipedia.org/wiki/England_national_rugby_union_team" TargetMode="External"/><Relationship Id="rId151" Type="http://schemas.openxmlformats.org/officeDocument/2006/relationships/hyperlink" Target="https://en.wikipedia.org/wiki/England_national_rugby_union_team" TargetMode="External"/><Relationship Id="rId156" Type="http://schemas.openxmlformats.org/officeDocument/2006/relationships/hyperlink" Target="https://en.wikipedia.org/wiki/Scotland_national_rugby_union_team" TargetMode="External"/><Relationship Id="rId13" Type="http://schemas.openxmlformats.org/officeDocument/2006/relationships/hyperlink" Target="https://en.wikipedia.org/wiki/France_national_rugby_union_team" TargetMode="External"/><Relationship Id="rId18" Type="http://schemas.openxmlformats.org/officeDocument/2006/relationships/hyperlink" Target="https://en.wikipedia.org/wiki/Ireland_national_rugby_union_team" TargetMode="External"/><Relationship Id="rId39" Type="http://schemas.openxmlformats.org/officeDocument/2006/relationships/hyperlink" Target="https://en.wikipedia.org/wiki/Ireland_national_rugby_union_team" TargetMode="External"/><Relationship Id="rId109" Type="http://schemas.openxmlformats.org/officeDocument/2006/relationships/hyperlink" Target="https://en.wikipedia.org/wiki/Ireland_national_rugby_union_team" TargetMode="External"/><Relationship Id="rId34" Type="http://schemas.openxmlformats.org/officeDocument/2006/relationships/hyperlink" Target="https://en.wikipedia.org/wiki/England_national_rugby_union_team" TargetMode="External"/><Relationship Id="rId50" Type="http://schemas.openxmlformats.org/officeDocument/2006/relationships/hyperlink" Target="https://en.wikipedia.org/wiki/Ireland_national_rugby_union_team" TargetMode="External"/><Relationship Id="rId55" Type="http://schemas.openxmlformats.org/officeDocument/2006/relationships/hyperlink" Target="https://en.wikipedia.org/wiki/England_national_rugby_union_team" TargetMode="External"/><Relationship Id="rId76" Type="http://schemas.openxmlformats.org/officeDocument/2006/relationships/hyperlink" Target="https://en.wikipedia.org/wiki/France_national_rugby_union_team" TargetMode="External"/><Relationship Id="rId97" Type="http://schemas.openxmlformats.org/officeDocument/2006/relationships/hyperlink" Target="https://en.wikipedia.org/wiki/Wales_national_rugby_union_team" TargetMode="External"/><Relationship Id="rId104" Type="http://schemas.openxmlformats.org/officeDocument/2006/relationships/hyperlink" Target="https://en.wikipedia.org/wiki/England_national_rugby_union_team" TargetMode="External"/><Relationship Id="rId120" Type="http://schemas.openxmlformats.org/officeDocument/2006/relationships/hyperlink" Target="https://en.wikipedia.org/wiki/Wales_national_rugby_union_team" TargetMode="External"/><Relationship Id="rId125" Type="http://schemas.openxmlformats.org/officeDocument/2006/relationships/hyperlink" Target="https://en.wikipedia.org/wiki/Ireland_national_rugby_union_team" TargetMode="External"/><Relationship Id="rId141" Type="http://schemas.openxmlformats.org/officeDocument/2006/relationships/hyperlink" Target="https://en.wikipedia.org/wiki/England_national_rugby_union_team" TargetMode="External"/><Relationship Id="rId146" Type="http://schemas.openxmlformats.org/officeDocument/2006/relationships/hyperlink" Target="https://en.wikipedia.org/wiki/2002_Six_Nations_Championship" TargetMode="External"/><Relationship Id="rId7" Type="http://schemas.openxmlformats.org/officeDocument/2006/relationships/hyperlink" Target="https://en.wikipedia.org/wiki/France_national_rugby_union_team" TargetMode="External"/><Relationship Id="rId71" Type="http://schemas.openxmlformats.org/officeDocument/2006/relationships/hyperlink" Target="https://en.wikipedia.org/wiki/Ireland_national_rugby_union_team" TargetMode="External"/><Relationship Id="rId92" Type="http://schemas.openxmlformats.org/officeDocument/2006/relationships/hyperlink" Target="https://en.wikipedia.org/wiki/France_national_rugby_union_team" TargetMode="External"/><Relationship Id="rId2" Type="http://schemas.openxmlformats.org/officeDocument/2006/relationships/hyperlink" Target="https://en.wikipedia.org/wiki/Wales_national_rugby_union_team" TargetMode="External"/><Relationship Id="rId29" Type="http://schemas.openxmlformats.org/officeDocument/2006/relationships/hyperlink" Target="https://en.wikipedia.org/wiki/France_national_rugby_union_team" TargetMode="External"/><Relationship Id="rId24" Type="http://schemas.openxmlformats.org/officeDocument/2006/relationships/hyperlink" Target="https://en.wikipedia.org/wiki/Ireland_national_rugby_union_team" TargetMode="External"/><Relationship Id="rId40" Type="http://schemas.openxmlformats.org/officeDocument/2006/relationships/hyperlink" Target="https://en.wikipedia.org/wiki/Ireland_national_rugby_union_team" TargetMode="External"/><Relationship Id="rId45" Type="http://schemas.openxmlformats.org/officeDocument/2006/relationships/hyperlink" Target="https://en.wikipedia.org/wiki/France_national_rugby_union_team" TargetMode="External"/><Relationship Id="rId66" Type="http://schemas.openxmlformats.org/officeDocument/2006/relationships/hyperlink" Target="https://en.wikipedia.org/wiki/Wales_national_rugby_union_team" TargetMode="External"/><Relationship Id="rId87" Type="http://schemas.openxmlformats.org/officeDocument/2006/relationships/hyperlink" Target="https://en.wikipedia.org/wiki/Ireland_national_rugby_union_team" TargetMode="External"/><Relationship Id="rId110" Type="http://schemas.openxmlformats.org/officeDocument/2006/relationships/hyperlink" Target="https://en.wikipedia.org/wiki/Ireland_national_rugby_union_team" TargetMode="External"/><Relationship Id="rId115" Type="http://schemas.openxmlformats.org/officeDocument/2006/relationships/hyperlink" Target="https://en.wikipedia.org/wiki/Italy_national_rugby_union_team" TargetMode="External"/><Relationship Id="rId131" Type="http://schemas.openxmlformats.org/officeDocument/2006/relationships/hyperlink" Target="https://en.wikipedia.org/wiki/Wales_national_rugby_union_team" TargetMode="External"/><Relationship Id="rId136" Type="http://schemas.openxmlformats.org/officeDocument/2006/relationships/hyperlink" Target="https://en.wikipedia.org/wiki/England_national_rugby_union_team" TargetMode="External"/><Relationship Id="rId157" Type="http://schemas.openxmlformats.org/officeDocument/2006/relationships/hyperlink" Target="https://en.wikipedia.org/wiki/England_national_rugby_union_team" TargetMode="External"/><Relationship Id="rId61" Type="http://schemas.openxmlformats.org/officeDocument/2006/relationships/hyperlink" Target="https://en.wikipedia.org/wiki/Ireland_national_rugby_union_team" TargetMode="External"/><Relationship Id="rId82" Type="http://schemas.openxmlformats.org/officeDocument/2006/relationships/hyperlink" Target="https://en.wikipedia.org/wiki/Italy_national_rugby_union_team" TargetMode="External"/><Relationship Id="rId152" Type="http://schemas.openxmlformats.org/officeDocument/2006/relationships/hyperlink" Target="https://en.wikipedia.org/wiki/2001_Six_Nations_Championship" TargetMode="External"/><Relationship Id="rId19" Type="http://schemas.openxmlformats.org/officeDocument/2006/relationships/hyperlink" Target="https://en.wikipedia.org/wiki/Ireland_national_rugby_union_team" TargetMode="External"/><Relationship Id="rId14" Type="http://schemas.openxmlformats.org/officeDocument/2006/relationships/hyperlink" Target="https://en.wikipedia.org/wiki/Ireland_national_rugby_union_team" TargetMode="External"/><Relationship Id="rId30" Type="http://schemas.openxmlformats.org/officeDocument/2006/relationships/hyperlink" Target="https://en.wikipedia.org/wiki/Ireland_national_rugby_union_team" TargetMode="External"/><Relationship Id="rId35" Type="http://schemas.openxmlformats.org/officeDocument/2006/relationships/hyperlink" Target="https://en.wikipedia.org/wiki/England_national_rugby_union_team" TargetMode="External"/><Relationship Id="rId56" Type="http://schemas.openxmlformats.org/officeDocument/2006/relationships/hyperlink" Target="https://en.wikipedia.org/wiki/England_national_rugby_union_team" TargetMode="External"/><Relationship Id="rId77" Type="http://schemas.openxmlformats.org/officeDocument/2006/relationships/hyperlink" Target="https://en.wikipedia.org/wiki/Scotland_national_rugby_union_team" TargetMode="External"/><Relationship Id="rId100" Type="http://schemas.openxmlformats.org/officeDocument/2006/relationships/hyperlink" Target="https://en.wikipedia.org/wiki/Scotland_national_rugby_union_team" TargetMode="External"/><Relationship Id="rId105" Type="http://schemas.openxmlformats.org/officeDocument/2006/relationships/hyperlink" Target="https://en.wikipedia.org/wiki/Ireland_national_rugby_union_team" TargetMode="External"/><Relationship Id="rId126" Type="http://schemas.openxmlformats.org/officeDocument/2006/relationships/hyperlink" Target="https://en.wikipedia.org/wiki/England_national_rugby_union_team" TargetMode="External"/><Relationship Id="rId147" Type="http://schemas.openxmlformats.org/officeDocument/2006/relationships/hyperlink" Target="https://en.wikipedia.org/wiki/Italy_national_rugby_union_team" TargetMode="External"/><Relationship Id="rId8" Type="http://schemas.openxmlformats.org/officeDocument/2006/relationships/hyperlink" Target="https://en.wikipedia.org/wiki/France_national_rugby_union_team" TargetMode="External"/><Relationship Id="rId51" Type="http://schemas.openxmlformats.org/officeDocument/2006/relationships/hyperlink" Target="https://en.wikipedia.org/wiki/2014_Six_Nations_Championship" TargetMode="External"/><Relationship Id="rId72" Type="http://schemas.openxmlformats.org/officeDocument/2006/relationships/hyperlink" Target="https://en.wikipedia.org/wiki/England_national_rugby_union_team" TargetMode="External"/><Relationship Id="rId93" Type="http://schemas.openxmlformats.org/officeDocument/2006/relationships/hyperlink" Target="https://en.wikipedia.org/wiki/Ireland_national_rugby_union_team" TargetMode="External"/><Relationship Id="rId98" Type="http://schemas.openxmlformats.org/officeDocument/2006/relationships/hyperlink" Target="https://en.wikipedia.org/wiki/Wales_national_rugby_union_team" TargetMode="External"/><Relationship Id="rId121" Type="http://schemas.openxmlformats.org/officeDocument/2006/relationships/hyperlink" Target="https://en.wikipedia.org/wiki/Wales_national_rugby_union_team" TargetMode="External"/><Relationship Id="rId142" Type="http://schemas.openxmlformats.org/officeDocument/2006/relationships/hyperlink" Target="https://en.wikipedia.org/wiki/England_national_rugby_union_team" TargetMode="External"/><Relationship Id="rId3" Type="http://schemas.openxmlformats.org/officeDocument/2006/relationships/hyperlink" Target="https://en.wikipedia.org/wiki/Wales_national_rugby_union_team" TargetMode="External"/><Relationship Id="rId25" Type="http://schemas.openxmlformats.org/officeDocument/2006/relationships/hyperlink" Target="https://en.wikipedia.org/wiki/England_national_rugby_union_team" TargetMode="External"/><Relationship Id="rId46" Type="http://schemas.openxmlformats.org/officeDocument/2006/relationships/hyperlink" Target="https://en.wikipedia.org/wiki/Ireland_national_rugby_union_team" TargetMode="External"/><Relationship Id="rId67" Type="http://schemas.openxmlformats.org/officeDocument/2006/relationships/hyperlink" Target="https://en.wikipedia.org/wiki/2012_Six_Nations_Championship" TargetMode="External"/><Relationship Id="rId116" Type="http://schemas.openxmlformats.org/officeDocument/2006/relationships/hyperlink" Target="https://en.wikipedia.org/wiki/Ireland_national_rugby_union_team" TargetMode="External"/><Relationship Id="rId137" Type="http://schemas.openxmlformats.org/officeDocument/2006/relationships/hyperlink" Target="https://en.wikipedia.org/wiki/England_national_rugby_union_team" TargetMode="External"/><Relationship Id="rId158" Type="http://schemas.openxmlformats.org/officeDocument/2006/relationships/hyperlink" Target="https://en.wikipedia.org/wiki/2000_Six_Nations_Championship" TargetMode="External"/><Relationship Id="rId20" Type="http://schemas.openxmlformats.org/officeDocument/2006/relationships/hyperlink" Target="https://en.wikipedia.org/wiki/2018_Six_Nations_Championship" TargetMode="External"/><Relationship Id="rId41" Type="http://schemas.openxmlformats.org/officeDocument/2006/relationships/hyperlink" Target="https://en.wikipedia.org/wiki/England_national_rugby_union_team" TargetMode="External"/><Relationship Id="rId62" Type="http://schemas.openxmlformats.org/officeDocument/2006/relationships/hyperlink" Target="https://en.wikipedia.org/wiki/England_national_rugby_union_team" TargetMode="External"/><Relationship Id="rId83" Type="http://schemas.openxmlformats.org/officeDocument/2006/relationships/hyperlink" Target="https://en.wikipedia.org/wiki/France_national_rugby_union_team" TargetMode="External"/><Relationship Id="rId88" Type="http://schemas.openxmlformats.org/officeDocument/2006/relationships/hyperlink" Target="https://en.wikipedia.org/wiki/Ireland_national_rugby_union_team" TargetMode="External"/><Relationship Id="rId111" Type="http://schemas.openxmlformats.org/officeDocument/2006/relationships/hyperlink" Target="https://en.wikipedia.org/wiki/Scotland_national_rugby_union_team" TargetMode="External"/><Relationship Id="rId132" Type="http://schemas.openxmlformats.org/officeDocument/2006/relationships/hyperlink" Target="https://en.wikipedia.org/wiki/Ireland_national_rugby_union_team" TargetMode="External"/><Relationship Id="rId153" Type="http://schemas.openxmlformats.org/officeDocument/2006/relationships/hyperlink" Target="https://en.wikipedia.org/wiki/Italy_national_rugby_union_team" TargetMode="External"/><Relationship Id="rId15" Type="http://schemas.openxmlformats.org/officeDocument/2006/relationships/hyperlink" Target="https://en.wikipedia.org/wiki/Ireland_national_rugby_union_team" TargetMode="External"/><Relationship Id="rId36" Type="http://schemas.openxmlformats.org/officeDocument/2006/relationships/hyperlink" Target="https://en.wikipedia.org/wiki/2016_Six_Nations_Championship" TargetMode="External"/><Relationship Id="rId57" Type="http://schemas.openxmlformats.org/officeDocument/2006/relationships/hyperlink" Target="https://en.wikipedia.org/wiki/Wales_national_rugby_union_team" TargetMode="External"/><Relationship Id="rId106" Type="http://schemas.openxmlformats.org/officeDocument/2006/relationships/hyperlink" Target="https://en.wikipedia.org/wiki/France_national_rugby_union_team" TargetMode="External"/><Relationship Id="rId127" Type="http://schemas.openxmlformats.org/officeDocument/2006/relationships/hyperlink" Target="https://en.wikipedia.org/wiki/Ireland_national_rugby_union_team" TargetMode="External"/><Relationship Id="rId10" Type="http://schemas.openxmlformats.org/officeDocument/2006/relationships/hyperlink" Target="https://en.wikipedia.org/wiki/Italy_national_rugby_union_team" TargetMode="External"/><Relationship Id="rId31" Type="http://schemas.openxmlformats.org/officeDocument/2006/relationships/hyperlink" Target="https://en.wikipedia.org/wiki/England_national_rugby_union_team" TargetMode="External"/><Relationship Id="rId52" Type="http://schemas.openxmlformats.org/officeDocument/2006/relationships/hyperlink" Target="https://en.wikipedia.org/wiki/France_national_rugby_union_team" TargetMode="External"/><Relationship Id="rId73" Type="http://schemas.openxmlformats.org/officeDocument/2006/relationships/hyperlink" Target="https://en.wikipedia.org/wiki/England_national_rugby_union_team" TargetMode="External"/><Relationship Id="rId78" Type="http://schemas.openxmlformats.org/officeDocument/2006/relationships/hyperlink" Target="https://en.wikipedia.org/wiki/Ireland_national_rugby_union_team" TargetMode="External"/><Relationship Id="rId94" Type="http://schemas.openxmlformats.org/officeDocument/2006/relationships/hyperlink" Target="https://en.wikipedia.org/wiki/England_national_rugby_union_team" TargetMode="External"/><Relationship Id="rId99" Type="http://schemas.openxmlformats.org/officeDocument/2006/relationships/hyperlink" Target="https://en.wikipedia.org/wiki/2008_Six_Nations_Championship" TargetMode="External"/><Relationship Id="rId101" Type="http://schemas.openxmlformats.org/officeDocument/2006/relationships/hyperlink" Target="https://en.wikipedia.org/wiki/France_national_rugby_union_team" TargetMode="External"/><Relationship Id="rId122" Type="http://schemas.openxmlformats.org/officeDocument/2006/relationships/hyperlink" Target="https://en.wikipedia.org/wiki/2005_Six_Nations_Championship" TargetMode="External"/><Relationship Id="rId143" Type="http://schemas.openxmlformats.org/officeDocument/2006/relationships/hyperlink" Target="https://en.wikipedia.org/wiki/England_national_rugby_union_team" TargetMode="External"/><Relationship Id="rId148" Type="http://schemas.openxmlformats.org/officeDocument/2006/relationships/hyperlink" Target="https://en.wikipedia.org/wiki/Scotland_national_rugby_union_team" TargetMode="External"/><Relationship Id="rId4" Type="http://schemas.openxmlformats.org/officeDocument/2006/relationships/hyperlink" Target="https://en.wikipedia.org/wiki/Wales_national_rugby_union_team" TargetMode="External"/><Relationship Id="rId9" Type="http://schemas.openxmlformats.org/officeDocument/2006/relationships/hyperlink" Target="https://en.wikipedia.org/wiki/Wales_national_rugby_union_team" TargetMode="External"/><Relationship Id="rId26" Type="http://schemas.openxmlformats.org/officeDocument/2006/relationships/hyperlink" Target="https://en.wikipedia.org/wiki/England_national_rugby_union_team" TargetMode="External"/><Relationship Id="rId47" Type="http://schemas.openxmlformats.org/officeDocument/2006/relationships/hyperlink" Target="https://en.wikipedia.org/wiki/England_national_rugby_union_team" TargetMode="External"/><Relationship Id="rId68" Type="http://schemas.openxmlformats.org/officeDocument/2006/relationships/hyperlink" Target="https://en.wikipedia.org/wiki/Italy_national_rugby_union_team" TargetMode="External"/><Relationship Id="rId89" Type="http://schemas.openxmlformats.org/officeDocument/2006/relationships/hyperlink" Target="https://en.wikipedia.org/wiki/Ireland_national_rugby_union_team" TargetMode="External"/><Relationship Id="rId112" Type="http://schemas.openxmlformats.org/officeDocument/2006/relationships/hyperlink" Target="https://en.wikipedia.org/wiki/Ireland_national_rugby_union_team" TargetMode="External"/><Relationship Id="rId133" Type="http://schemas.openxmlformats.org/officeDocument/2006/relationships/hyperlink" Target="https://en.wikipedia.org/wiki/England_national_rugby_union_team" TargetMode="External"/><Relationship Id="rId154" Type="http://schemas.openxmlformats.org/officeDocument/2006/relationships/hyperlink" Target="https://en.wikipedia.org/wiki/Ireland_national_rugby_union_team" TargetMode="External"/><Relationship Id="rId16" Type="http://schemas.openxmlformats.org/officeDocument/2006/relationships/hyperlink" Target="https://en.wikipedia.org/wiki/Scotland_national_rugby_union_team" TargetMode="External"/><Relationship Id="rId37" Type="http://schemas.openxmlformats.org/officeDocument/2006/relationships/hyperlink" Target="https://en.wikipedia.org/wiki/Scotland_national_rugby_union_team" TargetMode="External"/><Relationship Id="rId58" Type="http://schemas.openxmlformats.org/officeDocument/2006/relationships/hyperlink" Target="https://en.wikipedia.org/wiki/2013_Six_Nations_Championship" TargetMode="External"/><Relationship Id="rId79" Type="http://schemas.openxmlformats.org/officeDocument/2006/relationships/hyperlink" Target="https://en.wikipedia.org/wiki/France_national_rugby_union_team" TargetMode="External"/><Relationship Id="rId102" Type="http://schemas.openxmlformats.org/officeDocument/2006/relationships/hyperlink" Target="https://en.wikipedia.org/wiki/Ireland_national_rugby_union_team" TargetMode="External"/><Relationship Id="rId123" Type="http://schemas.openxmlformats.org/officeDocument/2006/relationships/hyperlink" Target="https://en.wikipedia.org/wiki/Scotland_national_rugby_union_team" TargetMode="External"/><Relationship Id="rId144" Type="http://schemas.openxmlformats.org/officeDocument/2006/relationships/hyperlink" Target="https://en.wikipedia.org/wiki/France_national_rugby_union_team" TargetMode="External"/><Relationship Id="rId90" Type="http://schemas.openxmlformats.org/officeDocument/2006/relationships/hyperlink" Target="https://en.wikipedia.org/wiki/2009_Six_Nations_Championship" TargetMode="External"/><Relationship Id="rId27" Type="http://schemas.openxmlformats.org/officeDocument/2006/relationships/hyperlink" Target="https://en.wikipedia.org/wiki/2017_Six_Nations_Championship" TargetMode="External"/><Relationship Id="rId48" Type="http://schemas.openxmlformats.org/officeDocument/2006/relationships/hyperlink" Target="https://en.wikipedia.org/wiki/England_national_rugby_union_team" TargetMode="External"/><Relationship Id="rId69" Type="http://schemas.openxmlformats.org/officeDocument/2006/relationships/hyperlink" Target="https://en.wikipedia.org/wiki/Italy_national_rugby_union_team" TargetMode="External"/><Relationship Id="rId113" Type="http://schemas.openxmlformats.org/officeDocument/2006/relationships/hyperlink" Target="https://en.wikipedia.org/wiki/France_national_rugby_union_team" TargetMode="External"/><Relationship Id="rId134" Type="http://schemas.openxmlformats.org/officeDocument/2006/relationships/hyperlink" Target="https://en.wikipedia.org/wiki/England_national_rugby_union_tea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sqref="A1:A21"/>
    </sheetView>
  </sheetViews>
  <sheetFormatPr baseColWidth="10" defaultColWidth="8.83203125" defaultRowHeight="15" x14ac:dyDescent="0.2"/>
  <cols>
    <col min="1" max="1" width="4.83203125" customWidth="1"/>
    <col min="2" max="2" width="10.1640625" bestFit="1" customWidth="1"/>
    <col min="3" max="3" width="10.5" bestFit="1" customWidth="1"/>
    <col min="4" max="5" width="11.5" bestFit="1" customWidth="1"/>
    <col min="6" max="6" width="15.6640625" customWidth="1"/>
    <col min="7" max="7" width="15.83203125" customWidth="1"/>
    <col min="8" max="8" width="23.33203125" bestFit="1" customWidth="1"/>
    <col min="9" max="9" width="18.1640625" customWidth="1"/>
    <col min="10" max="10" width="17.83203125" customWidth="1"/>
    <col min="11" max="11" width="13.83203125" customWidth="1"/>
    <col min="12" max="12" width="22.33203125" customWidth="1"/>
    <col min="13" max="13" width="18.1640625" customWidth="1"/>
    <col min="14" max="14" width="9.6640625" style="2" customWidth="1"/>
    <col min="15" max="15" width="8.6640625" style="2" customWidth="1"/>
    <col min="16" max="16" width="10" style="2" bestFit="1" customWidth="1"/>
    <col min="17" max="17" width="8.6640625" style="2" customWidth="1"/>
    <col min="18" max="18" width="15" style="2" customWidth="1"/>
    <col min="19" max="19" width="22" style="2" bestFit="1" customWidth="1"/>
    <col min="20" max="20" width="19.83203125" style="2" customWidth="1"/>
    <col min="21" max="21" width="8.6640625" style="2" bestFit="1" customWidth="1"/>
    <col min="22" max="22" width="8.1640625" style="2" customWidth="1"/>
    <col min="23" max="23" width="9.1640625" style="2" bestFit="1" customWidth="1"/>
    <col min="24" max="24" width="9.6640625" style="2" bestFit="1" customWidth="1"/>
    <col min="25" max="25" width="13.33203125" customWidth="1"/>
    <col min="26" max="26" width="11.5" customWidth="1"/>
  </cols>
  <sheetData>
    <row r="1" spans="1:27" x14ac:dyDescent="0.2">
      <c r="A1" s="3" t="s">
        <v>16</v>
      </c>
      <c r="B1" s="19" t="s">
        <v>15</v>
      </c>
      <c r="C1" s="3" t="s">
        <v>17</v>
      </c>
      <c r="D1" s="3" t="s">
        <v>6</v>
      </c>
      <c r="E1" s="3" t="s">
        <v>18</v>
      </c>
      <c r="F1" s="3" t="s">
        <v>19</v>
      </c>
      <c r="G1" s="3" t="s">
        <v>20</v>
      </c>
      <c r="H1" s="19" t="s">
        <v>21</v>
      </c>
      <c r="I1" s="3" t="s">
        <v>22</v>
      </c>
      <c r="J1" s="3" t="s">
        <v>23</v>
      </c>
      <c r="K1" s="3" t="s">
        <v>8</v>
      </c>
      <c r="L1" s="3" t="s">
        <v>402</v>
      </c>
      <c r="M1" s="3" t="s">
        <v>501</v>
      </c>
      <c r="N1" s="3" t="s">
        <v>412</v>
      </c>
      <c r="O1" s="3" t="s">
        <v>413</v>
      </c>
      <c r="P1" s="3" t="s">
        <v>414</v>
      </c>
      <c r="Q1" s="3" t="s">
        <v>415</v>
      </c>
      <c r="R1" s="3" t="s">
        <v>416</v>
      </c>
      <c r="S1" s="3" t="s">
        <v>417</v>
      </c>
      <c r="T1" s="3" t="s">
        <v>418</v>
      </c>
      <c r="U1" s="3" t="s">
        <v>419</v>
      </c>
      <c r="V1" s="3" t="s">
        <v>420</v>
      </c>
      <c r="W1" s="3" t="s">
        <v>421</v>
      </c>
      <c r="X1" s="3" t="s">
        <v>422</v>
      </c>
      <c r="Y1" s="3" t="s">
        <v>507</v>
      </c>
      <c r="Z1" s="3" t="s">
        <v>508</v>
      </c>
    </row>
    <row r="2" spans="1:27" x14ac:dyDescent="0.2">
      <c r="A2" s="2">
        <v>2000</v>
      </c>
      <c r="B2" s="2" t="s">
        <v>9</v>
      </c>
      <c r="C2" s="2"/>
      <c r="D2" s="2"/>
      <c r="E2" s="2" t="s">
        <v>10</v>
      </c>
      <c r="F2" s="2" t="s">
        <v>9</v>
      </c>
      <c r="G2" s="2" t="s">
        <v>11</v>
      </c>
      <c r="H2" s="2"/>
      <c r="I2" s="2"/>
      <c r="J2" s="2"/>
      <c r="K2" s="2" t="s">
        <v>12</v>
      </c>
      <c r="M2" s="2"/>
    </row>
    <row r="3" spans="1:27" x14ac:dyDescent="0.2">
      <c r="A3" s="2">
        <v>2001</v>
      </c>
      <c r="B3" s="2" t="s">
        <v>9</v>
      </c>
      <c r="C3" s="2"/>
      <c r="D3" s="2"/>
      <c r="E3" s="2" t="s">
        <v>9</v>
      </c>
      <c r="F3" s="2" t="s">
        <v>11</v>
      </c>
      <c r="G3" s="2" t="s">
        <v>10</v>
      </c>
      <c r="H3" s="2"/>
      <c r="I3" s="2"/>
      <c r="J3" s="2"/>
      <c r="K3" s="2" t="s">
        <v>12</v>
      </c>
      <c r="M3" s="2"/>
      <c r="Z3" s="2"/>
      <c r="AA3" s="2"/>
    </row>
    <row r="4" spans="1:27" x14ac:dyDescent="0.2">
      <c r="A4" s="2">
        <v>2002</v>
      </c>
      <c r="B4" s="2" t="s">
        <v>13</v>
      </c>
      <c r="C4" s="2" t="s">
        <v>13</v>
      </c>
      <c r="D4" s="2" t="s">
        <v>9</v>
      </c>
      <c r="E4" s="2" t="s">
        <v>9</v>
      </c>
      <c r="F4" s="2" t="s">
        <v>9</v>
      </c>
      <c r="G4" s="2" t="s">
        <v>11</v>
      </c>
      <c r="H4" s="2"/>
      <c r="I4" s="2"/>
      <c r="J4" s="2"/>
      <c r="K4" s="2" t="s">
        <v>12</v>
      </c>
      <c r="M4" s="2"/>
      <c r="Z4" s="2"/>
      <c r="AA4" s="2"/>
    </row>
    <row r="5" spans="1:27" x14ac:dyDescent="0.2">
      <c r="A5" s="2">
        <v>2003</v>
      </c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11</v>
      </c>
      <c r="H5" s="2"/>
      <c r="I5" s="2"/>
      <c r="J5" s="2"/>
      <c r="K5" s="2" t="s">
        <v>14</v>
      </c>
      <c r="M5" s="2"/>
      <c r="Z5" s="2"/>
      <c r="AA5" s="2"/>
    </row>
    <row r="6" spans="1:27" x14ac:dyDescent="0.2">
      <c r="A6" s="2">
        <v>2004</v>
      </c>
      <c r="B6" s="2" t="s">
        <v>13</v>
      </c>
      <c r="C6" s="2" t="s">
        <v>13</v>
      </c>
      <c r="D6" s="2" t="s">
        <v>11</v>
      </c>
      <c r="E6" s="2" t="s">
        <v>9</v>
      </c>
      <c r="F6" s="2" t="s">
        <v>11</v>
      </c>
      <c r="G6" s="2" t="s">
        <v>11</v>
      </c>
      <c r="H6" s="2"/>
      <c r="I6" s="2"/>
      <c r="J6" s="2"/>
      <c r="K6" s="2" t="s">
        <v>10</v>
      </c>
      <c r="L6" s="2" t="s">
        <v>403</v>
      </c>
      <c r="M6" s="2">
        <f>N6+O6</f>
        <v>5</v>
      </c>
      <c r="N6" s="2">
        <v>5</v>
      </c>
      <c r="O6" s="2">
        <v>0</v>
      </c>
      <c r="P6" s="2">
        <v>10</v>
      </c>
      <c r="Q6" s="2">
        <v>2</v>
      </c>
      <c r="R6" s="2">
        <v>0</v>
      </c>
      <c r="S6" s="2">
        <v>0</v>
      </c>
      <c r="T6" s="2">
        <v>0</v>
      </c>
      <c r="U6" s="2">
        <v>4</v>
      </c>
      <c r="V6" s="2">
        <v>1</v>
      </c>
      <c r="W6" s="2">
        <v>0</v>
      </c>
      <c r="X6" s="2">
        <v>80</v>
      </c>
      <c r="Y6" t="s">
        <v>505</v>
      </c>
      <c r="Z6" s="2" t="s">
        <v>2</v>
      </c>
      <c r="AA6" s="2"/>
    </row>
    <row r="7" spans="1:27" x14ac:dyDescent="0.2">
      <c r="A7" s="2">
        <v>2005</v>
      </c>
      <c r="B7" s="2" t="s">
        <v>14</v>
      </c>
      <c r="C7" s="2" t="s">
        <v>14</v>
      </c>
      <c r="D7" s="2" t="s">
        <v>14</v>
      </c>
      <c r="E7" s="2" t="s">
        <v>9</v>
      </c>
      <c r="F7" s="2" t="s">
        <v>11</v>
      </c>
      <c r="G7" s="2" t="s">
        <v>11</v>
      </c>
      <c r="H7" s="2"/>
      <c r="I7" s="2"/>
      <c r="J7" s="2"/>
      <c r="K7" s="2" t="s">
        <v>12</v>
      </c>
      <c r="L7" s="2" t="s">
        <v>404</v>
      </c>
      <c r="M7" s="2">
        <f t="shared" ref="M7:M21" si="0">N7+O7</f>
        <v>5</v>
      </c>
      <c r="N7" s="2">
        <v>5</v>
      </c>
      <c r="O7" s="2">
        <v>0</v>
      </c>
      <c r="P7" s="2">
        <v>15</v>
      </c>
      <c r="Q7" s="2">
        <v>3</v>
      </c>
      <c r="R7" s="2">
        <v>0</v>
      </c>
      <c r="S7" s="2">
        <v>0</v>
      </c>
      <c r="T7" s="2">
        <v>0</v>
      </c>
      <c r="U7" s="2">
        <v>5</v>
      </c>
      <c r="V7" s="2">
        <v>0</v>
      </c>
      <c r="W7" s="2">
        <v>0</v>
      </c>
      <c r="X7" s="2">
        <v>100</v>
      </c>
      <c r="Y7" t="s">
        <v>200</v>
      </c>
      <c r="Z7" s="2" t="s">
        <v>5</v>
      </c>
      <c r="AA7" s="2"/>
    </row>
    <row r="8" spans="1:27" x14ac:dyDescent="0.2">
      <c r="A8" s="2">
        <v>2006</v>
      </c>
      <c r="B8" s="2" t="s">
        <v>13</v>
      </c>
      <c r="C8" s="2"/>
      <c r="D8" s="2" t="s">
        <v>11</v>
      </c>
      <c r="E8" s="2" t="s">
        <v>10</v>
      </c>
      <c r="F8" s="2" t="s">
        <v>11</v>
      </c>
      <c r="G8" s="2" t="s">
        <v>11</v>
      </c>
      <c r="H8" s="2"/>
      <c r="I8" s="2"/>
      <c r="J8" s="2"/>
      <c r="K8" s="2" t="s">
        <v>12</v>
      </c>
      <c r="L8" s="2" t="s">
        <v>406</v>
      </c>
      <c r="M8" s="2">
        <f t="shared" si="0"/>
        <v>5</v>
      </c>
      <c r="N8" s="2">
        <v>5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4</v>
      </c>
      <c r="V8" s="2">
        <v>1</v>
      </c>
      <c r="W8" s="2">
        <v>0</v>
      </c>
      <c r="X8" s="2">
        <v>80</v>
      </c>
      <c r="Y8" t="s">
        <v>506</v>
      </c>
      <c r="Z8" s="2" t="s">
        <v>2</v>
      </c>
      <c r="AA8" s="2"/>
    </row>
    <row r="9" spans="1:27" x14ac:dyDescent="0.2">
      <c r="A9" s="2">
        <v>2007</v>
      </c>
      <c r="B9" s="2" t="s">
        <v>13</v>
      </c>
      <c r="C9" s="2"/>
      <c r="D9" s="2" t="s">
        <v>11</v>
      </c>
      <c r="E9" s="2" t="s">
        <v>9</v>
      </c>
      <c r="F9" s="2" t="s">
        <v>11</v>
      </c>
      <c r="G9" s="2" t="s">
        <v>11</v>
      </c>
      <c r="H9" s="2" t="s">
        <v>13</v>
      </c>
      <c r="I9" s="2"/>
      <c r="J9" s="2"/>
      <c r="K9" s="2" t="s">
        <v>10</v>
      </c>
      <c r="L9" s="2" t="s">
        <v>406</v>
      </c>
      <c r="M9" s="2">
        <f t="shared" si="0"/>
        <v>4</v>
      </c>
      <c r="N9" s="2">
        <v>4</v>
      </c>
      <c r="O9" s="2">
        <v>0</v>
      </c>
      <c r="P9" s="2">
        <v>5</v>
      </c>
      <c r="Q9" s="2">
        <v>1</v>
      </c>
      <c r="R9" s="2">
        <v>0</v>
      </c>
      <c r="S9" s="2">
        <v>0</v>
      </c>
      <c r="T9" s="2">
        <v>0</v>
      </c>
      <c r="U9" s="2">
        <v>4</v>
      </c>
      <c r="V9" s="2">
        <v>0</v>
      </c>
      <c r="W9" s="2">
        <v>0</v>
      </c>
      <c r="X9" s="2">
        <v>100</v>
      </c>
      <c r="Y9" t="s">
        <v>506</v>
      </c>
      <c r="Z9" s="2" t="s">
        <v>2</v>
      </c>
      <c r="AA9" s="2"/>
    </row>
    <row r="10" spans="1:27" x14ac:dyDescent="0.2">
      <c r="A10" s="2">
        <v>2008</v>
      </c>
      <c r="B10" s="2" t="s">
        <v>14</v>
      </c>
      <c r="C10" s="2" t="s">
        <v>14</v>
      </c>
      <c r="D10" s="2" t="s">
        <v>14</v>
      </c>
      <c r="E10" s="2" t="s">
        <v>10</v>
      </c>
      <c r="F10" s="2" t="s">
        <v>9</v>
      </c>
      <c r="G10" s="2" t="s">
        <v>11</v>
      </c>
      <c r="H10" s="2" t="s">
        <v>13</v>
      </c>
      <c r="I10" s="2"/>
      <c r="J10" s="2"/>
      <c r="K10" s="2" t="s">
        <v>12</v>
      </c>
      <c r="L10" s="2" t="s">
        <v>405</v>
      </c>
      <c r="M10" s="2">
        <f t="shared" si="0"/>
        <v>5</v>
      </c>
      <c r="N10" s="2">
        <v>5</v>
      </c>
      <c r="O10" s="2">
        <v>0</v>
      </c>
      <c r="P10" s="2">
        <v>30</v>
      </c>
      <c r="Q10" s="2">
        <v>6</v>
      </c>
      <c r="R10" s="2">
        <v>0</v>
      </c>
      <c r="S10" s="2">
        <v>0</v>
      </c>
      <c r="T10" s="2">
        <v>0</v>
      </c>
      <c r="U10" s="2">
        <v>5</v>
      </c>
      <c r="V10" s="2">
        <v>0</v>
      </c>
      <c r="W10" s="2">
        <v>0</v>
      </c>
      <c r="X10" s="2">
        <v>100</v>
      </c>
      <c r="Y10" t="s">
        <v>209</v>
      </c>
      <c r="Z10" s="2" t="s">
        <v>5</v>
      </c>
      <c r="AA10" s="2"/>
    </row>
    <row r="11" spans="1:27" x14ac:dyDescent="0.2">
      <c r="A11" s="2">
        <v>2009</v>
      </c>
      <c r="B11" s="2" t="s">
        <v>11</v>
      </c>
      <c r="C11" s="2" t="s">
        <v>11</v>
      </c>
      <c r="D11" s="2" t="s">
        <v>11</v>
      </c>
      <c r="E11" s="2" t="s">
        <v>9</v>
      </c>
      <c r="F11" s="2" t="s">
        <v>11</v>
      </c>
      <c r="G11" s="2" t="s">
        <v>11</v>
      </c>
      <c r="H11" s="2" t="s">
        <v>13</v>
      </c>
      <c r="I11" s="2"/>
      <c r="J11" s="2"/>
      <c r="K11" s="2" t="s">
        <v>12</v>
      </c>
      <c r="L11" s="2" t="s">
        <v>406</v>
      </c>
      <c r="M11" s="2">
        <f t="shared" si="0"/>
        <v>5</v>
      </c>
      <c r="N11" s="2">
        <v>5</v>
      </c>
      <c r="O11" s="2">
        <v>0</v>
      </c>
      <c r="P11" s="2">
        <v>23</v>
      </c>
      <c r="Q11" s="2">
        <v>4</v>
      </c>
      <c r="R11" s="2">
        <v>0</v>
      </c>
      <c r="S11" s="2">
        <v>0</v>
      </c>
      <c r="T11" s="2">
        <v>1</v>
      </c>
      <c r="U11" s="2">
        <v>5</v>
      </c>
      <c r="V11" s="2">
        <v>0</v>
      </c>
      <c r="W11" s="2">
        <v>0</v>
      </c>
      <c r="X11" s="2">
        <v>100</v>
      </c>
      <c r="Y11" t="s">
        <v>506</v>
      </c>
      <c r="Z11" s="2" t="s">
        <v>2</v>
      </c>
      <c r="AA11" s="2"/>
    </row>
    <row r="12" spans="1:27" x14ac:dyDescent="0.2">
      <c r="A12" s="2">
        <v>2010</v>
      </c>
      <c r="B12" s="2" t="s">
        <v>13</v>
      </c>
      <c r="C12" s="2" t="s">
        <v>13</v>
      </c>
      <c r="D12" s="2"/>
      <c r="E12" s="2"/>
      <c r="F12" s="2" t="s">
        <v>11</v>
      </c>
      <c r="G12" s="2" t="s">
        <v>10</v>
      </c>
      <c r="H12" s="2" t="s">
        <v>13</v>
      </c>
      <c r="I12" s="2"/>
      <c r="J12" s="2"/>
      <c r="K12" s="2" t="s">
        <v>12</v>
      </c>
      <c r="L12" s="2" t="s">
        <v>407</v>
      </c>
      <c r="M12" s="2">
        <f t="shared" si="0"/>
        <v>5</v>
      </c>
      <c r="N12" s="2">
        <v>5</v>
      </c>
      <c r="O12" s="2">
        <v>0</v>
      </c>
      <c r="P12" s="2">
        <v>15</v>
      </c>
      <c r="Q12" s="2">
        <v>3</v>
      </c>
      <c r="R12" s="2">
        <v>0</v>
      </c>
      <c r="S12" s="2">
        <v>0</v>
      </c>
      <c r="T12" s="2">
        <v>0</v>
      </c>
      <c r="U12" s="2">
        <v>3</v>
      </c>
      <c r="V12" s="2">
        <v>2</v>
      </c>
      <c r="W12" s="2">
        <v>0</v>
      </c>
      <c r="X12" s="2">
        <v>60</v>
      </c>
      <c r="Y12" t="s">
        <v>209</v>
      </c>
      <c r="Z12" s="2" t="s">
        <v>2</v>
      </c>
      <c r="AA12" s="2"/>
    </row>
    <row r="13" spans="1:27" x14ac:dyDescent="0.2">
      <c r="A13" s="2">
        <v>2011</v>
      </c>
      <c r="B13" s="2" t="s">
        <v>9</v>
      </c>
      <c r="C13" s="2"/>
      <c r="D13" s="2"/>
      <c r="E13" s="2" t="s">
        <v>9</v>
      </c>
      <c r="F13" s="2" t="s">
        <v>11</v>
      </c>
      <c r="G13" s="2" t="s">
        <v>11</v>
      </c>
      <c r="H13" s="2" t="s">
        <v>12</v>
      </c>
      <c r="I13" s="2"/>
      <c r="J13" s="2"/>
      <c r="K13" s="2" t="s">
        <v>12</v>
      </c>
      <c r="L13" s="2" t="s">
        <v>408</v>
      </c>
      <c r="M13" s="2">
        <f t="shared" si="0"/>
        <v>5</v>
      </c>
      <c r="N13" s="2">
        <v>5</v>
      </c>
      <c r="O13" s="2">
        <v>0</v>
      </c>
      <c r="P13" s="2">
        <v>10</v>
      </c>
      <c r="Q13" s="2">
        <v>2</v>
      </c>
      <c r="R13" s="2">
        <v>0</v>
      </c>
      <c r="S13" s="2">
        <v>0</v>
      </c>
      <c r="T13" s="2">
        <v>0</v>
      </c>
      <c r="U13" s="2">
        <v>1</v>
      </c>
      <c r="V13" s="2">
        <v>4</v>
      </c>
      <c r="W13" s="2">
        <v>0</v>
      </c>
      <c r="X13" s="2">
        <v>20</v>
      </c>
      <c r="Y13" t="s">
        <v>509</v>
      </c>
      <c r="Z13" s="2" t="s">
        <v>3</v>
      </c>
      <c r="AA13" s="2"/>
    </row>
    <row r="14" spans="1:27" x14ac:dyDescent="0.2">
      <c r="A14" s="2">
        <v>2012</v>
      </c>
      <c r="B14" s="2" t="s">
        <v>14</v>
      </c>
      <c r="C14" s="2" t="s">
        <v>14</v>
      </c>
      <c r="D14" s="2" t="s">
        <v>14</v>
      </c>
      <c r="E14" s="2" t="s">
        <v>9</v>
      </c>
      <c r="F14" s="2" t="s">
        <v>9</v>
      </c>
      <c r="G14" s="2" t="s">
        <v>11</v>
      </c>
      <c r="H14" s="2" t="s">
        <v>13</v>
      </c>
      <c r="I14" s="2"/>
      <c r="J14" s="2"/>
      <c r="K14" s="2" t="s">
        <v>10</v>
      </c>
      <c r="L14" s="2" t="s">
        <v>409</v>
      </c>
      <c r="M14" s="2">
        <f t="shared" si="0"/>
        <v>4</v>
      </c>
      <c r="N14" s="2">
        <v>4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</v>
      </c>
      <c r="V14" s="2">
        <v>0</v>
      </c>
      <c r="W14" s="2">
        <v>0</v>
      </c>
      <c r="X14" s="2">
        <v>100</v>
      </c>
      <c r="Y14" t="s">
        <v>200</v>
      </c>
      <c r="Z14" s="2" t="s">
        <v>5</v>
      </c>
      <c r="AA14" s="2"/>
    </row>
    <row r="15" spans="1:27" x14ac:dyDescent="0.2">
      <c r="A15" s="2">
        <v>2013</v>
      </c>
      <c r="B15" s="2" t="s">
        <v>14</v>
      </c>
      <c r="C15" s="2"/>
      <c r="D15" s="2"/>
      <c r="E15" s="2" t="s">
        <v>9</v>
      </c>
      <c r="F15" s="2" t="s">
        <v>9</v>
      </c>
      <c r="G15" s="2" t="s">
        <v>10</v>
      </c>
      <c r="H15" s="2" t="s">
        <v>12</v>
      </c>
      <c r="I15" s="2"/>
      <c r="J15" s="2"/>
      <c r="K15" s="2" t="s">
        <v>13</v>
      </c>
      <c r="L15" s="2" t="s">
        <v>182</v>
      </c>
      <c r="M15" s="2">
        <f t="shared" si="0"/>
        <v>5</v>
      </c>
      <c r="N15" s="2">
        <v>5</v>
      </c>
      <c r="O15" s="2">
        <v>0</v>
      </c>
      <c r="P15" s="2">
        <v>74</v>
      </c>
      <c r="Q15" s="2">
        <v>1</v>
      </c>
      <c r="R15" s="2">
        <v>6</v>
      </c>
      <c r="S15" s="2">
        <v>19</v>
      </c>
      <c r="T15" s="2">
        <v>0</v>
      </c>
      <c r="U15" s="2">
        <v>4</v>
      </c>
      <c r="V15" s="2">
        <v>1</v>
      </c>
      <c r="W15" s="2">
        <v>0</v>
      </c>
      <c r="X15" s="2">
        <v>80</v>
      </c>
      <c r="Y15" t="s">
        <v>210</v>
      </c>
      <c r="Z15" s="2" t="s">
        <v>5</v>
      </c>
      <c r="AA15" s="2"/>
    </row>
    <row r="16" spans="1:27" x14ac:dyDescent="0.2">
      <c r="A16" s="2">
        <v>2014</v>
      </c>
      <c r="B16" s="2" t="s">
        <v>11</v>
      </c>
      <c r="C16" s="2"/>
      <c r="D16" s="2" t="s">
        <v>9</v>
      </c>
      <c r="E16" s="2" t="s">
        <v>9</v>
      </c>
      <c r="F16" s="2" t="s">
        <v>9</v>
      </c>
      <c r="G16" s="2" t="s">
        <v>11</v>
      </c>
      <c r="H16" s="2" t="s">
        <v>13</v>
      </c>
      <c r="I16" s="2"/>
      <c r="J16" s="2"/>
      <c r="K16" s="2" t="s">
        <v>12</v>
      </c>
      <c r="L16" s="2" t="s">
        <v>410</v>
      </c>
      <c r="M16" s="2">
        <f t="shared" si="0"/>
        <v>5</v>
      </c>
      <c r="N16" s="2">
        <v>5</v>
      </c>
      <c r="O16" s="2">
        <v>0</v>
      </c>
      <c r="P16" s="2">
        <v>20</v>
      </c>
      <c r="Q16" s="2">
        <v>4</v>
      </c>
      <c r="R16" s="2">
        <v>0</v>
      </c>
      <c r="S16" s="2">
        <v>0</v>
      </c>
      <c r="T16" s="2">
        <v>0</v>
      </c>
      <c r="U16" s="2">
        <v>4</v>
      </c>
      <c r="V16" s="2">
        <v>1</v>
      </c>
      <c r="W16" s="2">
        <v>0</v>
      </c>
      <c r="X16" s="2">
        <v>80</v>
      </c>
      <c r="Y16" t="s">
        <v>510</v>
      </c>
      <c r="Z16" s="2" t="s">
        <v>0</v>
      </c>
      <c r="AA16" s="2"/>
    </row>
    <row r="17" spans="1:27" x14ac:dyDescent="0.2">
      <c r="A17" s="2">
        <v>2015</v>
      </c>
      <c r="B17" s="2" t="s">
        <v>11</v>
      </c>
      <c r="C17" s="2"/>
      <c r="D17" s="2"/>
      <c r="E17" s="2" t="s">
        <v>9</v>
      </c>
      <c r="F17" s="2" t="s">
        <v>11</v>
      </c>
      <c r="G17" s="2" t="s">
        <v>11</v>
      </c>
      <c r="H17" s="2" t="s">
        <v>13</v>
      </c>
      <c r="I17" s="2"/>
      <c r="J17" s="2"/>
      <c r="K17" s="2" t="s">
        <v>10</v>
      </c>
      <c r="L17" s="2" t="s">
        <v>411</v>
      </c>
      <c r="M17" s="2">
        <f t="shared" si="0"/>
        <v>5</v>
      </c>
      <c r="N17" s="2">
        <v>5</v>
      </c>
      <c r="O17" s="2">
        <v>0</v>
      </c>
      <c r="P17" s="2">
        <v>5</v>
      </c>
      <c r="Q17" s="2">
        <v>1</v>
      </c>
      <c r="R17" s="2">
        <v>0</v>
      </c>
      <c r="S17" s="2">
        <v>0</v>
      </c>
      <c r="T17" s="2">
        <v>0</v>
      </c>
      <c r="U17" s="2">
        <v>4</v>
      </c>
      <c r="V17" s="2">
        <v>1</v>
      </c>
      <c r="W17" s="2">
        <v>0</v>
      </c>
      <c r="X17" s="2">
        <v>80</v>
      </c>
      <c r="Y17" t="s">
        <v>198</v>
      </c>
      <c r="Z17" s="2" t="s">
        <v>2</v>
      </c>
      <c r="AA17" s="2"/>
    </row>
    <row r="18" spans="1:27" x14ac:dyDescent="0.2">
      <c r="A18" s="2">
        <v>2016</v>
      </c>
      <c r="B18" s="2" t="s">
        <v>9</v>
      </c>
      <c r="C18" s="2" t="s">
        <v>9</v>
      </c>
      <c r="D18" s="2" t="s">
        <v>9</v>
      </c>
      <c r="E18" s="2" t="s">
        <v>9</v>
      </c>
      <c r="F18" s="2" t="s">
        <v>9</v>
      </c>
      <c r="G18" s="2" t="s">
        <v>11</v>
      </c>
      <c r="H18" s="2" t="s">
        <v>13</v>
      </c>
      <c r="I18" s="2"/>
      <c r="J18" s="2"/>
      <c r="K18" s="2" t="s">
        <v>12</v>
      </c>
      <c r="L18" s="2" t="s">
        <v>132</v>
      </c>
      <c r="M18" s="2">
        <f t="shared" si="0"/>
        <v>5</v>
      </c>
      <c r="N18" s="2">
        <v>5</v>
      </c>
      <c r="O18" s="2">
        <v>0</v>
      </c>
      <c r="P18" s="2">
        <v>13</v>
      </c>
      <c r="Q18" s="2">
        <v>2</v>
      </c>
      <c r="R18" s="2">
        <v>0</v>
      </c>
      <c r="S18" s="2">
        <v>1</v>
      </c>
      <c r="T18" s="2">
        <v>0</v>
      </c>
      <c r="U18" s="2">
        <v>2</v>
      </c>
      <c r="V18" s="2">
        <v>3</v>
      </c>
      <c r="W18" s="2">
        <v>0</v>
      </c>
      <c r="X18" s="2">
        <v>40</v>
      </c>
      <c r="Y18" t="s">
        <v>510</v>
      </c>
      <c r="Z18" s="2" t="s">
        <v>4</v>
      </c>
      <c r="AA18" s="2"/>
    </row>
    <row r="19" spans="1:27" x14ac:dyDescent="0.2">
      <c r="A19" s="2">
        <v>2017</v>
      </c>
      <c r="B19" s="2" t="s">
        <v>9</v>
      </c>
      <c r="C19" s="2"/>
      <c r="D19" s="2"/>
      <c r="E19" s="2" t="s">
        <v>9</v>
      </c>
      <c r="F19" s="2" t="s">
        <v>11</v>
      </c>
      <c r="G19" s="2" t="s">
        <v>10</v>
      </c>
      <c r="H19" s="2" t="s">
        <v>13</v>
      </c>
      <c r="I19" s="2"/>
      <c r="J19" s="2"/>
      <c r="K19" s="2" t="s">
        <v>12</v>
      </c>
      <c r="L19" s="2" t="s">
        <v>132</v>
      </c>
      <c r="M19" s="2">
        <f t="shared" si="0"/>
        <v>5</v>
      </c>
      <c r="N19" s="2">
        <v>5</v>
      </c>
      <c r="O19" s="2">
        <v>0</v>
      </c>
      <c r="P19" s="2">
        <v>18</v>
      </c>
      <c r="Q19" s="2">
        <v>3</v>
      </c>
      <c r="R19" s="2">
        <v>0</v>
      </c>
      <c r="S19" s="2">
        <v>1</v>
      </c>
      <c r="T19" s="2">
        <v>0</v>
      </c>
      <c r="U19" s="2">
        <v>3</v>
      </c>
      <c r="V19" s="2">
        <v>2</v>
      </c>
      <c r="W19" s="2">
        <v>0</v>
      </c>
      <c r="X19" s="2">
        <v>60</v>
      </c>
      <c r="Y19" t="s">
        <v>510</v>
      </c>
      <c r="Z19" s="2" t="s">
        <v>4</v>
      </c>
      <c r="AA19" s="2"/>
    </row>
    <row r="20" spans="1:27" x14ac:dyDescent="0.2">
      <c r="A20" s="2">
        <v>2018</v>
      </c>
      <c r="B20" s="2" t="s">
        <v>11</v>
      </c>
      <c r="C20" s="2" t="s">
        <v>11</v>
      </c>
      <c r="D20" s="2" t="s">
        <v>11</v>
      </c>
      <c r="E20" s="2" t="s">
        <v>10</v>
      </c>
      <c r="F20" s="2" t="s">
        <v>11</v>
      </c>
      <c r="G20" s="2" t="s">
        <v>11</v>
      </c>
      <c r="H20" s="2" t="s">
        <v>13</v>
      </c>
      <c r="I20" s="2" t="s">
        <v>10</v>
      </c>
      <c r="J20" s="2"/>
      <c r="K20" s="2" t="s">
        <v>12</v>
      </c>
      <c r="L20" s="2" t="s">
        <v>65</v>
      </c>
      <c r="M20" s="2">
        <f t="shared" si="0"/>
        <v>5</v>
      </c>
      <c r="N20" s="2">
        <v>5</v>
      </c>
      <c r="O20" s="2">
        <v>0</v>
      </c>
      <c r="P20" s="2">
        <v>35</v>
      </c>
      <c r="Q20" s="2">
        <v>7</v>
      </c>
      <c r="R20" s="2">
        <v>0</v>
      </c>
      <c r="S20" s="2">
        <v>0</v>
      </c>
      <c r="T20" s="2">
        <v>0</v>
      </c>
      <c r="U20" s="2">
        <v>5</v>
      </c>
      <c r="V20" s="2">
        <v>0</v>
      </c>
      <c r="W20" s="2">
        <v>0</v>
      </c>
      <c r="X20" s="2">
        <v>100</v>
      </c>
      <c r="Y20" t="s">
        <v>209</v>
      </c>
      <c r="Z20" s="2" t="s">
        <v>2</v>
      </c>
      <c r="AA20" s="2"/>
    </row>
    <row r="21" spans="1:27" x14ac:dyDescent="0.2">
      <c r="A21" s="1">
        <v>2019</v>
      </c>
      <c r="B21" s="1" t="s">
        <v>14</v>
      </c>
      <c r="C21" s="1" t="s">
        <v>14</v>
      </c>
      <c r="D21" s="1" t="s">
        <v>14</v>
      </c>
      <c r="E21" s="1"/>
      <c r="F21" s="1" t="s">
        <v>9</v>
      </c>
      <c r="G21" s="1" t="s">
        <v>11</v>
      </c>
      <c r="H21" s="1" t="s">
        <v>13</v>
      </c>
      <c r="I21" s="1" t="s">
        <v>13</v>
      </c>
      <c r="J21" s="1" t="s">
        <v>14</v>
      </c>
      <c r="K21" s="1" t="s">
        <v>12</v>
      </c>
      <c r="L21" s="2" t="s">
        <v>158</v>
      </c>
      <c r="M21" s="2">
        <f t="shared" si="0"/>
        <v>5</v>
      </c>
      <c r="N21" s="2">
        <v>4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5</v>
      </c>
      <c r="V21" s="2">
        <v>0</v>
      </c>
      <c r="W21" s="2">
        <v>0</v>
      </c>
      <c r="X21" s="2">
        <v>100</v>
      </c>
      <c r="Y21" t="s">
        <v>198</v>
      </c>
      <c r="Z21" s="2" t="s">
        <v>5</v>
      </c>
      <c r="AA21" s="2"/>
    </row>
    <row r="22" spans="1:27" x14ac:dyDescent="0.2">
      <c r="Z22" s="2"/>
      <c r="AA22" s="2"/>
    </row>
  </sheetData>
  <hyperlinks>
    <hyperlink ref="A21" r:id="rId1" tooltip="2019 Six Nations Championship" display="https://en.wikipedia.org/wiki/2019_Six_Nations_Championship" xr:uid="{00000000-0004-0000-0100-000000000000}"/>
    <hyperlink ref="B21" r:id="rId2" tooltip="Wales national rugby union team" display="https://en.wikipedia.org/wiki/Wales_national_rugby_union_team" xr:uid="{00000000-0004-0000-0100-000001000000}"/>
    <hyperlink ref="C21" r:id="rId3" tooltip="Wales national rugby union team" display="https://en.wikipedia.org/wiki/Wales_national_rugby_union_team" xr:uid="{00000000-0004-0000-0100-000002000000}"/>
    <hyperlink ref="D21" r:id="rId4" tooltip="Wales national rugby union team" display="https://en.wikipedia.org/wiki/Wales_national_rugby_union_team" xr:uid="{00000000-0004-0000-0100-000003000000}"/>
    <hyperlink ref="F21" r:id="rId5" tooltip="England national rugby union team" display="https://en.wikipedia.org/wiki/England_national_rugby_union_team" xr:uid="{00000000-0004-0000-0100-000004000000}"/>
    <hyperlink ref="G21" r:id="rId6" tooltip="Ireland national rugby union team" display="https://en.wikipedia.org/wiki/Ireland_national_rugby_union_team" xr:uid="{00000000-0004-0000-0100-000005000000}"/>
    <hyperlink ref="H21" r:id="rId7" tooltip="France national rugby union team" display="https://en.wikipedia.org/wiki/France_national_rugby_union_team" xr:uid="{00000000-0004-0000-0100-000006000000}"/>
    <hyperlink ref="I21" r:id="rId8" tooltip="France national rugby union team" display="https://en.wikipedia.org/wiki/France_national_rugby_union_team" xr:uid="{00000000-0004-0000-0100-000007000000}"/>
    <hyperlink ref="J21" r:id="rId9" tooltip="Wales national rugby union team" display="https://en.wikipedia.org/wiki/Wales_national_rugby_union_team" xr:uid="{00000000-0004-0000-0100-000008000000}"/>
    <hyperlink ref="K21" r:id="rId10" tooltip="Italy national rugby union team" display="https://en.wikipedia.org/wiki/Italy_national_rugby_union_team" xr:uid="{00000000-0004-0000-0100-000009000000}"/>
    <hyperlink ref="K20" r:id="rId11" tooltip="Italy national rugby union team" display="https://en.wikipedia.org/wiki/Italy_national_rugby_union_team" xr:uid="{00000000-0004-0000-0100-00000A000000}"/>
    <hyperlink ref="I20" r:id="rId12" tooltip="Scotland national rugby union team" display="https://en.wikipedia.org/wiki/Scotland_national_rugby_union_team" xr:uid="{00000000-0004-0000-0100-00000B000000}"/>
    <hyperlink ref="H20" r:id="rId13" tooltip="France national rugby union team" display="https://en.wikipedia.org/wiki/France_national_rugby_union_team" xr:uid="{00000000-0004-0000-0100-00000C000000}"/>
    <hyperlink ref="G20" r:id="rId14" tooltip="Ireland national rugby union team" display="https://en.wikipedia.org/wiki/Ireland_national_rugby_union_team" xr:uid="{00000000-0004-0000-0100-00000D000000}"/>
    <hyperlink ref="F20" r:id="rId15" tooltip="Ireland national rugby union team" display="https://en.wikipedia.org/wiki/Ireland_national_rugby_union_team" xr:uid="{00000000-0004-0000-0100-00000E000000}"/>
    <hyperlink ref="E20" r:id="rId16" tooltip="Scotland national rugby union team" display="https://en.wikipedia.org/wiki/Scotland_national_rugby_union_team" xr:uid="{00000000-0004-0000-0100-00000F000000}"/>
    <hyperlink ref="D20" r:id="rId17" tooltip="Ireland national rugby union team" display="https://en.wikipedia.org/wiki/Ireland_national_rugby_union_team" xr:uid="{00000000-0004-0000-0100-000010000000}"/>
    <hyperlink ref="C20" r:id="rId18" tooltip="Ireland national rugby union team" display="https://en.wikipedia.org/wiki/Ireland_national_rugby_union_team" xr:uid="{00000000-0004-0000-0100-000011000000}"/>
    <hyperlink ref="B20" r:id="rId19" tooltip="Ireland national rugby union team" display="https://en.wikipedia.org/wiki/Ireland_national_rugby_union_team" xr:uid="{00000000-0004-0000-0100-000012000000}"/>
    <hyperlink ref="A20" r:id="rId20" tooltip="2018 Six Nations Championship" display="https://en.wikipedia.org/wiki/2018_Six_Nations_Championship" xr:uid="{00000000-0004-0000-0100-000013000000}"/>
    <hyperlink ref="K19" r:id="rId21" tooltip="Italy national rugby union team" display="https://en.wikipedia.org/wiki/Italy_national_rugby_union_team" xr:uid="{00000000-0004-0000-0100-000014000000}"/>
    <hyperlink ref="H19" r:id="rId22" tooltip="France national rugby union team" display="https://en.wikipedia.org/wiki/France_national_rugby_union_team" xr:uid="{00000000-0004-0000-0100-000015000000}"/>
    <hyperlink ref="G19" r:id="rId23" tooltip="Scotland national rugby union team" display="https://en.wikipedia.org/wiki/Scotland_national_rugby_union_team" xr:uid="{00000000-0004-0000-0100-000016000000}"/>
    <hyperlink ref="F19" r:id="rId24" tooltip="Ireland national rugby union team" display="https://en.wikipedia.org/wiki/Ireland_national_rugby_union_team" xr:uid="{00000000-0004-0000-0100-000017000000}"/>
    <hyperlink ref="E19" r:id="rId25" tooltip="England national rugby union team" display="https://en.wikipedia.org/wiki/England_national_rugby_union_team" xr:uid="{00000000-0004-0000-0100-000018000000}"/>
    <hyperlink ref="B19" r:id="rId26" tooltip="England national rugby union team" display="https://en.wikipedia.org/wiki/England_national_rugby_union_team" xr:uid="{00000000-0004-0000-0100-000019000000}"/>
    <hyperlink ref="A19" r:id="rId27" tooltip="2017 Six Nations Championship" display="https://en.wikipedia.org/wiki/2017_Six_Nations_Championship" xr:uid="{00000000-0004-0000-0100-00001A000000}"/>
    <hyperlink ref="K18" r:id="rId28" tooltip="Italy national rugby union team" display="https://en.wikipedia.org/wiki/Italy_national_rugby_union_team" xr:uid="{00000000-0004-0000-0100-00001B000000}"/>
    <hyperlink ref="H18" r:id="rId29" tooltip="France national rugby union team" display="https://en.wikipedia.org/wiki/France_national_rugby_union_team" xr:uid="{00000000-0004-0000-0100-00001C000000}"/>
    <hyperlink ref="G18" r:id="rId30" tooltip="Ireland national rugby union team" display="https://en.wikipedia.org/wiki/Ireland_national_rugby_union_team" xr:uid="{00000000-0004-0000-0100-00001D000000}"/>
    <hyperlink ref="F18" r:id="rId31" tooltip="England national rugby union team" display="https://en.wikipedia.org/wiki/England_national_rugby_union_team" xr:uid="{00000000-0004-0000-0100-00001E000000}"/>
    <hyperlink ref="E18" r:id="rId32" tooltip="England national rugby union team" display="https://en.wikipedia.org/wiki/England_national_rugby_union_team" xr:uid="{00000000-0004-0000-0100-00001F000000}"/>
    <hyperlink ref="D18" r:id="rId33" tooltip="England national rugby union team" display="https://en.wikipedia.org/wiki/England_national_rugby_union_team" xr:uid="{00000000-0004-0000-0100-000020000000}"/>
    <hyperlink ref="C18" r:id="rId34" tooltip="England national rugby union team" display="https://en.wikipedia.org/wiki/England_national_rugby_union_team" xr:uid="{00000000-0004-0000-0100-000021000000}"/>
    <hyperlink ref="B18" r:id="rId35" tooltip="England national rugby union team" display="https://en.wikipedia.org/wiki/England_national_rugby_union_team" xr:uid="{00000000-0004-0000-0100-000022000000}"/>
    <hyperlink ref="A18" r:id="rId36" tooltip="2016 Six Nations Championship" display="https://en.wikipedia.org/wiki/2016_Six_Nations_Championship" xr:uid="{00000000-0004-0000-0100-000023000000}"/>
    <hyperlink ref="K17" r:id="rId37" tooltip="Scotland national rugby union team" display="https://en.wikipedia.org/wiki/Scotland_national_rugby_union_team" xr:uid="{00000000-0004-0000-0100-000024000000}"/>
    <hyperlink ref="H17" r:id="rId38" tooltip="France national rugby union team" display="https://en.wikipedia.org/wiki/France_national_rugby_union_team" xr:uid="{00000000-0004-0000-0100-000025000000}"/>
    <hyperlink ref="G17" r:id="rId39" tooltip="Ireland national rugby union team" display="https://en.wikipedia.org/wiki/Ireland_national_rugby_union_team" xr:uid="{00000000-0004-0000-0100-000026000000}"/>
    <hyperlink ref="F17" r:id="rId40" tooltip="Ireland national rugby union team" display="https://en.wikipedia.org/wiki/Ireland_national_rugby_union_team" xr:uid="{00000000-0004-0000-0100-000027000000}"/>
    <hyperlink ref="E17" r:id="rId41" tooltip="England national rugby union team" display="https://en.wikipedia.org/wiki/England_national_rugby_union_team" xr:uid="{00000000-0004-0000-0100-000028000000}"/>
    <hyperlink ref="B17" r:id="rId42" tooltip="Ireland national rugby union team" display="https://en.wikipedia.org/wiki/Ireland_national_rugby_union_team" xr:uid="{00000000-0004-0000-0100-000029000000}"/>
    <hyperlink ref="A17" r:id="rId43" tooltip="2015 Six Nations Championship" display="https://en.wikipedia.org/wiki/2015_Six_Nations_Championship" xr:uid="{00000000-0004-0000-0100-00002A000000}"/>
    <hyperlink ref="K16" r:id="rId44" tooltip="Italy national rugby union team" display="https://en.wikipedia.org/wiki/Italy_national_rugby_union_team" xr:uid="{00000000-0004-0000-0100-00002B000000}"/>
    <hyperlink ref="H16" r:id="rId45" tooltip="France national rugby union team" display="https://en.wikipedia.org/wiki/France_national_rugby_union_team" xr:uid="{00000000-0004-0000-0100-00002C000000}"/>
    <hyperlink ref="G16" r:id="rId46" tooltip="Ireland national rugby union team" display="https://en.wikipedia.org/wiki/Ireland_national_rugby_union_team" xr:uid="{00000000-0004-0000-0100-00002D000000}"/>
    <hyperlink ref="F16" r:id="rId47" tooltip="England national rugby union team" display="https://en.wikipedia.org/wiki/England_national_rugby_union_team" xr:uid="{00000000-0004-0000-0100-00002E000000}"/>
    <hyperlink ref="E16" r:id="rId48" tooltip="England national rugby union team" display="https://en.wikipedia.org/wiki/England_national_rugby_union_team" xr:uid="{00000000-0004-0000-0100-00002F000000}"/>
    <hyperlink ref="D16" r:id="rId49" tooltip="England national rugby union team" display="https://en.wikipedia.org/wiki/England_national_rugby_union_team" xr:uid="{00000000-0004-0000-0100-000030000000}"/>
    <hyperlink ref="B16" r:id="rId50" tooltip="Ireland national rugby union team" display="https://en.wikipedia.org/wiki/Ireland_national_rugby_union_team" xr:uid="{00000000-0004-0000-0100-000031000000}"/>
    <hyperlink ref="A16" r:id="rId51" tooltip="2014 Six Nations Championship" display="https://en.wikipedia.org/wiki/2014_Six_Nations_Championship" xr:uid="{00000000-0004-0000-0100-000032000000}"/>
    <hyperlink ref="K15" r:id="rId52" tooltip="France national rugby union team" display="https://en.wikipedia.org/wiki/France_national_rugby_union_team" xr:uid="{00000000-0004-0000-0100-000033000000}"/>
    <hyperlink ref="H15" r:id="rId53" tooltip="Italy national rugby union team" display="https://en.wikipedia.org/wiki/Italy_national_rugby_union_team" xr:uid="{00000000-0004-0000-0100-000034000000}"/>
    <hyperlink ref="G15" r:id="rId54" tooltip="Scotland national rugby union team" display="https://en.wikipedia.org/wiki/Scotland_national_rugby_union_team" xr:uid="{00000000-0004-0000-0100-000035000000}"/>
    <hyperlink ref="F15" r:id="rId55" tooltip="England national rugby union team" display="https://en.wikipedia.org/wiki/England_national_rugby_union_team" xr:uid="{00000000-0004-0000-0100-000036000000}"/>
    <hyperlink ref="E15" r:id="rId56" tooltip="England national rugby union team" display="https://en.wikipedia.org/wiki/England_national_rugby_union_team" xr:uid="{00000000-0004-0000-0100-000037000000}"/>
    <hyperlink ref="B15" r:id="rId57" tooltip="Wales national rugby union team" display="https://en.wikipedia.org/wiki/Wales_national_rugby_union_team" xr:uid="{00000000-0004-0000-0100-000038000000}"/>
    <hyperlink ref="A15" r:id="rId58" tooltip="2013 Six Nations Championship" display="https://en.wikipedia.org/wiki/2013_Six_Nations_Championship" xr:uid="{00000000-0004-0000-0100-000039000000}"/>
    <hyperlink ref="K14" r:id="rId59" tooltip="Scotland national rugby union team" display="https://en.wikipedia.org/wiki/Scotland_national_rugby_union_team" xr:uid="{00000000-0004-0000-0100-00003A000000}"/>
    <hyperlink ref="H14" r:id="rId60" tooltip="France national rugby union team" display="https://en.wikipedia.org/wiki/France_national_rugby_union_team" xr:uid="{00000000-0004-0000-0100-00003B000000}"/>
    <hyperlink ref="G14" r:id="rId61" tooltip="Ireland national rugby union team" display="https://en.wikipedia.org/wiki/Ireland_national_rugby_union_team" xr:uid="{00000000-0004-0000-0100-00003C000000}"/>
    <hyperlink ref="F14" r:id="rId62" tooltip="England national rugby union team" display="https://en.wikipedia.org/wiki/England_national_rugby_union_team" xr:uid="{00000000-0004-0000-0100-00003D000000}"/>
    <hyperlink ref="E14" r:id="rId63" tooltip="England national rugby union team" display="https://en.wikipedia.org/wiki/England_national_rugby_union_team" xr:uid="{00000000-0004-0000-0100-00003E000000}"/>
    <hyperlink ref="D14" r:id="rId64" tooltip="Wales national rugby union team" display="https://en.wikipedia.org/wiki/Wales_national_rugby_union_team" xr:uid="{00000000-0004-0000-0100-00003F000000}"/>
    <hyperlink ref="C14" r:id="rId65" tooltip="Wales national rugby union team" display="https://en.wikipedia.org/wiki/Wales_national_rugby_union_team" xr:uid="{00000000-0004-0000-0100-000040000000}"/>
    <hyperlink ref="B14" r:id="rId66" tooltip="Wales national rugby union team" display="https://en.wikipedia.org/wiki/Wales_national_rugby_union_team" xr:uid="{00000000-0004-0000-0100-000041000000}"/>
    <hyperlink ref="A14" r:id="rId67" tooltip="2012 Six Nations Championship" display="https://en.wikipedia.org/wiki/2012_Six_Nations_Championship" xr:uid="{00000000-0004-0000-0100-000042000000}"/>
    <hyperlink ref="K13" r:id="rId68" tooltip="Italy national rugby union team" display="https://en.wikipedia.org/wiki/Italy_national_rugby_union_team" xr:uid="{00000000-0004-0000-0100-000043000000}"/>
    <hyperlink ref="H13" r:id="rId69" tooltip="Italy national rugby union team" display="https://en.wikipedia.org/wiki/Italy_national_rugby_union_team" xr:uid="{00000000-0004-0000-0100-000044000000}"/>
    <hyperlink ref="G13" r:id="rId70" tooltip="Ireland national rugby union team" display="https://en.wikipedia.org/wiki/Ireland_national_rugby_union_team" xr:uid="{00000000-0004-0000-0100-000045000000}"/>
    <hyperlink ref="F13" r:id="rId71" tooltip="Ireland national rugby union team" display="https://en.wikipedia.org/wiki/Ireland_national_rugby_union_team" xr:uid="{00000000-0004-0000-0100-000046000000}"/>
    <hyperlink ref="E13" r:id="rId72" tooltip="England national rugby union team" display="https://en.wikipedia.org/wiki/England_national_rugby_union_team" xr:uid="{00000000-0004-0000-0100-000047000000}"/>
    <hyperlink ref="B13" r:id="rId73" tooltip="England national rugby union team" display="https://en.wikipedia.org/wiki/England_national_rugby_union_team" xr:uid="{00000000-0004-0000-0100-000048000000}"/>
    <hyperlink ref="A13" r:id="rId74" tooltip="2011 Six Nations Championship" display="https://en.wikipedia.org/wiki/2011_Six_Nations_Championship" xr:uid="{00000000-0004-0000-0100-000049000000}"/>
    <hyperlink ref="K12" r:id="rId75" tooltip="Italy national rugby union team" display="https://en.wikipedia.org/wiki/Italy_national_rugby_union_team" xr:uid="{00000000-0004-0000-0100-00004A000000}"/>
    <hyperlink ref="H12" r:id="rId76" tooltip="France national rugby union team" display="https://en.wikipedia.org/wiki/France_national_rugby_union_team" xr:uid="{00000000-0004-0000-0100-00004B000000}"/>
    <hyperlink ref="G12" r:id="rId77" tooltip="Scotland national rugby union team" display="https://en.wikipedia.org/wiki/Scotland_national_rugby_union_team" xr:uid="{00000000-0004-0000-0100-00004C000000}"/>
    <hyperlink ref="F12" r:id="rId78" tooltip="Ireland national rugby union team" display="https://en.wikipedia.org/wiki/Ireland_national_rugby_union_team" xr:uid="{00000000-0004-0000-0100-00004D000000}"/>
    <hyperlink ref="C12" r:id="rId79" tooltip="France national rugby union team" display="https://en.wikipedia.org/wiki/France_national_rugby_union_team" xr:uid="{00000000-0004-0000-0100-00004E000000}"/>
    <hyperlink ref="B12" r:id="rId80" tooltip="France national rugby union team" display="https://en.wikipedia.org/wiki/France_national_rugby_union_team" xr:uid="{00000000-0004-0000-0100-00004F000000}"/>
    <hyperlink ref="A12" r:id="rId81" tooltip="2010 Six Nations Championship" display="https://en.wikipedia.org/wiki/2010_Six_Nations_Championship" xr:uid="{00000000-0004-0000-0100-000050000000}"/>
    <hyperlink ref="K11" r:id="rId82" tooltip="Italy national rugby union team" display="https://en.wikipedia.org/wiki/Italy_national_rugby_union_team" xr:uid="{00000000-0004-0000-0100-000051000000}"/>
    <hyperlink ref="H11" r:id="rId83" tooltip="France national rugby union team" display="https://en.wikipedia.org/wiki/France_national_rugby_union_team" xr:uid="{00000000-0004-0000-0100-000052000000}"/>
    <hyperlink ref="G11" r:id="rId84" tooltip="Ireland national rugby union team" display="https://en.wikipedia.org/wiki/Ireland_national_rugby_union_team" xr:uid="{00000000-0004-0000-0100-000053000000}"/>
    <hyperlink ref="F11" r:id="rId85" tooltip="Ireland national rugby union team" display="https://en.wikipedia.org/wiki/Ireland_national_rugby_union_team" xr:uid="{00000000-0004-0000-0100-000054000000}"/>
    <hyperlink ref="E11" r:id="rId86" tooltip="England national rugby union team" display="https://en.wikipedia.org/wiki/England_national_rugby_union_team" xr:uid="{00000000-0004-0000-0100-000055000000}"/>
    <hyperlink ref="D11" r:id="rId87" tooltip="Ireland national rugby union team" display="https://en.wikipedia.org/wiki/Ireland_national_rugby_union_team" xr:uid="{00000000-0004-0000-0100-000056000000}"/>
    <hyperlink ref="C11" r:id="rId88" tooltip="Ireland national rugby union team" display="https://en.wikipedia.org/wiki/Ireland_national_rugby_union_team" xr:uid="{00000000-0004-0000-0100-000057000000}"/>
    <hyperlink ref="B11" r:id="rId89" tooltip="Ireland national rugby union team" display="https://en.wikipedia.org/wiki/Ireland_national_rugby_union_team" xr:uid="{00000000-0004-0000-0100-000058000000}"/>
    <hyperlink ref="A11" r:id="rId90" tooltip="2009 Six Nations Championship" display="https://en.wikipedia.org/wiki/2009_Six_Nations_Championship" xr:uid="{00000000-0004-0000-0100-000059000000}"/>
    <hyperlink ref="K10" r:id="rId91" tooltip="Italy national rugby union team" display="https://en.wikipedia.org/wiki/Italy_national_rugby_union_team" xr:uid="{00000000-0004-0000-0100-00005A000000}"/>
    <hyperlink ref="H10" r:id="rId92" tooltip="France national rugby union team" display="https://en.wikipedia.org/wiki/France_national_rugby_union_team" xr:uid="{00000000-0004-0000-0100-00005B000000}"/>
    <hyperlink ref="G10" r:id="rId93" tooltip="Ireland national rugby union team" display="https://en.wikipedia.org/wiki/Ireland_national_rugby_union_team" xr:uid="{00000000-0004-0000-0100-00005C000000}"/>
    <hyperlink ref="F10" r:id="rId94" tooltip="England national rugby union team" display="https://en.wikipedia.org/wiki/England_national_rugby_union_team" xr:uid="{00000000-0004-0000-0100-00005D000000}"/>
    <hyperlink ref="E10" r:id="rId95" tooltip="Scotland national rugby union team" display="https://en.wikipedia.org/wiki/Scotland_national_rugby_union_team" xr:uid="{00000000-0004-0000-0100-00005E000000}"/>
    <hyperlink ref="D10" r:id="rId96" tooltip="Wales national rugby union team" display="https://en.wikipedia.org/wiki/Wales_national_rugby_union_team" xr:uid="{00000000-0004-0000-0100-00005F000000}"/>
    <hyperlink ref="C10" r:id="rId97" tooltip="Wales national rugby union team" display="https://en.wikipedia.org/wiki/Wales_national_rugby_union_team" xr:uid="{00000000-0004-0000-0100-000060000000}"/>
    <hyperlink ref="B10" r:id="rId98" tooltip="Wales national rugby union team" display="https://en.wikipedia.org/wiki/Wales_national_rugby_union_team" xr:uid="{00000000-0004-0000-0100-000061000000}"/>
    <hyperlink ref="A10" r:id="rId99" tooltip="2008 Six Nations Championship" display="https://en.wikipedia.org/wiki/2008_Six_Nations_Championship" xr:uid="{00000000-0004-0000-0100-000062000000}"/>
    <hyperlink ref="K9" r:id="rId100" tooltip="Scotland national rugby union team" display="https://en.wikipedia.org/wiki/Scotland_national_rugby_union_team" xr:uid="{00000000-0004-0000-0100-000063000000}"/>
    <hyperlink ref="H9" r:id="rId101" tooltip="France national rugby union team" display="https://en.wikipedia.org/wiki/France_national_rugby_union_team" xr:uid="{00000000-0004-0000-0100-000064000000}"/>
    <hyperlink ref="G9" r:id="rId102" tooltip="Ireland national rugby union team" display="https://en.wikipedia.org/wiki/Ireland_national_rugby_union_team" xr:uid="{00000000-0004-0000-0100-000065000000}"/>
    <hyperlink ref="F9" r:id="rId103" tooltip="Ireland national rugby union team" display="https://en.wikipedia.org/wiki/Ireland_national_rugby_union_team" xr:uid="{00000000-0004-0000-0100-000066000000}"/>
    <hyperlink ref="E9" r:id="rId104" tooltip="England national rugby union team" display="https://en.wikipedia.org/wiki/England_national_rugby_union_team" xr:uid="{00000000-0004-0000-0100-000067000000}"/>
    <hyperlink ref="D9" r:id="rId105" tooltip="Ireland national rugby union team" display="https://en.wikipedia.org/wiki/Ireland_national_rugby_union_team" xr:uid="{00000000-0004-0000-0100-000068000000}"/>
    <hyperlink ref="B9" r:id="rId106" tooltip="France national rugby union team" display="https://en.wikipedia.org/wiki/France_national_rugby_union_team" xr:uid="{00000000-0004-0000-0100-000069000000}"/>
    <hyperlink ref="A9" r:id="rId107" tooltip="2007 Six Nations Championship" display="https://en.wikipedia.org/wiki/2007_Six_Nations_Championship" xr:uid="{00000000-0004-0000-0100-00006A000000}"/>
    <hyperlink ref="K8" r:id="rId108" tooltip="Italy national rugby union team" display="https://en.wikipedia.org/wiki/Italy_national_rugby_union_team" xr:uid="{00000000-0004-0000-0100-00006B000000}"/>
    <hyperlink ref="G8" r:id="rId109" tooltip="Ireland national rugby union team" display="https://en.wikipedia.org/wiki/Ireland_national_rugby_union_team" xr:uid="{00000000-0004-0000-0100-00006C000000}"/>
    <hyperlink ref="F8" r:id="rId110" tooltip="Ireland national rugby union team" display="https://en.wikipedia.org/wiki/Ireland_national_rugby_union_team" xr:uid="{00000000-0004-0000-0100-00006D000000}"/>
    <hyperlink ref="E8" r:id="rId111" tooltip="Scotland national rugby union team" display="https://en.wikipedia.org/wiki/Scotland_national_rugby_union_team" xr:uid="{00000000-0004-0000-0100-00006E000000}"/>
    <hyperlink ref="D8" r:id="rId112" tooltip="Ireland national rugby union team" display="https://en.wikipedia.org/wiki/Ireland_national_rugby_union_team" xr:uid="{00000000-0004-0000-0100-00006F000000}"/>
    <hyperlink ref="B8" r:id="rId113" tooltip="France national rugby union team" display="https://en.wikipedia.org/wiki/France_national_rugby_union_team" xr:uid="{00000000-0004-0000-0100-000070000000}"/>
    <hyperlink ref="A8" r:id="rId114" tooltip="2006 Six Nations Championship" display="https://en.wikipedia.org/wiki/2006_Six_Nations_Championship" xr:uid="{00000000-0004-0000-0100-000071000000}"/>
    <hyperlink ref="K7" r:id="rId115" tooltip="Italy national rugby union team" display="https://en.wikipedia.org/wiki/Italy_national_rugby_union_team" xr:uid="{00000000-0004-0000-0100-000072000000}"/>
    <hyperlink ref="G7" r:id="rId116" tooltip="Ireland national rugby union team" display="https://en.wikipedia.org/wiki/Ireland_national_rugby_union_team" xr:uid="{00000000-0004-0000-0100-000073000000}"/>
    <hyperlink ref="F7" r:id="rId117" tooltip="Ireland national rugby union team" display="https://en.wikipedia.org/wiki/Ireland_national_rugby_union_team" xr:uid="{00000000-0004-0000-0100-000074000000}"/>
    <hyperlink ref="E7" r:id="rId118" tooltip="England national rugby union team" display="https://en.wikipedia.org/wiki/England_national_rugby_union_team" xr:uid="{00000000-0004-0000-0100-000075000000}"/>
    <hyperlink ref="D7" r:id="rId119" tooltip="Wales national rugby union team" display="https://en.wikipedia.org/wiki/Wales_national_rugby_union_team" xr:uid="{00000000-0004-0000-0100-000076000000}"/>
    <hyperlink ref="C7" r:id="rId120" tooltip="Wales national rugby union team" display="https://en.wikipedia.org/wiki/Wales_national_rugby_union_team" xr:uid="{00000000-0004-0000-0100-000077000000}"/>
    <hyperlink ref="B7" r:id="rId121" tooltip="Wales national rugby union team" display="https://en.wikipedia.org/wiki/Wales_national_rugby_union_team" xr:uid="{00000000-0004-0000-0100-000078000000}"/>
    <hyperlink ref="A7" r:id="rId122" tooltip="2005 Six Nations Championship" display="https://en.wikipedia.org/wiki/2005_Six_Nations_Championship" xr:uid="{00000000-0004-0000-0100-000079000000}"/>
    <hyperlink ref="K6" r:id="rId123" tooltip="Scotland national rugby union team" display="https://en.wikipedia.org/wiki/Scotland_national_rugby_union_team" xr:uid="{00000000-0004-0000-0100-00007A000000}"/>
    <hyperlink ref="G6" r:id="rId124" tooltip="Ireland national rugby union team" display="https://en.wikipedia.org/wiki/Ireland_national_rugby_union_team" xr:uid="{00000000-0004-0000-0100-00007B000000}"/>
    <hyperlink ref="F6" r:id="rId125" tooltip="Ireland national rugby union team" display="https://en.wikipedia.org/wiki/Ireland_national_rugby_union_team" xr:uid="{00000000-0004-0000-0100-00007C000000}"/>
    <hyperlink ref="E6" r:id="rId126" tooltip="England national rugby union team" display="https://en.wikipedia.org/wiki/England_national_rugby_union_team" xr:uid="{00000000-0004-0000-0100-00007D000000}"/>
    <hyperlink ref="D6" r:id="rId127" tooltip="Ireland national rugby union team" display="https://en.wikipedia.org/wiki/Ireland_national_rugby_union_team" xr:uid="{00000000-0004-0000-0100-00007E000000}"/>
    <hyperlink ref="C6" r:id="rId128" tooltip="France national rugby union team" display="https://en.wikipedia.org/wiki/France_national_rugby_union_team" xr:uid="{00000000-0004-0000-0100-00007F000000}"/>
    <hyperlink ref="B6" r:id="rId129" tooltip="France national rugby union team" display="https://en.wikipedia.org/wiki/France_national_rugby_union_team" xr:uid="{00000000-0004-0000-0100-000080000000}"/>
    <hyperlink ref="A6" r:id="rId130" tooltip="2004 Six Nations Championship" display="https://en.wikipedia.org/wiki/2004_Six_Nations_Championship" xr:uid="{00000000-0004-0000-0100-000081000000}"/>
    <hyperlink ref="K5" r:id="rId131" tooltip="Wales national rugby union team" display="https://en.wikipedia.org/wiki/Wales_national_rugby_union_team" xr:uid="{00000000-0004-0000-0100-000082000000}"/>
    <hyperlink ref="G5" r:id="rId132" tooltip="Ireland national rugby union team" display="https://en.wikipedia.org/wiki/Ireland_national_rugby_union_team" xr:uid="{00000000-0004-0000-0100-000083000000}"/>
    <hyperlink ref="F5" r:id="rId133" tooltip="England national rugby union team" display="https://en.wikipedia.org/wiki/England_national_rugby_union_team" xr:uid="{00000000-0004-0000-0100-000084000000}"/>
    <hyperlink ref="E5" r:id="rId134" tooltip="England national rugby union team" display="https://en.wikipedia.org/wiki/England_national_rugby_union_team" xr:uid="{00000000-0004-0000-0100-000085000000}"/>
    <hyperlink ref="D5" r:id="rId135" tooltip="England national rugby union team" display="https://en.wikipedia.org/wiki/England_national_rugby_union_team" xr:uid="{00000000-0004-0000-0100-000086000000}"/>
    <hyperlink ref="C5" r:id="rId136" tooltip="England national rugby union team" display="https://en.wikipedia.org/wiki/England_national_rugby_union_team" xr:uid="{00000000-0004-0000-0100-000087000000}"/>
    <hyperlink ref="B5" r:id="rId137" tooltip="England national rugby union team" display="https://en.wikipedia.org/wiki/England_national_rugby_union_team" xr:uid="{00000000-0004-0000-0100-000088000000}"/>
    <hyperlink ref="A5" r:id="rId138" tooltip="2003 Six Nations Championship" display="https://en.wikipedia.org/wiki/2003_Six_Nations_Championship" xr:uid="{00000000-0004-0000-0100-000089000000}"/>
    <hyperlink ref="K4" r:id="rId139" tooltip="Italy national rugby union team" display="https://en.wikipedia.org/wiki/Italy_national_rugby_union_team" xr:uid="{00000000-0004-0000-0100-00008A000000}"/>
    <hyperlink ref="G4" r:id="rId140" tooltip="Ireland national rugby union team" display="https://en.wikipedia.org/wiki/Ireland_national_rugby_union_team" xr:uid="{00000000-0004-0000-0100-00008B000000}"/>
    <hyperlink ref="F4" r:id="rId141" tooltip="England national rugby union team" display="https://en.wikipedia.org/wiki/England_national_rugby_union_team" xr:uid="{00000000-0004-0000-0100-00008C000000}"/>
    <hyperlink ref="E4" r:id="rId142" tooltip="England national rugby union team" display="https://en.wikipedia.org/wiki/England_national_rugby_union_team" xr:uid="{00000000-0004-0000-0100-00008D000000}"/>
    <hyperlink ref="D4" r:id="rId143" tooltip="England national rugby union team" display="https://en.wikipedia.org/wiki/England_national_rugby_union_team" xr:uid="{00000000-0004-0000-0100-00008E000000}"/>
    <hyperlink ref="C4" r:id="rId144" tooltip="France national rugby union team" display="https://en.wikipedia.org/wiki/France_national_rugby_union_team" xr:uid="{00000000-0004-0000-0100-00008F000000}"/>
    <hyperlink ref="B4" r:id="rId145" tooltip="France national rugby union team" display="https://en.wikipedia.org/wiki/France_national_rugby_union_team" xr:uid="{00000000-0004-0000-0100-000090000000}"/>
    <hyperlink ref="A4" r:id="rId146" tooltip="2002 Six Nations Championship" display="https://en.wikipedia.org/wiki/2002_Six_Nations_Championship" xr:uid="{00000000-0004-0000-0100-000091000000}"/>
    <hyperlink ref="K3" r:id="rId147" tooltip="Italy national rugby union team" display="https://en.wikipedia.org/wiki/Italy_national_rugby_union_team" xr:uid="{00000000-0004-0000-0100-000092000000}"/>
    <hyperlink ref="G3" r:id="rId148" tooltip="Scotland national rugby union team" display="https://en.wikipedia.org/wiki/Scotland_national_rugby_union_team" xr:uid="{00000000-0004-0000-0100-000093000000}"/>
    <hyperlink ref="F3" r:id="rId149" tooltip="Ireland national rugby union team" display="https://en.wikipedia.org/wiki/Ireland_national_rugby_union_team" xr:uid="{00000000-0004-0000-0100-000094000000}"/>
    <hyperlink ref="E3" r:id="rId150" tooltip="England national rugby union team" display="https://en.wikipedia.org/wiki/England_national_rugby_union_team" xr:uid="{00000000-0004-0000-0100-000095000000}"/>
    <hyperlink ref="B3" r:id="rId151" tooltip="England national rugby union team" display="https://en.wikipedia.org/wiki/England_national_rugby_union_team" xr:uid="{00000000-0004-0000-0100-000096000000}"/>
    <hyperlink ref="A3" r:id="rId152" tooltip="2001 Six Nations Championship" display="https://en.wikipedia.org/wiki/2001_Six_Nations_Championship" xr:uid="{00000000-0004-0000-0100-000097000000}"/>
    <hyperlink ref="K2" r:id="rId153" tooltip="Italy national rugby union team" display="https://en.wikipedia.org/wiki/Italy_national_rugby_union_team" xr:uid="{00000000-0004-0000-0100-000098000000}"/>
    <hyperlink ref="G2" r:id="rId154" tooltip="Ireland national rugby union team" display="https://en.wikipedia.org/wiki/Ireland_national_rugby_union_team" xr:uid="{00000000-0004-0000-0100-000099000000}"/>
    <hyperlink ref="F2" r:id="rId155" tooltip="England national rugby union team" display="https://en.wikipedia.org/wiki/England_national_rugby_union_team" xr:uid="{00000000-0004-0000-0100-00009A000000}"/>
    <hyperlink ref="E2" r:id="rId156" tooltip="Scotland national rugby union team" display="https://en.wikipedia.org/wiki/Scotland_national_rugby_union_team" xr:uid="{00000000-0004-0000-0100-00009B000000}"/>
    <hyperlink ref="B2" r:id="rId157" tooltip="England national rugby union team" display="https://en.wikipedia.org/wiki/England_national_rugby_union_team" xr:uid="{00000000-0004-0000-0100-00009C000000}"/>
    <hyperlink ref="A2" r:id="rId158" tooltip="2000 Six Nations Championship" display="https://en.wikipedia.org/wiki/2000_Six_Nations_Championship" xr:uid="{00000000-0004-0000-0100-00009D000000}"/>
  </hyperlinks>
  <pageMargins left="0.7" right="0.7" top="0.75" bottom="0.75" header="0.3" footer="0.3"/>
  <pageSetup orientation="portrait" r:id="rId1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225"/>
  <sheetViews>
    <sheetView tabSelected="1" topLeftCell="R1" workbookViewId="0">
      <selection activeCell="X104" sqref="X104"/>
    </sheetView>
  </sheetViews>
  <sheetFormatPr baseColWidth="10" defaultColWidth="8.83203125" defaultRowHeight="15" x14ac:dyDescent="0.2"/>
  <cols>
    <col min="1" max="1" width="15.33203125" style="5" bestFit="1" customWidth="1"/>
    <col min="2" max="2" width="16.6640625" style="5" bestFit="1" customWidth="1"/>
    <col min="3" max="3" width="15.6640625" style="5" bestFit="1" customWidth="1"/>
    <col min="4" max="4" width="22.6640625" bestFit="1" customWidth="1"/>
    <col min="5" max="5" width="23.33203125" style="2" bestFit="1" customWidth="1"/>
    <col min="6" max="6" width="20.5" style="2" customWidth="1"/>
    <col min="7" max="7" width="25.1640625" style="2" bestFit="1" customWidth="1"/>
    <col min="8" max="8" width="17.83203125" bestFit="1" customWidth="1"/>
    <col min="9" max="9" width="14.6640625" bestFit="1" customWidth="1"/>
    <col min="10" max="10" width="13.6640625" bestFit="1" customWidth="1"/>
    <col min="11" max="11" width="13.1640625" customWidth="1"/>
    <col min="12" max="12" width="14.5" bestFit="1" customWidth="1"/>
    <col min="13" max="13" width="14.6640625" bestFit="1" customWidth="1"/>
    <col min="14" max="14" width="18.33203125" bestFit="1" customWidth="1"/>
    <col min="15" max="15" width="14.6640625" bestFit="1" customWidth="1"/>
    <col min="16" max="16" width="14.5" customWidth="1"/>
    <col min="17" max="17" width="14" bestFit="1" customWidth="1"/>
    <col min="18" max="18" width="15" bestFit="1" customWidth="1"/>
    <col min="19" max="19" width="6.5" style="2" bestFit="1" customWidth="1"/>
    <col min="20" max="20" width="21.33203125" bestFit="1" customWidth="1"/>
    <col min="21" max="21" width="14.83203125" bestFit="1" customWidth="1"/>
    <col min="22" max="22" width="11.6640625" bestFit="1" customWidth="1"/>
    <col min="23" max="23" width="11.6640625" customWidth="1"/>
    <col min="24" max="24" width="17.83203125" style="31" bestFit="1" customWidth="1"/>
    <col min="25" max="25" width="24.33203125" bestFit="1" customWidth="1"/>
    <col min="26" max="26" width="8.5" style="18" customWidth="1"/>
    <col min="27" max="27" width="17" style="2" bestFit="1" customWidth="1"/>
    <col min="28" max="28" width="8.5" style="2" bestFit="1" customWidth="1"/>
    <col min="29" max="29" width="8.6640625" style="2" bestFit="1" customWidth="1"/>
    <col min="30" max="30" width="19.6640625" style="2" bestFit="1" customWidth="1"/>
    <col min="31" max="31" width="8.5" style="2" bestFit="1" customWidth="1"/>
    <col min="32" max="32" width="11" style="2" bestFit="1" customWidth="1"/>
    <col min="33" max="33" width="12.1640625" style="2" bestFit="1" customWidth="1"/>
    <col min="34" max="34" width="5.6640625" style="2" bestFit="1" customWidth="1"/>
    <col min="35" max="36" width="11.83203125" style="2" bestFit="1" customWidth="1"/>
    <col min="37" max="37" width="14.33203125" style="2" bestFit="1" customWidth="1"/>
    <col min="38" max="38" width="6.5" style="2" bestFit="1" customWidth="1"/>
    <col min="39" max="39" width="13.1640625" style="2" bestFit="1" customWidth="1"/>
    <col min="40" max="40" width="5.33203125" style="2" bestFit="1" customWidth="1"/>
    <col min="41" max="41" width="14.33203125" style="2" bestFit="1" customWidth="1"/>
    <col min="42" max="42" width="11.33203125" style="2" bestFit="1" customWidth="1"/>
    <col min="43" max="43" width="5.6640625" style="2" customWidth="1"/>
    <col min="44" max="44" width="17.83203125" style="2" customWidth="1"/>
    <col min="45" max="45" width="11.1640625" style="2" customWidth="1"/>
    <col min="46" max="46" width="29.5" style="2" bestFit="1" customWidth="1"/>
    <col min="47" max="47" width="18.33203125" bestFit="1" customWidth="1"/>
    <col min="48" max="48" width="10.5" bestFit="1" customWidth="1"/>
    <col min="49" max="49" width="9.6640625" bestFit="1" customWidth="1"/>
    <col min="50" max="50" width="13.83203125" bestFit="1" customWidth="1"/>
    <col min="51" max="51" width="15.5" bestFit="1" customWidth="1"/>
    <col min="52" max="52" width="16.6640625" bestFit="1" customWidth="1"/>
    <col min="53" max="53" width="14.6640625" bestFit="1" customWidth="1"/>
    <col min="54" max="54" width="20.5" bestFit="1" customWidth="1"/>
    <col min="55" max="55" width="16.1640625" bestFit="1" customWidth="1"/>
    <col min="56" max="56" width="21.6640625" bestFit="1" customWidth="1"/>
    <col min="57" max="57" width="16.5" bestFit="1" customWidth="1"/>
    <col min="58" max="58" width="16.1640625" bestFit="1" customWidth="1"/>
    <col min="59" max="59" width="18.6640625" bestFit="1" customWidth="1"/>
    <col min="60" max="60" width="16.6640625" bestFit="1" customWidth="1"/>
    <col min="61" max="61" width="17.83203125" bestFit="1" customWidth="1"/>
    <col min="62" max="62" width="18.33203125" bestFit="1" customWidth="1"/>
    <col min="63" max="63" width="22.6640625" bestFit="1" customWidth="1"/>
    <col min="64" max="64" width="18.33203125" bestFit="1" customWidth="1"/>
    <col min="65" max="65" width="21.83203125" bestFit="1" customWidth="1"/>
    <col min="66" max="66" width="18.83203125" bestFit="1" customWidth="1"/>
    <col min="67" max="67" width="15.83203125" bestFit="1" customWidth="1"/>
    <col min="68" max="68" width="26.1640625" bestFit="1" customWidth="1"/>
    <col min="69" max="69" width="18.33203125" bestFit="1" customWidth="1"/>
    <col min="70" max="70" width="16" bestFit="1" customWidth="1"/>
    <col min="71" max="71" width="13.6640625" bestFit="1" customWidth="1"/>
    <col min="72" max="72" width="19.33203125" style="26" bestFit="1" customWidth="1"/>
    <col min="73" max="73" width="143.5" bestFit="1" customWidth="1"/>
    <col min="75" max="75" width="223.6640625" bestFit="1" customWidth="1"/>
  </cols>
  <sheetData>
    <row r="1" spans="1:75" x14ac:dyDescent="0.2">
      <c r="A1" s="17" t="s">
        <v>24</v>
      </c>
      <c r="B1" s="17" t="s">
        <v>27</v>
      </c>
      <c r="C1" s="17" t="s">
        <v>255</v>
      </c>
      <c r="D1" s="17" t="s">
        <v>188</v>
      </c>
      <c r="E1" s="17" t="s">
        <v>504</v>
      </c>
      <c r="F1" s="17" t="s">
        <v>502</v>
      </c>
      <c r="G1" s="17" t="s">
        <v>503</v>
      </c>
      <c r="H1" s="17" t="s">
        <v>256</v>
      </c>
      <c r="I1" s="17" t="s">
        <v>257</v>
      </c>
      <c r="J1" s="17" t="s">
        <v>258</v>
      </c>
      <c r="K1" s="17" t="s">
        <v>259</v>
      </c>
      <c r="L1" s="17" t="s">
        <v>260</v>
      </c>
      <c r="M1" s="17" t="s">
        <v>261</v>
      </c>
      <c r="N1" s="17" t="s">
        <v>399</v>
      </c>
      <c r="O1" s="17" t="s">
        <v>262</v>
      </c>
      <c r="P1" s="17" t="s">
        <v>263</v>
      </c>
      <c r="Q1" s="17" t="s">
        <v>264</v>
      </c>
      <c r="R1" s="17" t="s">
        <v>265</v>
      </c>
      <c r="S1" s="17" t="s">
        <v>185</v>
      </c>
      <c r="T1" s="17" t="s">
        <v>186</v>
      </c>
      <c r="U1" s="17" t="s">
        <v>254</v>
      </c>
      <c r="V1" s="17" t="s">
        <v>253</v>
      </c>
      <c r="W1" s="17" t="s">
        <v>520</v>
      </c>
      <c r="X1" s="17" t="s">
        <v>193</v>
      </c>
      <c r="Y1" s="17" t="s">
        <v>231</v>
      </c>
      <c r="Z1" s="3" t="s">
        <v>266</v>
      </c>
      <c r="AA1" s="3" t="s">
        <v>267</v>
      </c>
      <c r="AB1" s="3" t="s">
        <v>300</v>
      </c>
      <c r="AC1" s="3" t="s">
        <v>301</v>
      </c>
      <c r="AD1" s="3" t="s">
        <v>302</v>
      </c>
      <c r="AE1" s="3" t="s">
        <v>303</v>
      </c>
      <c r="AF1" s="3" t="s">
        <v>304</v>
      </c>
      <c r="AG1" s="3" t="s">
        <v>305</v>
      </c>
      <c r="AH1" s="3" t="s">
        <v>306</v>
      </c>
      <c r="AI1" s="3" t="s">
        <v>307</v>
      </c>
      <c r="AJ1" s="3" t="s">
        <v>308</v>
      </c>
      <c r="AK1" s="3" t="s">
        <v>309</v>
      </c>
      <c r="AL1" s="3" t="s">
        <v>310</v>
      </c>
      <c r="AM1" s="3" t="s">
        <v>311</v>
      </c>
      <c r="AN1" s="3" t="s">
        <v>312</v>
      </c>
      <c r="AO1" s="3" t="s">
        <v>313</v>
      </c>
      <c r="AP1" s="3" t="s">
        <v>314</v>
      </c>
      <c r="AQ1" s="3" t="s">
        <v>315</v>
      </c>
      <c r="AR1" s="3" t="s">
        <v>482</v>
      </c>
      <c r="AS1" s="3" t="s">
        <v>473</v>
      </c>
      <c r="AT1" s="3" t="s">
        <v>474</v>
      </c>
      <c r="AU1" s="3" t="s">
        <v>475</v>
      </c>
      <c r="AV1" s="3" t="s">
        <v>476</v>
      </c>
      <c r="AW1" s="3" t="s">
        <v>477</v>
      </c>
      <c r="AX1" s="3" t="s">
        <v>478</v>
      </c>
      <c r="AY1" s="3" t="s">
        <v>479</v>
      </c>
      <c r="AZ1" s="3" t="s">
        <v>480</v>
      </c>
      <c r="BA1" s="3" t="s">
        <v>481</v>
      </c>
      <c r="BB1" s="3" t="s">
        <v>483</v>
      </c>
      <c r="BC1" s="3" t="s">
        <v>484</v>
      </c>
      <c r="BD1" s="3" t="s">
        <v>485</v>
      </c>
      <c r="BE1" s="3" t="s">
        <v>486</v>
      </c>
      <c r="BF1" s="3" t="s">
        <v>487</v>
      </c>
      <c r="BG1" s="3" t="s">
        <v>488</v>
      </c>
      <c r="BH1" s="3" t="s">
        <v>489</v>
      </c>
      <c r="BI1" s="3" t="s">
        <v>490</v>
      </c>
      <c r="BJ1" s="3" t="s">
        <v>491</v>
      </c>
      <c r="BK1" s="3" t="s">
        <v>492</v>
      </c>
      <c r="BL1" s="3" t="s">
        <v>493</v>
      </c>
      <c r="BM1" s="3" t="s">
        <v>494</v>
      </c>
      <c r="BN1" s="3" t="s">
        <v>495</v>
      </c>
      <c r="BO1" s="3" t="s">
        <v>496</v>
      </c>
      <c r="BP1" s="3" t="s">
        <v>497</v>
      </c>
      <c r="BQ1" s="3" t="s">
        <v>498</v>
      </c>
      <c r="BR1" s="3" t="s">
        <v>499</v>
      </c>
      <c r="BS1" s="3" t="s">
        <v>500</v>
      </c>
      <c r="BT1" s="23"/>
      <c r="BU1" s="19"/>
      <c r="BW1" s="3"/>
    </row>
    <row r="2" spans="1:75" x14ac:dyDescent="0.2">
      <c r="A2" s="10" t="s">
        <v>1</v>
      </c>
      <c r="B2" s="11" t="s">
        <v>66</v>
      </c>
      <c r="C2" s="10" t="s">
        <v>48</v>
      </c>
      <c r="D2" s="12" t="s">
        <v>189</v>
      </c>
      <c r="E2" s="2">
        <f>G2-F2+1</f>
        <v>1</v>
      </c>
      <c r="F2" s="2" t="str">
        <f>LEFT(D2, SEARCH("-",D2,1)-1)</f>
        <v>2019</v>
      </c>
      <c r="G2" s="2" t="str">
        <f t="shared" ref="G2:G65" si="0">RIGHT(D2,4)</f>
        <v>2019</v>
      </c>
      <c r="H2" s="12">
        <v>4</v>
      </c>
      <c r="I2" s="12">
        <v>0</v>
      </c>
      <c r="J2" s="12">
        <v>4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2</v>
      </c>
      <c r="Q2" s="12">
        <v>2</v>
      </c>
      <c r="R2" s="12">
        <v>0</v>
      </c>
      <c r="S2" s="12">
        <v>50</v>
      </c>
      <c r="T2" s="9" t="s">
        <v>187</v>
      </c>
      <c r="U2" s="13">
        <v>1.8</v>
      </c>
      <c r="V2" s="14">
        <v>109.76935354000001</v>
      </c>
      <c r="W2" s="14">
        <f>DATEDIF(X2, DATE(2019,4,1),"y")</f>
        <v>25</v>
      </c>
      <c r="X2" s="30">
        <v>34185</v>
      </c>
      <c r="Y2" s="15">
        <f>IF(ISBLANK(D2),0,1)</f>
        <v>1</v>
      </c>
      <c r="AA2" s="2" t="s">
        <v>268</v>
      </c>
      <c r="AR2" s="11">
        <v>6</v>
      </c>
      <c r="AS2" s="2">
        <v>5</v>
      </c>
      <c r="AT2" s="2">
        <f>AR2/AS2</f>
        <v>1.2</v>
      </c>
      <c r="AU2">
        <v>56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1</v>
      </c>
      <c r="BD2">
        <v>2</v>
      </c>
      <c r="BE2">
        <v>0</v>
      </c>
      <c r="BF2">
        <v>0</v>
      </c>
      <c r="BG2">
        <v>0</v>
      </c>
      <c r="BH2">
        <v>8</v>
      </c>
      <c r="BI2">
        <v>3</v>
      </c>
      <c r="BJ2">
        <v>0</v>
      </c>
      <c r="BK2">
        <v>1</v>
      </c>
      <c r="BL2">
        <v>1</v>
      </c>
      <c r="BM2">
        <v>4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 s="28"/>
      <c r="BU2" s="29"/>
      <c r="BW2" s="8"/>
    </row>
    <row r="3" spans="1:75" x14ac:dyDescent="0.2">
      <c r="A3" s="10" t="s">
        <v>1</v>
      </c>
      <c r="B3" s="11" t="s">
        <v>67</v>
      </c>
      <c r="C3" s="10" t="s">
        <v>48</v>
      </c>
      <c r="D3" s="12" t="s">
        <v>190</v>
      </c>
      <c r="E3" s="2">
        <f>G3-F3+1</f>
        <v>1</v>
      </c>
      <c r="F3" s="2" t="str">
        <f>LEFT(D3, SEARCH("-",D3,1)-1)</f>
        <v>2017</v>
      </c>
      <c r="G3" s="2" t="str">
        <f t="shared" si="0"/>
        <v>2017</v>
      </c>
      <c r="H3" s="12">
        <v>5</v>
      </c>
      <c r="I3" s="12">
        <v>5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3</v>
      </c>
      <c r="Q3" s="12">
        <v>2</v>
      </c>
      <c r="R3" s="12">
        <v>0</v>
      </c>
      <c r="S3" s="12">
        <v>60</v>
      </c>
      <c r="T3" s="9" t="s">
        <v>187</v>
      </c>
      <c r="U3" s="13">
        <v>1.83</v>
      </c>
      <c r="V3" s="14">
        <v>112.94450013000001</v>
      </c>
      <c r="W3" s="14">
        <f t="shared" ref="W3:W66" si="1">DATEDIF(X3, DATE(2019,4,1),"y")</f>
        <v>25</v>
      </c>
      <c r="X3" s="32">
        <v>34227</v>
      </c>
      <c r="Y3" s="15">
        <f>IF(ISBLANK(D3),0,1)</f>
        <v>1</v>
      </c>
      <c r="Z3" s="18">
        <v>72</v>
      </c>
      <c r="AA3" s="2" t="s">
        <v>268</v>
      </c>
      <c r="AB3" s="2">
        <v>60</v>
      </c>
      <c r="AF3" s="2">
        <v>71</v>
      </c>
      <c r="AG3" s="2">
        <v>75</v>
      </c>
      <c r="BT3" s="27"/>
      <c r="BU3" s="15"/>
      <c r="BW3" s="8"/>
    </row>
    <row r="4" spans="1:75" x14ac:dyDescent="0.2">
      <c r="A4" s="10" t="s">
        <v>1</v>
      </c>
      <c r="B4" s="11" t="s">
        <v>68</v>
      </c>
      <c r="C4" s="10" t="s">
        <v>48</v>
      </c>
      <c r="D4" s="12" t="s">
        <v>189</v>
      </c>
      <c r="E4" s="2">
        <f>G4-F4+1</f>
        <v>1</v>
      </c>
      <c r="F4" s="2" t="str">
        <f>LEFT(D4, SEARCH("-",D4,1)-1)</f>
        <v>2019</v>
      </c>
      <c r="G4" s="2" t="str">
        <f t="shared" si="0"/>
        <v>2019</v>
      </c>
      <c r="H4" s="12">
        <v>5</v>
      </c>
      <c r="I4" s="12">
        <v>4</v>
      </c>
      <c r="J4" s="12">
        <v>1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2</v>
      </c>
      <c r="Q4" s="12">
        <v>3</v>
      </c>
      <c r="R4" s="12">
        <v>0</v>
      </c>
      <c r="S4" s="12">
        <v>40</v>
      </c>
      <c r="T4" s="9" t="s">
        <v>187</v>
      </c>
      <c r="U4" s="13">
        <v>1.85</v>
      </c>
      <c r="V4" s="14">
        <v>118.84120094000001</v>
      </c>
      <c r="W4" s="14">
        <f t="shared" si="1"/>
        <v>21</v>
      </c>
      <c r="X4" s="32">
        <v>35871</v>
      </c>
      <c r="Y4" s="15">
        <f>IF(ISBLANK(D4),0,1)</f>
        <v>1</v>
      </c>
      <c r="Z4" s="18">
        <v>70</v>
      </c>
      <c r="AA4" s="2" t="s">
        <v>269</v>
      </c>
      <c r="AB4" s="2">
        <v>58</v>
      </c>
      <c r="AF4" s="2">
        <v>64</v>
      </c>
      <c r="AG4" s="2">
        <v>73</v>
      </c>
      <c r="AR4" s="11">
        <v>54</v>
      </c>
      <c r="AS4" s="2">
        <v>42</v>
      </c>
      <c r="AT4" s="2">
        <f t="shared" ref="AT4:AT64" si="2">AR4/AS4</f>
        <v>1.2857142857142858</v>
      </c>
      <c r="AU4">
        <v>303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14</v>
      </c>
      <c r="BC4">
        <v>0</v>
      </c>
      <c r="BD4">
        <v>22</v>
      </c>
      <c r="BE4">
        <v>0</v>
      </c>
      <c r="BF4">
        <v>4</v>
      </c>
      <c r="BG4">
        <v>3</v>
      </c>
      <c r="BH4">
        <v>38</v>
      </c>
      <c r="BI4">
        <v>5</v>
      </c>
      <c r="BJ4">
        <v>0</v>
      </c>
      <c r="BK4">
        <v>5</v>
      </c>
      <c r="BL4">
        <v>4</v>
      </c>
      <c r="BM4">
        <v>8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 s="27"/>
      <c r="BU4" s="15"/>
      <c r="BW4" s="15"/>
    </row>
    <row r="5" spans="1:75" x14ac:dyDescent="0.2">
      <c r="A5" s="10" t="s">
        <v>1</v>
      </c>
      <c r="B5" s="11" t="s">
        <v>69</v>
      </c>
      <c r="C5" s="10" t="s">
        <v>48</v>
      </c>
      <c r="D5" s="12" t="s">
        <v>191</v>
      </c>
      <c r="E5" s="2">
        <f>G5-F5+1</f>
        <v>4</v>
      </c>
      <c r="F5" s="2" t="str">
        <f>LEFT(D5, SEARCH("-",D5,1)-1)</f>
        <v>2016</v>
      </c>
      <c r="G5" s="2" t="str">
        <f t="shared" si="0"/>
        <v>2019</v>
      </c>
      <c r="H5" s="12">
        <v>9</v>
      </c>
      <c r="I5" s="12">
        <v>0</v>
      </c>
      <c r="J5" s="12">
        <v>9</v>
      </c>
      <c r="K5" s="12">
        <v>5</v>
      </c>
      <c r="L5" s="12">
        <v>1</v>
      </c>
      <c r="M5" s="12">
        <v>0</v>
      </c>
      <c r="N5" s="12">
        <v>0</v>
      </c>
      <c r="O5" s="12">
        <v>0</v>
      </c>
      <c r="P5" s="12">
        <v>4</v>
      </c>
      <c r="Q5" s="12">
        <v>5</v>
      </c>
      <c r="R5" s="12">
        <v>0</v>
      </c>
      <c r="S5" s="12">
        <v>44.44</v>
      </c>
      <c r="T5" s="9" t="s">
        <v>192</v>
      </c>
      <c r="U5" s="13">
        <v>1.83</v>
      </c>
      <c r="V5" s="14">
        <v>98.883136660000005</v>
      </c>
      <c r="W5" s="14">
        <f t="shared" si="1"/>
        <v>23</v>
      </c>
      <c r="X5" s="32">
        <v>35051</v>
      </c>
      <c r="Y5" s="15">
        <f>IF(ISBLANK(D5),0,1)</f>
        <v>1</v>
      </c>
      <c r="Z5" s="18">
        <v>82</v>
      </c>
      <c r="AA5" s="2" t="s">
        <v>270</v>
      </c>
      <c r="AB5" s="2">
        <v>47</v>
      </c>
      <c r="AF5" s="2">
        <v>66</v>
      </c>
      <c r="AG5" s="2">
        <v>78</v>
      </c>
      <c r="AH5" s="2">
        <v>86</v>
      </c>
      <c r="AR5" s="11">
        <v>39</v>
      </c>
      <c r="AS5" s="2">
        <v>10</v>
      </c>
      <c r="AT5" s="2">
        <f t="shared" si="2"/>
        <v>3.9</v>
      </c>
      <c r="AU5">
        <v>82</v>
      </c>
      <c r="AV5">
        <v>5</v>
      </c>
      <c r="AW5">
        <v>1</v>
      </c>
      <c r="AX5">
        <v>0</v>
      </c>
      <c r="AY5">
        <v>0</v>
      </c>
      <c r="AZ5">
        <v>0</v>
      </c>
      <c r="BA5">
        <v>0</v>
      </c>
      <c r="BB5">
        <v>4</v>
      </c>
      <c r="BC5">
        <v>0</v>
      </c>
      <c r="BD5">
        <v>7</v>
      </c>
      <c r="BE5">
        <v>0</v>
      </c>
      <c r="BF5">
        <v>0</v>
      </c>
      <c r="BG5">
        <v>0</v>
      </c>
      <c r="BH5">
        <v>22</v>
      </c>
      <c r="BI5">
        <v>3</v>
      </c>
      <c r="BJ5">
        <v>1</v>
      </c>
      <c r="BK5">
        <v>0</v>
      </c>
      <c r="BL5">
        <v>0</v>
      </c>
      <c r="BM5">
        <v>4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 s="27"/>
      <c r="BU5" s="15"/>
      <c r="BW5" s="15"/>
    </row>
    <row r="6" spans="1:75" x14ac:dyDescent="0.2">
      <c r="A6" s="10" t="s">
        <v>1</v>
      </c>
      <c r="B6" s="11" t="s">
        <v>70</v>
      </c>
      <c r="C6" s="10" t="s">
        <v>48</v>
      </c>
      <c r="D6" s="10"/>
      <c r="G6" s="2" t="str">
        <f t="shared" si="0"/>
        <v/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9" t="s">
        <v>192</v>
      </c>
      <c r="U6" s="13">
        <v>1.8</v>
      </c>
      <c r="V6" s="14" t="s">
        <v>232</v>
      </c>
      <c r="W6" s="14">
        <f t="shared" si="1"/>
        <v>26</v>
      </c>
      <c r="X6" s="32">
        <v>34049</v>
      </c>
      <c r="Y6" s="15">
        <f>IF(ISBLANK(D6),0,1)</f>
        <v>0</v>
      </c>
      <c r="Z6" s="18">
        <v>73</v>
      </c>
      <c r="AA6" s="2" t="s">
        <v>271</v>
      </c>
      <c r="AB6" s="2">
        <v>72</v>
      </c>
      <c r="AF6" s="2">
        <v>79</v>
      </c>
      <c r="AG6" s="2">
        <v>78</v>
      </c>
      <c r="AH6" s="2">
        <v>73</v>
      </c>
      <c r="AR6" s="11"/>
      <c r="BT6" s="27"/>
      <c r="BU6" s="15"/>
      <c r="BW6" s="15"/>
    </row>
    <row r="7" spans="1:75" x14ac:dyDescent="0.2">
      <c r="A7" s="10" t="s">
        <v>1</v>
      </c>
      <c r="B7" s="11" t="s">
        <v>71</v>
      </c>
      <c r="C7" s="10" t="s">
        <v>48</v>
      </c>
      <c r="D7" s="10"/>
      <c r="G7" s="2" t="str">
        <f t="shared" si="0"/>
        <v/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9" t="s">
        <v>187</v>
      </c>
      <c r="U7" s="13">
        <v>1.95</v>
      </c>
      <c r="V7" s="14" t="s">
        <v>233</v>
      </c>
      <c r="W7" s="14">
        <f t="shared" si="1"/>
        <v>19</v>
      </c>
      <c r="X7" s="32">
        <v>36309</v>
      </c>
      <c r="Y7" s="15">
        <f>IF(ISBLANK(D7),0,1)</f>
        <v>0</v>
      </c>
      <c r="Z7" s="18">
        <v>74</v>
      </c>
      <c r="AA7" s="2" t="s">
        <v>271</v>
      </c>
      <c r="AB7" s="2">
        <v>80</v>
      </c>
      <c r="AF7" s="2">
        <v>79</v>
      </c>
      <c r="AG7" s="2">
        <v>76</v>
      </c>
      <c r="AR7" s="11"/>
      <c r="BT7" s="27"/>
      <c r="BU7" s="15"/>
      <c r="BW7" s="15"/>
    </row>
    <row r="8" spans="1:75" x14ac:dyDescent="0.2">
      <c r="A8" s="10" t="s">
        <v>1</v>
      </c>
      <c r="B8" s="11" t="s">
        <v>72</v>
      </c>
      <c r="C8" s="10" t="s">
        <v>48</v>
      </c>
      <c r="D8" s="10"/>
      <c r="G8" s="2" t="str">
        <f t="shared" si="0"/>
        <v/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9" t="s">
        <v>187</v>
      </c>
      <c r="U8" s="13">
        <v>1.85</v>
      </c>
      <c r="V8" s="14" t="s">
        <v>234</v>
      </c>
      <c r="W8" s="14">
        <f t="shared" si="1"/>
        <v>24</v>
      </c>
      <c r="X8" s="32">
        <v>34494</v>
      </c>
      <c r="Y8" s="15">
        <f>IF(ISBLANK(D8),0,1)</f>
        <v>0</v>
      </c>
      <c r="Z8" s="18">
        <v>65</v>
      </c>
      <c r="AA8" s="2" t="s">
        <v>274</v>
      </c>
      <c r="AB8" s="2">
        <v>68</v>
      </c>
      <c r="AF8" s="2">
        <v>63</v>
      </c>
      <c r="AG8" s="2">
        <v>62</v>
      </c>
      <c r="AR8" s="11"/>
      <c r="BT8" s="27"/>
      <c r="BU8" s="15"/>
      <c r="BW8" s="15"/>
    </row>
    <row r="9" spans="1:75" x14ac:dyDescent="0.2">
      <c r="A9" s="10" t="s">
        <v>1</v>
      </c>
      <c r="B9" s="11" t="s">
        <v>73</v>
      </c>
      <c r="C9" s="10" t="s">
        <v>48</v>
      </c>
      <c r="D9" s="12" t="s">
        <v>189</v>
      </c>
      <c r="E9" s="2">
        <f>G9-F9+1</f>
        <v>1</v>
      </c>
      <c r="F9" s="2" t="str">
        <f>LEFT(D9, SEARCH("-",D9,1)-1)</f>
        <v>2019</v>
      </c>
      <c r="G9" s="2" t="str">
        <f t="shared" si="0"/>
        <v>2019</v>
      </c>
      <c r="H9" s="12">
        <v>1</v>
      </c>
      <c r="I9" s="12">
        <v>0</v>
      </c>
      <c r="J9" s="12">
        <v>1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1</v>
      </c>
      <c r="R9" s="12">
        <v>0</v>
      </c>
      <c r="S9" s="12">
        <v>0</v>
      </c>
      <c r="T9" s="9" t="s">
        <v>192</v>
      </c>
      <c r="U9" s="13">
        <v>1.8</v>
      </c>
      <c r="V9" s="14">
        <v>94.800805330000003</v>
      </c>
      <c r="W9" s="14">
        <f t="shared" si="1"/>
        <v>23</v>
      </c>
      <c r="X9" s="32">
        <v>34829</v>
      </c>
      <c r="Y9" s="15">
        <f>IF(ISBLANK(D9),0,1)</f>
        <v>1</v>
      </c>
      <c r="Z9" s="18">
        <v>80</v>
      </c>
      <c r="AA9" s="2" t="s">
        <v>268</v>
      </c>
      <c r="AB9" s="2">
        <v>59</v>
      </c>
      <c r="AF9" s="2">
        <v>60</v>
      </c>
      <c r="AG9" s="2">
        <v>71</v>
      </c>
      <c r="AH9" s="2">
        <v>84</v>
      </c>
      <c r="AR9" s="11">
        <v>18</v>
      </c>
      <c r="AS9" s="2">
        <v>7</v>
      </c>
      <c r="AT9" s="2">
        <f t="shared" si="2"/>
        <v>2.5714285714285716</v>
      </c>
      <c r="AU9">
        <v>23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</v>
      </c>
      <c r="BC9">
        <v>0</v>
      </c>
      <c r="BD9">
        <v>3</v>
      </c>
      <c r="BE9">
        <v>0</v>
      </c>
      <c r="BF9">
        <v>1</v>
      </c>
      <c r="BG9">
        <v>0</v>
      </c>
      <c r="BH9">
        <v>2</v>
      </c>
      <c r="BI9">
        <v>0</v>
      </c>
      <c r="BJ9">
        <v>0</v>
      </c>
      <c r="BK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 s="27"/>
      <c r="BU9" s="15"/>
      <c r="BW9" s="15"/>
    </row>
    <row r="10" spans="1:75" x14ac:dyDescent="0.2">
      <c r="A10" s="10" t="s">
        <v>1</v>
      </c>
      <c r="B10" s="11" t="s">
        <v>74</v>
      </c>
      <c r="C10" s="10" t="s">
        <v>48</v>
      </c>
      <c r="D10" s="12" t="s">
        <v>191</v>
      </c>
      <c r="E10" s="2">
        <f>G10-F10+1</f>
        <v>4</v>
      </c>
      <c r="F10" s="2" t="str">
        <f>LEFT(D10, SEARCH("-",D10,1)-1)</f>
        <v>2016</v>
      </c>
      <c r="G10" s="2" t="str">
        <f t="shared" si="0"/>
        <v>2019</v>
      </c>
      <c r="H10" s="12">
        <v>14</v>
      </c>
      <c r="I10" s="12">
        <v>13</v>
      </c>
      <c r="J10" s="12">
        <v>1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5</v>
      </c>
      <c r="Q10" s="12">
        <v>9</v>
      </c>
      <c r="R10" s="12">
        <v>0</v>
      </c>
      <c r="S10" s="12">
        <v>35.71</v>
      </c>
      <c r="T10" s="9" t="s">
        <v>187</v>
      </c>
      <c r="U10" s="13">
        <v>1.8</v>
      </c>
      <c r="V10" s="14">
        <v>99.79032140000001</v>
      </c>
      <c r="W10" s="14">
        <f t="shared" si="1"/>
        <v>26</v>
      </c>
      <c r="X10" s="32">
        <v>33909</v>
      </c>
      <c r="Y10" s="15">
        <f>IF(ISBLANK(D10),0,1)</f>
        <v>1</v>
      </c>
      <c r="Z10" s="18">
        <v>67</v>
      </c>
      <c r="AA10" s="2" t="s">
        <v>272</v>
      </c>
      <c r="AB10" s="2">
        <v>72</v>
      </c>
      <c r="AF10" s="2">
        <v>64</v>
      </c>
      <c r="AG10" s="2">
        <v>77</v>
      </c>
      <c r="AR10" s="11">
        <v>16</v>
      </c>
      <c r="AS10" s="2">
        <v>21</v>
      </c>
      <c r="AT10" s="2">
        <f t="shared" si="2"/>
        <v>0.76190476190476186</v>
      </c>
      <c r="AU10">
        <v>220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1</v>
      </c>
      <c r="BD10">
        <v>6</v>
      </c>
      <c r="BE10">
        <v>0</v>
      </c>
      <c r="BF10">
        <v>7</v>
      </c>
      <c r="BG10">
        <v>1</v>
      </c>
      <c r="BH10">
        <v>29</v>
      </c>
      <c r="BI10">
        <v>5</v>
      </c>
      <c r="BJ10">
        <v>0</v>
      </c>
      <c r="BK10">
        <v>0</v>
      </c>
      <c r="BL10">
        <v>0</v>
      </c>
      <c r="BM10">
        <v>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 s="27"/>
      <c r="BU10" s="20"/>
    </row>
    <row r="11" spans="1:75" x14ac:dyDescent="0.2">
      <c r="A11" s="10" t="s">
        <v>1</v>
      </c>
      <c r="B11" s="11" t="s">
        <v>75</v>
      </c>
      <c r="C11" s="10" t="s">
        <v>48</v>
      </c>
      <c r="D11" s="10"/>
      <c r="G11" s="2" t="str">
        <f t="shared" si="0"/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9" t="s">
        <v>194</v>
      </c>
      <c r="U11" s="13">
        <v>1.97</v>
      </c>
      <c r="V11" s="14" t="s">
        <v>235</v>
      </c>
      <c r="W11" s="14">
        <f t="shared" si="1"/>
        <v>24</v>
      </c>
      <c r="X11" s="32">
        <v>34740</v>
      </c>
      <c r="Y11" s="15">
        <f>IF(ISBLANK(D11),0,1)</f>
        <v>0</v>
      </c>
      <c r="Z11" s="18">
        <v>59</v>
      </c>
      <c r="AA11" s="2" t="s">
        <v>272</v>
      </c>
      <c r="AB11" s="2">
        <v>43</v>
      </c>
      <c r="AG11" s="2">
        <v>72</v>
      </c>
      <c r="AI11" s="2">
        <v>79</v>
      </c>
      <c r="AJ11" s="2">
        <v>81</v>
      </c>
      <c r="AR11" s="11"/>
      <c r="BT11" s="27"/>
      <c r="BU11" s="15"/>
    </row>
    <row r="12" spans="1:75" x14ac:dyDescent="0.2">
      <c r="A12" s="10" t="s">
        <v>1</v>
      </c>
      <c r="B12" s="11" t="s">
        <v>76</v>
      </c>
      <c r="C12" s="10" t="s">
        <v>48</v>
      </c>
      <c r="D12" s="10"/>
      <c r="G12" s="2" t="str">
        <f t="shared" si="0"/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9" t="s">
        <v>194</v>
      </c>
      <c r="U12" s="13">
        <v>1.99</v>
      </c>
      <c r="V12" s="14" t="s">
        <v>236</v>
      </c>
      <c r="W12" s="14">
        <f t="shared" si="1"/>
        <v>20</v>
      </c>
      <c r="X12" s="32">
        <v>36244</v>
      </c>
      <c r="Y12" s="15">
        <f>IF(ISBLANK(D12),0,1)</f>
        <v>0</v>
      </c>
      <c r="Z12" s="18">
        <v>56</v>
      </c>
      <c r="AA12" s="2" t="s">
        <v>273</v>
      </c>
      <c r="AB12" s="2">
        <v>48</v>
      </c>
      <c r="AG12" s="2">
        <v>66</v>
      </c>
      <c r="AI12" s="2">
        <v>79</v>
      </c>
      <c r="AJ12" s="2">
        <v>81</v>
      </c>
      <c r="AR12" s="11"/>
      <c r="BT12" s="27"/>
      <c r="BU12" s="15"/>
    </row>
    <row r="13" spans="1:75" x14ac:dyDescent="0.2">
      <c r="A13" s="10" t="s">
        <v>1</v>
      </c>
      <c r="B13" s="11" t="s">
        <v>77</v>
      </c>
      <c r="C13" s="10" t="s">
        <v>48</v>
      </c>
      <c r="D13" s="12" t="s">
        <v>196</v>
      </c>
      <c r="E13" s="2">
        <f>G13-F13+1</f>
        <v>5</v>
      </c>
      <c r="F13" s="2" t="str">
        <f>LEFT(D13, SEARCH("-",D13,1)-1)</f>
        <v>2014</v>
      </c>
      <c r="G13" s="2" t="str">
        <f t="shared" si="0"/>
        <v>2018</v>
      </c>
      <c r="H13" s="12">
        <v>12</v>
      </c>
      <c r="I13" s="12">
        <v>9</v>
      </c>
      <c r="J13" s="12">
        <v>3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6</v>
      </c>
      <c r="Q13" s="12">
        <v>6</v>
      </c>
      <c r="R13" s="12">
        <v>0</v>
      </c>
      <c r="S13" s="12">
        <v>50</v>
      </c>
      <c r="T13" s="9" t="s">
        <v>195</v>
      </c>
      <c r="U13" s="13">
        <v>1.91</v>
      </c>
      <c r="V13" s="14">
        <v>99.79032140000001</v>
      </c>
      <c r="W13" s="14">
        <f t="shared" si="1"/>
        <v>29</v>
      </c>
      <c r="X13" s="32">
        <v>32663</v>
      </c>
      <c r="Y13" s="15">
        <f>IF(ISBLANK(D13),0,1)</f>
        <v>1</v>
      </c>
      <c r="Z13" s="18">
        <v>69</v>
      </c>
      <c r="AA13" s="2" t="s">
        <v>270</v>
      </c>
      <c r="AB13" s="2">
        <v>66</v>
      </c>
      <c r="AH13" s="2">
        <v>72</v>
      </c>
      <c r="AK13" s="2">
        <v>65</v>
      </c>
      <c r="AL13" s="2">
        <v>67</v>
      </c>
      <c r="AR13" s="11"/>
      <c r="BT13" s="27"/>
      <c r="BU13" s="15"/>
    </row>
    <row r="14" spans="1:75" x14ac:dyDescent="0.2">
      <c r="A14" s="10" t="s">
        <v>1</v>
      </c>
      <c r="B14" s="11" t="s">
        <v>78</v>
      </c>
      <c r="C14" s="10" t="s">
        <v>48</v>
      </c>
      <c r="D14" s="10"/>
      <c r="G14" s="2" t="str">
        <f t="shared" si="0"/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9" t="s">
        <v>194</v>
      </c>
      <c r="U14" s="13">
        <v>1.93</v>
      </c>
      <c r="V14" s="14" t="s">
        <v>237</v>
      </c>
      <c r="W14" s="14">
        <f t="shared" si="1"/>
        <v>23</v>
      </c>
      <c r="X14" s="32">
        <v>35099</v>
      </c>
      <c r="Y14" s="15">
        <f>IF(ISBLANK(D14),0,1)</f>
        <v>0</v>
      </c>
      <c r="Z14" s="18">
        <v>78</v>
      </c>
      <c r="AA14" s="2" t="s">
        <v>270</v>
      </c>
      <c r="AB14" s="2">
        <v>82</v>
      </c>
      <c r="AG14" s="2">
        <v>79</v>
      </c>
      <c r="AI14" s="2">
        <v>83</v>
      </c>
      <c r="AJ14" s="2">
        <v>82</v>
      </c>
      <c r="AR14" s="11"/>
      <c r="BT14" s="27"/>
      <c r="BU14" s="15"/>
    </row>
    <row r="15" spans="1:75" x14ac:dyDescent="0.2">
      <c r="A15" s="10" t="s">
        <v>1</v>
      </c>
      <c r="B15" s="11" t="s">
        <v>79</v>
      </c>
      <c r="C15" s="10" t="s">
        <v>48</v>
      </c>
      <c r="D15" s="12" t="s">
        <v>197</v>
      </c>
      <c r="E15" s="2">
        <f>G15-F15+1</f>
        <v>6</v>
      </c>
      <c r="F15" s="2" t="str">
        <f>LEFT(D15, SEARCH("-",D15,1)-1)</f>
        <v>2013</v>
      </c>
      <c r="G15" s="2" t="str">
        <f t="shared" si="0"/>
        <v>2018</v>
      </c>
      <c r="H15" s="12">
        <v>8</v>
      </c>
      <c r="I15" s="12">
        <v>1</v>
      </c>
      <c r="J15" s="12">
        <v>7</v>
      </c>
      <c r="K15" s="12">
        <v>5</v>
      </c>
      <c r="L15" s="12">
        <v>1</v>
      </c>
      <c r="M15" s="12">
        <v>0</v>
      </c>
      <c r="N15" s="12">
        <v>0</v>
      </c>
      <c r="O15" s="12">
        <v>0</v>
      </c>
      <c r="P15" s="12">
        <v>3</v>
      </c>
      <c r="Q15" s="12">
        <v>5</v>
      </c>
      <c r="R15" s="12">
        <v>0</v>
      </c>
      <c r="S15" s="12">
        <v>37.5</v>
      </c>
      <c r="T15" s="9" t="s">
        <v>198</v>
      </c>
      <c r="U15" s="13">
        <v>2.0099999999999998</v>
      </c>
      <c r="V15" s="14">
        <v>138.79926522</v>
      </c>
      <c r="W15" s="14">
        <f t="shared" si="1"/>
        <v>28</v>
      </c>
      <c r="X15" s="32">
        <v>33130</v>
      </c>
      <c r="Y15" s="15">
        <f>IF(ISBLANK(D15),0,1)</f>
        <v>1</v>
      </c>
      <c r="Z15" s="18">
        <v>70</v>
      </c>
      <c r="AA15" s="2" t="s">
        <v>271</v>
      </c>
      <c r="AB15" s="2">
        <v>71</v>
      </c>
      <c r="AG15" s="2">
        <v>75</v>
      </c>
      <c r="AI15" s="2">
        <v>79</v>
      </c>
      <c r="AJ15" s="2">
        <v>81</v>
      </c>
      <c r="AR15" s="11"/>
      <c r="BT15" s="27"/>
      <c r="BU15" s="15"/>
    </row>
    <row r="16" spans="1:75" x14ac:dyDescent="0.2">
      <c r="A16" s="10" t="s">
        <v>1</v>
      </c>
      <c r="B16" s="11" t="s">
        <v>80</v>
      </c>
      <c r="C16" s="10" t="s">
        <v>48</v>
      </c>
      <c r="D16" s="12" t="s">
        <v>189</v>
      </c>
      <c r="E16" s="2">
        <f>G16-F16+1</f>
        <v>1</v>
      </c>
      <c r="F16" s="2" t="str">
        <f>LEFT(D16, SEARCH("-",D16,1)-1)</f>
        <v>2019</v>
      </c>
      <c r="G16" s="2" t="str">
        <f t="shared" si="0"/>
        <v>2019</v>
      </c>
      <c r="H16" s="12">
        <v>5</v>
      </c>
      <c r="I16" s="12">
        <v>2</v>
      </c>
      <c r="J16" s="12">
        <v>3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2</v>
      </c>
      <c r="Q16" s="12">
        <v>3</v>
      </c>
      <c r="R16" s="12">
        <v>0</v>
      </c>
      <c r="S16" s="12">
        <v>40</v>
      </c>
      <c r="T16" s="9" t="s">
        <v>198</v>
      </c>
      <c r="U16" s="13">
        <v>2.0099999999999998</v>
      </c>
      <c r="V16" s="14">
        <v>126.55227123</v>
      </c>
      <c r="W16" s="14">
        <f t="shared" si="1"/>
        <v>26</v>
      </c>
      <c r="X16" s="32">
        <v>33921</v>
      </c>
      <c r="Y16" s="15">
        <f>IF(ISBLANK(D16),0,1)</f>
        <v>1</v>
      </c>
      <c r="Z16" s="18">
        <v>74</v>
      </c>
      <c r="AA16" s="2" t="s">
        <v>274</v>
      </c>
      <c r="AB16" s="2">
        <v>83</v>
      </c>
      <c r="AG16" s="2">
        <v>73</v>
      </c>
      <c r="AI16" s="2">
        <v>80</v>
      </c>
      <c r="AJ16" s="2">
        <v>81</v>
      </c>
      <c r="AR16" s="11">
        <v>31</v>
      </c>
      <c r="AS16" s="2">
        <v>18</v>
      </c>
      <c r="AT16" s="2">
        <f t="shared" si="2"/>
        <v>1.7222222222222223</v>
      </c>
      <c r="AU16">
        <v>174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11</v>
      </c>
      <c r="BE16">
        <v>0</v>
      </c>
      <c r="BF16">
        <v>4</v>
      </c>
      <c r="BG16">
        <v>0</v>
      </c>
      <c r="BH16">
        <v>26</v>
      </c>
      <c r="BI16">
        <v>5</v>
      </c>
      <c r="BJ16">
        <v>2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7</v>
      </c>
      <c r="BQ16">
        <v>0</v>
      </c>
      <c r="BR16">
        <v>0</v>
      </c>
      <c r="BS16">
        <v>0</v>
      </c>
      <c r="BT16" s="27"/>
      <c r="BU16" s="15"/>
    </row>
    <row r="17" spans="1:73" x14ac:dyDescent="0.2">
      <c r="A17" s="10" t="s">
        <v>1</v>
      </c>
      <c r="B17" s="11" t="s">
        <v>81</v>
      </c>
      <c r="C17" s="10" t="s">
        <v>48</v>
      </c>
      <c r="D17" s="10"/>
      <c r="G17" s="2" t="str">
        <f t="shared" si="0"/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9" t="s">
        <v>199</v>
      </c>
      <c r="U17" s="13">
        <v>1.91</v>
      </c>
      <c r="V17" s="14" t="s">
        <v>238</v>
      </c>
      <c r="W17" s="14">
        <f t="shared" si="1"/>
        <v>22</v>
      </c>
      <c r="X17" s="32">
        <v>35512</v>
      </c>
      <c r="Y17" s="15">
        <f>IF(ISBLANK(D17),0,1)</f>
        <v>0</v>
      </c>
      <c r="Z17" s="18">
        <v>81</v>
      </c>
      <c r="AA17" s="2" t="s">
        <v>275</v>
      </c>
      <c r="AB17" s="2">
        <v>87</v>
      </c>
      <c r="AH17" s="2">
        <v>84</v>
      </c>
      <c r="AK17" s="2">
        <v>71</v>
      </c>
      <c r="AL17" s="2">
        <v>62</v>
      </c>
      <c r="AR17" s="11"/>
      <c r="BT17" s="27"/>
      <c r="BU17" s="15"/>
    </row>
    <row r="18" spans="1:73" x14ac:dyDescent="0.2">
      <c r="A18" s="10" t="s">
        <v>1</v>
      </c>
      <c r="B18" s="11" t="s">
        <v>82</v>
      </c>
      <c r="C18" s="10" t="s">
        <v>48</v>
      </c>
      <c r="D18" s="10"/>
      <c r="G18" s="2" t="str">
        <f t="shared" si="0"/>
        <v/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9" t="s">
        <v>200</v>
      </c>
      <c r="U18" s="13">
        <v>1.95</v>
      </c>
      <c r="V18" s="14" t="s">
        <v>239</v>
      </c>
      <c r="W18" s="14">
        <f t="shared" si="1"/>
        <v>21</v>
      </c>
      <c r="X18" s="32">
        <v>35554</v>
      </c>
      <c r="Y18" s="15">
        <f>IF(ISBLANK(D18),0,1)</f>
        <v>0</v>
      </c>
      <c r="Z18" s="18">
        <v>71</v>
      </c>
      <c r="AA18" s="2" t="s">
        <v>276</v>
      </c>
      <c r="AB18" s="2">
        <v>65</v>
      </c>
      <c r="AC18" s="2">
        <v>74</v>
      </c>
      <c r="AF18" s="2">
        <v>73</v>
      </c>
      <c r="AM18" s="2">
        <v>74</v>
      </c>
      <c r="AR18" s="11"/>
      <c r="BT18" s="27"/>
      <c r="BU18" s="15"/>
    </row>
    <row r="19" spans="1:73" x14ac:dyDescent="0.2">
      <c r="A19" s="10" t="s">
        <v>1</v>
      </c>
      <c r="B19" s="11" t="s">
        <v>83</v>
      </c>
      <c r="C19" s="10" t="s">
        <v>48</v>
      </c>
      <c r="D19" s="10"/>
      <c r="G19" s="2" t="str">
        <f t="shared" si="0"/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9" t="s">
        <v>195</v>
      </c>
      <c r="U19" s="13">
        <v>1.91</v>
      </c>
      <c r="V19" s="14">
        <v>94.800805330000003</v>
      </c>
      <c r="W19" s="14">
        <f t="shared" si="1"/>
        <v>25</v>
      </c>
      <c r="X19" s="32">
        <v>34418</v>
      </c>
      <c r="Y19" s="15">
        <f>IF(ISBLANK(D19),0,1)</f>
        <v>0</v>
      </c>
      <c r="Z19" s="18">
        <v>83</v>
      </c>
      <c r="AA19" s="2" t="s">
        <v>268</v>
      </c>
      <c r="AB19" s="2">
        <v>54</v>
      </c>
      <c r="AH19" s="2">
        <v>74</v>
      </c>
      <c r="AK19" s="2">
        <v>72</v>
      </c>
      <c r="AL19" s="2">
        <v>61</v>
      </c>
      <c r="AR19" s="11"/>
      <c r="BT19" s="22"/>
    </row>
    <row r="20" spans="1:73" x14ac:dyDescent="0.2">
      <c r="A20" s="10" t="s">
        <v>1</v>
      </c>
      <c r="B20" s="11" t="s">
        <v>84</v>
      </c>
      <c r="C20" s="10" t="s">
        <v>48</v>
      </c>
      <c r="D20" s="10"/>
      <c r="G20" s="2" t="str">
        <f t="shared" si="0"/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9" t="s">
        <v>200</v>
      </c>
      <c r="U20" s="13">
        <v>1.88</v>
      </c>
      <c r="V20" s="14" t="s">
        <v>240</v>
      </c>
      <c r="W20" s="14">
        <f t="shared" si="1"/>
        <v>21</v>
      </c>
      <c r="X20" s="32">
        <v>35814</v>
      </c>
      <c r="Y20" s="15">
        <f>IF(ISBLANK(D20),0,1)</f>
        <v>0</v>
      </c>
      <c r="Z20" s="18">
        <v>76</v>
      </c>
      <c r="AA20" s="2" t="s">
        <v>277</v>
      </c>
      <c r="AB20" s="2">
        <v>61</v>
      </c>
      <c r="AH20" s="2">
        <v>85</v>
      </c>
      <c r="AK20" s="2">
        <v>67</v>
      </c>
      <c r="AL20" s="2">
        <v>53</v>
      </c>
      <c r="AR20" s="11"/>
      <c r="BT20" s="22"/>
    </row>
    <row r="21" spans="1:73" x14ac:dyDescent="0.2">
      <c r="A21" s="10" t="s">
        <v>1</v>
      </c>
      <c r="B21" s="11" t="s">
        <v>85</v>
      </c>
      <c r="C21" s="10" t="s">
        <v>48</v>
      </c>
      <c r="D21" s="10"/>
      <c r="G21" s="2" t="str">
        <f t="shared" si="0"/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" t="s">
        <v>195</v>
      </c>
      <c r="U21" s="13">
        <v>1.96</v>
      </c>
      <c r="V21" s="14">
        <v>107.95498406</v>
      </c>
      <c r="W21" s="14">
        <f t="shared" si="1"/>
        <v>23</v>
      </c>
      <c r="X21" s="32">
        <v>34809</v>
      </c>
      <c r="Y21" s="15">
        <f>IF(ISBLANK(D21),0,1)</f>
        <v>0</v>
      </c>
      <c r="Z21" s="18">
        <v>75</v>
      </c>
      <c r="AA21" s="2" t="s">
        <v>278</v>
      </c>
      <c r="AB21" s="2">
        <v>74</v>
      </c>
      <c r="AH21" s="2">
        <v>86</v>
      </c>
      <c r="AK21" s="2">
        <v>86</v>
      </c>
      <c r="AL21" s="2">
        <v>67</v>
      </c>
      <c r="AR21" s="11"/>
      <c r="BT21" s="22"/>
    </row>
    <row r="22" spans="1:73" x14ac:dyDescent="0.2">
      <c r="A22" s="10" t="s">
        <v>1</v>
      </c>
      <c r="B22" s="11" t="s">
        <v>86</v>
      </c>
      <c r="C22" s="10" t="s">
        <v>48</v>
      </c>
      <c r="D22" s="12" t="s">
        <v>190</v>
      </c>
      <c r="E22" s="2">
        <f>G22-F22+1</f>
        <v>1</v>
      </c>
      <c r="F22" s="2" t="str">
        <f>LEFT(D22, SEARCH("-",D22,1)-1)</f>
        <v>2017</v>
      </c>
      <c r="G22" s="2" t="str">
        <f t="shared" si="0"/>
        <v>2017</v>
      </c>
      <c r="H22" s="12">
        <v>1</v>
      </c>
      <c r="I22" s="12">
        <v>0</v>
      </c>
      <c r="J22" s="12">
        <v>1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1</v>
      </c>
      <c r="R22" s="12">
        <v>0</v>
      </c>
      <c r="S22" s="12">
        <v>0</v>
      </c>
      <c r="T22" s="9" t="s">
        <v>195</v>
      </c>
      <c r="U22" s="13">
        <v>1.96</v>
      </c>
      <c r="V22" s="14">
        <v>107.95498406</v>
      </c>
      <c r="W22" s="14">
        <f t="shared" si="1"/>
        <v>25</v>
      </c>
      <c r="X22" s="32">
        <v>34100</v>
      </c>
      <c r="Y22" s="15">
        <f>IF(ISBLANK(D22),0,1)</f>
        <v>1</v>
      </c>
      <c r="Z22" s="18">
        <v>65</v>
      </c>
      <c r="AA22" s="2" t="s">
        <v>271</v>
      </c>
      <c r="AB22" s="2">
        <v>50</v>
      </c>
      <c r="AC22" s="2">
        <v>66</v>
      </c>
      <c r="AF22" s="2">
        <v>61</v>
      </c>
      <c r="AM22" s="2">
        <v>29</v>
      </c>
      <c r="AR22" s="11"/>
      <c r="BT22" s="22"/>
    </row>
    <row r="23" spans="1:73" x14ac:dyDescent="0.2">
      <c r="A23" s="10" t="s">
        <v>1</v>
      </c>
      <c r="B23" s="11" t="s">
        <v>87</v>
      </c>
      <c r="C23" s="10" t="s">
        <v>48</v>
      </c>
      <c r="D23" s="10"/>
      <c r="G23" s="2" t="str">
        <f t="shared" si="0"/>
        <v/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9" t="s">
        <v>199</v>
      </c>
      <c r="U23" s="13">
        <v>1.86</v>
      </c>
      <c r="V23" s="14" t="s">
        <v>241</v>
      </c>
      <c r="W23" s="14">
        <f t="shared" si="1"/>
        <v>21</v>
      </c>
      <c r="X23" s="32">
        <v>35581</v>
      </c>
      <c r="Y23" s="15">
        <f>IF(ISBLANK(D23),0,1)</f>
        <v>0</v>
      </c>
      <c r="Z23" s="2">
        <v>85</v>
      </c>
      <c r="AA23" s="2" t="s">
        <v>268</v>
      </c>
      <c r="AB23" s="2">
        <v>69</v>
      </c>
      <c r="AH23" s="2">
        <v>68</v>
      </c>
      <c r="AK23" s="2">
        <v>70</v>
      </c>
      <c r="AL23" s="2">
        <v>60</v>
      </c>
      <c r="AR23" s="11"/>
      <c r="BT23" s="22"/>
    </row>
    <row r="24" spans="1:73" x14ac:dyDescent="0.2">
      <c r="A24" s="10" t="s">
        <v>1</v>
      </c>
      <c r="B24" s="11" t="s">
        <v>88</v>
      </c>
      <c r="C24" s="10" t="s">
        <v>48</v>
      </c>
      <c r="D24" s="10"/>
      <c r="G24" s="2" t="str">
        <f t="shared" si="0"/>
        <v/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9" t="s">
        <v>200</v>
      </c>
      <c r="U24" s="13">
        <v>1.96</v>
      </c>
      <c r="V24" s="14" t="s">
        <v>242</v>
      </c>
      <c r="W24" s="14">
        <f t="shared" si="1"/>
        <v>20</v>
      </c>
      <c r="X24" s="32">
        <v>36106</v>
      </c>
      <c r="Y24" s="15">
        <f>IF(ISBLANK(D24),0,1)</f>
        <v>0</v>
      </c>
      <c r="Z24" s="18">
        <v>65</v>
      </c>
      <c r="AA24" s="2" t="s">
        <v>272</v>
      </c>
      <c r="AB24" s="2">
        <v>63</v>
      </c>
      <c r="AH24" s="2">
        <v>71</v>
      </c>
      <c r="AK24" s="2">
        <v>63</v>
      </c>
      <c r="AL24" s="2">
        <v>71</v>
      </c>
      <c r="AR24" s="11"/>
      <c r="BT24" s="22"/>
    </row>
    <row r="25" spans="1:73" x14ac:dyDescent="0.2">
      <c r="A25" s="10" t="s">
        <v>1</v>
      </c>
      <c r="B25" s="11" t="s">
        <v>89</v>
      </c>
      <c r="C25" s="10" t="s">
        <v>49</v>
      </c>
      <c r="D25" s="12" t="s">
        <v>202</v>
      </c>
      <c r="E25" s="2">
        <f>G25-F25+1</f>
        <v>3</v>
      </c>
      <c r="F25" s="2" t="str">
        <f>LEFT(D25, SEARCH("-",D25,1)-1)</f>
        <v>2017</v>
      </c>
      <c r="G25" s="2" t="str">
        <f t="shared" si="0"/>
        <v>2019</v>
      </c>
      <c r="H25" s="12">
        <v>7</v>
      </c>
      <c r="I25" s="12">
        <v>3</v>
      </c>
      <c r="J25" s="12">
        <v>4</v>
      </c>
      <c r="K25" s="12">
        <v>5</v>
      </c>
      <c r="L25" s="12">
        <v>1</v>
      </c>
      <c r="M25" s="12">
        <v>0</v>
      </c>
      <c r="N25" s="12">
        <v>0</v>
      </c>
      <c r="O25" s="12">
        <v>0</v>
      </c>
      <c r="P25" s="12">
        <v>4</v>
      </c>
      <c r="Q25" s="12">
        <v>3</v>
      </c>
      <c r="R25" s="12">
        <v>0</v>
      </c>
      <c r="S25" s="12">
        <v>57.14</v>
      </c>
      <c r="T25" s="9" t="s">
        <v>201</v>
      </c>
      <c r="U25" s="13">
        <v>1.75</v>
      </c>
      <c r="V25" s="14">
        <v>81.646626600000005</v>
      </c>
      <c r="W25" s="14">
        <f t="shared" si="1"/>
        <v>22</v>
      </c>
      <c r="X25" s="32">
        <v>35384</v>
      </c>
      <c r="Y25" s="15">
        <f>IF(ISBLANK(D25),0,1)</f>
        <v>1</v>
      </c>
      <c r="Z25" s="18">
        <v>89</v>
      </c>
      <c r="AA25" s="2" t="s">
        <v>268</v>
      </c>
      <c r="AB25" s="2">
        <v>66</v>
      </c>
      <c r="AD25" s="2">
        <v>90</v>
      </c>
      <c r="AM25" s="2">
        <v>79</v>
      </c>
      <c r="AR25" s="11">
        <v>178</v>
      </c>
      <c r="AS25" s="2">
        <v>40</v>
      </c>
      <c r="AT25" s="2">
        <f t="shared" si="2"/>
        <v>4.45</v>
      </c>
      <c r="AU25">
        <v>229</v>
      </c>
      <c r="AV25">
        <v>5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17</v>
      </c>
      <c r="BC25">
        <v>8</v>
      </c>
      <c r="BD25">
        <v>13</v>
      </c>
      <c r="BE25">
        <v>0</v>
      </c>
      <c r="BF25">
        <v>182</v>
      </c>
      <c r="BG25">
        <v>7</v>
      </c>
      <c r="BH25">
        <v>21</v>
      </c>
      <c r="BI25">
        <v>4</v>
      </c>
      <c r="BJ25">
        <v>6</v>
      </c>
      <c r="BK25">
        <v>8</v>
      </c>
      <c r="BL25">
        <v>6</v>
      </c>
      <c r="BM25">
        <v>0</v>
      </c>
      <c r="BN25">
        <v>36</v>
      </c>
      <c r="BO25">
        <v>6</v>
      </c>
      <c r="BP25">
        <v>1</v>
      </c>
      <c r="BQ25">
        <v>0</v>
      </c>
      <c r="BR25">
        <v>0</v>
      </c>
      <c r="BS25">
        <v>0</v>
      </c>
      <c r="BT25" s="22"/>
    </row>
    <row r="26" spans="1:73" x14ac:dyDescent="0.2">
      <c r="A26" s="10" t="s">
        <v>1</v>
      </c>
      <c r="B26" s="11" t="s">
        <v>90</v>
      </c>
      <c r="C26" s="10" t="s">
        <v>49</v>
      </c>
      <c r="D26" s="10"/>
      <c r="G26" s="2" t="str">
        <f t="shared" si="0"/>
        <v/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9" t="s">
        <v>201</v>
      </c>
      <c r="U26" s="13">
        <v>1.77</v>
      </c>
      <c r="V26" s="14" t="s">
        <v>243</v>
      </c>
      <c r="W26" s="14">
        <f t="shared" si="1"/>
        <v>26</v>
      </c>
      <c r="X26" s="32">
        <v>33981</v>
      </c>
      <c r="Y26" s="15">
        <f>IF(ISBLANK(D26),0,1)</f>
        <v>0</v>
      </c>
      <c r="AA26" s="2" t="s">
        <v>272</v>
      </c>
      <c r="AR26" s="11"/>
      <c r="BT26" s="22"/>
    </row>
    <row r="27" spans="1:73" x14ac:dyDescent="0.2">
      <c r="A27" s="10" t="s">
        <v>1</v>
      </c>
      <c r="B27" s="11" t="s">
        <v>91</v>
      </c>
      <c r="C27" s="10" t="s">
        <v>49</v>
      </c>
      <c r="D27" s="12" t="s">
        <v>202</v>
      </c>
      <c r="E27" s="2">
        <f>G27-F27+1</f>
        <v>3</v>
      </c>
      <c r="F27" s="2" t="str">
        <f>LEFT(D27, SEARCH("-",D27,1)-1)</f>
        <v>2017</v>
      </c>
      <c r="G27" s="2" t="str">
        <f t="shared" si="0"/>
        <v>2019</v>
      </c>
      <c r="H27" s="12">
        <v>10</v>
      </c>
      <c r="I27" s="12">
        <v>5</v>
      </c>
      <c r="J27" s="12">
        <v>5</v>
      </c>
      <c r="K27" s="12">
        <v>12</v>
      </c>
      <c r="L27" s="12">
        <v>0</v>
      </c>
      <c r="M27" s="12">
        <v>3</v>
      </c>
      <c r="N27" s="12">
        <v>2</v>
      </c>
      <c r="O27" s="12">
        <v>0</v>
      </c>
      <c r="P27" s="12">
        <v>5</v>
      </c>
      <c r="Q27" s="12">
        <v>5</v>
      </c>
      <c r="R27" s="12">
        <v>0</v>
      </c>
      <c r="S27" s="12">
        <v>50</v>
      </c>
      <c r="T27" s="9" t="s">
        <v>201</v>
      </c>
      <c r="U27" s="13">
        <v>1.8</v>
      </c>
      <c r="V27" s="14">
        <v>75.749925790000006</v>
      </c>
      <c r="W27" s="14">
        <f t="shared" si="1"/>
        <v>24</v>
      </c>
      <c r="X27" s="32">
        <v>34505</v>
      </c>
      <c r="Y27" s="15">
        <f>IF(ISBLANK(D27),0,1)</f>
        <v>1</v>
      </c>
      <c r="Z27" s="18">
        <v>81</v>
      </c>
      <c r="AA27" s="2" t="s">
        <v>272</v>
      </c>
      <c r="AB27" s="2">
        <v>64</v>
      </c>
      <c r="AD27" s="2">
        <v>88</v>
      </c>
      <c r="AM27" s="2">
        <v>76</v>
      </c>
      <c r="AR27" s="11">
        <v>15</v>
      </c>
      <c r="AS27" s="2">
        <v>3</v>
      </c>
      <c r="AT27" s="2">
        <f t="shared" si="2"/>
        <v>5</v>
      </c>
      <c r="AU27">
        <v>68</v>
      </c>
      <c r="AV27">
        <v>6</v>
      </c>
      <c r="AW27">
        <v>0</v>
      </c>
      <c r="AX27">
        <v>0</v>
      </c>
      <c r="AY27">
        <v>3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79</v>
      </c>
      <c r="BG27">
        <v>1</v>
      </c>
      <c r="BH27">
        <v>11</v>
      </c>
      <c r="BI27">
        <v>1</v>
      </c>
      <c r="BJ27">
        <v>1</v>
      </c>
      <c r="BK27">
        <v>1</v>
      </c>
      <c r="BL27">
        <v>1</v>
      </c>
      <c r="BM27">
        <v>0</v>
      </c>
      <c r="BN27">
        <v>11</v>
      </c>
      <c r="BO27">
        <v>2</v>
      </c>
      <c r="BP27">
        <v>0</v>
      </c>
      <c r="BQ27">
        <v>0</v>
      </c>
      <c r="BR27">
        <v>0</v>
      </c>
      <c r="BS27">
        <v>0</v>
      </c>
      <c r="BT27" s="22"/>
    </row>
    <row r="28" spans="1:73" x14ac:dyDescent="0.2">
      <c r="A28" s="10" t="s">
        <v>1</v>
      </c>
      <c r="B28" s="11" t="s">
        <v>92</v>
      </c>
      <c r="C28" s="10" t="s">
        <v>49</v>
      </c>
      <c r="D28" s="10"/>
      <c r="G28" s="2" t="str">
        <f t="shared" si="0"/>
        <v/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9" t="s">
        <v>203</v>
      </c>
      <c r="U28" s="13">
        <v>1.77</v>
      </c>
      <c r="V28" s="14" t="s">
        <v>244</v>
      </c>
      <c r="W28" s="14">
        <f t="shared" si="1"/>
        <v>20</v>
      </c>
      <c r="X28" s="32">
        <v>36195</v>
      </c>
      <c r="Y28" s="15">
        <f>IF(ISBLANK(D28),0,1)</f>
        <v>0</v>
      </c>
      <c r="Z28" s="18">
        <v>65</v>
      </c>
      <c r="AA28" s="2" t="s">
        <v>271</v>
      </c>
      <c r="AB28" s="2">
        <v>69</v>
      </c>
      <c r="AE28" s="2">
        <v>29</v>
      </c>
      <c r="AN28" s="2">
        <v>87</v>
      </c>
      <c r="AO28" s="2">
        <v>78</v>
      </c>
      <c r="AR28" s="11"/>
      <c r="BT28" s="22"/>
    </row>
    <row r="29" spans="1:73" x14ac:dyDescent="0.2">
      <c r="A29" s="10" t="s">
        <v>1</v>
      </c>
      <c r="B29" s="11" t="s">
        <v>93</v>
      </c>
      <c r="C29" s="10" t="s">
        <v>49</v>
      </c>
      <c r="D29" s="12" t="s">
        <v>204</v>
      </c>
      <c r="E29" s="2">
        <f>G29-F29+1</f>
        <v>1</v>
      </c>
      <c r="F29" s="2" t="str">
        <f>LEFT(D29, SEARCH("-",D29,1)-1)</f>
        <v>2018</v>
      </c>
      <c r="G29" s="2" t="str">
        <f t="shared" si="0"/>
        <v>2018</v>
      </c>
      <c r="H29" s="12">
        <v>1</v>
      </c>
      <c r="I29" s="12">
        <v>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1</v>
      </c>
      <c r="R29" s="12">
        <v>0</v>
      </c>
      <c r="S29" s="12">
        <v>0</v>
      </c>
      <c r="T29" s="9" t="s">
        <v>203</v>
      </c>
      <c r="U29" s="13">
        <v>1.77</v>
      </c>
      <c r="V29" s="14">
        <v>78.925072380000003</v>
      </c>
      <c r="W29" s="14">
        <f t="shared" si="1"/>
        <v>20</v>
      </c>
      <c r="X29" s="32">
        <v>36105</v>
      </c>
      <c r="Y29" s="15">
        <f>IF(ISBLANK(D29),0,1)</f>
        <v>1</v>
      </c>
      <c r="Z29" s="18">
        <v>69</v>
      </c>
      <c r="AA29" s="2" t="s">
        <v>272</v>
      </c>
      <c r="AB29" s="2">
        <v>51</v>
      </c>
      <c r="AC29" s="2">
        <v>76</v>
      </c>
      <c r="AD29" s="2">
        <v>45</v>
      </c>
      <c r="AP29" s="2">
        <v>89</v>
      </c>
      <c r="AR29" s="11"/>
      <c r="BT29" s="22"/>
    </row>
    <row r="30" spans="1:73" x14ac:dyDescent="0.2">
      <c r="A30" s="10" t="s">
        <v>1</v>
      </c>
      <c r="B30" s="11" t="s">
        <v>94</v>
      </c>
      <c r="C30" s="10" t="s">
        <v>49</v>
      </c>
      <c r="D30" s="12" t="s">
        <v>189</v>
      </c>
      <c r="E30" s="2">
        <f>G30-F30+1</f>
        <v>1</v>
      </c>
      <c r="F30" s="2" t="str">
        <f>LEFT(D30, SEARCH("-",D30,1)-1)</f>
        <v>2019</v>
      </c>
      <c r="G30" s="2" t="str">
        <f t="shared" si="0"/>
        <v>2019</v>
      </c>
      <c r="H30" s="12">
        <v>5</v>
      </c>
      <c r="I30" s="12">
        <v>4</v>
      </c>
      <c r="J30" s="12">
        <v>1</v>
      </c>
      <c r="K30" s="12">
        <v>15</v>
      </c>
      <c r="L30" s="12">
        <v>1</v>
      </c>
      <c r="M30" s="12">
        <v>2</v>
      </c>
      <c r="N30" s="12">
        <v>1</v>
      </c>
      <c r="O30" s="12">
        <v>1</v>
      </c>
      <c r="P30" s="12">
        <v>2</v>
      </c>
      <c r="Q30" s="12">
        <v>3</v>
      </c>
      <c r="R30" s="12">
        <v>0</v>
      </c>
      <c r="S30" s="12">
        <v>40</v>
      </c>
      <c r="T30" s="9" t="s">
        <v>203</v>
      </c>
      <c r="U30" s="13">
        <v>1.85</v>
      </c>
      <c r="V30" s="14">
        <v>80.739441859999999</v>
      </c>
      <c r="W30" s="14">
        <f t="shared" si="1"/>
        <v>19</v>
      </c>
      <c r="X30" s="32">
        <v>36281</v>
      </c>
      <c r="Y30" s="15">
        <f>IF(ISBLANK(D30),0,1)</f>
        <v>1</v>
      </c>
      <c r="Z30" s="18">
        <v>87</v>
      </c>
      <c r="AA30" s="2" t="s">
        <v>268</v>
      </c>
      <c r="AB30" s="2">
        <v>69</v>
      </c>
      <c r="AC30" s="2">
        <v>66</v>
      </c>
      <c r="AD30" s="2">
        <v>86</v>
      </c>
      <c r="AP30" s="2">
        <v>89</v>
      </c>
      <c r="AR30" s="11">
        <v>75</v>
      </c>
      <c r="AS30" s="2">
        <v>34</v>
      </c>
      <c r="AT30" s="2">
        <f t="shared" si="2"/>
        <v>2.2058823529411766</v>
      </c>
      <c r="AU30">
        <v>344</v>
      </c>
      <c r="AV30">
        <v>15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8</v>
      </c>
      <c r="BC30">
        <v>1</v>
      </c>
      <c r="BD30">
        <v>14</v>
      </c>
      <c r="BE30">
        <v>1</v>
      </c>
      <c r="BF30">
        <v>58</v>
      </c>
      <c r="BG30">
        <v>2</v>
      </c>
      <c r="BH30">
        <v>48</v>
      </c>
      <c r="BI30">
        <v>11</v>
      </c>
      <c r="BJ30">
        <v>2</v>
      </c>
      <c r="BK30">
        <v>4</v>
      </c>
      <c r="BL30">
        <v>2</v>
      </c>
      <c r="BM30">
        <v>1</v>
      </c>
      <c r="BN30">
        <v>22</v>
      </c>
      <c r="BO30">
        <v>3</v>
      </c>
      <c r="BP30">
        <v>0</v>
      </c>
      <c r="BQ30">
        <v>0</v>
      </c>
      <c r="BR30">
        <v>0</v>
      </c>
      <c r="BS30">
        <v>0</v>
      </c>
      <c r="BT30" s="22"/>
    </row>
    <row r="31" spans="1:73" x14ac:dyDescent="0.2">
      <c r="A31" s="10" t="s">
        <v>1</v>
      </c>
      <c r="B31" s="11" t="s">
        <v>95</v>
      </c>
      <c r="C31" s="10" t="s">
        <v>49</v>
      </c>
      <c r="D31" s="12" t="s">
        <v>205</v>
      </c>
      <c r="E31" s="2">
        <f>G31-F31+1</f>
        <v>7</v>
      </c>
      <c r="F31" s="2" t="str">
        <f>LEFT(D31, SEARCH("-",D31,1)-1)</f>
        <v>2013</v>
      </c>
      <c r="G31" s="2" t="str">
        <f t="shared" si="0"/>
        <v>2019</v>
      </c>
      <c r="H31" s="12">
        <v>24</v>
      </c>
      <c r="I31" s="12">
        <v>15</v>
      </c>
      <c r="J31" s="12">
        <v>9</v>
      </c>
      <c r="K31" s="12">
        <v>25</v>
      </c>
      <c r="L31" s="12">
        <v>5</v>
      </c>
      <c r="M31" s="12">
        <v>0</v>
      </c>
      <c r="N31" s="12">
        <v>0</v>
      </c>
      <c r="O31" s="12">
        <v>0</v>
      </c>
      <c r="P31" s="12">
        <v>12</v>
      </c>
      <c r="Q31" s="12">
        <v>12</v>
      </c>
      <c r="R31" s="12">
        <v>0</v>
      </c>
      <c r="S31" s="12">
        <v>50</v>
      </c>
      <c r="T31" s="9" t="s">
        <v>206</v>
      </c>
      <c r="U31" s="13">
        <v>1.91</v>
      </c>
      <c r="V31" s="14">
        <v>89.811289260000009</v>
      </c>
      <c r="W31" s="14">
        <f t="shared" si="1"/>
        <v>25</v>
      </c>
      <c r="X31" s="32">
        <v>34419</v>
      </c>
      <c r="Y31" s="15">
        <f>IF(ISBLANK(D31),0,1)</f>
        <v>1</v>
      </c>
      <c r="Z31" s="18">
        <v>86</v>
      </c>
      <c r="AA31" s="2" t="s">
        <v>278</v>
      </c>
      <c r="AB31" s="2">
        <v>68</v>
      </c>
      <c r="AC31" s="2">
        <v>91</v>
      </c>
      <c r="AQ31" s="2">
        <v>88</v>
      </c>
      <c r="AR31" s="11">
        <v>129</v>
      </c>
      <c r="AS31" s="2">
        <v>32</v>
      </c>
      <c r="AT31" s="2">
        <f t="shared" si="2"/>
        <v>4.03125</v>
      </c>
      <c r="AU31">
        <v>248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8</v>
      </c>
      <c r="BC31">
        <v>5</v>
      </c>
      <c r="BD31">
        <v>10</v>
      </c>
      <c r="BE31">
        <v>0</v>
      </c>
      <c r="BF31">
        <v>10</v>
      </c>
      <c r="BG31">
        <v>1</v>
      </c>
      <c r="BH31">
        <v>29</v>
      </c>
      <c r="BI31">
        <v>2</v>
      </c>
      <c r="BJ31">
        <v>0</v>
      </c>
      <c r="BK31">
        <v>1</v>
      </c>
      <c r="BL31">
        <v>1</v>
      </c>
      <c r="BM31">
        <v>1</v>
      </c>
      <c r="BN31">
        <v>5</v>
      </c>
      <c r="BO31">
        <v>2</v>
      </c>
      <c r="BP31">
        <v>0</v>
      </c>
      <c r="BQ31">
        <v>0</v>
      </c>
      <c r="BR31">
        <v>1</v>
      </c>
      <c r="BS31">
        <v>0</v>
      </c>
      <c r="BT31" s="22"/>
    </row>
    <row r="32" spans="1:73" x14ac:dyDescent="0.2">
      <c r="A32" s="10" t="s">
        <v>1</v>
      </c>
      <c r="B32" s="11" t="s">
        <v>96</v>
      </c>
      <c r="C32" s="10" t="s">
        <v>49</v>
      </c>
      <c r="D32" s="10"/>
      <c r="G32" s="2" t="str">
        <f t="shared" si="0"/>
        <v/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9" t="s">
        <v>206</v>
      </c>
      <c r="U32" s="13">
        <v>1.82</v>
      </c>
      <c r="V32" s="14" t="s">
        <v>244</v>
      </c>
      <c r="W32" s="14">
        <f t="shared" si="1"/>
        <v>24</v>
      </c>
      <c r="X32" s="32">
        <v>34589</v>
      </c>
      <c r="Y32" s="15">
        <f>IF(ISBLANK(D32),0,1)</f>
        <v>0</v>
      </c>
      <c r="Z32" s="18">
        <v>60</v>
      </c>
      <c r="AA32" s="2" t="s">
        <v>279</v>
      </c>
      <c r="AB32" s="2">
        <v>68</v>
      </c>
      <c r="AC32" s="2">
        <v>74</v>
      </c>
      <c r="AQ32" s="2">
        <v>79</v>
      </c>
      <c r="AR32" s="11"/>
      <c r="AS32" s="21"/>
      <c r="BT32" s="22"/>
    </row>
    <row r="33" spans="1:72" x14ac:dyDescent="0.2">
      <c r="A33" s="10" t="s">
        <v>1</v>
      </c>
      <c r="B33" s="11" t="s">
        <v>97</v>
      </c>
      <c r="C33" s="10" t="s">
        <v>49</v>
      </c>
      <c r="D33" s="12" t="s">
        <v>207</v>
      </c>
      <c r="E33" s="2">
        <f>G33-F33+1</f>
        <v>3</v>
      </c>
      <c r="F33" s="2" t="str">
        <f>LEFT(D33, SEARCH("-",D33,1)-1)</f>
        <v>2016</v>
      </c>
      <c r="G33" s="2" t="str">
        <f t="shared" si="0"/>
        <v>2018</v>
      </c>
      <c r="H33" s="12">
        <v>11</v>
      </c>
      <c r="I33" s="12">
        <v>11</v>
      </c>
      <c r="J33" s="12">
        <v>0</v>
      </c>
      <c r="K33" s="12">
        <v>10</v>
      </c>
      <c r="L33" s="12">
        <v>2</v>
      </c>
      <c r="M33" s="12">
        <v>0</v>
      </c>
      <c r="N33" s="12">
        <v>0</v>
      </c>
      <c r="O33" s="12">
        <v>0</v>
      </c>
      <c r="P33" s="12">
        <v>5</v>
      </c>
      <c r="Q33" s="12">
        <v>6</v>
      </c>
      <c r="R33" s="12">
        <v>0</v>
      </c>
      <c r="S33" s="12">
        <v>45.45</v>
      </c>
      <c r="T33" s="9" t="s">
        <v>206</v>
      </c>
      <c r="U33" s="13">
        <v>1.85</v>
      </c>
      <c r="V33" s="14">
        <v>91.625658740000006</v>
      </c>
      <c r="W33" s="14">
        <f t="shared" si="1"/>
        <v>26</v>
      </c>
      <c r="X33" s="32">
        <v>33725</v>
      </c>
      <c r="Y33" s="15">
        <f>IF(ISBLANK(D33),0,1)</f>
        <v>1</v>
      </c>
      <c r="Z33" s="18">
        <v>81</v>
      </c>
      <c r="AA33" s="2" t="s">
        <v>270</v>
      </c>
      <c r="AB33" s="2">
        <v>74</v>
      </c>
      <c r="AC33" s="2">
        <v>81</v>
      </c>
      <c r="AD33" s="2">
        <v>50</v>
      </c>
      <c r="AE33" s="2">
        <v>29</v>
      </c>
      <c r="AR33" s="11"/>
      <c r="AS33" s="21"/>
      <c r="BT33" s="22"/>
    </row>
    <row r="34" spans="1:72" x14ac:dyDescent="0.2">
      <c r="A34" s="10" t="s">
        <v>1</v>
      </c>
      <c r="B34" s="11" t="s">
        <v>98</v>
      </c>
      <c r="C34" s="10" t="s">
        <v>49</v>
      </c>
      <c r="D34" s="10"/>
      <c r="G34" s="2" t="str">
        <f t="shared" si="0"/>
        <v/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9" t="s">
        <v>206</v>
      </c>
      <c r="U34" s="13">
        <v>1.83</v>
      </c>
      <c r="V34" s="14" t="s">
        <v>244</v>
      </c>
      <c r="W34" s="14">
        <f t="shared" si="1"/>
        <v>19</v>
      </c>
      <c r="X34" s="32">
        <v>36433</v>
      </c>
      <c r="Y34" s="15">
        <f>IF(ISBLANK(D34),0,1)</f>
        <v>0</v>
      </c>
      <c r="Z34" s="18">
        <v>66</v>
      </c>
      <c r="AA34" s="2" t="s">
        <v>274</v>
      </c>
      <c r="AB34" s="2">
        <v>59</v>
      </c>
      <c r="AC34" s="2">
        <v>69</v>
      </c>
      <c r="AQ34" s="2">
        <v>75</v>
      </c>
      <c r="AR34" s="11"/>
      <c r="AS34" s="21"/>
      <c r="BT34" s="22"/>
    </row>
    <row r="35" spans="1:72" x14ac:dyDescent="0.2">
      <c r="A35" s="10" t="s">
        <v>1</v>
      </c>
      <c r="B35" s="11" t="s">
        <v>99</v>
      </c>
      <c r="C35" s="10" t="s">
        <v>49</v>
      </c>
      <c r="D35" s="10"/>
      <c r="G35" s="2" t="str">
        <f t="shared" si="0"/>
        <v/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9" t="s">
        <v>208</v>
      </c>
      <c r="U35" s="13">
        <v>1.72</v>
      </c>
      <c r="V35" s="14" t="s">
        <v>245</v>
      </c>
      <c r="W35" s="14">
        <f t="shared" si="1"/>
        <v>20</v>
      </c>
      <c r="X35" s="32">
        <v>36139</v>
      </c>
      <c r="Y35" s="15">
        <f>IF(ISBLANK(D35),0,1)</f>
        <v>0</v>
      </c>
      <c r="Z35" s="18">
        <v>61</v>
      </c>
      <c r="AA35" s="2" t="s">
        <v>273</v>
      </c>
      <c r="AB35" s="2">
        <v>59</v>
      </c>
      <c r="AE35" s="2">
        <v>82</v>
      </c>
      <c r="AN35" s="2">
        <v>86</v>
      </c>
      <c r="AO35" s="2">
        <v>79</v>
      </c>
      <c r="AR35" s="11"/>
      <c r="AS35" s="21"/>
      <c r="BT35" s="22"/>
    </row>
    <row r="36" spans="1:72" x14ac:dyDescent="0.2">
      <c r="A36" s="10" t="s">
        <v>1</v>
      </c>
      <c r="B36" s="11" t="s">
        <v>100</v>
      </c>
      <c r="C36" s="10" t="s">
        <v>49</v>
      </c>
      <c r="D36" s="10"/>
      <c r="G36" s="2" t="str">
        <f t="shared" si="0"/>
        <v/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9" t="s">
        <v>209</v>
      </c>
      <c r="U36" s="13">
        <v>1.81</v>
      </c>
      <c r="V36" s="14" t="s">
        <v>246</v>
      </c>
      <c r="W36" s="14">
        <f t="shared" si="1"/>
        <v>23</v>
      </c>
      <c r="X36" s="32">
        <v>34871</v>
      </c>
      <c r="Y36" s="15">
        <f>IF(ISBLANK(D36),0,1)</f>
        <v>0</v>
      </c>
      <c r="Z36" s="18">
        <v>71</v>
      </c>
      <c r="AA36" s="2" t="s">
        <v>278</v>
      </c>
      <c r="AB36" s="2">
        <v>64</v>
      </c>
      <c r="AC36" s="2">
        <v>74</v>
      </c>
      <c r="AD36" s="2">
        <v>55</v>
      </c>
      <c r="AE36" s="2">
        <v>29</v>
      </c>
      <c r="AR36" s="11"/>
      <c r="AS36" s="21"/>
      <c r="BT36" s="22"/>
    </row>
    <row r="37" spans="1:72" x14ac:dyDescent="0.2">
      <c r="A37" s="10" t="s">
        <v>1</v>
      </c>
      <c r="B37" s="11" t="s">
        <v>101</v>
      </c>
      <c r="C37" s="10" t="s">
        <v>49</v>
      </c>
      <c r="D37" s="10"/>
      <c r="G37" s="2" t="str">
        <f t="shared" si="0"/>
        <v/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9" t="s">
        <v>209</v>
      </c>
      <c r="U37" s="13">
        <v>1.73</v>
      </c>
      <c r="V37" s="14" t="s">
        <v>247</v>
      </c>
      <c r="W37" s="14">
        <f t="shared" si="1"/>
        <v>22</v>
      </c>
      <c r="X37" s="33">
        <v>35519</v>
      </c>
      <c r="Y37" s="15">
        <f>IF(ISBLANK(D37),0,1)</f>
        <v>0</v>
      </c>
      <c r="Z37" s="18">
        <v>75</v>
      </c>
      <c r="AA37" s="2" t="s">
        <v>274</v>
      </c>
      <c r="AB37" s="2">
        <v>69</v>
      </c>
      <c r="AC37" s="2">
        <v>83</v>
      </c>
      <c r="AD37" s="2">
        <v>58</v>
      </c>
      <c r="AE37" s="2">
        <v>29</v>
      </c>
      <c r="AR37" s="11"/>
      <c r="AS37" s="21"/>
      <c r="BT37" s="24"/>
    </row>
    <row r="38" spans="1:72" x14ac:dyDescent="0.2">
      <c r="A38" s="10" t="s">
        <v>1</v>
      </c>
      <c r="B38" s="11" t="s">
        <v>102</v>
      </c>
      <c r="C38" s="10" t="s">
        <v>49</v>
      </c>
      <c r="D38" s="12" t="s">
        <v>189</v>
      </c>
      <c r="E38" s="2">
        <f>G38-F38+1</f>
        <v>1</v>
      </c>
      <c r="F38" s="2" t="str">
        <f>LEFT(D38, SEARCH("-",D38,1)-1)</f>
        <v>2019</v>
      </c>
      <c r="G38" s="2" t="str">
        <f t="shared" si="0"/>
        <v>2019</v>
      </c>
      <c r="H38" s="12">
        <v>5</v>
      </c>
      <c r="I38" s="12">
        <v>5</v>
      </c>
      <c r="J38" s="12">
        <v>0</v>
      </c>
      <c r="K38" s="12">
        <v>10</v>
      </c>
      <c r="L38" s="12">
        <v>2</v>
      </c>
      <c r="M38" s="12">
        <v>0</v>
      </c>
      <c r="N38" s="12">
        <v>0</v>
      </c>
      <c r="O38" s="12">
        <v>0</v>
      </c>
      <c r="P38" s="12">
        <v>2</v>
      </c>
      <c r="Q38" s="12">
        <v>3</v>
      </c>
      <c r="R38" s="12">
        <v>0</v>
      </c>
      <c r="S38" s="12">
        <v>40</v>
      </c>
      <c r="T38" s="9" t="s">
        <v>209</v>
      </c>
      <c r="U38" s="13">
        <v>1.85</v>
      </c>
      <c r="V38" s="14">
        <v>91.625658740000006</v>
      </c>
      <c r="W38" s="14">
        <f t="shared" si="1"/>
        <v>22</v>
      </c>
      <c r="X38" s="32">
        <v>35333</v>
      </c>
      <c r="Y38" s="15">
        <f>IF(ISBLANK(D38),0,1)</f>
        <v>1</v>
      </c>
      <c r="Z38" s="18">
        <v>81</v>
      </c>
      <c r="AA38" s="2" t="s">
        <v>280</v>
      </c>
      <c r="AB38" s="2">
        <v>79</v>
      </c>
      <c r="AC38" s="2">
        <v>83</v>
      </c>
      <c r="AQ38" s="2">
        <v>86</v>
      </c>
      <c r="AR38" s="11">
        <v>279</v>
      </c>
      <c r="AS38" s="21">
        <v>28</v>
      </c>
      <c r="AT38" s="2">
        <f t="shared" si="2"/>
        <v>9.9642857142857135</v>
      </c>
      <c r="AU38">
        <v>372</v>
      </c>
      <c r="AV38">
        <v>10</v>
      </c>
      <c r="AW38">
        <v>2</v>
      </c>
      <c r="AX38">
        <v>1</v>
      </c>
      <c r="AY38">
        <v>0</v>
      </c>
      <c r="AZ38">
        <v>0</v>
      </c>
      <c r="BA38">
        <v>0</v>
      </c>
      <c r="BB38">
        <v>14</v>
      </c>
      <c r="BC38">
        <v>7</v>
      </c>
      <c r="BD38">
        <v>4</v>
      </c>
      <c r="BE38">
        <v>0</v>
      </c>
      <c r="BF38">
        <v>18</v>
      </c>
      <c r="BG38">
        <v>5</v>
      </c>
      <c r="BH38">
        <v>26</v>
      </c>
      <c r="BI38">
        <v>8</v>
      </c>
      <c r="BJ38">
        <v>4</v>
      </c>
      <c r="BK38">
        <v>6</v>
      </c>
      <c r="BL38">
        <v>5</v>
      </c>
      <c r="BM38">
        <v>1</v>
      </c>
      <c r="BN38">
        <v>5</v>
      </c>
      <c r="BO38">
        <v>7</v>
      </c>
      <c r="BP38">
        <v>0</v>
      </c>
      <c r="BQ38">
        <v>0</v>
      </c>
      <c r="BR38">
        <v>0</v>
      </c>
      <c r="BS38">
        <v>0</v>
      </c>
      <c r="BT38" s="22"/>
    </row>
    <row r="39" spans="1:72" x14ac:dyDescent="0.2">
      <c r="A39" s="10" t="s">
        <v>1</v>
      </c>
      <c r="B39" s="11" t="s">
        <v>103</v>
      </c>
      <c r="C39" s="10" t="s">
        <v>49</v>
      </c>
      <c r="D39" s="10"/>
      <c r="G39" s="2" t="str">
        <f t="shared" si="0"/>
        <v/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9" t="s">
        <v>210</v>
      </c>
      <c r="U39" s="13">
        <v>1.8</v>
      </c>
      <c r="V39" s="14">
        <v>74.842741050000001</v>
      </c>
      <c r="W39" s="14">
        <f t="shared" si="1"/>
        <v>27</v>
      </c>
      <c r="X39" s="32">
        <v>33687</v>
      </c>
      <c r="Y39" s="15">
        <f>IF(ISBLANK(D39),0,1)</f>
        <v>0</v>
      </c>
      <c r="Z39" s="18">
        <v>71</v>
      </c>
      <c r="AA39" s="2" t="s">
        <v>275</v>
      </c>
      <c r="AB39" s="2">
        <v>58</v>
      </c>
      <c r="AC39" s="2">
        <v>79</v>
      </c>
      <c r="AD39" s="2">
        <v>54</v>
      </c>
      <c r="AE39" s="2">
        <v>85</v>
      </c>
      <c r="AR39" s="11"/>
      <c r="AS39" s="21"/>
      <c r="BT39" s="22"/>
    </row>
    <row r="40" spans="1:72" x14ac:dyDescent="0.2">
      <c r="A40" s="10" t="s">
        <v>1</v>
      </c>
      <c r="B40" s="11" t="s">
        <v>104</v>
      </c>
      <c r="C40" s="10" t="s">
        <v>49</v>
      </c>
      <c r="D40" s="16" t="s">
        <v>211</v>
      </c>
      <c r="E40" s="2">
        <f>G40-F40+1</f>
        <v>4</v>
      </c>
      <c r="F40" s="2" t="str">
        <f>LEFT(D40, SEARCH("-",D40,1)-1)</f>
        <v>2015</v>
      </c>
      <c r="G40" s="2" t="str">
        <f t="shared" si="0"/>
        <v>2018</v>
      </c>
      <c r="H40" s="16">
        <v>5</v>
      </c>
      <c r="I40" s="16">
        <v>5</v>
      </c>
      <c r="J40" s="16">
        <v>0</v>
      </c>
      <c r="K40" s="16">
        <v>15</v>
      </c>
      <c r="L40" s="16">
        <v>3</v>
      </c>
      <c r="M40" s="16">
        <v>0</v>
      </c>
      <c r="N40" s="16">
        <v>0</v>
      </c>
      <c r="O40" s="16">
        <v>0</v>
      </c>
      <c r="P40" s="16">
        <v>2</v>
      </c>
      <c r="Q40" s="16">
        <v>3</v>
      </c>
      <c r="R40" s="16">
        <v>0</v>
      </c>
      <c r="S40" s="16">
        <v>40</v>
      </c>
      <c r="T40" s="9" t="s">
        <v>209</v>
      </c>
      <c r="U40" s="13">
        <v>1.85</v>
      </c>
      <c r="V40" s="14">
        <v>89.811289260000009</v>
      </c>
      <c r="W40" s="14">
        <f t="shared" si="1"/>
        <v>25</v>
      </c>
      <c r="X40" s="32">
        <v>34230</v>
      </c>
      <c r="Y40" s="15">
        <f>IF(ISBLANK(D40),0,1)</f>
        <v>1</v>
      </c>
      <c r="Z40" s="18">
        <v>83</v>
      </c>
      <c r="AA40" s="2" t="s">
        <v>270</v>
      </c>
      <c r="AB40" s="2">
        <v>83</v>
      </c>
      <c r="AC40" s="2">
        <v>85</v>
      </c>
      <c r="AD40" s="2">
        <v>81</v>
      </c>
      <c r="AE40" s="2">
        <v>29</v>
      </c>
      <c r="AR40" s="11"/>
      <c r="AS40" s="21"/>
      <c r="BT40" s="22"/>
    </row>
    <row r="41" spans="1:72" x14ac:dyDescent="0.2">
      <c r="A41" s="10" t="s">
        <v>1</v>
      </c>
      <c r="B41" s="11" t="s">
        <v>105</v>
      </c>
      <c r="C41" s="10" t="s">
        <v>49</v>
      </c>
      <c r="D41" s="10"/>
      <c r="G41" s="2" t="str">
        <f t="shared" si="0"/>
        <v/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9" t="s">
        <v>212</v>
      </c>
      <c r="U41" s="13">
        <v>1.82</v>
      </c>
      <c r="V41" s="14" t="s">
        <v>248</v>
      </c>
      <c r="W41" s="14">
        <f t="shared" si="1"/>
        <v>26</v>
      </c>
      <c r="X41" s="32">
        <v>33774</v>
      </c>
      <c r="Y41" s="15">
        <f>IF(ISBLANK(D41),0,1)</f>
        <v>0</v>
      </c>
      <c r="AA41" s="2" t="s">
        <v>274</v>
      </c>
      <c r="AR41" s="11"/>
      <c r="AS41" s="21"/>
      <c r="BT41" s="22"/>
    </row>
    <row r="42" spans="1:72" x14ac:dyDescent="0.2">
      <c r="A42" s="10" t="s">
        <v>1</v>
      </c>
      <c r="B42" s="11" t="s">
        <v>106</v>
      </c>
      <c r="C42" s="10" t="s">
        <v>49</v>
      </c>
      <c r="D42" s="10"/>
      <c r="G42" s="2" t="str">
        <f t="shared" si="0"/>
        <v/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9" t="s">
        <v>210</v>
      </c>
      <c r="U42" s="13">
        <v>1.83</v>
      </c>
      <c r="V42" s="14">
        <v>88.904104520000004</v>
      </c>
      <c r="W42" s="14">
        <f t="shared" si="1"/>
        <v>24</v>
      </c>
      <c r="X42" s="32">
        <v>34439</v>
      </c>
      <c r="Y42" s="15">
        <f>IF(ISBLANK(D42),0,1)</f>
        <v>0</v>
      </c>
      <c r="Z42" s="18">
        <v>66</v>
      </c>
      <c r="AA42" s="2" t="s">
        <v>278</v>
      </c>
      <c r="AB42" s="2">
        <v>55</v>
      </c>
      <c r="AE42" s="2">
        <v>29</v>
      </c>
      <c r="AN42" s="2">
        <v>91</v>
      </c>
      <c r="AO42" s="2">
        <v>87</v>
      </c>
      <c r="AR42" s="11"/>
      <c r="AS42" s="21"/>
      <c r="BT42" s="22"/>
    </row>
    <row r="43" spans="1:72" x14ac:dyDescent="0.2">
      <c r="A43" s="10" t="s">
        <v>1</v>
      </c>
      <c r="B43" s="11" t="s">
        <v>107</v>
      </c>
      <c r="C43" s="10" t="s">
        <v>49</v>
      </c>
      <c r="D43" s="12" t="s">
        <v>189</v>
      </c>
      <c r="E43" s="2">
        <f>G43-F43+1</f>
        <v>1</v>
      </c>
      <c r="F43" s="2" t="str">
        <f>LEFT(D43, SEARCH("-",D43,1)-1)</f>
        <v>2019</v>
      </c>
      <c r="G43" s="2" t="str">
        <f t="shared" si="0"/>
        <v>2019</v>
      </c>
      <c r="H43" s="12">
        <v>4</v>
      </c>
      <c r="I43" s="12">
        <v>2</v>
      </c>
      <c r="J43" s="12">
        <v>2</v>
      </c>
      <c r="K43" s="12">
        <v>5</v>
      </c>
      <c r="L43" s="12">
        <v>0</v>
      </c>
      <c r="M43" s="12">
        <v>1</v>
      </c>
      <c r="N43" s="12">
        <v>1</v>
      </c>
      <c r="O43" s="12">
        <v>0</v>
      </c>
      <c r="P43" s="12">
        <v>2</v>
      </c>
      <c r="Q43" s="12">
        <v>2</v>
      </c>
      <c r="R43" s="12">
        <v>0</v>
      </c>
      <c r="S43" s="12">
        <v>50</v>
      </c>
      <c r="T43" s="9" t="s">
        <v>210</v>
      </c>
      <c r="U43" s="13">
        <v>1.78</v>
      </c>
      <c r="V43" s="14">
        <v>79.832257120000008</v>
      </c>
      <c r="W43" s="14">
        <f t="shared" si="1"/>
        <v>23</v>
      </c>
      <c r="X43" s="32">
        <v>34903</v>
      </c>
      <c r="Y43" s="15">
        <f>IF(ISBLANK(D43),0,1)</f>
        <v>1</v>
      </c>
      <c r="Z43" s="18">
        <v>90</v>
      </c>
      <c r="AA43" s="2" t="s">
        <v>268</v>
      </c>
      <c r="AB43" s="2">
        <v>86</v>
      </c>
      <c r="AE43" s="2">
        <v>88</v>
      </c>
      <c r="AN43" s="2">
        <v>90</v>
      </c>
      <c r="AO43" s="2">
        <v>83</v>
      </c>
      <c r="AR43" s="11">
        <v>106</v>
      </c>
      <c r="AS43" s="21">
        <v>25</v>
      </c>
      <c r="AT43" s="2">
        <f t="shared" si="2"/>
        <v>4.24</v>
      </c>
      <c r="AU43">
        <v>183</v>
      </c>
      <c r="AV43">
        <v>5</v>
      </c>
      <c r="AW43">
        <v>0</v>
      </c>
      <c r="AX43">
        <v>1</v>
      </c>
      <c r="AY43">
        <v>1</v>
      </c>
      <c r="AZ43">
        <v>1</v>
      </c>
      <c r="BA43">
        <v>0</v>
      </c>
      <c r="BB43">
        <v>11</v>
      </c>
      <c r="BC43">
        <v>2</v>
      </c>
      <c r="BD43">
        <v>3</v>
      </c>
      <c r="BE43">
        <v>0</v>
      </c>
      <c r="BF43">
        <v>21</v>
      </c>
      <c r="BG43">
        <v>2</v>
      </c>
      <c r="BH43">
        <v>2</v>
      </c>
      <c r="BI43">
        <v>1</v>
      </c>
      <c r="BJ43">
        <v>1</v>
      </c>
      <c r="BK43">
        <v>4</v>
      </c>
      <c r="BL43">
        <v>3</v>
      </c>
      <c r="BM43">
        <v>1</v>
      </c>
      <c r="BN43">
        <v>7</v>
      </c>
      <c r="BO43">
        <v>5</v>
      </c>
      <c r="BP43">
        <v>1</v>
      </c>
      <c r="BQ43">
        <v>0</v>
      </c>
      <c r="BR43">
        <v>0</v>
      </c>
      <c r="BS43">
        <v>0</v>
      </c>
      <c r="BT43" s="22"/>
    </row>
    <row r="44" spans="1:72" x14ac:dyDescent="0.2">
      <c r="A44" s="10" t="s">
        <v>2</v>
      </c>
      <c r="B44" s="11" t="s">
        <v>28</v>
      </c>
      <c r="C44" s="10" t="s">
        <v>48</v>
      </c>
      <c r="D44" s="10"/>
      <c r="G44" s="2" t="str">
        <f t="shared" si="0"/>
        <v/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9" t="s">
        <v>199</v>
      </c>
      <c r="U44" s="13">
        <v>1.93</v>
      </c>
      <c r="V44" s="14" t="s">
        <v>232</v>
      </c>
      <c r="W44" s="14">
        <f t="shared" si="1"/>
        <v>22</v>
      </c>
      <c r="X44" s="32">
        <v>35339</v>
      </c>
      <c r="Y44" s="15">
        <f>IF(ISBLANK(D44),0,1)</f>
        <v>0</v>
      </c>
      <c r="Z44" s="18">
        <v>89</v>
      </c>
      <c r="AA44" s="2" t="s">
        <v>281</v>
      </c>
      <c r="AB44" s="2">
        <v>87</v>
      </c>
      <c r="AC44" s="2">
        <v>82</v>
      </c>
      <c r="AF44" s="2">
        <v>72</v>
      </c>
      <c r="AM44" s="2">
        <v>29</v>
      </c>
      <c r="AR44" s="11"/>
      <c r="AS44" s="21"/>
      <c r="BT44" s="22"/>
    </row>
    <row r="45" spans="1:72" x14ac:dyDescent="0.2">
      <c r="A45" s="10" t="s">
        <v>2</v>
      </c>
      <c r="B45" s="11" t="s">
        <v>29</v>
      </c>
      <c r="C45" s="10" t="s">
        <v>48</v>
      </c>
      <c r="D45" s="10"/>
      <c r="G45" s="2" t="str">
        <f t="shared" si="0"/>
        <v/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9" t="s">
        <v>213</v>
      </c>
      <c r="U45" s="13">
        <v>2.0099999999999998</v>
      </c>
      <c r="V45" s="14" t="s">
        <v>232</v>
      </c>
      <c r="W45" s="14">
        <f t="shared" si="1"/>
        <v>20</v>
      </c>
      <c r="X45" s="32">
        <v>35887</v>
      </c>
      <c r="Y45" s="15">
        <f>IF(ISBLANK(D45),0,1)</f>
        <v>0</v>
      </c>
      <c r="Z45" s="18">
        <v>85</v>
      </c>
      <c r="AA45" s="2" t="s">
        <v>281</v>
      </c>
      <c r="AB45" s="2">
        <v>85</v>
      </c>
      <c r="AC45" s="2">
        <v>73</v>
      </c>
      <c r="AF45" s="2">
        <v>65</v>
      </c>
      <c r="AM45" s="2">
        <v>29</v>
      </c>
      <c r="AR45" s="11"/>
      <c r="AS45" s="21"/>
      <c r="BT45" s="22"/>
    </row>
    <row r="46" spans="1:72" x14ac:dyDescent="0.2">
      <c r="A46" s="10" t="s">
        <v>2</v>
      </c>
      <c r="B46" s="11" t="s">
        <v>30</v>
      </c>
      <c r="C46" s="10" t="s">
        <v>48</v>
      </c>
      <c r="D46" s="12" t="s">
        <v>191</v>
      </c>
      <c r="E46" s="2">
        <f>G46-F46+1</f>
        <v>4</v>
      </c>
      <c r="F46" s="2" t="str">
        <f>LEFT(D46, SEARCH("-",D46,1)-1)</f>
        <v>2016</v>
      </c>
      <c r="G46" s="2" t="str">
        <f t="shared" si="0"/>
        <v>2019</v>
      </c>
      <c r="H46" s="12">
        <v>8</v>
      </c>
      <c r="I46" s="12">
        <v>1</v>
      </c>
      <c r="J46" s="12">
        <v>7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6</v>
      </c>
      <c r="Q46" s="12">
        <v>2</v>
      </c>
      <c r="R46" s="12">
        <v>0</v>
      </c>
      <c r="S46" s="12">
        <v>75</v>
      </c>
      <c r="T46" s="9" t="s">
        <v>47</v>
      </c>
      <c r="U46" s="13">
        <v>1.98</v>
      </c>
      <c r="V46" s="14">
        <v>114.75886961</v>
      </c>
      <c r="W46" s="14">
        <f t="shared" si="1"/>
        <v>25</v>
      </c>
      <c r="X46" s="32">
        <v>34282</v>
      </c>
      <c r="Y46" s="15">
        <f>IF(ISBLANK(D46),0,1)</f>
        <v>1</v>
      </c>
      <c r="Z46" s="18">
        <v>79</v>
      </c>
      <c r="AA46" s="2" t="s">
        <v>282</v>
      </c>
      <c r="AB46" s="2">
        <v>43</v>
      </c>
      <c r="AG46" s="2">
        <v>87</v>
      </c>
      <c r="AI46" s="2">
        <v>83</v>
      </c>
      <c r="AJ46" s="2">
        <v>92</v>
      </c>
      <c r="AR46" s="11">
        <v>27</v>
      </c>
      <c r="AS46" s="21">
        <v>14</v>
      </c>
      <c r="AT46" s="2">
        <f t="shared" si="2"/>
        <v>1.9285714285714286</v>
      </c>
      <c r="AU46">
        <v>109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6</v>
      </c>
      <c r="BE46">
        <v>0</v>
      </c>
      <c r="BF46">
        <v>2</v>
      </c>
      <c r="BG46">
        <v>0</v>
      </c>
      <c r="BH46">
        <v>21</v>
      </c>
      <c r="BI46">
        <v>3</v>
      </c>
      <c r="BJ46">
        <v>1</v>
      </c>
      <c r="BK46">
        <v>1</v>
      </c>
      <c r="BL46">
        <v>1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 s="22"/>
    </row>
    <row r="47" spans="1:72" x14ac:dyDescent="0.2">
      <c r="A47" s="10" t="s">
        <v>2</v>
      </c>
      <c r="B47" s="11" t="s">
        <v>31</v>
      </c>
      <c r="C47" s="10" t="s">
        <v>48</v>
      </c>
      <c r="D47" s="16" t="s">
        <v>191</v>
      </c>
      <c r="E47" s="2">
        <f>G47-F47+1</f>
        <v>4</v>
      </c>
      <c r="F47" s="2" t="str">
        <f>LEFT(D47, SEARCH("-",D47,1)-1)</f>
        <v>2016</v>
      </c>
      <c r="G47" s="2" t="str">
        <f t="shared" si="0"/>
        <v>2019</v>
      </c>
      <c r="H47" s="16">
        <v>16</v>
      </c>
      <c r="I47" s="16">
        <v>14</v>
      </c>
      <c r="J47" s="16">
        <v>2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10</v>
      </c>
      <c r="Q47" s="16">
        <v>5</v>
      </c>
      <c r="R47" s="16">
        <v>1</v>
      </c>
      <c r="S47" s="16">
        <v>65.62</v>
      </c>
      <c r="T47" s="9" t="s">
        <v>187</v>
      </c>
      <c r="U47" s="13">
        <v>1.83</v>
      </c>
      <c r="V47" s="14">
        <v>122.01634753</v>
      </c>
      <c r="W47" s="14">
        <f t="shared" si="1"/>
        <v>26</v>
      </c>
      <c r="X47" s="32">
        <v>33922</v>
      </c>
      <c r="Y47" s="15">
        <f>IF(ISBLANK(D47),0,1)</f>
        <v>1</v>
      </c>
      <c r="Z47" s="18">
        <v>87</v>
      </c>
      <c r="AA47" s="2" t="s">
        <v>281</v>
      </c>
      <c r="AB47" s="2">
        <v>86</v>
      </c>
      <c r="AF47" s="2">
        <v>83</v>
      </c>
      <c r="AG47" s="2">
        <v>85</v>
      </c>
      <c r="AR47" s="11">
        <v>37</v>
      </c>
      <c r="AS47" s="21">
        <v>49</v>
      </c>
      <c r="AT47" s="2">
        <f t="shared" si="2"/>
        <v>0.75510204081632648</v>
      </c>
      <c r="AU47">
        <v>311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5</v>
      </c>
      <c r="BC47">
        <v>2</v>
      </c>
      <c r="BD47">
        <v>12</v>
      </c>
      <c r="BE47">
        <v>0</v>
      </c>
      <c r="BF47">
        <v>13</v>
      </c>
      <c r="BG47">
        <v>2</v>
      </c>
      <c r="BH47">
        <v>33</v>
      </c>
      <c r="BI47">
        <v>7</v>
      </c>
      <c r="BJ47">
        <v>0</v>
      </c>
      <c r="BK47">
        <v>1</v>
      </c>
      <c r="BL47">
        <v>1</v>
      </c>
      <c r="BM47">
        <v>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 s="22"/>
    </row>
    <row r="48" spans="1:72" x14ac:dyDescent="0.2">
      <c r="A48" s="10" t="s">
        <v>2</v>
      </c>
      <c r="B48" s="11" t="s">
        <v>32</v>
      </c>
      <c r="C48" s="10" t="s">
        <v>48</v>
      </c>
      <c r="D48" s="12" t="s">
        <v>214</v>
      </c>
      <c r="E48" s="2">
        <f>G48-F48+1</f>
        <v>10</v>
      </c>
      <c r="F48" s="2" t="str">
        <f>LEFT(D48, SEARCH("-",D48,1)-1)</f>
        <v>2010</v>
      </c>
      <c r="G48" s="2" t="str">
        <f t="shared" si="0"/>
        <v>2019</v>
      </c>
      <c r="H48" s="12">
        <v>44</v>
      </c>
      <c r="I48" s="12">
        <v>34</v>
      </c>
      <c r="J48" s="12">
        <v>10</v>
      </c>
      <c r="K48" s="12">
        <v>20</v>
      </c>
      <c r="L48" s="12">
        <v>4</v>
      </c>
      <c r="M48" s="12">
        <v>0</v>
      </c>
      <c r="N48" s="12">
        <v>0</v>
      </c>
      <c r="O48" s="12">
        <v>0</v>
      </c>
      <c r="P48" s="12">
        <v>27</v>
      </c>
      <c r="Q48" s="12">
        <v>15</v>
      </c>
      <c r="R48" s="12">
        <v>2</v>
      </c>
      <c r="S48" s="12">
        <v>63.63</v>
      </c>
      <c r="T48" s="9" t="s">
        <v>187</v>
      </c>
      <c r="U48" s="13">
        <v>1.85</v>
      </c>
      <c r="V48" s="14">
        <v>116.57323909</v>
      </c>
      <c r="W48" s="14">
        <f t="shared" si="1"/>
        <v>31</v>
      </c>
      <c r="X48" s="32">
        <v>32057</v>
      </c>
      <c r="Y48" s="15">
        <f>IF(ISBLANK(D48),0,1)</f>
        <v>1</v>
      </c>
      <c r="Z48" s="18">
        <v>86</v>
      </c>
      <c r="AA48" s="2" t="s">
        <v>281</v>
      </c>
      <c r="AB48" s="2">
        <v>84</v>
      </c>
      <c r="AF48" s="2">
        <v>81</v>
      </c>
      <c r="AG48" s="2">
        <v>87</v>
      </c>
      <c r="AR48" s="11">
        <v>31</v>
      </c>
      <c r="AS48" s="21">
        <v>26</v>
      </c>
      <c r="AT48" s="2">
        <f t="shared" si="2"/>
        <v>1.1923076923076923</v>
      </c>
      <c r="AU48">
        <v>225</v>
      </c>
      <c r="AV48">
        <v>5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4</v>
      </c>
      <c r="BC48">
        <v>0</v>
      </c>
      <c r="BD48">
        <v>9</v>
      </c>
      <c r="BE48">
        <v>0</v>
      </c>
      <c r="BF48">
        <v>8</v>
      </c>
      <c r="BG48">
        <v>0</v>
      </c>
      <c r="BH48">
        <v>32</v>
      </c>
      <c r="BI48">
        <v>5</v>
      </c>
      <c r="BJ48">
        <v>2</v>
      </c>
      <c r="BK48">
        <v>4</v>
      </c>
      <c r="BL48">
        <v>4</v>
      </c>
      <c r="BM48">
        <v>4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 s="22"/>
    </row>
    <row r="49" spans="1:72" x14ac:dyDescent="0.2">
      <c r="A49" s="10" t="s">
        <v>2</v>
      </c>
      <c r="B49" s="11" t="s">
        <v>33</v>
      </c>
      <c r="C49" s="10" t="s">
        <v>48</v>
      </c>
      <c r="D49" s="10"/>
      <c r="G49" s="2" t="str">
        <f t="shared" si="0"/>
        <v/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9" t="s">
        <v>192</v>
      </c>
      <c r="U49" s="13">
        <v>1.85</v>
      </c>
      <c r="V49" s="14">
        <v>100.69750614</v>
      </c>
      <c r="W49" s="14">
        <f t="shared" si="1"/>
        <v>28</v>
      </c>
      <c r="X49" s="32">
        <v>33269</v>
      </c>
      <c r="Y49" s="15">
        <f>IF(ISBLANK(D49),0,1)</f>
        <v>0</v>
      </c>
      <c r="Z49" s="18">
        <v>75</v>
      </c>
      <c r="AA49" s="2" t="s">
        <v>282</v>
      </c>
      <c r="AB49" s="2">
        <v>47</v>
      </c>
      <c r="AF49" s="2">
        <v>79</v>
      </c>
      <c r="AG49" s="2">
        <v>85</v>
      </c>
      <c r="AH49" s="2">
        <v>72</v>
      </c>
      <c r="AR49"/>
      <c r="BT49" s="22"/>
    </row>
    <row r="50" spans="1:72" x14ac:dyDescent="0.2">
      <c r="A50" s="10" t="s">
        <v>2</v>
      </c>
      <c r="B50" s="11" t="s">
        <v>34</v>
      </c>
      <c r="C50" s="10" t="s">
        <v>48</v>
      </c>
      <c r="D50" s="12" t="s">
        <v>205</v>
      </c>
      <c r="E50" s="2">
        <f>G50-F50+1</f>
        <v>7</v>
      </c>
      <c r="F50" s="2" t="str">
        <f>LEFT(D50, SEARCH("-",D50,1)-1)</f>
        <v>2013</v>
      </c>
      <c r="G50" s="2" t="str">
        <f t="shared" si="0"/>
        <v>2019</v>
      </c>
      <c r="H50" s="12">
        <v>22</v>
      </c>
      <c r="I50" s="12">
        <v>7</v>
      </c>
      <c r="J50" s="12">
        <v>15</v>
      </c>
      <c r="K50" s="12">
        <v>10</v>
      </c>
      <c r="L50" s="12">
        <v>2</v>
      </c>
      <c r="M50" s="12">
        <v>0</v>
      </c>
      <c r="N50" s="12">
        <v>0</v>
      </c>
      <c r="O50" s="12">
        <v>0</v>
      </c>
      <c r="P50" s="12">
        <v>15</v>
      </c>
      <c r="Q50" s="12">
        <v>6</v>
      </c>
      <c r="R50" s="12">
        <v>1</v>
      </c>
      <c r="S50" s="12">
        <v>70.45</v>
      </c>
      <c r="T50" s="9" t="s">
        <v>198</v>
      </c>
      <c r="U50" s="13">
        <v>1.98</v>
      </c>
      <c r="V50" s="14">
        <v>116.57323909</v>
      </c>
      <c r="W50" s="14">
        <f t="shared" si="1"/>
        <v>27</v>
      </c>
      <c r="X50" s="32">
        <v>33655</v>
      </c>
      <c r="Y50" s="15">
        <f>IF(ISBLANK(D50),0,1)</f>
        <v>1</v>
      </c>
      <c r="Z50" s="18">
        <v>89</v>
      </c>
      <c r="AA50" s="2" t="s">
        <v>283</v>
      </c>
      <c r="AB50" s="2">
        <v>90</v>
      </c>
      <c r="AG50" s="2">
        <v>84</v>
      </c>
      <c r="AI50" s="2">
        <v>87</v>
      </c>
      <c r="AJ50" s="2">
        <v>84</v>
      </c>
      <c r="AR50" s="11">
        <v>17</v>
      </c>
      <c r="AS50" s="21">
        <v>15</v>
      </c>
      <c r="AT50" s="2">
        <f t="shared" si="2"/>
        <v>1.1333333333333333</v>
      </c>
      <c r="AU50">
        <v>87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6</v>
      </c>
      <c r="BE50">
        <v>0</v>
      </c>
      <c r="BF50">
        <v>7</v>
      </c>
      <c r="BG50">
        <v>0</v>
      </c>
      <c r="BH50">
        <v>8</v>
      </c>
      <c r="BI50">
        <v>1</v>
      </c>
      <c r="BJ50">
        <v>1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6</v>
      </c>
      <c r="BQ50">
        <v>0</v>
      </c>
      <c r="BR50">
        <v>0</v>
      </c>
      <c r="BS50">
        <v>0</v>
      </c>
      <c r="BT50" s="22"/>
    </row>
    <row r="51" spans="1:72" x14ac:dyDescent="0.2">
      <c r="A51" s="10" t="s">
        <v>2</v>
      </c>
      <c r="B51" s="11" t="s">
        <v>35</v>
      </c>
      <c r="C51" s="10" t="s">
        <v>48</v>
      </c>
      <c r="D51" s="10"/>
      <c r="G51" s="2" t="str">
        <f t="shared" si="0"/>
        <v/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9" t="s">
        <v>192</v>
      </c>
      <c r="U51" s="13">
        <v>1.85</v>
      </c>
      <c r="V51" s="14">
        <v>101.60469088000001</v>
      </c>
      <c r="W51" s="14">
        <f t="shared" si="1"/>
        <v>28</v>
      </c>
      <c r="X51" s="32">
        <v>32990</v>
      </c>
      <c r="Y51" s="15">
        <f>IF(ISBLANK(D51),0,1)</f>
        <v>0</v>
      </c>
      <c r="Z51" s="18">
        <v>82</v>
      </c>
      <c r="AA51" s="2" t="s">
        <v>283</v>
      </c>
      <c r="AB51" s="2">
        <v>73</v>
      </c>
      <c r="AF51" s="2">
        <v>67</v>
      </c>
      <c r="AG51" s="2">
        <v>87</v>
      </c>
      <c r="AH51" s="2">
        <v>79</v>
      </c>
      <c r="AR51" s="11"/>
      <c r="AS51" s="21"/>
      <c r="BT51" s="22"/>
    </row>
    <row r="52" spans="1:72" x14ac:dyDescent="0.2">
      <c r="A52" s="10" t="s">
        <v>2</v>
      </c>
      <c r="B52" s="11" t="s">
        <v>36</v>
      </c>
      <c r="C52" s="10" t="s">
        <v>48</v>
      </c>
      <c r="D52" s="10"/>
      <c r="G52" s="2" t="str">
        <f t="shared" si="0"/>
        <v/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9" t="s">
        <v>192</v>
      </c>
      <c r="U52" s="13">
        <v>1.84</v>
      </c>
      <c r="V52" s="14" t="s">
        <v>249</v>
      </c>
      <c r="W52" s="14">
        <f t="shared" si="1"/>
        <v>21</v>
      </c>
      <c r="X52" s="32">
        <v>35819</v>
      </c>
      <c r="Y52" s="15">
        <f>IF(ISBLANK(D52),0,1)</f>
        <v>0</v>
      </c>
      <c r="Z52" s="18">
        <v>78</v>
      </c>
      <c r="AA52" s="2" t="s">
        <v>281</v>
      </c>
      <c r="AB52" s="2">
        <v>80</v>
      </c>
      <c r="AF52" s="2">
        <v>63</v>
      </c>
      <c r="AG52" s="2">
        <v>77</v>
      </c>
      <c r="AH52" s="2">
        <v>77</v>
      </c>
      <c r="AR52" s="11"/>
      <c r="AS52" s="21"/>
      <c r="BT52" s="22"/>
    </row>
    <row r="53" spans="1:72" x14ac:dyDescent="0.2">
      <c r="A53" s="10" t="s">
        <v>2</v>
      </c>
      <c r="B53" s="11" t="s">
        <v>37</v>
      </c>
      <c r="C53" s="10" t="s">
        <v>48</v>
      </c>
      <c r="D53" s="16" t="s">
        <v>205</v>
      </c>
      <c r="E53" s="2">
        <f>G53-F53+1</f>
        <v>7</v>
      </c>
      <c r="F53" s="2" t="str">
        <f>LEFT(D53, SEARCH("-",D53,1)-1)</f>
        <v>2013</v>
      </c>
      <c r="G53" s="2" t="str">
        <f t="shared" si="0"/>
        <v>2019</v>
      </c>
      <c r="H53" s="16">
        <v>9</v>
      </c>
      <c r="I53" s="16">
        <v>1</v>
      </c>
      <c r="J53" s="16">
        <v>8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4</v>
      </c>
      <c r="Q53" s="16">
        <v>5</v>
      </c>
      <c r="R53" s="16">
        <v>0</v>
      </c>
      <c r="S53" s="16">
        <v>44.44</v>
      </c>
      <c r="T53" s="9" t="s">
        <v>187</v>
      </c>
      <c r="U53" s="13">
        <v>1.83</v>
      </c>
      <c r="V53" s="14">
        <v>110.67653828</v>
      </c>
      <c r="W53" s="14">
        <f t="shared" si="1"/>
        <v>30</v>
      </c>
      <c r="X53" s="32">
        <v>32491</v>
      </c>
      <c r="Y53" s="15">
        <f>IF(ISBLANK(D53),0,1)</f>
        <v>1</v>
      </c>
      <c r="Z53" s="18">
        <v>78</v>
      </c>
      <c r="AA53" s="2" t="s">
        <v>284</v>
      </c>
      <c r="AB53" s="2">
        <v>71</v>
      </c>
      <c r="AF53" s="2">
        <v>68</v>
      </c>
      <c r="AG53" s="2">
        <v>77</v>
      </c>
      <c r="AR53" s="11">
        <v>61</v>
      </c>
      <c r="AS53" s="21">
        <v>29</v>
      </c>
      <c r="AT53" s="2">
        <f t="shared" si="2"/>
        <v>2.103448275862069</v>
      </c>
      <c r="AU53">
        <v>157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8</v>
      </c>
      <c r="BC53">
        <v>0</v>
      </c>
      <c r="BD53">
        <v>16</v>
      </c>
      <c r="BE53">
        <v>0</v>
      </c>
      <c r="BF53">
        <v>1</v>
      </c>
      <c r="BG53">
        <v>0</v>
      </c>
      <c r="BH53">
        <v>16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 s="22"/>
    </row>
    <row r="54" spans="1:72" x14ac:dyDescent="0.2">
      <c r="A54" s="10" t="s">
        <v>2</v>
      </c>
      <c r="B54" s="11" t="s">
        <v>38</v>
      </c>
      <c r="C54" s="10" t="s">
        <v>48</v>
      </c>
      <c r="D54" s="12" t="s">
        <v>215</v>
      </c>
      <c r="E54" s="2">
        <f>G54-F54+1</f>
        <v>6</v>
      </c>
      <c r="F54" s="2" t="str">
        <f>LEFT(D54, SEARCH("-",D54,1)-1)</f>
        <v>2014</v>
      </c>
      <c r="G54" s="2" t="str">
        <f t="shared" si="0"/>
        <v>2019</v>
      </c>
      <c r="H54" s="12">
        <v>26</v>
      </c>
      <c r="I54" s="12">
        <v>14</v>
      </c>
      <c r="J54" s="12">
        <v>12</v>
      </c>
      <c r="K54" s="12">
        <v>10</v>
      </c>
      <c r="L54" s="12">
        <v>2</v>
      </c>
      <c r="M54" s="12">
        <v>0</v>
      </c>
      <c r="N54" s="12">
        <v>0</v>
      </c>
      <c r="O54" s="12">
        <v>0</v>
      </c>
      <c r="P54" s="12">
        <v>19</v>
      </c>
      <c r="Q54" s="12">
        <v>6</v>
      </c>
      <c r="R54" s="12">
        <v>1</v>
      </c>
      <c r="S54" s="12">
        <v>75</v>
      </c>
      <c r="T54" s="9" t="s">
        <v>187</v>
      </c>
      <c r="U54" s="13">
        <v>1.85</v>
      </c>
      <c r="V54" s="14">
        <v>117.9340162</v>
      </c>
      <c r="W54" s="14">
        <f t="shared" si="1"/>
        <v>29</v>
      </c>
      <c r="X54" s="32">
        <v>32792</v>
      </c>
      <c r="Y54" s="15">
        <f>IF(ISBLANK(D54),0,1)</f>
        <v>1</v>
      </c>
      <c r="Z54" s="18">
        <v>75</v>
      </c>
      <c r="AA54" s="2" t="s">
        <v>283</v>
      </c>
      <c r="AB54" s="2">
        <v>87</v>
      </c>
      <c r="AF54" s="2">
        <v>69</v>
      </c>
      <c r="AG54" s="2">
        <v>83</v>
      </c>
      <c r="AR54" s="11">
        <v>5</v>
      </c>
      <c r="AS54" s="21">
        <v>4</v>
      </c>
      <c r="AT54" s="2">
        <f t="shared" si="2"/>
        <v>1.25</v>
      </c>
      <c r="AU54">
        <v>18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</v>
      </c>
      <c r="BE54">
        <v>0</v>
      </c>
      <c r="BF54">
        <v>0</v>
      </c>
      <c r="BG54">
        <v>0</v>
      </c>
      <c r="BH54">
        <v>6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 s="22"/>
    </row>
    <row r="55" spans="1:72" x14ac:dyDescent="0.2">
      <c r="A55" s="10" t="s">
        <v>2</v>
      </c>
      <c r="B55" s="11" t="s">
        <v>39</v>
      </c>
      <c r="C55" s="10" t="s">
        <v>48</v>
      </c>
      <c r="D55" s="10"/>
      <c r="G55" s="2" t="str">
        <f t="shared" si="0"/>
        <v/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9" t="s">
        <v>195</v>
      </c>
      <c r="U55" s="13">
        <v>1.91</v>
      </c>
      <c r="V55" s="14">
        <v>108.86216880000001</v>
      </c>
      <c r="W55" s="14">
        <f t="shared" si="1"/>
        <v>25</v>
      </c>
      <c r="X55" s="32">
        <v>34373</v>
      </c>
      <c r="Y55" s="15">
        <f>IF(ISBLANK(D55),0,1)</f>
        <v>0</v>
      </c>
      <c r="Z55" s="18">
        <v>74</v>
      </c>
      <c r="AA55" s="2" t="s">
        <v>284</v>
      </c>
      <c r="AB55" s="2">
        <v>75</v>
      </c>
      <c r="AC55" s="2">
        <v>64</v>
      </c>
      <c r="AF55" s="2">
        <v>74</v>
      </c>
      <c r="AM55" s="2">
        <v>29</v>
      </c>
      <c r="AR55" s="11"/>
      <c r="AS55" s="21"/>
      <c r="BT55" s="22"/>
    </row>
    <row r="56" spans="1:72" x14ac:dyDescent="0.2">
      <c r="A56" s="10" t="s">
        <v>2</v>
      </c>
      <c r="B56" s="11" t="s">
        <v>40</v>
      </c>
      <c r="C56" s="10" t="s">
        <v>48</v>
      </c>
      <c r="D56" s="12" t="s">
        <v>216</v>
      </c>
      <c r="E56" s="2">
        <f>G56-F56+1</f>
        <v>8</v>
      </c>
      <c r="F56" s="2" t="str">
        <f>LEFT(D56, SEARCH("-",D56,1)-1)</f>
        <v>2012</v>
      </c>
      <c r="G56" s="2" t="str">
        <f t="shared" si="0"/>
        <v>2019</v>
      </c>
      <c r="H56" s="12">
        <v>31</v>
      </c>
      <c r="I56" s="12">
        <v>26</v>
      </c>
      <c r="J56" s="12">
        <v>5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20</v>
      </c>
      <c r="Q56" s="12">
        <v>9</v>
      </c>
      <c r="R56" s="12">
        <v>2</v>
      </c>
      <c r="S56" s="12">
        <v>67.739999999999995</v>
      </c>
      <c r="T56" s="9" t="s">
        <v>195</v>
      </c>
      <c r="U56" s="13">
        <v>1.91</v>
      </c>
      <c r="V56" s="14">
        <v>106.59420695</v>
      </c>
      <c r="W56" s="14">
        <f t="shared" si="1"/>
        <v>29</v>
      </c>
      <c r="X56" s="32">
        <v>32768</v>
      </c>
      <c r="Y56" s="15">
        <f>IF(ISBLANK(D56),0,1)</f>
        <v>1</v>
      </c>
      <c r="Z56" s="18">
        <v>66</v>
      </c>
      <c r="AA56" s="2" t="s">
        <v>284</v>
      </c>
      <c r="AB56" s="2">
        <v>70</v>
      </c>
      <c r="AH56" s="2">
        <v>85</v>
      </c>
      <c r="AK56" s="2">
        <v>63</v>
      </c>
      <c r="AL56" s="2">
        <v>70</v>
      </c>
      <c r="AR56" s="11">
        <v>22</v>
      </c>
      <c r="AS56" s="21">
        <v>36</v>
      </c>
      <c r="AT56" s="2">
        <f t="shared" si="2"/>
        <v>0.61111111111111116</v>
      </c>
      <c r="AU56">
        <v>400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9</v>
      </c>
      <c r="BE56">
        <v>0</v>
      </c>
      <c r="BF56">
        <v>24</v>
      </c>
      <c r="BG56">
        <v>0</v>
      </c>
      <c r="BH56">
        <v>38</v>
      </c>
      <c r="BI56">
        <v>7</v>
      </c>
      <c r="BJ56">
        <v>6</v>
      </c>
      <c r="BK56">
        <v>3</v>
      </c>
      <c r="BL56">
        <v>2</v>
      </c>
      <c r="BM56">
        <v>3</v>
      </c>
      <c r="BN56">
        <v>3</v>
      </c>
      <c r="BO56">
        <v>0</v>
      </c>
      <c r="BP56">
        <v>30</v>
      </c>
      <c r="BQ56">
        <v>2</v>
      </c>
      <c r="BR56">
        <v>0</v>
      </c>
      <c r="BS56">
        <v>0</v>
      </c>
      <c r="BT56" s="22"/>
    </row>
    <row r="57" spans="1:72" x14ac:dyDescent="0.2">
      <c r="A57" s="10" t="s">
        <v>2</v>
      </c>
      <c r="B57" s="11" t="s">
        <v>41</v>
      </c>
      <c r="C57" s="10" t="s">
        <v>48</v>
      </c>
      <c r="D57" s="10"/>
      <c r="G57" s="2" t="str">
        <f t="shared" si="0"/>
        <v/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9" t="s">
        <v>187</v>
      </c>
      <c r="U57" s="13">
        <v>1.85</v>
      </c>
      <c r="V57" s="14" t="s">
        <v>250</v>
      </c>
      <c r="W57" s="14">
        <f t="shared" si="1"/>
        <v>20</v>
      </c>
      <c r="X57" s="32">
        <v>36061</v>
      </c>
      <c r="Y57" s="15">
        <f>IF(ISBLANK(D57),0,1)</f>
        <v>0</v>
      </c>
      <c r="Z57" s="18">
        <v>81</v>
      </c>
      <c r="AA57" s="2" t="s">
        <v>283</v>
      </c>
      <c r="AB57" s="2">
        <v>76</v>
      </c>
      <c r="AF57" s="2">
        <v>70</v>
      </c>
      <c r="AG57" s="2">
        <v>71</v>
      </c>
      <c r="AR57" s="11"/>
      <c r="AS57" s="21"/>
      <c r="BT57" s="22"/>
    </row>
    <row r="58" spans="1:72" x14ac:dyDescent="0.2">
      <c r="A58" s="10" t="s">
        <v>2</v>
      </c>
      <c r="B58" s="11" t="s">
        <v>42</v>
      </c>
      <c r="C58" s="10" t="s">
        <v>48</v>
      </c>
      <c r="D58" s="12" t="s">
        <v>217</v>
      </c>
      <c r="E58" s="2">
        <f>G58-F58+1</f>
        <v>2</v>
      </c>
      <c r="F58" s="2" t="str">
        <f>LEFT(D58, SEARCH("-",D58,1)-1)</f>
        <v>2018</v>
      </c>
      <c r="G58" s="2" t="str">
        <f t="shared" si="0"/>
        <v>2019</v>
      </c>
      <c r="H58" s="12">
        <v>7</v>
      </c>
      <c r="I58" s="12">
        <v>1</v>
      </c>
      <c r="J58" s="12">
        <v>6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5</v>
      </c>
      <c r="Q58" s="12">
        <v>2</v>
      </c>
      <c r="R58" s="12">
        <v>0</v>
      </c>
      <c r="S58" s="12">
        <v>71.42</v>
      </c>
      <c r="T58" s="9" t="s">
        <v>187</v>
      </c>
      <c r="U58" s="13">
        <v>1.83</v>
      </c>
      <c r="V58" s="14">
        <v>124.73790175000001</v>
      </c>
      <c r="W58" s="14">
        <f t="shared" si="1"/>
        <v>23</v>
      </c>
      <c r="X58" s="32">
        <v>35080</v>
      </c>
      <c r="Y58" s="15">
        <f>IF(ISBLANK(D58),0,1)</f>
        <v>1</v>
      </c>
      <c r="Z58" s="18">
        <v>87</v>
      </c>
      <c r="AA58" s="2" t="s">
        <v>281</v>
      </c>
      <c r="AB58" s="2">
        <v>90</v>
      </c>
      <c r="AF58" s="2">
        <v>73</v>
      </c>
      <c r="AG58" s="2">
        <v>69</v>
      </c>
      <c r="AR58" s="11">
        <v>16</v>
      </c>
      <c r="AS58" s="21">
        <v>14</v>
      </c>
      <c r="AT58" s="2">
        <f t="shared" si="2"/>
        <v>1.1428571428571428</v>
      </c>
      <c r="AU58">
        <v>48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4</v>
      </c>
      <c r="BE58">
        <v>0</v>
      </c>
      <c r="BF58">
        <v>2</v>
      </c>
      <c r="BG58">
        <v>0</v>
      </c>
      <c r="BH58">
        <v>5</v>
      </c>
      <c r="BI58">
        <v>0</v>
      </c>
      <c r="BJ58">
        <v>0</v>
      </c>
      <c r="BK58">
        <v>0</v>
      </c>
      <c r="BL58">
        <v>0</v>
      </c>
      <c r="BM58">
        <v>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 s="22"/>
    </row>
    <row r="59" spans="1:72" x14ac:dyDescent="0.2">
      <c r="A59" s="10" t="s">
        <v>2</v>
      </c>
      <c r="B59" s="11" t="s">
        <v>43</v>
      </c>
      <c r="C59" s="10" t="s">
        <v>48</v>
      </c>
      <c r="D59" s="12" t="s">
        <v>217</v>
      </c>
      <c r="E59" s="2">
        <f>G59-F59+1</f>
        <v>2</v>
      </c>
      <c r="F59" s="2" t="str">
        <f>LEFT(D59, SEARCH("-",D59,1)-1)</f>
        <v>2018</v>
      </c>
      <c r="G59" s="2" t="str">
        <f t="shared" si="0"/>
        <v>2019</v>
      </c>
      <c r="H59" s="12">
        <v>8</v>
      </c>
      <c r="I59" s="12">
        <v>8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6</v>
      </c>
      <c r="Q59" s="12">
        <v>2</v>
      </c>
      <c r="R59" s="12">
        <v>0</v>
      </c>
      <c r="S59" s="12">
        <v>75</v>
      </c>
      <c r="T59" s="9" t="s">
        <v>198</v>
      </c>
      <c r="U59" s="13">
        <v>2.0299999999999998</v>
      </c>
      <c r="V59" s="14">
        <v>106.59420695</v>
      </c>
      <c r="W59" s="14">
        <f t="shared" si="1"/>
        <v>22</v>
      </c>
      <c r="X59" s="32">
        <v>35270</v>
      </c>
      <c r="Y59" s="15">
        <f>IF(ISBLANK(D59),0,1)</f>
        <v>1</v>
      </c>
      <c r="Z59" s="18">
        <v>92</v>
      </c>
      <c r="AA59" s="2" t="s">
        <v>281</v>
      </c>
      <c r="AB59" s="2">
        <v>85</v>
      </c>
      <c r="AG59" s="2">
        <v>64</v>
      </c>
      <c r="AI59" s="2">
        <v>88</v>
      </c>
      <c r="AJ59" s="2">
        <v>92</v>
      </c>
      <c r="AR59" s="11">
        <v>74</v>
      </c>
      <c r="AS59" s="21">
        <v>63</v>
      </c>
      <c r="AT59" s="2">
        <f t="shared" si="2"/>
        <v>1.1746031746031746</v>
      </c>
      <c r="AU59">
        <v>320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</v>
      </c>
      <c r="BC59">
        <v>0</v>
      </c>
      <c r="BD59">
        <v>32</v>
      </c>
      <c r="BE59">
        <v>0</v>
      </c>
      <c r="BF59">
        <v>8</v>
      </c>
      <c r="BG59">
        <v>0</v>
      </c>
      <c r="BH59">
        <v>49</v>
      </c>
      <c r="BI59">
        <v>1</v>
      </c>
      <c r="BJ59">
        <v>0</v>
      </c>
      <c r="BK59">
        <v>4</v>
      </c>
      <c r="BL59">
        <v>3</v>
      </c>
      <c r="BM59">
        <v>1</v>
      </c>
      <c r="BN59">
        <v>0</v>
      </c>
      <c r="BO59">
        <v>4</v>
      </c>
      <c r="BP59">
        <v>14</v>
      </c>
      <c r="BQ59">
        <v>2</v>
      </c>
      <c r="BR59">
        <v>0</v>
      </c>
      <c r="BS59">
        <v>0</v>
      </c>
      <c r="BT59" s="22"/>
    </row>
    <row r="60" spans="1:72" x14ac:dyDescent="0.2">
      <c r="A60" s="10" t="s">
        <v>2</v>
      </c>
      <c r="B60" s="11" t="s">
        <v>44</v>
      </c>
      <c r="C60" s="10" t="s">
        <v>48</v>
      </c>
      <c r="D60" s="12" t="s">
        <v>191</v>
      </c>
      <c r="E60" s="2">
        <f>G60-F60+1</f>
        <v>4</v>
      </c>
      <c r="F60" s="2" t="str">
        <f>LEFT(D60, SEARCH("-",D60,1)-1)</f>
        <v>2016</v>
      </c>
      <c r="G60" s="2" t="str">
        <f t="shared" si="0"/>
        <v>2019</v>
      </c>
      <c r="H60" s="12">
        <v>18</v>
      </c>
      <c r="I60" s="12">
        <v>17</v>
      </c>
      <c r="J60" s="12">
        <v>1</v>
      </c>
      <c r="K60" s="12">
        <v>30</v>
      </c>
      <c r="L60" s="12">
        <v>6</v>
      </c>
      <c r="M60" s="12">
        <v>0</v>
      </c>
      <c r="N60" s="12">
        <v>0</v>
      </c>
      <c r="O60" s="12">
        <v>0</v>
      </c>
      <c r="P60" s="12">
        <v>11</v>
      </c>
      <c r="Q60" s="12">
        <v>6</v>
      </c>
      <c r="R60" s="12">
        <v>1</v>
      </c>
      <c r="S60" s="12">
        <v>63.88</v>
      </c>
      <c r="T60" s="9" t="s">
        <v>195</v>
      </c>
      <c r="U60" s="13">
        <v>1.85</v>
      </c>
      <c r="V60" s="14">
        <v>113.85168487</v>
      </c>
      <c r="W60" s="14">
        <f t="shared" si="1"/>
        <v>28</v>
      </c>
      <c r="X60" s="32">
        <v>32968</v>
      </c>
      <c r="Y60" s="15">
        <f>IF(ISBLANK(D60),0,1)</f>
        <v>1</v>
      </c>
      <c r="Z60" s="18">
        <v>83</v>
      </c>
      <c r="AA60" s="2" t="s">
        <v>284</v>
      </c>
      <c r="AB60" s="2">
        <v>81</v>
      </c>
      <c r="AC60" s="2">
        <v>71</v>
      </c>
      <c r="AF60" s="2">
        <v>78</v>
      </c>
      <c r="AM60" s="2">
        <v>74</v>
      </c>
      <c r="AR60" s="11">
        <v>42</v>
      </c>
      <c r="AS60" s="21">
        <v>43</v>
      </c>
      <c r="AT60" s="2">
        <f t="shared" si="2"/>
        <v>0.97674418604651159</v>
      </c>
      <c r="AU60">
        <v>224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5</v>
      </c>
      <c r="BC60">
        <v>0</v>
      </c>
      <c r="BD60">
        <v>16</v>
      </c>
      <c r="BE60">
        <v>0</v>
      </c>
      <c r="BF60">
        <v>13</v>
      </c>
      <c r="BG60">
        <v>0</v>
      </c>
      <c r="BH60">
        <v>39</v>
      </c>
      <c r="BI60">
        <v>2</v>
      </c>
      <c r="BJ60">
        <v>1</v>
      </c>
      <c r="BK60">
        <v>4</v>
      </c>
      <c r="BL60">
        <v>3</v>
      </c>
      <c r="BM60">
        <v>2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 s="22"/>
    </row>
    <row r="61" spans="1:72" x14ac:dyDescent="0.2">
      <c r="A61" s="10" t="s">
        <v>2</v>
      </c>
      <c r="B61" s="11" t="s">
        <v>45</v>
      </c>
      <c r="C61" s="10" t="s">
        <v>48</v>
      </c>
      <c r="D61" s="12" t="s">
        <v>205</v>
      </c>
      <c r="E61" s="2">
        <f>G61-F61+1</f>
        <v>7</v>
      </c>
      <c r="F61" s="2" t="str">
        <f>LEFT(D61, SEARCH("-",D61,1)-1)</f>
        <v>2013</v>
      </c>
      <c r="G61" s="2" t="str">
        <f t="shared" si="0"/>
        <v>2019</v>
      </c>
      <c r="H61" s="12">
        <v>28</v>
      </c>
      <c r="I61" s="12">
        <v>23</v>
      </c>
      <c r="J61" s="12">
        <v>5</v>
      </c>
      <c r="K61" s="12">
        <v>5</v>
      </c>
      <c r="L61" s="12">
        <v>1</v>
      </c>
      <c r="M61" s="12">
        <v>0</v>
      </c>
      <c r="N61" s="12">
        <v>0</v>
      </c>
      <c r="O61" s="12">
        <v>0</v>
      </c>
      <c r="P61" s="12">
        <v>18</v>
      </c>
      <c r="Q61" s="12">
        <v>9</v>
      </c>
      <c r="R61" s="12">
        <v>1</v>
      </c>
      <c r="S61" s="12">
        <v>66.069999999999993</v>
      </c>
      <c r="T61" s="9" t="s">
        <v>198</v>
      </c>
      <c r="U61" s="13">
        <v>2.11</v>
      </c>
      <c r="V61" s="14">
        <v>126.55227123</v>
      </c>
      <c r="W61" s="14">
        <f t="shared" si="1"/>
        <v>32</v>
      </c>
      <c r="X61" s="32">
        <v>31592</v>
      </c>
      <c r="Y61" s="15">
        <f>IF(ISBLANK(D61),0,1)</f>
        <v>1</v>
      </c>
      <c r="Z61" s="18">
        <v>89</v>
      </c>
      <c r="AA61" s="2" t="s">
        <v>281</v>
      </c>
      <c r="AB61" s="2">
        <v>90</v>
      </c>
      <c r="AG61" s="2">
        <v>83</v>
      </c>
      <c r="AI61" s="2">
        <v>89</v>
      </c>
      <c r="AJ61" s="2">
        <v>83</v>
      </c>
      <c r="AR61" s="11">
        <v>1</v>
      </c>
      <c r="AS61" s="21">
        <v>4</v>
      </c>
      <c r="AT61" s="2">
        <f t="shared" si="2"/>
        <v>0.25</v>
      </c>
      <c r="AU61">
        <v>56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2</v>
      </c>
      <c r="BG61">
        <v>1</v>
      </c>
      <c r="BH61">
        <v>9</v>
      </c>
      <c r="BI61">
        <v>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2</v>
      </c>
      <c r="BP61">
        <v>3</v>
      </c>
      <c r="BQ61">
        <v>0</v>
      </c>
      <c r="BR61">
        <v>0</v>
      </c>
      <c r="BS61">
        <v>0</v>
      </c>
      <c r="BT61" s="22"/>
    </row>
    <row r="62" spans="1:72" x14ac:dyDescent="0.2">
      <c r="A62" s="10" t="s">
        <v>2</v>
      </c>
      <c r="B62" s="11" t="s">
        <v>46</v>
      </c>
      <c r="C62" s="10" t="s">
        <v>48</v>
      </c>
      <c r="D62" s="12" t="s">
        <v>191</v>
      </c>
      <c r="E62" s="2">
        <f>G62-F62+1</f>
        <v>4</v>
      </c>
      <c r="F62" s="2" t="str">
        <f>LEFT(D62, SEARCH("-",D62,1)-1)</f>
        <v>2016</v>
      </c>
      <c r="G62" s="2" t="str">
        <f t="shared" si="0"/>
        <v>2019</v>
      </c>
      <c r="H62" s="12">
        <v>9</v>
      </c>
      <c r="I62" s="12">
        <v>5</v>
      </c>
      <c r="J62" s="12">
        <v>4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6</v>
      </c>
      <c r="Q62" s="12">
        <v>3</v>
      </c>
      <c r="R62" s="12">
        <v>0</v>
      </c>
      <c r="S62" s="12">
        <v>66.66</v>
      </c>
      <c r="T62" s="9" t="s">
        <v>200</v>
      </c>
      <c r="U62" s="13">
        <v>1.8</v>
      </c>
      <c r="V62" s="14">
        <v>106.59420695</v>
      </c>
      <c r="W62" s="14">
        <f t="shared" si="1"/>
        <v>25</v>
      </c>
      <c r="X62" s="32">
        <v>34084</v>
      </c>
      <c r="Y62" s="15">
        <f>IF(ISBLANK(D62),0,1)</f>
        <v>1</v>
      </c>
      <c r="Z62" s="18">
        <v>78</v>
      </c>
      <c r="AA62" s="2" t="s">
        <v>281</v>
      </c>
      <c r="AB62" s="2">
        <v>76</v>
      </c>
      <c r="AH62" s="2">
        <v>79</v>
      </c>
      <c r="AK62" s="2">
        <v>63</v>
      </c>
      <c r="AL62" s="2">
        <v>54</v>
      </c>
      <c r="AR62" s="11">
        <v>17</v>
      </c>
      <c r="AS62" s="21">
        <v>13</v>
      </c>
      <c r="AT62" s="2">
        <f t="shared" si="2"/>
        <v>1.3076923076923077</v>
      </c>
      <c r="AU62">
        <v>143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6</v>
      </c>
      <c r="BE62">
        <v>0</v>
      </c>
      <c r="BF62">
        <v>5</v>
      </c>
      <c r="BG62">
        <v>0</v>
      </c>
      <c r="BH62">
        <v>26</v>
      </c>
      <c r="BI62">
        <v>2</v>
      </c>
      <c r="BJ62">
        <v>0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 s="22"/>
    </row>
    <row r="63" spans="1:72" x14ac:dyDescent="0.2">
      <c r="A63" s="10" t="s">
        <v>2</v>
      </c>
      <c r="B63" s="11" t="s">
        <v>50</v>
      </c>
      <c r="C63" s="10" t="s">
        <v>49</v>
      </c>
      <c r="D63" s="10"/>
      <c r="G63" s="2" t="str">
        <f t="shared" si="0"/>
        <v/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9" t="s">
        <v>218</v>
      </c>
      <c r="U63" s="13">
        <v>1.85</v>
      </c>
      <c r="V63" s="14">
        <v>92.986435850000007</v>
      </c>
      <c r="W63" s="14">
        <f t="shared" si="1"/>
        <v>26</v>
      </c>
      <c r="X63" s="32">
        <v>33836</v>
      </c>
      <c r="Y63" s="15">
        <f>IF(ISBLANK(D63),0,1)</f>
        <v>0</v>
      </c>
      <c r="Z63" s="18">
        <v>77</v>
      </c>
      <c r="AA63" s="2" t="s">
        <v>283</v>
      </c>
      <c r="AB63" s="2">
        <v>69</v>
      </c>
      <c r="AE63" s="2">
        <v>92</v>
      </c>
      <c r="AN63" s="2">
        <v>29</v>
      </c>
      <c r="AO63" s="2">
        <v>81</v>
      </c>
      <c r="AR63" s="11"/>
      <c r="AS63" s="21"/>
      <c r="BT63" s="22"/>
    </row>
    <row r="64" spans="1:72" x14ac:dyDescent="0.2">
      <c r="A64" s="10" t="s">
        <v>2</v>
      </c>
      <c r="B64" s="11" t="s">
        <v>51</v>
      </c>
      <c r="C64" s="10" t="s">
        <v>49</v>
      </c>
      <c r="D64" s="12" t="s">
        <v>217</v>
      </c>
      <c r="E64" s="2">
        <f>G64-F64+1</f>
        <v>2</v>
      </c>
      <c r="F64" s="2" t="str">
        <f>LEFT(D64, SEARCH("-",D64,1)-1)</f>
        <v>2018</v>
      </c>
      <c r="G64" s="2" t="str">
        <f t="shared" si="0"/>
        <v>2019</v>
      </c>
      <c r="H64" s="12">
        <v>10</v>
      </c>
      <c r="I64" s="12">
        <v>10</v>
      </c>
      <c r="J64" s="12">
        <v>0</v>
      </c>
      <c r="K64" s="12">
        <v>10</v>
      </c>
      <c r="L64" s="12">
        <v>2</v>
      </c>
      <c r="M64" s="12">
        <v>0</v>
      </c>
      <c r="N64" s="12">
        <v>0</v>
      </c>
      <c r="O64" s="12">
        <v>0</v>
      </c>
      <c r="P64" s="12">
        <v>8</v>
      </c>
      <c r="Q64" s="12">
        <v>2</v>
      </c>
      <c r="R64" s="12">
        <v>0</v>
      </c>
      <c r="S64" s="12">
        <v>80</v>
      </c>
      <c r="T64" s="9" t="s">
        <v>206</v>
      </c>
      <c r="U64" s="13">
        <v>1.78</v>
      </c>
      <c r="V64" s="14">
        <v>91.625658740000006</v>
      </c>
      <c r="W64" s="14">
        <f t="shared" si="1"/>
        <v>28</v>
      </c>
      <c r="X64" s="32">
        <v>32970</v>
      </c>
      <c r="Y64" s="15">
        <f>IF(ISBLANK(D64),0,1)</f>
        <v>1</v>
      </c>
      <c r="Z64" s="18">
        <v>72</v>
      </c>
      <c r="AA64" s="2" t="s">
        <v>282</v>
      </c>
      <c r="AB64" s="2">
        <v>48</v>
      </c>
      <c r="AC64" s="2">
        <v>80</v>
      </c>
      <c r="AQ64" s="2">
        <v>74</v>
      </c>
      <c r="AR64" s="11">
        <v>79</v>
      </c>
      <c r="AS64" s="21">
        <v>45</v>
      </c>
      <c r="AT64" s="2">
        <f t="shared" si="2"/>
        <v>1.7555555555555555</v>
      </c>
      <c r="AU64">
        <v>331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9</v>
      </c>
      <c r="BC64">
        <v>0</v>
      </c>
      <c r="BD64">
        <v>16</v>
      </c>
      <c r="BE64">
        <v>0</v>
      </c>
      <c r="BF64">
        <v>33</v>
      </c>
      <c r="BG64">
        <v>1</v>
      </c>
      <c r="BH64">
        <v>36</v>
      </c>
      <c r="BI64">
        <v>4</v>
      </c>
      <c r="BJ64">
        <v>1</v>
      </c>
      <c r="BK64">
        <v>2</v>
      </c>
      <c r="BL64">
        <v>2</v>
      </c>
      <c r="BM64">
        <v>2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0</v>
      </c>
      <c r="BT64" s="22"/>
    </row>
    <row r="65" spans="1:72" x14ac:dyDescent="0.2">
      <c r="A65" s="10" t="s">
        <v>2</v>
      </c>
      <c r="B65" s="11" t="s">
        <v>52</v>
      </c>
      <c r="C65" s="10" t="s">
        <v>49</v>
      </c>
      <c r="D65" s="10"/>
      <c r="G65" s="2" t="str">
        <f t="shared" si="0"/>
        <v/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9" t="s">
        <v>203</v>
      </c>
      <c r="U65" s="13">
        <v>1.85</v>
      </c>
      <c r="V65" s="14">
        <v>85.728957930000007</v>
      </c>
      <c r="W65" s="14">
        <f t="shared" si="1"/>
        <v>24</v>
      </c>
      <c r="X65" s="32">
        <v>34498</v>
      </c>
      <c r="Y65" s="15">
        <f>IF(ISBLANK(D65),0,1)</f>
        <v>0</v>
      </c>
      <c r="Z65" s="18">
        <v>68</v>
      </c>
      <c r="AA65" s="2" t="s">
        <v>283</v>
      </c>
      <c r="AB65" s="2">
        <v>78</v>
      </c>
      <c r="AC65" s="2">
        <v>70</v>
      </c>
      <c r="AD65" s="2">
        <v>46</v>
      </c>
      <c r="AP65" s="2">
        <v>86</v>
      </c>
      <c r="AR65" s="11"/>
      <c r="AS65" s="21"/>
      <c r="BT65" s="22"/>
    </row>
    <row r="66" spans="1:72" x14ac:dyDescent="0.2">
      <c r="A66" s="10" t="s">
        <v>2</v>
      </c>
      <c r="B66" s="11" t="s">
        <v>53</v>
      </c>
      <c r="C66" s="10" t="s">
        <v>49</v>
      </c>
      <c r="D66" s="10"/>
      <c r="G66" s="2" t="str">
        <f t="shared" ref="G66:G129" si="3">RIGHT(D66,4)</f>
        <v/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9" t="s">
        <v>203</v>
      </c>
      <c r="U66" s="13">
        <v>1.93</v>
      </c>
      <c r="V66" s="14">
        <v>94.800805330000003</v>
      </c>
      <c r="W66" s="14">
        <f t="shared" si="1"/>
        <v>23</v>
      </c>
      <c r="X66" s="32">
        <v>34797</v>
      </c>
      <c r="Y66" s="15">
        <f>IF(ISBLANK(D66),0,1)</f>
        <v>0</v>
      </c>
      <c r="Z66" s="18">
        <v>87</v>
      </c>
      <c r="AA66" s="2" t="s">
        <v>281</v>
      </c>
      <c r="AB66" s="2">
        <v>88</v>
      </c>
      <c r="AC66" s="2">
        <v>74</v>
      </c>
      <c r="AD66" s="2">
        <v>46</v>
      </c>
      <c r="AP66" s="2">
        <v>92</v>
      </c>
      <c r="AR66" s="11"/>
      <c r="AS66" s="21"/>
      <c r="BT66" s="22"/>
    </row>
    <row r="67" spans="1:72" x14ac:dyDescent="0.2">
      <c r="A67" s="10" t="s">
        <v>2</v>
      </c>
      <c r="B67" s="11" t="s">
        <v>54</v>
      </c>
      <c r="C67" s="10" t="s">
        <v>49</v>
      </c>
      <c r="D67" s="12" t="s">
        <v>202</v>
      </c>
      <c r="E67" s="2">
        <f t="shared" ref="E67:E82" si="4">G67-F67+1</f>
        <v>3</v>
      </c>
      <c r="F67" s="2" t="str">
        <f t="shared" ref="F67:F82" si="5">LEFT(D67, SEARCH("-",D67,1)-1)</f>
        <v>2017</v>
      </c>
      <c r="G67" s="2" t="str">
        <f t="shared" si="3"/>
        <v>2019</v>
      </c>
      <c r="H67" s="12">
        <v>3</v>
      </c>
      <c r="I67" s="12">
        <v>0</v>
      </c>
      <c r="J67" s="12">
        <v>3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3</v>
      </c>
      <c r="Q67" s="12">
        <v>0</v>
      </c>
      <c r="R67" s="12">
        <v>0</v>
      </c>
      <c r="S67" s="12">
        <v>100</v>
      </c>
      <c r="T67" s="9" t="s">
        <v>208</v>
      </c>
      <c r="U67" s="13">
        <v>1.8</v>
      </c>
      <c r="V67" s="14">
        <v>89.811289260000009</v>
      </c>
      <c r="W67" s="14">
        <f t="shared" ref="W67:W130" si="6">DATEDIF(X67, DATE(2019,4,1),"y")</f>
        <v>27</v>
      </c>
      <c r="X67" s="32">
        <v>33430</v>
      </c>
      <c r="Y67" s="15">
        <f>IF(ISBLANK(D67),0,1)</f>
        <v>1</v>
      </c>
      <c r="Z67" s="18">
        <v>82</v>
      </c>
      <c r="AA67" s="2" t="s">
        <v>284</v>
      </c>
      <c r="AB67" s="2">
        <v>72</v>
      </c>
      <c r="AC67" s="2">
        <v>69</v>
      </c>
      <c r="AD67" s="2">
        <v>86</v>
      </c>
      <c r="AE67" s="2">
        <v>29</v>
      </c>
      <c r="AR67" s="11">
        <v>30</v>
      </c>
      <c r="AS67" s="21">
        <v>5</v>
      </c>
      <c r="AT67" s="2">
        <f t="shared" ref="AT67:AT129" si="7">AR67/AS67</f>
        <v>6</v>
      </c>
      <c r="AU67">
        <v>74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3</v>
      </c>
      <c r="BE67">
        <v>0</v>
      </c>
      <c r="BF67">
        <v>2</v>
      </c>
      <c r="BG67">
        <v>1</v>
      </c>
      <c r="BH67">
        <v>3</v>
      </c>
      <c r="BI67">
        <v>1</v>
      </c>
      <c r="BJ67">
        <v>1</v>
      </c>
      <c r="BK67">
        <v>1</v>
      </c>
      <c r="BL67">
        <v>1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 s="22"/>
    </row>
    <row r="68" spans="1:72" x14ac:dyDescent="0.2">
      <c r="A68" s="10" t="s">
        <v>2</v>
      </c>
      <c r="B68" s="11" t="s">
        <v>55</v>
      </c>
      <c r="C68" s="10" t="s">
        <v>49</v>
      </c>
      <c r="D68" s="12" t="s">
        <v>189</v>
      </c>
      <c r="E68" s="2">
        <f t="shared" si="4"/>
        <v>1</v>
      </c>
      <c r="F68" s="2" t="str">
        <f t="shared" si="5"/>
        <v>2019</v>
      </c>
      <c r="G68" s="2" t="str">
        <f t="shared" si="3"/>
        <v>2019</v>
      </c>
      <c r="H68" s="12">
        <v>4</v>
      </c>
      <c r="I68" s="12">
        <v>0</v>
      </c>
      <c r="J68" s="12">
        <v>4</v>
      </c>
      <c r="K68" s="12">
        <v>5</v>
      </c>
      <c r="L68" s="12">
        <v>1</v>
      </c>
      <c r="M68" s="12">
        <v>0</v>
      </c>
      <c r="N68" s="12">
        <v>0</v>
      </c>
      <c r="O68" s="12">
        <v>0</v>
      </c>
      <c r="P68" s="12">
        <v>3</v>
      </c>
      <c r="Q68" s="12">
        <v>1</v>
      </c>
      <c r="R68" s="12">
        <v>0</v>
      </c>
      <c r="S68" s="12">
        <v>75</v>
      </c>
      <c r="T68" s="9" t="s">
        <v>201</v>
      </c>
      <c r="U68" s="13">
        <v>1.78</v>
      </c>
      <c r="V68" s="14">
        <v>86.636142669999998</v>
      </c>
      <c r="W68" s="14">
        <f t="shared" si="6"/>
        <v>28</v>
      </c>
      <c r="X68" s="32">
        <v>32994</v>
      </c>
      <c r="Y68" s="15">
        <f>IF(ISBLANK(D68),0,1)</f>
        <v>1</v>
      </c>
      <c r="Z68" s="18">
        <v>87</v>
      </c>
      <c r="AA68" s="2" t="s">
        <v>283</v>
      </c>
      <c r="AB68" s="2">
        <v>83</v>
      </c>
      <c r="AD68" s="2">
        <v>93</v>
      </c>
      <c r="AM68" s="2">
        <v>76</v>
      </c>
      <c r="AR68" s="11">
        <v>13</v>
      </c>
      <c r="AS68" s="21">
        <v>5</v>
      </c>
      <c r="AT68" s="2">
        <f t="shared" si="7"/>
        <v>2.6</v>
      </c>
      <c r="AU68">
        <v>41</v>
      </c>
      <c r="AV68">
        <v>5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1</v>
      </c>
      <c r="BD68">
        <v>1</v>
      </c>
      <c r="BE68">
        <v>0</v>
      </c>
      <c r="BF68">
        <v>66</v>
      </c>
      <c r="BG68">
        <v>0</v>
      </c>
      <c r="BH68">
        <v>6</v>
      </c>
      <c r="BI68">
        <v>2</v>
      </c>
      <c r="BJ68">
        <v>0</v>
      </c>
      <c r="BK68">
        <v>1</v>
      </c>
      <c r="BL68">
        <v>0</v>
      </c>
      <c r="BM68">
        <v>0</v>
      </c>
      <c r="BN68">
        <v>3</v>
      </c>
      <c r="BO68">
        <v>1</v>
      </c>
      <c r="BP68">
        <v>0</v>
      </c>
      <c r="BQ68">
        <v>0</v>
      </c>
      <c r="BR68">
        <v>0</v>
      </c>
      <c r="BS68">
        <v>0</v>
      </c>
      <c r="BT68" s="22"/>
    </row>
    <row r="69" spans="1:72" x14ac:dyDescent="0.2">
      <c r="A69" s="10" t="s">
        <v>2</v>
      </c>
      <c r="B69" s="11" t="s">
        <v>56</v>
      </c>
      <c r="C69" s="10" t="s">
        <v>49</v>
      </c>
      <c r="D69" s="12" t="s">
        <v>214</v>
      </c>
      <c r="E69" s="2">
        <f t="shared" si="4"/>
        <v>10</v>
      </c>
      <c r="F69" s="2" t="str">
        <f t="shared" si="5"/>
        <v>2010</v>
      </c>
      <c r="G69" s="2" t="str">
        <f t="shared" si="3"/>
        <v>2019</v>
      </c>
      <c r="H69" s="12">
        <v>38</v>
      </c>
      <c r="I69" s="12">
        <v>35</v>
      </c>
      <c r="J69" s="12">
        <v>3</v>
      </c>
      <c r="K69" s="12">
        <v>60</v>
      </c>
      <c r="L69" s="12">
        <v>12</v>
      </c>
      <c r="M69" s="12">
        <v>0</v>
      </c>
      <c r="N69" s="12">
        <v>0</v>
      </c>
      <c r="O69" s="12">
        <v>0</v>
      </c>
      <c r="P69" s="12">
        <v>22</v>
      </c>
      <c r="Q69" s="12">
        <v>13</v>
      </c>
      <c r="R69" s="12">
        <v>3</v>
      </c>
      <c r="S69" s="12">
        <v>61.84</v>
      </c>
      <c r="T69" s="9" t="s">
        <v>218</v>
      </c>
      <c r="U69" s="13">
        <v>1.78</v>
      </c>
      <c r="V69" s="14">
        <v>86.636142669999998</v>
      </c>
      <c r="W69" s="14">
        <f t="shared" si="6"/>
        <v>31</v>
      </c>
      <c r="X69" s="32">
        <v>32052</v>
      </c>
      <c r="Y69" s="15">
        <f>IF(ISBLANK(D69),0,1)</f>
        <v>1</v>
      </c>
      <c r="Z69" s="18">
        <v>82</v>
      </c>
      <c r="AA69" s="2" t="s">
        <v>284</v>
      </c>
      <c r="AB69" s="2">
        <v>70</v>
      </c>
      <c r="AC69" s="2">
        <v>70</v>
      </c>
      <c r="AD69" s="2">
        <v>87</v>
      </c>
      <c r="AE69" s="2">
        <v>92</v>
      </c>
      <c r="AR69" s="11">
        <v>171</v>
      </c>
      <c r="AS69" s="21">
        <v>30</v>
      </c>
      <c r="AT69" s="2">
        <f t="shared" si="7"/>
        <v>5.7</v>
      </c>
      <c r="AU69">
        <v>355</v>
      </c>
      <c r="AV69">
        <v>15</v>
      </c>
      <c r="AW69">
        <v>3</v>
      </c>
      <c r="AX69">
        <v>0</v>
      </c>
      <c r="AY69">
        <v>0</v>
      </c>
      <c r="AZ69">
        <v>0</v>
      </c>
      <c r="BA69">
        <v>0</v>
      </c>
      <c r="BB69">
        <v>12</v>
      </c>
      <c r="BC69">
        <v>5</v>
      </c>
      <c r="BD69">
        <v>9</v>
      </c>
      <c r="BE69">
        <v>0</v>
      </c>
      <c r="BF69">
        <v>14</v>
      </c>
      <c r="BG69">
        <v>0</v>
      </c>
      <c r="BH69">
        <v>18</v>
      </c>
      <c r="BI69">
        <v>7</v>
      </c>
      <c r="BJ69">
        <v>2</v>
      </c>
      <c r="BK69">
        <v>5</v>
      </c>
      <c r="BL69">
        <v>3</v>
      </c>
      <c r="BM69">
        <v>1</v>
      </c>
      <c r="BN69">
        <v>7</v>
      </c>
      <c r="BO69">
        <v>9</v>
      </c>
      <c r="BP69">
        <v>0</v>
      </c>
      <c r="BQ69">
        <v>0</v>
      </c>
      <c r="BR69">
        <v>0</v>
      </c>
      <c r="BS69">
        <v>0</v>
      </c>
      <c r="BT69" s="22"/>
    </row>
    <row r="70" spans="1:72" x14ac:dyDescent="0.2">
      <c r="A70" s="10" t="s">
        <v>2</v>
      </c>
      <c r="B70" s="11" t="s">
        <v>57</v>
      </c>
      <c r="C70" s="10" t="s">
        <v>49</v>
      </c>
      <c r="D70" s="12" t="s">
        <v>217</v>
      </c>
      <c r="E70" s="2">
        <f t="shared" si="4"/>
        <v>2</v>
      </c>
      <c r="F70" s="2" t="str">
        <f t="shared" si="5"/>
        <v>2018</v>
      </c>
      <c r="G70" s="2" t="str">
        <f t="shared" si="3"/>
        <v>2019</v>
      </c>
      <c r="H70" s="12">
        <v>3</v>
      </c>
      <c r="I70" s="12">
        <v>3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3</v>
      </c>
      <c r="Q70" s="12">
        <v>0</v>
      </c>
      <c r="R70" s="12">
        <v>0</v>
      </c>
      <c r="S70" s="12">
        <v>100</v>
      </c>
      <c r="T70" s="9" t="s">
        <v>206</v>
      </c>
      <c r="U70" s="13">
        <v>1.91</v>
      </c>
      <c r="V70" s="14">
        <v>109.76935354000001</v>
      </c>
      <c r="W70" s="14">
        <f t="shared" si="6"/>
        <v>26</v>
      </c>
      <c r="X70" s="32">
        <v>34044</v>
      </c>
      <c r="Y70" s="15">
        <f>IF(ISBLANK(D70),0,1)</f>
        <v>1</v>
      </c>
      <c r="Z70" s="18">
        <v>71</v>
      </c>
      <c r="AA70" s="2" t="s">
        <v>284</v>
      </c>
      <c r="AB70" s="2">
        <v>74</v>
      </c>
      <c r="AC70" s="2">
        <v>67</v>
      </c>
      <c r="AQ70" s="2">
        <v>63</v>
      </c>
      <c r="AR70" s="11">
        <v>60</v>
      </c>
      <c r="AS70" s="21">
        <v>23</v>
      </c>
      <c r="AT70" s="2">
        <f t="shared" si="7"/>
        <v>2.6086956521739131</v>
      </c>
      <c r="AU70">
        <v>160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5</v>
      </c>
      <c r="BC70">
        <v>1</v>
      </c>
      <c r="BD70">
        <v>9</v>
      </c>
      <c r="BE70">
        <v>0</v>
      </c>
      <c r="BF70">
        <v>8</v>
      </c>
      <c r="BG70">
        <v>1</v>
      </c>
      <c r="BH70">
        <v>17</v>
      </c>
      <c r="BI70">
        <v>2</v>
      </c>
      <c r="BJ70">
        <v>0</v>
      </c>
      <c r="BK70">
        <v>1</v>
      </c>
      <c r="BL70">
        <v>0</v>
      </c>
      <c r="BM70">
        <v>0</v>
      </c>
      <c r="BN70">
        <v>1</v>
      </c>
      <c r="BO70">
        <v>0</v>
      </c>
      <c r="BP70">
        <v>1</v>
      </c>
      <c r="BQ70">
        <v>0</v>
      </c>
      <c r="BR70">
        <v>0</v>
      </c>
      <c r="BS70">
        <v>0</v>
      </c>
      <c r="BT70" s="22"/>
    </row>
    <row r="71" spans="1:72" x14ac:dyDescent="0.2">
      <c r="A71" s="10" t="s">
        <v>2</v>
      </c>
      <c r="B71" s="11" t="s">
        <v>58</v>
      </c>
      <c r="C71" s="10" t="s">
        <v>49</v>
      </c>
      <c r="D71" s="12" t="s">
        <v>220</v>
      </c>
      <c r="E71" s="2">
        <f t="shared" si="4"/>
        <v>5</v>
      </c>
      <c r="F71" s="2" t="str">
        <f t="shared" si="5"/>
        <v>2015</v>
      </c>
      <c r="G71" s="2" t="str">
        <f t="shared" si="3"/>
        <v>2019</v>
      </c>
      <c r="H71" s="12">
        <v>18</v>
      </c>
      <c r="I71" s="12">
        <v>18</v>
      </c>
      <c r="J71" s="12">
        <v>0</v>
      </c>
      <c r="K71" s="12">
        <v>15</v>
      </c>
      <c r="L71" s="12">
        <v>3</v>
      </c>
      <c r="M71" s="12">
        <v>0</v>
      </c>
      <c r="N71" s="12">
        <v>0</v>
      </c>
      <c r="O71" s="12">
        <v>0</v>
      </c>
      <c r="P71" s="12">
        <v>11</v>
      </c>
      <c r="Q71" s="12">
        <v>6</v>
      </c>
      <c r="R71" s="12">
        <v>1</v>
      </c>
      <c r="S71" s="12">
        <v>63.88</v>
      </c>
      <c r="T71" s="9" t="s">
        <v>219</v>
      </c>
      <c r="U71" s="13">
        <v>1.93</v>
      </c>
      <c r="V71" s="14">
        <v>104.77983747</v>
      </c>
      <c r="W71" s="14">
        <f t="shared" si="6"/>
        <v>25</v>
      </c>
      <c r="X71" s="32">
        <v>34132</v>
      </c>
      <c r="Y71" s="15">
        <f>IF(ISBLANK(D71),0,1)</f>
        <v>1</v>
      </c>
      <c r="Z71" s="18">
        <v>89</v>
      </c>
      <c r="AA71" s="2" t="s">
        <v>281</v>
      </c>
      <c r="AB71" s="2">
        <v>84</v>
      </c>
      <c r="AC71" s="2">
        <v>82</v>
      </c>
      <c r="AQ71" s="2">
        <v>80</v>
      </c>
      <c r="AR71" s="11">
        <v>42</v>
      </c>
      <c r="AS71" s="21">
        <v>11</v>
      </c>
      <c r="AT71" s="2">
        <f t="shared" si="7"/>
        <v>3.8181818181818183</v>
      </c>
      <c r="AU71">
        <v>80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3</v>
      </c>
      <c r="BC71">
        <v>0</v>
      </c>
      <c r="BD71">
        <v>3</v>
      </c>
      <c r="BE71">
        <v>0</v>
      </c>
      <c r="BF71">
        <v>4</v>
      </c>
      <c r="BG71">
        <v>0</v>
      </c>
      <c r="BH71">
        <v>3</v>
      </c>
      <c r="BI71">
        <v>1</v>
      </c>
      <c r="BJ71">
        <v>0</v>
      </c>
      <c r="BK71">
        <v>1</v>
      </c>
      <c r="BL71">
        <v>1</v>
      </c>
      <c r="BM71">
        <v>0</v>
      </c>
      <c r="BN71">
        <v>2</v>
      </c>
      <c r="BO71">
        <v>2</v>
      </c>
      <c r="BP71">
        <v>0</v>
      </c>
      <c r="BQ71">
        <v>0</v>
      </c>
      <c r="BR71">
        <v>0</v>
      </c>
      <c r="BS71">
        <v>0</v>
      </c>
      <c r="BT71" s="22"/>
    </row>
    <row r="72" spans="1:72" x14ac:dyDescent="0.2">
      <c r="A72" s="10" t="s">
        <v>2</v>
      </c>
      <c r="B72" s="11" t="s">
        <v>59</v>
      </c>
      <c r="C72" s="10" t="s">
        <v>49</v>
      </c>
      <c r="D72" s="12" t="s">
        <v>221</v>
      </c>
      <c r="E72" s="2">
        <f t="shared" si="4"/>
        <v>3</v>
      </c>
      <c r="F72" s="2" t="str">
        <f t="shared" si="5"/>
        <v>2014</v>
      </c>
      <c r="G72" s="2" t="str">
        <f t="shared" si="3"/>
        <v>2016</v>
      </c>
      <c r="H72" s="12">
        <v>7</v>
      </c>
      <c r="I72" s="12">
        <v>6</v>
      </c>
      <c r="J72" s="12">
        <v>1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4</v>
      </c>
      <c r="Q72" s="12">
        <v>2</v>
      </c>
      <c r="R72" s="12">
        <v>1</v>
      </c>
      <c r="S72" s="12">
        <v>64.28</v>
      </c>
      <c r="T72" s="9" t="s">
        <v>208</v>
      </c>
      <c r="U72" s="13">
        <v>1.8</v>
      </c>
      <c r="V72" s="14">
        <v>89.811289260000009</v>
      </c>
      <c r="W72" s="14">
        <f t="shared" si="6"/>
        <v>29</v>
      </c>
      <c r="X72" s="32">
        <v>32678</v>
      </c>
      <c r="Y72" s="15">
        <f>IF(ISBLANK(D72),0,1)</f>
        <v>1</v>
      </c>
      <c r="Z72" s="18">
        <v>88</v>
      </c>
      <c r="AA72" s="2" t="s">
        <v>281</v>
      </c>
      <c r="AB72" s="2">
        <v>81</v>
      </c>
      <c r="AC72" s="2">
        <v>74</v>
      </c>
      <c r="AD72" s="2">
        <v>79</v>
      </c>
      <c r="AE72" s="2">
        <v>92</v>
      </c>
      <c r="AR72" s="11"/>
      <c r="AS72" s="21"/>
      <c r="BT72" s="22"/>
    </row>
    <row r="73" spans="1:72" x14ac:dyDescent="0.2">
      <c r="A73" s="10" t="s">
        <v>2</v>
      </c>
      <c r="B73" s="11" t="s">
        <v>60</v>
      </c>
      <c r="C73" s="10" t="s">
        <v>49</v>
      </c>
      <c r="D73" s="12" t="s">
        <v>217</v>
      </c>
      <c r="E73" s="2">
        <f t="shared" si="4"/>
        <v>2</v>
      </c>
      <c r="F73" s="2" t="str">
        <f t="shared" si="5"/>
        <v>2018</v>
      </c>
      <c r="G73" s="2" t="str">
        <f t="shared" si="3"/>
        <v>2019</v>
      </c>
      <c r="H73" s="12">
        <v>7</v>
      </c>
      <c r="I73" s="12">
        <v>1</v>
      </c>
      <c r="J73" s="12">
        <v>6</v>
      </c>
      <c r="K73" s="12">
        <v>5</v>
      </c>
      <c r="L73" s="12">
        <v>1</v>
      </c>
      <c r="M73" s="12">
        <v>0</v>
      </c>
      <c r="N73" s="12">
        <v>0</v>
      </c>
      <c r="O73" s="12">
        <v>0</v>
      </c>
      <c r="P73" s="12">
        <v>5</v>
      </c>
      <c r="Q73" s="12">
        <v>2</v>
      </c>
      <c r="R73" s="12">
        <v>0</v>
      </c>
      <c r="S73" s="12">
        <v>71.42</v>
      </c>
      <c r="T73" s="9" t="s">
        <v>209</v>
      </c>
      <c r="U73" s="13">
        <v>1.78</v>
      </c>
      <c r="V73" s="14">
        <v>86.636142669999998</v>
      </c>
      <c r="W73" s="14">
        <f t="shared" si="6"/>
        <v>21</v>
      </c>
      <c r="X73" s="32">
        <v>35591</v>
      </c>
      <c r="Y73" s="15">
        <f>IF(ISBLANK(D73),0,1)</f>
        <v>1</v>
      </c>
      <c r="Z73" s="18">
        <v>88</v>
      </c>
      <c r="AA73" s="2" t="s">
        <v>281</v>
      </c>
      <c r="AB73" s="2">
        <v>79</v>
      </c>
      <c r="AC73" s="2">
        <v>77</v>
      </c>
      <c r="AD73" s="2">
        <v>89</v>
      </c>
      <c r="AE73" s="2">
        <v>83</v>
      </c>
      <c r="AR73" s="11">
        <v>101</v>
      </c>
      <c r="AS73" s="21">
        <v>17</v>
      </c>
      <c r="AT73" s="2">
        <f t="shared" si="7"/>
        <v>5.9411764705882355</v>
      </c>
      <c r="AU73">
        <v>145</v>
      </c>
      <c r="AV73">
        <v>5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10</v>
      </c>
      <c r="BC73">
        <v>2</v>
      </c>
      <c r="BD73">
        <v>4</v>
      </c>
      <c r="BE73">
        <v>0</v>
      </c>
      <c r="BF73">
        <v>9</v>
      </c>
      <c r="BG73">
        <v>2</v>
      </c>
      <c r="BH73">
        <v>4</v>
      </c>
      <c r="BI73">
        <v>1</v>
      </c>
      <c r="BJ73">
        <v>0</v>
      </c>
      <c r="BK73">
        <v>3</v>
      </c>
      <c r="BL73">
        <v>1</v>
      </c>
      <c r="BM73">
        <v>1</v>
      </c>
      <c r="BN73">
        <v>1</v>
      </c>
      <c r="BO73">
        <v>4</v>
      </c>
      <c r="BP73">
        <v>2</v>
      </c>
      <c r="BQ73">
        <v>0</v>
      </c>
      <c r="BR73">
        <v>0</v>
      </c>
      <c r="BS73">
        <v>0</v>
      </c>
      <c r="BT73" s="22"/>
    </row>
    <row r="74" spans="1:72" x14ac:dyDescent="0.2">
      <c r="A74" s="10" t="s">
        <v>2</v>
      </c>
      <c r="B74" s="11" t="s">
        <v>61</v>
      </c>
      <c r="C74" s="10" t="s">
        <v>49</v>
      </c>
      <c r="D74" s="12" t="s">
        <v>190</v>
      </c>
      <c r="E74" s="2">
        <f t="shared" si="4"/>
        <v>1</v>
      </c>
      <c r="F74" s="2" t="str">
        <f t="shared" si="5"/>
        <v>2017</v>
      </c>
      <c r="G74" s="2" t="str">
        <f t="shared" si="3"/>
        <v>2017</v>
      </c>
      <c r="H74" s="12">
        <v>1</v>
      </c>
      <c r="I74" s="12">
        <v>0</v>
      </c>
      <c r="J74" s="12">
        <v>1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1</v>
      </c>
      <c r="Q74" s="12">
        <v>0</v>
      </c>
      <c r="R74" s="12">
        <v>0</v>
      </c>
      <c r="S74" s="12">
        <v>100</v>
      </c>
      <c r="T74" s="9" t="s">
        <v>201</v>
      </c>
      <c r="U74" s="13">
        <v>1.75</v>
      </c>
      <c r="V74" s="14">
        <v>83.914588450000011</v>
      </c>
      <c r="W74" s="14">
        <f t="shared" si="6"/>
        <v>26</v>
      </c>
      <c r="X74" s="32">
        <v>34003</v>
      </c>
      <c r="Y74" s="15">
        <f>IF(ISBLANK(D74),0,1)</f>
        <v>1</v>
      </c>
      <c r="Z74" s="18">
        <v>86</v>
      </c>
      <c r="AA74" s="2" t="s">
        <v>281</v>
      </c>
      <c r="AB74" s="2">
        <v>77</v>
      </c>
      <c r="AD74" s="2">
        <v>90</v>
      </c>
      <c r="AM74" s="2">
        <v>75</v>
      </c>
      <c r="AR74" s="11"/>
      <c r="AS74" s="21"/>
      <c r="BT74" s="22"/>
    </row>
    <row r="75" spans="1:72" x14ac:dyDescent="0.2">
      <c r="A75" s="10" t="s">
        <v>2</v>
      </c>
      <c r="B75" s="11" t="s">
        <v>62</v>
      </c>
      <c r="C75" s="10" t="s">
        <v>49</v>
      </c>
      <c r="D75" s="12" t="s">
        <v>216</v>
      </c>
      <c r="E75" s="2">
        <f t="shared" si="4"/>
        <v>8</v>
      </c>
      <c r="F75" s="2" t="str">
        <f t="shared" si="5"/>
        <v>2012</v>
      </c>
      <c r="G75" s="2" t="str">
        <f t="shared" si="3"/>
        <v>2019</v>
      </c>
      <c r="H75" s="12">
        <v>37</v>
      </c>
      <c r="I75" s="12">
        <v>37</v>
      </c>
      <c r="J75" s="12">
        <v>0</v>
      </c>
      <c r="K75" s="12">
        <v>57</v>
      </c>
      <c r="L75" s="12">
        <v>9</v>
      </c>
      <c r="M75" s="12">
        <v>3</v>
      </c>
      <c r="N75" s="12">
        <v>2</v>
      </c>
      <c r="O75" s="12">
        <v>0</v>
      </c>
      <c r="P75" s="12">
        <v>22</v>
      </c>
      <c r="Q75" s="12">
        <v>12</v>
      </c>
      <c r="R75" s="12">
        <v>3</v>
      </c>
      <c r="S75" s="12">
        <v>63.51</v>
      </c>
      <c r="T75" s="9" t="s">
        <v>201</v>
      </c>
      <c r="U75" s="13">
        <v>1.88</v>
      </c>
      <c r="V75" s="14">
        <v>92.986435850000007</v>
      </c>
      <c r="W75" s="14">
        <f t="shared" si="6"/>
        <v>29</v>
      </c>
      <c r="X75" s="32">
        <v>32618</v>
      </c>
      <c r="Y75" s="15">
        <f>IF(ISBLANK(D75),0,1)</f>
        <v>1</v>
      </c>
      <c r="Z75" s="18">
        <v>85</v>
      </c>
      <c r="AA75" s="2" t="s">
        <v>284</v>
      </c>
      <c r="AB75" s="2">
        <v>52</v>
      </c>
      <c r="AD75" s="2">
        <v>93</v>
      </c>
      <c r="AM75" s="2">
        <v>76</v>
      </c>
      <c r="AR75" s="11">
        <v>61</v>
      </c>
      <c r="AS75" s="21">
        <v>22</v>
      </c>
      <c r="AT75" s="2">
        <f t="shared" si="7"/>
        <v>2.7727272727272729</v>
      </c>
      <c r="AU75">
        <v>349</v>
      </c>
      <c r="AV75">
        <v>16</v>
      </c>
      <c r="AW75">
        <v>2</v>
      </c>
      <c r="AX75">
        <v>3</v>
      </c>
      <c r="AY75">
        <v>3</v>
      </c>
      <c r="AZ75">
        <v>0</v>
      </c>
      <c r="BA75">
        <v>0</v>
      </c>
      <c r="BB75">
        <v>3</v>
      </c>
      <c r="BC75">
        <v>3</v>
      </c>
      <c r="BD75">
        <v>8</v>
      </c>
      <c r="BE75">
        <v>0</v>
      </c>
      <c r="BF75">
        <v>443</v>
      </c>
      <c r="BG75">
        <v>1</v>
      </c>
      <c r="BH75">
        <v>27</v>
      </c>
      <c r="BI75">
        <v>7</v>
      </c>
      <c r="BJ75">
        <v>0</v>
      </c>
      <c r="BK75">
        <v>8</v>
      </c>
      <c r="BL75">
        <v>4</v>
      </c>
      <c r="BM75">
        <v>2</v>
      </c>
      <c r="BN75">
        <v>42</v>
      </c>
      <c r="BO75">
        <v>1</v>
      </c>
      <c r="BP75">
        <v>0</v>
      </c>
      <c r="BQ75">
        <v>0</v>
      </c>
      <c r="BR75">
        <v>0</v>
      </c>
      <c r="BS75">
        <v>0</v>
      </c>
      <c r="BT75" s="22"/>
    </row>
    <row r="76" spans="1:72" x14ac:dyDescent="0.2">
      <c r="A76" s="10" t="s">
        <v>2</v>
      </c>
      <c r="B76" s="11" t="s">
        <v>63</v>
      </c>
      <c r="C76" s="10" t="s">
        <v>49</v>
      </c>
      <c r="D76" s="12" t="s">
        <v>202</v>
      </c>
      <c r="E76" s="2">
        <f t="shared" si="4"/>
        <v>3</v>
      </c>
      <c r="F76" s="2" t="str">
        <f t="shared" si="5"/>
        <v>2017</v>
      </c>
      <c r="G76" s="2" t="str">
        <f t="shared" si="3"/>
        <v>2019</v>
      </c>
      <c r="H76" s="12">
        <v>10</v>
      </c>
      <c r="I76" s="12">
        <v>10</v>
      </c>
      <c r="J76" s="12">
        <v>0</v>
      </c>
      <c r="K76" s="12">
        <v>10</v>
      </c>
      <c r="L76" s="12">
        <v>2</v>
      </c>
      <c r="M76" s="12">
        <v>0</v>
      </c>
      <c r="N76" s="12">
        <v>0</v>
      </c>
      <c r="O76" s="12">
        <v>0</v>
      </c>
      <c r="P76" s="12">
        <v>6</v>
      </c>
      <c r="Q76" s="12">
        <v>4</v>
      </c>
      <c r="R76" s="12">
        <v>0</v>
      </c>
      <c r="S76" s="12">
        <v>60</v>
      </c>
      <c r="T76" s="9" t="s">
        <v>206</v>
      </c>
      <c r="U76" s="13">
        <v>1.91</v>
      </c>
      <c r="V76" s="14">
        <v>93.893620589999998</v>
      </c>
      <c r="W76" s="14">
        <f t="shared" si="6"/>
        <v>24</v>
      </c>
      <c r="X76" s="32">
        <v>34725</v>
      </c>
      <c r="Y76" s="15">
        <f>IF(ISBLANK(D76),0,1)</f>
        <v>1</v>
      </c>
      <c r="Z76" s="18">
        <v>80</v>
      </c>
      <c r="AA76" s="2" t="s">
        <v>281</v>
      </c>
      <c r="AB76" s="2">
        <v>76</v>
      </c>
      <c r="AC76" s="2">
        <v>78</v>
      </c>
      <c r="AQ76" s="2">
        <v>82</v>
      </c>
      <c r="AR76" s="11">
        <v>75</v>
      </c>
      <c r="AS76" s="21">
        <v>38</v>
      </c>
      <c r="AT76" s="2">
        <f t="shared" si="7"/>
        <v>1.9736842105263157</v>
      </c>
      <c r="AU76">
        <v>232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10</v>
      </c>
      <c r="BC76">
        <v>4</v>
      </c>
      <c r="BD76">
        <v>15</v>
      </c>
      <c r="BE76">
        <v>0</v>
      </c>
      <c r="BF76">
        <v>15</v>
      </c>
      <c r="BG76">
        <v>1</v>
      </c>
      <c r="BH76">
        <v>14</v>
      </c>
      <c r="BI76">
        <v>7</v>
      </c>
      <c r="BJ76">
        <v>3</v>
      </c>
      <c r="BK76">
        <v>7</v>
      </c>
      <c r="BL76">
        <v>6</v>
      </c>
      <c r="BM76">
        <v>3</v>
      </c>
      <c r="BN76">
        <v>3</v>
      </c>
      <c r="BO76">
        <v>4</v>
      </c>
      <c r="BP76">
        <v>0</v>
      </c>
      <c r="BQ76">
        <v>0</v>
      </c>
      <c r="BR76">
        <v>0</v>
      </c>
      <c r="BS76">
        <v>0</v>
      </c>
      <c r="BT76" s="22"/>
    </row>
    <row r="77" spans="1:72" x14ac:dyDescent="0.2">
      <c r="A77" s="10" t="s">
        <v>2</v>
      </c>
      <c r="B77" s="11" t="s">
        <v>64</v>
      </c>
      <c r="C77" s="10" t="s">
        <v>49</v>
      </c>
      <c r="D77" s="12" t="s">
        <v>214</v>
      </c>
      <c r="E77" s="2">
        <f t="shared" si="4"/>
        <v>10</v>
      </c>
      <c r="F77" s="2" t="str">
        <f t="shared" si="5"/>
        <v>2010</v>
      </c>
      <c r="G77" s="2" t="str">
        <f t="shared" si="3"/>
        <v>2019</v>
      </c>
      <c r="H77" s="12">
        <v>43</v>
      </c>
      <c r="I77" s="12">
        <v>40</v>
      </c>
      <c r="J77" s="12">
        <v>3</v>
      </c>
      <c r="K77" s="12">
        <v>380</v>
      </c>
      <c r="L77" s="12">
        <v>5</v>
      </c>
      <c r="M77" s="12">
        <v>59</v>
      </c>
      <c r="N77" s="12">
        <v>76</v>
      </c>
      <c r="O77" s="12">
        <v>3</v>
      </c>
      <c r="P77" s="12">
        <v>27</v>
      </c>
      <c r="Q77" s="12">
        <v>14</v>
      </c>
      <c r="R77" s="12">
        <v>2</v>
      </c>
      <c r="S77" s="12">
        <v>65.11</v>
      </c>
      <c r="T77" s="9" t="s">
        <v>203</v>
      </c>
      <c r="U77" s="13">
        <v>1.88</v>
      </c>
      <c r="V77" s="14">
        <v>89.811289260000009</v>
      </c>
      <c r="W77" s="14">
        <f t="shared" si="6"/>
        <v>33</v>
      </c>
      <c r="X77" s="32">
        <v>31239</v>
      </c>
      <c r="Y77" s="15">
        <f>IF(ISBLANK(D77),0,1)</f>
        <v>1</v>
      </c>
      <c r="Z77" s="18">
        <v>83</v>
      </c>
      <c r="AA77" s="2" t="s">
        <v>281</v>
      </c>
      <c r="AB77" s="2">
        <v>73</v>
      </c>
      <c r="AC77" s="2">
        <v>67</v>
      </c>
      <c r="AD77" s="2">
        <v>45</v>
      </c>
      <c r="AP77" s="2">
        <v>88</v>
      </c>
      <c r="AR77" s="11">
        <v>60</v>
      </c>
      <c r="AS77" s="21">
        <v>32</v>
      </c>
      <c r="AT77" s="2">
        <f t="shared" si="7"/>
        <v>1.875</v>
      </c>
      <c r="AU77">
        <v>309</v>
      </c>
      <c r="AV77">
        <v>23</v>
      </c>
      <c r="AW77">
        <v>1</v>
      </c>
      <c r="AX77">
        <v>1</v>
      </c>
      <c r="AY77">
        <v>6</v>
      </c>
      <c r="AZ77">
        <v>2</v>
      </c>
      <c r="BA77">
        <v>0</v>
      </c>
      <c r="BB77">
        <v>5</v>
      </c>
      <c r="BC77">
        <v>2</v>
      </c>
      <c r="BD77">
        <v>13</v>
      </c>
      <c r="BE77">
        <v>2</v>
      </c>
      <c r="BF77">
        <v>131</v>
      </c>
      <c r="BG77">
        <v>2</v>
      </c>
      <c r="BH77">
        <v>33</v>
      </c>
      <c r="BI77">
        <v>6</v>
      </c>
      <c r="BJ77">
        <v>1</v>
      </c>
      <c r="BK77">
        <v>10</v>
      </c>
      <c r="BL77">
        <v>4</v>
      </c>
      <c r="BM77">
        <v>3</v>
      </c>
      <c r="BN77">
        <v>24</v>
      </c>
      <c r="BO77">
        <v>2</v>
      </c>
      <c r="BP77">
        <v>0</v>
      </c>
      <c r="BQ77">
        <v>0</v>
      </c>
      <c r="BR77">
        <v>0</v>
      </c>
      <c r="BS77">
        <v>0</v>
      </c>
      <c r="BT77" s="22"/>
    </row>
    <row r="78" spans="1:72" x14ac:dyDescent="0.2">
      <c r="A78" s="10" t="s">
        <v>2</v>
      </c>
      <c r="B78" s="11" t="s">
        <v>65</v>
      </c>
      <c r="C78" s="10" t="s">
        <v>49</v>
      </c>
      <c r="D78" s="12" t="s">
        <v>217</v>
      </c>
      <c r="E78" s="2">
        <f t="shared" si="4"/>
        <v>2</v>
      </c>
      <c r="F78" s="2" t="str">
        <f t="shared" si="5"/>
        <v>2018</v>
      </c>
      <c r="G78" s="2" t="str">
        <f t="shared" si="3"/>
        <v>2019</v>
      </c>
      <c r="H78" s="12">
        <v>10</v>
      </c>
      <c r="I78" s="12">
        <v>10</v>
      </c>
      <c r="J78" s="12">
        <v>0</v>
      </c>
      <c r="K78" s="12">
        <v>45</v>
      </c>
      <c r="L78" s="12">
        <v>9</v>
      </c>
      <c r="M78" s="12">
        <v>0</v>
      </c>
      <c r="N78" s="12">
        <v>0</v>
      </c>
      <c r="O78" s="12">
        <v>0</v>
      </c>
      <c r="P78" s="12">
        <v>8</v>
      </c>
      <c r="Q78" s="12">
        <v>2</v>
      </c>
      <c r="R78" s="12">
        <v>0</v>
      </c>
      <c r="S78" s="12">
        <v>80</v>
      </c>
      <c r="T78" s="9" t="s">
        <v>209</v>
      </c>
      <c r="U78" s="13">
        <v>1.91</v>
      </c>
      <c r="V78" s="14">
        <v>102.96546799000001</v>
      </c>
      <c r="W78" s="14">
        <f t="shared" si="6"/>
        <v>22</v>
      </c>
      <c r="X78" s="32">
        <v>35158</v>
      </c>
      <c r="Y78" s="15">
        <f>IF(ISBLANK(D78),0,1)</f>
        <v>1</v>
      </c>
      <c r="Z78" s="18">
        <v>84</v>
      </c>
      <c r="AA78" s="2" t="s">
        <v>283</v>
      </c>
      <c r="AB78" s="2">
        <v>65</v>
      </c>
      <c r="AC78" s="2">
        <v>75</v>
      </c>
      <c r="AD78" s="2">
        <v>86</v>
      </c>
      <c r="AE78" s="2">
        <v>92</v>
      </c>
      <c r="AR78" s="11">
        <v>395</v>
      </c>
      <c r="AS78" s="21">
        <v>42</v>
      </c>
      <c r="AT78" s="2">
        <f t="shared" si="7"/>
        <v>9.4047619047619051</v>
      </c>
      <c r="AU78">
        <v>391</v>
      </c>
      <c r="AV78">
        <v>10</v>
      </c>
      <c r="AW78">
        <v>2</v>
      </c>
      <c r="AX78">
        <v>0</v>
      </c>
      <c r="AY78">
        <v>0</v>
      </c>
      <c r="AZ78">
        <v>0</v>
      </c>
      <c r="BA78">
        <v>0</v>
      </c>
      <c r="BB78">
        <v>23</v>
      </c>
      <c r="BC78">
        <v>7</v>
      </c>
      <c r="BD78">
        <v>18</v>
      </c>
      <c r="BE78">
        <v>0</v>
      </c>
      <c r="BF78">
        <v>9</v>
      </c>
      <c r="BG78">
        <v>1</v>
      </c>
      <c r="BH78">
        <v>6</v>
      </c>
      <c r="BI78">
        <v>4</v>
      </c>
      <c r="BJ78">
        <v>0</v>
      </c>
      <c r="BK78">
        <v>14</v>
      </c>
      <c r="BL78">
        <v>10</v>
      </c>
      <c r="BM78">
        <v>0</v>
      </c>
      <c r="BN78">
        <v>5</v>
      </c>
      <c r="BO78">
        <v>11</v>
      </c>
      <c r="BP78">
        <v>0</v>
      </c>
      <c r="BQ78">
        <v>0</v>
      </c>
      <c r="BR78">
        <v>0</v>
      </c>
      <c r="BS78">
        <v>0</v>
      </c>
      <c r="BT78" s="22"/>
    </row>
    <row r="79" spans="1:72" x14ac:dyDescent="0.2">
      <c r="A79" s="10" t="s">
        <v>4</v>
      </c>
      <c r="B79" s="11" t="s">
        <v>108</v>
      </c>
      <c r="C79" s="10" t="s">
        <v>48</v>
      </c>
      <c r="D79" s="12" t="s">
        <v>202</v>
      </c>
      <c r="E79" s="2">
        <f t="shared" si="4"/>
        <v>3</v>
      </c>
      <c r="F79" s="2" t="str">
        <f t="shared" si="5"/>
        <v>2017</v>
      </c>
      <c r="G79" s="2" t="str">
        <f t="shared" si="3"/>
        <v>2019</v>
      </c>
      <c r="H79" s="12">
        <v>11</v>
      </c>
      <c r="I79" s="12">
        <v>5</v>
      </c>
      <c r="J79" s="12">
        <v>6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4</v>
      </c>
      <c r="Q79" s="12">
        <v>6</v>
      </c>
      <c r="R79" s="12">
        <v>1</v>
      </c>
      <c r="S79" s="12">
        <v>40.9</v>
      </c>
      <c r="T79" s="9" t="s">
        <v>187</v>
      </c>
      <c r="U79" s="13">
        <v>1.91</v>
      </c>
      <c r="V79" s="14">
        <v>126.55227123</v>
      </c>
      <c r="W79" s="14">
        <f t="shared" si="6"/>
        <v>28</v>
      </c>
      <c r="X79" s="32">
        <v>33214</v>
      </c>
      <c r="Y79" s="15">
        <f>IF(ISBLANK(D79),0,1)</f>
        <v>1</v>
      </c>
      <c r="Z79" s="18">
        <v>75</v>
      </c>
      <c r="AA79" s="2" t="s">
        <v>285</v>
      </c>
      <c r="AB79" s="2">
        <v>85</v>
      </c>
      <c r="AF79" s="2">
        <v>69</v>
      </c>
      <c r="AG79" s="2">
        <v>73</v>
      </c>
      <c r="AR79" s="11">
        <v>5</v>
      </c>
      <c r="AS79" s="21">
        <v>14</v>
      </c>
      <c r="AT79" s="2">
        <f t="shared" si="7"/>
        <v>0.35714285714285715</v>
      </c>
      <c r="AU79">
        <v>189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</v>
      </c>
      <c r="BE79">
        <v>0</v>
      </c>
      <c r="BF79">
        <v>7</v>
      </c>
      <c r="BG79">
        <v>0</v>
      </c>
      <c r="BH79">
        <v>30</v>
      </c>
      <c r="BI79">
        <v>5</v>
      </c>
      <c r="BJ79">
        <v>2</v>
      </c>
      <c r="BK79">
        <v>0</v>
      </c>
      <c r="BL79">
        <v>0</v>
      </c>
      <c r="BM79">
        <v>2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 s="22"/>
    </row>
    <row r="80" spans="1:72" x14ac:dyDescent="0.2">
      <c r="A80" s="10" t="s">
        <v>4</v>
      </c>
      <c r="B80" s="11" t="s">
        <v>109</v>
      </c>
      <c r="C80" s="10" t="s">
        <v>48</v>
      </c>
      <c r="D80" s="12" t="s">
        <v>217</v>
      </c>
      <c r="E80" s="2">
        <f t="shared" si="4"/>
        <v>2</v>
      </c>
      <c r="F80" s="2" t="str">
        <f t="shared" si="5"/>
        <v>2018</v>
      </c>
      <c r="G80" s="2" t="str">
        <f t="shared" si="3"/>
        <v>2019</v>
      </c>
      <c r="H80" s="12">
        <v>7</v>
      </c>
      <c r="I80" s="12">
        <v>0</v>
      </c>
      <c r="J80" s="12">
        <v>7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4</v>
      </c>
      <c r="Q80" s="12">
        <v>3</v>
      </c>
      <c r="R80" s="12">
        <v>0</v>
      </c>
      <c r="S80" s="12">
        <v>57.14</v>
      </c>
      <c r="T80" s="9" t="s">
        <v>187</v>
      </c>
      <c r="U80" s="13">
        <v>1.83</v>
      </c>
      <c r="V80" s="14">
        <v>112.94450013000001</v>
      </c>
      <c r="W80" s="14">
        <f t="shared" si="6"/>
        <v>25</v>
      </c>
      <c r="X80" s="32">
        <v>34220</v>
      </c>
      <c r="Y80" s="15">
        <f>IF(ISBLANK(D80),0,1)</f>
        <v>1</v>
      </c>
      <c r="Z80" s="18">
        <v>70</v>
      </c>
      <c r="AA80" s="2" t="s">
        <v>285</v>
      </c>
      <c r="AB80" s="2">
        <v>82</v>
      </c>
      <c r="AF80" s="2">
        <v>65</v>
      </c>
      <c r="AG80" s="2">
        <v>69</v>
      </c>
      <c r="AR80" s="11">
        <v>1</v>
      </c>
      <c r="AS80" s="21">
        <v>3</v>
      </c>
      <c r="AT80" s="2">
        <f t="shared" si="7"/>
        <v>0.33333333333333331</v>
      </c>
      <c r="AU80">
        <v>35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5</v>
      </c>
      <c r="BI80">
        <v>1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 s="22"/>
    </row>
    <row r="81" spans="1:72" x14ac:dyDescent="0.2">
      <c r="A81" s="10" t="s">
        <v>4</v>
      </c>
      <c r="B81" s="11" t="s">
        <v>110</v>
      </c>
      <c r="C81" s="10" t="s">
        <v>48</v>
      </c>
      <c r="D81" s="12" t="s">
        <v>189</v>
      </c>
      <c r="E81" s="2">
        <f t="shared" si="4"/>
        <v>1</v>
      </c>
      <c r="F81" s="2" t="str">
        <f t="shared" si="5"/>
        <v>2019</v>
      </c>
      <c r="G81" s="2" t="str">
        <f t="shared" si="3"/>
        <v>2019</v>
      </c>
      <c r="H81" s="12">
        <v>3</v>
      </c>
      <c r="I81" s="12">
        <v>3</v>
      </c>
      <c r="J81" s="12">
        <v>0</v>
      </c>
      <c r="K81" s="12">
        <v>5</v>
      </c>
      <c r="L81" s="12">
        <v>1</v>
      </c>
      <c r="M81" s="12">
        <v>0</v>
      </c>
      <c r="N81" s="12">
        <v>0</v>
      </c>
      <c r="O81" s="12">
        <v>0</v>
      </c>
      <c r="P81" s="12">
        <v>0</v>
      </c>
      <c r="Q81" s="12">
        <v>2</v>
      </c>
      <c r="R81" s="12">
        <v>1</v>
      </c>
      <c r="S81" s="12">
        <v>16.66</v>
      </c>
      <c r="T81" s="9" t="s">
        <v>195</v>
      </c>
      <c r="U81" s="13">
        <v>1.93</v>
      </c>
      <c r="V81" s="14">
        <v>109.76935354000001</v>
      </c>
      <c r="W81" s="14">
        <f t="shared" si="6"/>
        <v>23</v>
      </c>
      <c r="X81" s="32">
        <v>34934</v>
      </c>
      <c r="Y81" s="15">
        <f>IF(ISBLANK(D81),0,1)</f>
        <v>1</v>
      </c>
      <c r="Z81" s="18">
        <v>82</v>
      </c>
      <c r="AA81" s="2" t="s">
        <v>285</v>
      </c>
      <c r="AB81" s="2">
        <v>88</v>
      </c>
      <c r="AH81" s="2">
        <v>74</v>
      </c>
      <c r="AK81" s="2">
        <v>64</v>
      </c>
      <c r="AL81" s="2">
        <v>58</v>
      </c>
      <c r="AR81" s="11">
        <v>121</v>
      </c>
      <c r="AS81" s="21">
        <v>43</v>
      </c>
      <c r="AT81" s="2">
        <f t="shared" si="7"/>
        <v>2.8139534883720931</v>
      </c>
      <c r="AU81">
        <v>240</v>
      </c>
      <c r="AV81">
        <v>5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5</v>
      </c>
      <c r="BC81">
        <v>1</v>
      </c>
      <c r="BD81">
        <v>13</v>
      </c>
      <c r="BE81">
        <v>0</v>
      </c>
      <c r="BF81">
        <v>9</v>
      </c>
      <c r="BG81">
        <v>0</v>
      </c>
      <c r="BH81">
        <v>41</v>
      </c>
      <c r="BI81">
        <v>6</v>
      </c>
      <c r="BJ81">
        <v>0</v>
      </c>
      <c r="BK81">
        <v>2</v>
      </c>
      <c r="BL81">
        <v>1</v>
      </c>
      <c r="BM81">
        <v>0</v>
      </c>
      <c r="BN81">
        <v>0</v>
      </c>
      <c r="BO81">
        <v>7</v>
      </c>
      <c r="BP81">
        <v>4</v>
      </c>
      <c r="BQ81">
        <v>0</v>
      </c>
      <c r="BR81">
        <v>0</v>
      </c>
      <c r="BS81">
        <v>0</v>
      </c>
      <c r="BT81" s="22"/>
    </row>
    <row r="82" spans="1:72" x14ac:dyDescent="0.2">
      <c r="A82" s="10" t="s">
        <v>4</v>
      </c>
      <c r="B82" s="11" t="s">
        <v>111</v>
      </c>
      <c r="C82" s="10" t="s">
        <v>48</v>
      </c>
      <c r="D82" s="12" t="s">
        <v>220</v>
      </c>
      <c r="E82" s="2">
        <f t="shared" si="4"/>
        <v>5</v>
      </c>
      <c r="F82" s="2" t="str">
        <f t="shared" si="5"/>
        <v>2015</v>
      </c>
      <c r="G82" s="2" t="str">
        <f t="shared" si="3"/>
        <v>2019</v>
      </c>
      <c r="H82" s="12">
        <v>16</v>
      </c>
      <c r="I82" s="12">
        <v>5</v>
      </c>
      <c r="J82" s="12">
        <v>11</v>
      </c>
      <c r="K82" s="12">
        <v>5</v>
      </c>
      <c r="L82" s="12">
        <v>1</v>
      </c>
      <c r="M82" s="12">
        <v>0</v>
      </c>
      <c r="N82" s="12">
        <v>0</v>
      </c>
      <c r="O82" s="12">
        <v>0</v>
      </c>
      <c r="P82" s="12">
        <v>4</v>
      </c>
      <c r="Q82" s="12">
        <v>11</v>
      </c>
      <c r="R82" s="12">
        <v>1</v>
      </c>
      <c r="S82" s="12">
        <v>28.12</v>
      </c>
      <c r="T82" s="9" t="s">
        <v>192</v>
      </c>
      <c r="U82" s="13">
        <v>1.83</v>
      </c>
      <c r="V82" s="14">
        <v>101.60469088000001</v>
      </c>
      <c r="W82" s="14">
        <f t="shared" si="6"/>
        <v>29</v>
      </c>
      <c r="X82" s="32">
        <v>32679</v>
      </c>
      <c r="Y82" s="15">
        <f>IF(ISBLANK(D82),0,1)</f>
        <v>1</v>
      </c>
      <c r="Z82" s="18">
        <v>77</v>
      </c>
      <c r="AA82" s="2" t="s">
        <v>286</v>
      </c>
      <c r="AB82" s="2">
        <v>73</v>
      </c>
      <c r="AF82" s="2">
        <v>67</v>
      </c>
      <c r="AG82" s="2">
        <v>75</v>
      </c>
      <c r="AH82" s="2">
        <v>79</v>
      </c>
      <c r="AR82" s="11">
        <v>20</v>
      </c>
      <c r="AS82" s="21">
        <v>10</v>
      </c>
      <c r="AT82" s="2">
        <f t="shared" si="7"/>
        <v>2</v>
      </c>
      <c r="AU82">
        <v>74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</v>
      </c>
      <c r="BC82">
        <v>0</v>
      </c>
      <c r="BD82">
        <v>2</v>
      </c>
      <c r="BE82">
        <v>0</v>
      </c>
      <c r="BF82">
        <v>2</v>
      </c>
      <c r="BG82">
        <v>0</v>
      </c>
      <c r="BH82">
        <v>19</v>
      </c>
      <c r="BI82">
        <v>1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 s="22"/>
    </row>
    <row r="83" spans="1:72" x14ac:dyDescent="0.2">
      <c r="A83" s="10" t="s">
        <v>4</v>
      </c>
      <c r="B83" s="11" t="s">
        <v>112</v>
      </c>
      <c r="C83" s="10" t="s">
        <v>48</v>
      </c>
      <c r="D83" s="10"/>
      <c r="G83" s="2" t="str">
        <f t="shared" si="3"/>
        <v/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9" t="s">
        <v>198</v>
      </c>
      <c r="U83" s="13">
        <v>1.98</v>
      </c>
      <c r="V83" s="14">
        <v>111.58372302000001</v>
      </c>
      <c r="W83" s="14">
        <f t="shared" si="6"/>
        <v>21</v>
      </c>
      <c r="X83" s="32">
        <v>35546</v>
      </c>
      <c r="Y83" s="15">
        <f>IF(ISBLANK(D83),0,1)</f>
        <v>0</v>
      </c>
      <c r="AA83" s="2" t="s">
        <v>287</v>
      </c>
      <c r="AR83" s="11"/>
      <c r="AS83" s="21"/>
      <c r="BT83" s="22"/>
    </row>
    <row r="84" spans="1:72" x14ac:dyDescent="0.2">
      <c r="A84" s="10" t="s">
        <v>4</v>
      </c>
      <c r="B84" s="11" t="s">
        <v>113</v>
      </c>
      <c r="C84" s="10" t="s">
        <v>48</v>
      </c>
      <c r="D84" s="10"/>
      <c r="G84" s="2" t="str">
        <f t="shared" si="3"/>
        <v/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9" t="s">
        <v>200</v>
      </c>
      <c r="U84" s="13">
        <v>1.96</v>
      </c>
      <c r="V84" s="14" t="s">
        <v>251</v>
      </c>
      <c r="W84" s="14">
        <f t="shared" si="6"/>
        <v>21</v>
      </c>
      <c r="X84" s="32">
        <v>35542</v>
      </c>
      <c r="Y84" s="15">
        <f>IF(ISBLANK(D84),0,1)</f>
        <v>0</v>
      </c>
      <c r="Z84" s="18">
        <v>80</v>
      </c>
      <c r="AA84" s="2" t="s">
        <v>285</v>
      </c>
      <c r="AB84" s="2">
        <v>85</v>
      </c>
      <c r="AH84" s="2">
        <v>83</v>
      </c>
      <c r="AK84" s="2">
        <v>29</v>
      </c>
      <c r="AL84" s="2">
        <v>65</v>
      </c>
      <c r="AR84" s="11"/>
      <c r="AS84" s="21"/>
      <c r="BT84" s="22"/>
    </row>
    <row r="85" spans="1:72" x14ac:dyDescent="0.2">
      <c r="A85" s="10" t="s">
        <v>4</v>
      </c>
      <c r="B85" s="11" t="s">
        <v>114</v>
      </c>
      <c r="C85" s="10" t="s">
        <v>48</v>
      </c>
      <c r="D85" s="7"/>
      <c r="G85" s="2" t="str">
        <f t="shared" si="3"/>
        <v/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9" t="s">
        <v>198</v>
      </c>
      <c r="U85" s="13">
        <v>1.98</v>
      </c>
      <c r="V85" s="14">
        <v>106.59420695</v>
      </c>
      <c r="W85" s="14">
        <f t="shared" si="6"/>
        <v>22</v>
      </c>
      <c r="X85" s="32">
        <v>35402</v>
      </c>
      <c r="Y85" s="15">
        <f>IF(ISBLANK(D85),0,1)</f>
        <v>0</v>
      </c>
      <c r="Z85" s="18">
        <v>69</v>
      </c>
      <c r="AA85" s="2" t="s">
        <v>286</v>
      </c>
      <c r="AB85" s="2">
        <v>63</v>
      </c>
      <c r="AG85" s="2">
        <v>69</v>
      </c>
      <c r="AI85" s="2">
        <v>85</v>
      </c>
      <c r="AJ85" s="2">
        <v>88</v>
      </c>
      <c r="AR85" s="11"/>
      <c r="AS85" s="21"/>
      <c r="BT85" s="22"/>
    </row>
    <row r="86" spans="1:72" x14ac:dyDescent="0.2">
      <c r="A86" s="10" t="s">
        <v>4</v>
      </c>
      <c r="B86" s="11" t="s">
        <v>115</v>
      </c>
      <c r="C86" s="10" t="s">
        <v>48</v>
      </c>
      <c r="D86" s="12" t="s">
        <v>202</v>
      </c>
      <c r="E86" s="2">
        <f>G86-F86+1</f>
        <v>3</v>
      </c>
      <c r="F86" s="2" t="str">
        <f>LEFT(D86, SEARCH("-",D86,1)-1)</f>
        <v>2017</v>
      </c>
      <c r="G86" s="2" t="str">
        <f t="shared" si="3"/>
        <v>2019</v>
      </c>
      <c r="H86" s="12">
        <v>10</v>
      </c>
      <c r="I86" s="12">
        <v>7</v>
      </c>
      <c r="J86" s="12">
        <v>3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4</v>
      </c>
      <c r="Q86" s="12">
        <v>5</v>
      </c>
      <c r="R86" s="12">
        <v>1</v>
      </c>
      <c r="S86" s="12">
        <v>45</v>
      </c>
      <c r="T86" s="9" t="s">
        <v>187</v>
      </c>
      <c r="U86" s="13">
        <v>1.85</v>
      </c>
      <c r="V86" s="14">
        <v>107.95498406</v>
      </c>
      <c r="W86" s="14">
        <f t="shared" si="6"/>
        <v>27</v>
      </c>
      <c r="X86" s="32">
        <v>33679</v>
      </c>
      <c r="Y86" s="15">
        <f>IF(ISBLANK(D86),0,1)</f>
        <v>1</v>
      </c>
      <c r="Z86" s="18">
        <v>66</v>
      </c>
      <c r="AA86" s="2" t="s">
        <v>285</v>
      </c>
      <c r="AB86" s="2">
        <v>44</v>
      </c>
      <c r="AF86" s="2">
        <v>72</v>
      </c>
      <c r="AG86" s="2">
        <v>82</v>
      </c>
      <c r="AR86" s="11">
        <v>64</v>
      </c>
      <c r="AS86" s="21">
        <v>22</v>
      </c>
      <c r="AT86" s="2">
        <f t="shared" si="7"/>
        <v>2.9090909090909092</v>
      </c>
      <c r="AU86">
        <v>313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</v>
      </c>
      <c r="BC86">
        <v>1</v>
      </c>
      <c r="BD86">
        <v>13</v>
      </c>
      <c r="BE86">
        <v>0</v>
      </c>
      <c r="BF86">
        <v>5</v>
      </c>
      <c r="BG86">
        <v>0</v>
      </c>
      <c r="BH86">
        <v>76</v>
      </c>
      <c r="BI86">
        <v>4</v>
      </c>
      <c r="BJ86">
        <v>2</v>
      </c>
      <c r="BK86">
        <v>1</v>
      </c>
      <c r="BL86">
        <v>1</v>
      </c>
      <c r="BM86">
        <v>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 s="22"/>
    </row>
    <row r="87" spans="1:72" x14ac:dyDescent="0.2">
      <c r="A87" s="10" t="s">
        <v>4</v>
      </c>
      <c r="B87" s="11" t="s">
        <v>116</v>
      </c>
      <c r="C87" s="10" t="s">
        <v>48</v>
      </c>
      <c r="D87" s="12" t="s">
        <v>222</v>
      </c>
      <c r="E87" s="2">
        <f>G87-F87+1</f>
        <v>2</v>
      </c>
      <c r="F87" s="2" t="str">
        <f>LEFT(D87, SEARCH("-",D87,1)-1)</f>
        <v>2017</v>
      </c>
      <c r="G87" s="2" t="str">
        <f t="shared" si="3"/>
        <v>2018</v>
      </c>
      <c r="H87" s="12">
        <v>3</v>
      </c>
      <c r="I87" s="12">
        <v>1</v>
      </c>
      <c r="J87" s="12">
        <v>2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1</v>
      </c>
      <c r="Q87" s="12">
        <v>2</v>
      </c>
      <c r="R87" s="12">
        <v>0</v>
      </c>
      <c r="S87" s="12">
        <v>33.33</v>
      </c>
      <c r="T87" s="9" t="s">
        <v>195</v>
      </c>
      <c r="U87" s="13">
        <v>1.93</v>
      </c>
      <c r="V87" s="14">
        <v>114.75886961</v>
      </c>
      <c r="W87" s="14">
        <f t="shared" si="6"/>
        <v>28</v>
      </c>
      <c r="X87" s="32">
        <v>33320</v>
      </c>
      <c r="Y87" s="15">
        <f>IF(ISBLANK(D87),0,1)</f>
        <v>1</v>
      </c>
      <c r="Z87" s="18">
        <v>60</v>
      </c>
      <c r="AA87" s="2" t="s">
        <v>288</v>
      </c>
      <c r="AB87" s="2">
        <v>72</v>
      </c>
      <c r="AC87" s="2">
        <v>71</v>
      </c>
      <c r="AF87" s="2">
        <v>70</v>
      </c>
      <c r="AM87" s="2">
        <v>29</v>
      </c>
      <c r="AR87" s="11"/>
      <c r="AS87" s="21"/>
      <c r="BT87" s="22"/>
    </row>
    <row r="88" spans="1:72" x14ac:dyDescent="0.2">
      <c r="A88" s="10" t="s">
        <v>4</v>
      </c>
      <c r="B88" s="11" t="s">
        <v>117</v>
      </c>
      <c r="C88" s="10" t="s">
        <v>48</v>
      </c>
      <c r="D88" s="12" t="s">
        <v>191</v>
      </c>
      <c r="E88" s="2">
        <f>G88-F88+1</f>
        <v>4</v>
      </c>
      <c r="F88" s="2" t="str">
        <f>LEFT(D88, SEARCH("-",D88,1)-1)</f>
        <v>2016</v>
      </c>
      <c r="G88" s="2" t="str">
        <f t="shared" si="3"/>
        <v>2019</v>
      </c>
      <c r="H88" s="12">
        <v>8</v>
      </c>
      <c r="I88" s="12">
        <v>5</v>
      </c>
      <c r="J88" s="12">
        <v>3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4</v>
      </c>
      <c r="Q88" s="12">
        <v>4</v>
      </c>
      <c r="R88" s="12">
        <v>0</v>
      </c>
      <c r="S88" s="12">
        <v>50</v>
      </c>
      <c r="T88" s="9" t="s">
        <v>187</v>
      </c>
      <c r="U88" s="13">
        <v>1.88</v>
      </c>
      <c r="V88" s="14">
        <v>114.75886961</v>
      </c>
      <c r="W88" s="14">
        <f t="shared" si="6"/>
        <v>23</v>
      </c>
      <c r="X88" s="32">
        <v>35083</v>
      </c>
      <c r="Y88" s="15">
        <f>IF(ISBLANK(D88),0,1)</f>
        <v>1</v>
      </c>
      <c r="Z88" s="18">
        <v>69</v>
      </c>
      <c r="AA88" s="2" t="s">
        <v>286</v>
      </c>
      <c r="AB88" s="2">
        <v>73</v>
      </c>
      <c r="AF88" s="2">
        <v>61</v>
      </c>
      <c r="AG88" s="2">
        <v>78</v>
      </c>
      <c r="AR88" s="11">
        <v>1</v>
      </c>
      <c r="AS88" s="21">
        <v>2</v>
      </c>
      <c r="AT88" s="2">
        <f t="shared" si="7"/>
        <v>0.5</v>
      </c>
      <c r="AU88">
        <v>16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1</v>
      </c>
      <c r="BG88">
        <v>0</v>
      </c>
      <c r="BH88">
        <v>3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 s="22"/>
    </row>
    <row r="89" spans="1:72" x14ac:dyDescent="0.2">
      <c r="A89" s="10" t="s">
        <v>4</v>
      </c>
      <c r="B89" s="11" t="s">
        <v>118</v>
      </c>
      <c r="C89" s="10" t="s">
        <v>48</v>
      </c>
      <c r="D89" s="12" t="s">
        <v>205</v>
      </c>
      <c r="E89" s="2">
        <f>G89-F89+1</f>
        <v>7</v>
      </c>
      <c r="F89" s="2" t="str">
        <f>LEFT(D89, SEARCH("-",D89,1)-1)</f>
        <v>2013</v>
      </c>
      <c r="G89" s="2" t="str">
        <f t="shared" si="3"/>
        <v>2019</v>
      </c>
      <c r="H89" s="12">
        <v>11</v>
      </c>
      <c r="I89" s="12">
        <v>10</v>
      </c>
      <c r="J89" s="12">
        <v>1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4</v>
      </c>
      <c r="Q89" s="12">
        <v>6</v>
      </c>
      <c r="R89" s="12">
        <v>1</v>
      </c>
      <c r="S89" s="12">
        <v>40.9</v>
      </c>
      <c r="T89" s="9" t="s">
        <v>198</v>
      </c>
      <c r="U89" s="13">
        <v>2.0099999999999998</v>
      </c>
      <c r="V89" s="14">
        <v>119.74838568000001</v>
      </c>
      <c r="W89" s="14">
        <f t="shared" si="6"/>
        <v>28</v>
      </c>
      <c r="X89" s="32">
        <v>33094</v>
      </c>
      <c r="Y89" s="15">
        <f>IF(ISBLANK(D89),0,1)</f>
        <v>1</v>
      </c>
      <c r="Z89" s="18">
        <v>86</v>
      </c>
      <c r="AA89" s="2" t="s">
        <v>285</v>
      </c>
      <c r="AB89" s="2">
        <v>87</v>
      </c>
      <c r="AG89" s="2">
        <v>91</v>
      </c>
      <c r="AI89" s="2">
        <v>89</v>
      </c>
      <c r="AJ89" s="2">
        <v>89</v>
      </c>
      <c r="AR89" s="11">
        <v>42</v>
      </c>
      <c r="AS89" s="21">
        <v>44</v>
      </c>
      <c r="AT89" s="2">
        <f t="shared" si="7"/>
        <v>0.95454545454545459</v>
      </c>
      <c r="AU89">
        <v>376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2</v>
      </c>
      <c r="BC89">
        <v>0</v>
      </c>
      <c r="BD89">
        <v>13</v>
      </c>
      <c r="BE89">
        <v>0</v>
      </c>
      <c r="BF89">
        <v>16</v>
      </c>
      <c r="BG89">
        <v>1</v>
      </c>
      <c r="BH89">
        <v>70</v>
      </c>
      <c r="BI89">
        <v>6</v>
      </c>
      <c r="BJ89">
        <v>2</v>
      </c>
      <c r="BK89">
        <v>2</v>
      </c>
      <c r="BL89">
        <v>1</v>
      </c>
      <c r="BM89">
        <v>4</v>
      </c>
      <c r="BN89">
        <v>0</v>
      </c>
      <c r="BO89">
        <v>2</v>
      </c>
      <c r="BP89">
        <v>19</v>
      </c>
      <c r="BQ89">
        <v>0</v>
      </c>
      <c r="BR89">
        <v>0</v>
      </c>
      <c r="BS89">
        <v>0</v>
      </c>
      <c r="BT89" s="22"/>
    </row>
    <row r="90" spans="1:72" x14ac:dyDescent="0.2">
      <c r="A90" s="10" t="s">
        <v>4</v>
      </c>
      <c r="B90" s="11" t="s">
        <v>119</v>
      </c>
      <c r="C90" s="10" t="s">
        <v>48</v>
      </c>
      <c r="D90" s="10"/>
      <c r="G90" s="2" t="str">
        <f t="shared" si="3"/>
        <v/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9" t="s">
        <v>200</v>
      </c>
      <c r="U90" s="13">
        <v>1.75</v>
      </c>
      <c r="V90" s="14">
        <v>97.97595192</v>
      </c>
      <c r="W90" s="14">
        <f t="shared" si="6"/>
        <v>22</v>
      </c>
      <c r="X90" s="34">
        <v>35460</v>
      </c>
      <c r="Y90" s="15">
        <f>IF(ISBLANK(D90),0,1)</f>
        <v>0</v>
      </c>
      <c r="Z90" s="18">
        <v>67</v>
      </c>
      <c r="AA90" s="2" t="s">
        <v>286</v>
      </c>
      <c r="AB90" s="2">
        <v>84</v>
      </c>
      <c r="AH90" s="2">
        <v>74</v>
      </c>
      <c r="AK90" s="2">
        <v>77</v>
      </c>
      <c r="AL90" s="2">
        <v>66</v>
      </c>
      <c r="AR90" s="11"/>
      <c r="AS90" s="21"/>
      <c r="BT90" s="25"/>
    </row>
    <row r="91" spans="1:72" x14ac:dyDescent="0.2">
      <c r="A91" s="10" t="s">
        <v>4</v>
      </c>
      <c r="B91" s="11" t="s">
        <v>120</v>
      </c>
      <c r="C91" s="10" t="s">
        <v>48</v>
      </c>
      <c r="D91" s="12" t="s">
        <v>215</v>
      </c>
      <c r="E91" s="2">
        <f>G91-F91+1</f>
        <v>6</v>
      </c>
      <c r="F91" s="2" t="str">
        <f>LEFT(D91, SEARCH("-",D91,1)-1)</f>
        <v>2014</v>
      </c>
      <c r="G91" s="2" t="str">
        <f t="shared" si="3"/>
        <v>2019</v>
      </c>
      <c r="H91" s="12">
        <v>24</v>
      </c>
      <c r="I91" s="12">
        <v>22</v>
      </c>
      <c r="J91" s="12">
        <v>2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8</v>
      </c>
      <c r="Q91" s="12">
        <v>15</v>
      </c>
      <c r="R91" s="12">
        <v>1</v>
      </c>
      <c r="S91" s="12">
        <v>35.409999999999997</v>
      </c>
      <c r="T91" s="9" t="s">
        <v>198</v>
      </c>
      <c r="U91" s="13">
        <v>1.98</v>
      </c>
      <c r="V91" s="14">
        <v>118.84120094000001</v>
      </c>
      <c r="W91" s="14">
        <f t="shared" si="6"/>
        <v>25</v>
      </c>
      <c r="X91" s="32">
        <v>34407</v>
      </c>
      <c r="Y91" s="15">
        <f>IF(ISBLANK(D91),0,1)</f>
        <v>1</v>
      </c>
      <c r="Z91" s="18">
        <v>76</v>
      </c>
      <c r="AA91" s="2" t="s">
        <v>286</v>
      </c>
      <c r="AB91" s="2">
        <v>46</v>
      </c>
      <c r="AG91" s="2">
        <v>76</v>
      </c>
      <c r="AI91" s="2">
        <v>85</v>
      </c>
      <c r="AJ91" s="2">
        <v>82</v>
      </c>
      <c r="AR91" s="11">
        <v>14</v>
      </c>
      <c r="AS91" s="21">
        <v>25</v>
      </c>
      <c r="AT91" s="2">
        <f t="shared" si="7"/>
        <v>0.56000000000000005</v>
      </c>
      <c r="AU91">
        <v>222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8</v>
      </c>
      <c r="BE91">
        <v>0</v>
      </c>
      <c r="BF91">
        <v>8</v>
      </c>
      <c r="BG91">
        <v>1</v>
      </c>
      <c r="BH91">
        <v>68</v>
      </c>
      <c r="BI91">
        <v>1</v>
      </c>
      <c r="BJ91">
        <v>0</v>
      </c>
      <c r="BK91">
        <v>1</v>
      </c>
      <c r="BL91">
        <v>1</v>
      </c>
      <c r="BM91">
        <v>2</v>
      </c>
      <c r="BN91">
        <v>0</v>
      </c>
      <c r="BO91">
        <v>0</v>
      </c>
      <c r="BP91">
        <v>1</v>
      </c>
      <c r="BQ91">
        <v>1</v>
      </c>
      <c r="BR91">
        <v>0</v>
      </c>
      <c r="BS91">
        <v>0</v>
      </c>
      <c r="BT91" s="22"/>
    </row>
    <row r="92" spans="1:72" x14ac:dyDescent="0.2">
      <c r="A92" s="10" t="s">
        <v>4</v>
      </c>
      <c r="B92" s="11" t="s">
        <v>121</v>
      </c>
      <c r="C92" s="10" t="s">
        <v>48</v>
      </c>
      <c r="D92" s="10"/>
      <c r="G92" s="2" t="str">
        <f t="shared" si="3"/>
        <v/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9" t="s">
        <v>195</v>
      </c>
      <c r="U92" s="13">
        <v>1.93</v>
      </c>
      <c r="V92" s="14">
        <v>113.85168487</v>
      </c>
      <c r="W92" s="14">
        <f t="shared" si="6"/>
        <v>28</v>
      </c>
      <c r="X92" s="32">
        <v>33117</v>
      </c>
      <c r="Y92" s="15">
        <f>IF(ISBLANK(D92),0,1)</f>
        <v>0</v>
      </c>
      <c r="Z92" s="18">
        <v>64</v>
      </c>
      <c r="AA92" s="2" t="s">
        <v>285</v>
      </c>
      <c r="AB92" s="2">
        <v>77</v>
      </c>
      <c r="AC92" s="2">
        <v>72</v>
      </c>
      <c r="AF92" s="2">
        <v>80</v>
      </c>
      <c r="AM92" s="2">
        <v>29</v>
      </c>
      <c r="AR92" s="11"/>
      <c r="AS92" s="21"/>
      <c r="BT92" s="22"/>
    </row>
    <row r="93" spans="1:72" x14ac:dyDescent="0.2">
      <c r="A93" s="10" t="s">
        <v>4</v>
      </c>
      <c r="B93" s="11" t="s">
        <v>122</v>
      </c>
      <c r="C93" s="10" t="s">
        <v>48</v>
      </c>
      <c r="D93" s="12" t="s">
        <v>191</v>
      </c>
      <c r="E93" s="2">
        <f>G93-F93+1</f>
        <v>4</v>
      </c>
      <c r="F93" s="2" t="str">
        <f>LEFT(D93, SEARCH("-",D93,1)-1)</f>
        <v>2016</v>
      </c>
      <c r="G93" s="2" t="str">
        <f t="shared" si="3"/>
        <v>2019</v>
      </c>
      <c r="H93" s="12">
        <v>15</v>
      </c>
      <c r="I93" s="12">
        <v>9</v>
      </c>
      <c r="J93" s="12">
        <v>6</v>
      </c>
      <c r="K93" s="12">
        <v>5</v>
      </c>
      <c r="L93" s="12">
        <v>1</v>
      </c>
      <c r="M93" s="12">
        <v>0</v>
      </c>
      <c r="N93" s="12">
        <v>0</v>
      </c>
      <c r="O93" s="12">
        <v>0</v>
      </c>
      <c r="P93" s="12">
        <v>6</v>
      </c>
      <c r="Q93" s="12">
        <v>8</v>
      </c>
      <c r="R93" s="12">
        <v>1</v>
      </c>
      <c r="S93" s="12">
        <v>43.33</v>
      </c>
      <c r="T93" s="9" t="s">
        <v>192</v>
      </c>
      <c r="U93" s="13">
        <v>1.91</v>
      </c>
      <c r="V93" s="14">
        <v>104.77983747</v>
      </c>
      <c r="W93" s="14">
        <f t="shared" si="6"/>
        <v>28</v>
      </c>
      <c r="X93" s="32">
        <v>33094</v>
      </c>
      <c r="Y93" s="15">
        <f>IF(ISBLANK(D93),0,1)</f>
        <v>1</v>
      </c>
      <c r="Z93" s="18">
        <v>86</v>
      </c>
      <c r="AA93" s="2" t="s">
        <v>285</v>
      </c>
      <c r="AB93" s="2">
        <v>77</v>
      </c>
      <c r="AF93" s="2">
        <v>76</v>
      </c>
      <c r="AG93" s="2">
        <v>85</v>
      </c>
      <c r="AH93" s="2">
        <v>72</v>
      </c>
      <c r="AR93" s="11">
        <v>124</v>
      </c>
      <c r="AS93" s="21">
        <v>38</v>
      </c>
      <c r="AT93" s="2">
        <f t="shared" si="7"/>
        <v>3.263157894736842</v>
      </c>
      <c r="AU93">
        <v>314</v>
      </c>
      <c r="AV93">
        <v>5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6</v>
      </c>
      <c r="BC93">
        <v>3</v>
      </c>
      <c r="BD93">
        <v>15</v>
      </c>
      <c r="BE93">
        <v>0</v>
      </c>
      <c r="BF93">
        <v>11</v>
      </c>
      <c r="BG93">
        <v>1</v>
      </c>
      <c r="BH93">
        <v>52</v>
      </c>
      <c r="BI93">
        <v>7</v>
      </c>
      <c r="BJ93">
        <v>1</v>
      </c>
      <c r="BK93">
        <v>0</v>
      </c>
      <c r="BL93">
        <v>0</v>
      </c>
      <c r="BM93">
        <v>5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 s="22"/>
    </row>
    <row r="94" spans="1:72" x14ac:dyDescent="0.2">
      <c r="A94" s="10" t="s">
        <v>4</v>
      </c>
      <c r="B94" s="11" t="s">
        <v>123</v>
      </c>
      <c r="C94" s="10" t="s">
        <v>48</v>
      </c>
      <c r="D94" s="12" t="s">
        <v>191</v>
      </c>
      <c r="E94" s="2">
        <f>G94-F94+1</f>
        <v>4</v>
      </c>
      <c r="F94" s="2" t="str">
        <f>LEFT(D94, SEARCH("-",D94,1)-1)</f>
        <v>2016</v>
      </c>
      <c r="G94" s="2" t="str">
        <f t="shared" si="3"/>
        <v>2019</v>
      </c>
      <c r="H94" s="12">
        <v>11</v>
      </c>
      <c r="I94" s="12">
        <v>9</v>
      </c>
      <c r="J94" s="12">
        <v>2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5</v>
      </c>
      <c r="Q94" s="12">
        <v>5</v>
      </c>
      <c r="R94" s="12">
        <v>1</v>
      </c>
      <c r="S94" s="12">
        <v>50</v>
      </c>
      <c r="T94" s="9" t="s">
        <v>187</v>
      </c>
      <c r="U94" s="13">
        <v>1.8</v>
      </c>
      <c r="V94" s="14">
        <v>119.74838568000001</v>
      </c>
      <c r="W94" s="14">
        <f t="shared" si="6"/>
        <v>32</v>
      </c>
      <c r="X94" s="32">
        <v>31532</v>
      </c>
      <c r="Y94" s="15">
        <f>IF(ISBLANK(D94),0,1)</f>
        <v>1</v>
      </c>
      <c r="AA94" s="2" t="s">
        <v>285</v>
      </c>
      <c r="AR94" s="11">
        <v>1</v>
      </c>
      <c r="AS94" s="21">
        <v>7</v>
      </c>
      <c r="AT94" s="2">
        <f t="shared" si="7"/>
        <v>0.14285714285714285</v>
      </c>
      <c r="AU94">
        <v>173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3</v>
      </c>
      <c r="BG94">
        <v>0</v>
      </c>
      <c r="BH94">
        <v>27</v>
      </c>
      <c r="BI94">
        <v>6</v>
      </c>
      <c r="BJ94">
        <v>0</v>
      </c>
      <c r="BK94">
        <v>2</v>
      </c>
      <c r="BL94">
        <v>2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 s="22"/>
    </row>
    <row r="95" spans="1:72" x14ac:dyDescent="0.2">
      <c r="A95" s="10" t="s">
        <v>4</v>
      </c>
      <c r="B95" s="11" t="s">
        <v>124</v>
      </c>
      <c r="C95" s="10" t="s">
        <v>48</v>
      </c>
      <c r="D95" s="12" t="s">
        <v>189</v>
      </c>
      <c r="E95" s="2">
        <f>G95-F95+1</f>
        <v>1</v>
      </c>
      <c r="F95" s="2" t="str">
        <f>LEFT(D95, SEARCH("-",D95,1)-1)</f>
        <v>2019</v>
      </c>
      <c r="G95" s="2" t="str">
        <f t="shared" si="3"/>
        <v>2019</v>
      </c>
      <c r="H95" s="12">
        <v>4</v>
      </c>
      <c r="I95" s="12">
        <v>4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1</v>
      </c>
      <c r="Q95" s="12">
        <v>3</v>
      </c>
      <c r="R95" s="12">
        <v>0</v>
      </c>
      <c r="S95" s="12">
        <v>25</v>
      </c>
      <c r="T95" s="9" t="s">
        <v>195</v>
      </c>
      <c r="U95" s="13">
        <v>1.93</v>
      </c>
      <c r="V95" s="14">
        <v>105.68702221000001</v>
      </c>
      <c r="W95" s="14">
        <f t="shared" si="6"/>
        <v>22</v>
      </c>
      <c r="X95" s="32">
        <v>35293</v>
      </c>
      <c r="Y95" s="15">
        <f>IF(ISBLANK(D95),0,1)</f>
        <v>1</v>
      </c>
      <c r="Z95" s="18">
        <v>73</v>
      </c>
      <c r="AA95" s="2" t="s">
        <v>285</v>
      </c>
      <c r="AB95" s="2">
        <v>73</v>
      </c>
      <c r="AH95" s="2">
        <v>82</v>
      </c>
      <c r="AK95" s="2">
        <v>63</v>
      </c>
      <c r="AL95" s="2">
        <v>64</v>
      </c>
      <c r="AR95" s="11">
        <v>47</v>
      </c>
      <c r="AS95" s="21">
        <v>33</v>
      </c>
      <c r="AT95" s="2">
        <f t="shared" si="7"/>
        <v>1.4242424242424243</v>
      </c>
      <c r="AU95">
        <v>302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3</v>
      </c>
      <c r="BC95">
        <v>1</v>
      </c>
      <c r="BD95">
        <v>12</v>
      </c>
      <c r="BE95">
        <v>0</v>
      </c>
      <c r="BF95">
        <v>23</v>
      </c>
      <c r="BG95">
        <v>2</v>
      </c>
      <c r="BH95">
        <v>66</v>
      </c>
      <c r="BI95">
        <v>6</v>
      </c>
      <c r="BJ95">
        <v>3</v>
      </c>
      <c r="BK95">
        <v>2</v>
      </c>
      <c r="BL95">
        <v>1</v>
      </c>
      <c r="BM95">
        <v>6</v>
      </c>
      <c r="BN95">
        <v>0</v>
      </c>
      <c r="BO95">
        <v>2</v>
      </c>
      <c r="BP95">
        <v>11</v>
      </c>
      <c r="BQ95">
        <v>0</v>
      </c>
      <c r="BR95">
        <v>0</v>
      </c>
      <c r="BS95">
        <v>0</v>
      </c>
      <c r="BT95" s="22"/>
    </row>
    <row r="96" spans="1:72" x14ac:dyDescent="0.2">
      <c r="A96" s="10" t="s">
        <v>4</v>
      </c>
      <c r="B96" s="11" t="s">
        <v>125</v>
      </c>
      <c r="C96" s="10" t="s">
        <v>48</v>
      </c>
      <c r="D96" s="12" t="s">
        <v>223</v>
      </c>
      <c r="E96" s="2">
        <f>G96-F96+1</f>
        <v>1</v>
      </c>
      <c r="F96" s="2" t="str">
        <f>LEFT(D96, SEARCH("-",D96,1)-1)</f>
        <v>2016</v>
      </c>
      <c r="G96" s="2" t="str">
        <f t="shared" si="3"/>
        <v>2016</v>
      </c>
      <c r="H96" s="12">
        <v>1</v>
      </c>
      <c r="I96" s="12">
        <v>0</v>
      </c>
      <c r="J96" s="12">
        <v>1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1</v>
      </c>
      <c r="R96" s="12">
        <v>0</v>
      </c>
      <c r="S96" s="12">
        <v>0</v>
      </c>
      <c r="T96" s="7" t="s">
        <v>187</v>
      </c>
      <c r="U96" s="13">
        <v>1.83</v>
      </c>
      <c r="V96" s="14">
        <v>117.9340162</v>
      </c>
      <c r="W96" s="14">
        <f t="shared" si="6"/>
        <v>26</v>
      </c>
      <c r="X96" s="32">
        <v>33840</v>
      </c>
      <c r="Y96" s="15">
        <f>IF(ISBLANK(D96),0,1)</f>
        <v>1</v>
      </c>
      <c r="Z96" s="18">
        <v>72</v>
      </c>
      <c r="AA96" s="2" t="s">
        <v>285</v>
      </c>
      <c r="AB96" s="2">
        <v>70</v>
      </c>
      <c r="AF96" s="2">
        <v>75</v>
      </c>
      <c r="AG96" s="2">
        <v>63</v>
      </c>
      <c r="AR96" s="11"/>
      <c r="AS96" s="21"/>
      <c r="BT96" s="22"/>
    </row>
    <row r="97" spans="1:72" x14ac:dyDescent="0.2">
      <c r="A97" s="10" t="s">
        <v>4</v>
      </c>
      <c r="B97" s="11" t="s">
        <v>126</v>
      </c>
      <c r="C97" s="10" t="s">
        <v>48</v>
      </c>
      <c r="D97" s="12" t="s">
        <v>220</v>
      </c>
      <c r="E97" s="2">
        <f>G97-F97+1</f>
        <v>5</v>
      </c>
      <c r="F97" s="2" t="str">
        <f>LEFT(D97, SEARCH("-",D97,1)-1)</f>
        <v>2015</v>
      </c>
      <c r="G97" s="2" t="str">
        <f t="shared" si="3"/>
        <v>2019</v>
      </c>
      <c r="H97" s="12">
        <v>7</v>
      </c>
      <c r="I97" s="12">
        <v>3</v>
      </c>
      <c r="J97" s="12">
        <v>4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2</v>
      </c>
      <c r="Q97" s="12">
        <v>4</v>
      </c>
      <c r="R97" s="12">
        <v>1</v>
      </c>
      <c r="S97" s="12">
        <v>35.71</v>
      </c>
      <c r="T97" s="9" t="s">
        <v>198</v>
      </c>
      <c r="U97" s="13">
        <v>2.0099999999999998</v>
      </c>
      <c r="V97" s="14">
        <v>115.66605435000001</v>
      </c>
      <c r="W97" s="14">
        <f t="shared" si="6"/>
        <v>27</v>
      </c>
      <c r="X97" s="32">
        <v>33694</v>
      </c>
      <c r="Y97" s="15">
        <f>IF(ISBLANK(D97),0,1)</f>
        <v>1</v>
      </c>
      <c r="Z97" s="18">
        <v>91</v>
      </c>
      <c r="AA97" s="2" t="s">
        <v>285</v>
      </c>
      <c r="AB97" s="2">
        <v>83</v>
      </c>
      <c r="AG97" s="2">
        <v>84</v>
      </c>
      <c r="AI97" s="2">
        <v>91</v>
      </c>
      <c r="AJ97" s="2">
        <v>91</v>
      </c>
      <c r="AR97" s="11">
        <v>25</v>
      </c>
      <c r="AS97" s="21">
        <v>24</v>
      </c>
      <c r="AT97" s="2">
        <f t="shared" si="7"/>
        <v>1.0416666666666667</v>
      </c>
      <c r="AU97">
        <v>202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9</v>
      </c>
      <c r="BE97">
        <v>0</v>
      </c>
      <c r="BF97">
        <v>4</v>
      </c>
      <c r="BG97">
        <v>0</v>
      </c>
      <c r="BH97">
        <v>39</v>
      </c>
      <c r="BI97">
        <v>4</v>
      </c>
      <c r="BJ97">
        <v>0</v>
      </c>
      <c r="BK97">
        <v>3</v>
      </c>
      <c r="BL97">
        <v>2</v>
      </c>
      <c r="BM97">
        <v>2</v>
      </c>
      <c r="BN97">
        <v>0</v>
      </c>
      <c r="BO97">
        <v>0</v>
      </c>
      <c r="BP97">
        <v>10</v>
      </c>
      <c r="BQ97">
        <v>0</v>
      </c>
      <c r="BR97">
        <v>0</v>
      </c>
      <c r="BS97">
        <v>0</v>
      </c>
      <c r="BT97" s="22"/>
    </row>
    <row r="98" spans="1:72" x14ac:dyDescent="0.2">
      <c r="A98" s="10" t="s">
        <v>4</v>
      </c>
      <c r="B98" s="11" t="s">
        <v>127</v>
      </c>
      <c r="C98" s="10" t="s">
        <v>48</v>
      </c>
      <c r="D98" s="10"/>
      <c r="G98" s="2" t="str">
        <f t="shared" si="3"/>
        <v/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9" t="s">
        <v>192</v>
      </c>
      <c r="U98" s="13">
        <v>1.8</v>
      </c>
      <c r="V98" s="14">
        <v>105.68702221000001</v>
      </c>
      <c r="W98" s="14">
        <f t="shared" si="6"/>
        <v>26</v>
      </c>
      <c r="X98" s="32">
        <v>33885</v>
      </c>
      <c r="Y98" s="15">
        <f>IF(ISBLANK(D98),0,1)</f>
        <v>0</v>
      </c>
      <c r="Z98" s="18">
        <v>66</v>
      </c>
      <c r="AA98" s="2" t="s">
        <v>286</v>
      </c>
      <c r="AB98" s="2">
        <v>76</v>
      </c>
      <c r="AF98" s="2">
        <v>64</v>
      </c>
      <c r="AG98" s="2">
        <v>65</v>
      </c>
      <c r="AH98" s="2">
        <v>74</v>
      </c>
      <c r="AR98" s="11"/>
      <c r="AS98" s="21"/>
      <c r="BT98" s="22"/>
    </row>
    <row r="99" spans="1:72" x14ac:dyDescent="0.2">
      <c r="A99" s="10" t="s">
        <v>4</v>
      </c>
      <c r="B99" s="11" t="s">
        <v>128</v>
      </c>
      <c r="C99" s="10" t="s">
        <v>48</v>
      </c>
      <c r="D99" s="16" t="s">
        <v>220</v>
      </c>
      <c r="E99" s="2">
        <f>G99-F99+1</f>
        <v>5</v>
      </c>
      <c r="F99" s="2" t="str">
        <f>LEFT(D99, SEARCH("-",D99,1)-1)</f>
        <v>2015</v>
      </c>
      <c r="G99" s="2" t="str">
        <f t="shared" si="3"/>
        <v>2019</v>
      </c>
      <c r="H99" s="16">
        <v>13</v>
      </c>
      <c r="I99" s="16">
        <v>10</v>
      </c>
      <c r="J99" s="16">
        <v>3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6</v>
      </c>
      <c r="Q99" s="16">
        <v>6</v>
      </c>
      <c r="R99" s="16">
        <v>1</v>
      </c>
      <c r="S99" s="16">
        <v>50</v>
      </c>
      <c r="T99" s="9" t="s">
        <v>195</v>
      </c>
      <c r="U99" s="13">
        <v>1.85</v>
      </c>
      <c r="V99" s="14">
        <v>101.60469088000001</v>
      </c>
      <c r="W99" s="14">
        <f t="shared" si="6"/>
        <v>27</v>
      </c>
      <c r="X99" s="32">
        <v>33526</v>
      </c>
      <c r="Y99" s="15">
        <f>IF(ISBLANK(D99),0,1)</f>
        <v>1</v>
      </c>
      <c r="Z99" s="18">
        <v>79</v>
      </c>
      <c r="AA99" s="2" t="s">
        <v>285</v>
      </c>
      <c r="AB99" s="2">
        <v>55</v>
      </c>
      <c r="AH99" s="2">
        <v>76</v>
      </c>
      <c r="AK99" s="2">
        <v>29</v>
      </c>
      <c r="AL99" s="2">
        <v>66</v>
      </c>
      <c r="AR99" s="11">
        <v>61</v>
      </c>
      <c r="AS99" s="21">
        <v>13</v>
      </c>
      <c r="AT99" s="2">
        <f t="shared" si="7"/>
        <v>4.6923076923076925</v>
      </c>
      <c r="AU99">
        <v>102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14</v>
      </c>
      <c r="BC99">
        <v>1</v>
      </c>
      <c r="BD99">
        <v>7</v>
      </c>
      <c r="BE99">
        <v>0</v>
      </c>
      <c r="BF99">
        <v>4</v>
      </c>
      <c r="BG99">
        <v>2</v>
      </c>
      <c r="BH99">
        <v>20</v>
      </c>
      <c r="BI99">
        <v>2</v>
      </c>
      <c r="BJ99">
        <v>0</v>
      </c>
      <c r="BK99">
        <v>0</v>
      </c>
      <c r="BL99">
        <v>0</v>
      </c>
      <c r="BM99">
        <v>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 s="22"/>
    </row>
    <row r="100" spans="1:72" x14ac:dyDescent="0.2">
      <c r="A100" s="10" t="s">
        <v>4</v>
      </c>
      <c r="B100" s="11" t="s">
        <v>129</v>
      </c>
      <c r="C100" s="10" t="s">
        <v>49</v>
      </c>
      <c r="D100" s="12" t="s">
        <v>189</v>
      </c>
      <c r="E100" s="2">
        <f>G100-F100+1</f>
        <v>1</v>
      </c>
      <c r="F100" s="2" t="str">
        <f>LEFT(D100, SEARCH("-",D100,1)-1)</f>
        <v>2019</v>
      </c>
      <c r="G100" s="2" t="str">
        <f t="shared" si="3"/>
        <v>2019</v>
      </c>
      <c r="H100" s="12">
        <v>3</v>
      </c>
      <c r="I100" s="12">
        <v>2</v>
      </c>
      <c r="J100" s="12">
        <v>1</v>
      </c>
      <c r="K100" s="12">
        <v>15</v>
      </c>
      <c r="L100" s="12">
        <v>3</v>
      </c>
      <c r="M100" s="12">
        <v>0</v>
      </c>
      <c r="N100" s="12">
        <v>0</v>
      </c>
      <c r="O100" s="12">
        <v>0</v>
      </c>
      <c r="P100" s="12">
        <v>0</v>
      </c>
      <c r="Q100" s="12">
        <v>2</v>
      </c>
      <c r="R100" s="12">
        <v>1</v>
      </c>
      <c r="S100" s="12">
        <v>16.66</v>
      </c>
      <c r="T100" s="9" t="s">
        <v>209</v>
      </c>
      <c r="U100" s="13">
        <v>1.75</v>
      </c>
      <c r="V100" s="14">
        <v>83.914588450000011</v>
      </c>
      <c r="W100" s="14">
        <f t="shared" si="6"/>
        <v>21</v>
      </c>
      <c r="X100" s="32">
        <v>35602</v>
      </c>
      <c r="Y100" s="15">
        <f>IF(ISBLANK(D100),0,1)</f>
        <v>1</v>
      </c>
      <c r="Z100" s="18">
        <v>76</v>
      </c>
      <c r="AA100" s="2" t="s">
        <v>285</v>
      </c>
      <c r="AB100" s="2">
        <v>68</v>
      </c>
      <c r="AC100" s="2">
        <v>79</v>
      </c>
      <c r="AD100" s="2">
        <v>55</v>
      </c>
      <c r="AE100" s="2">
        <v>85</v>
      </c>
      <c r="AR100" s="11">
        <v>137</v>
      </c>
      <c r="AS100" s="21">
        <v>23</v>
      </c>
      <c r="AT100" s="2">
        <f t="shared" si="7"/>
        <v>5.9565217391304346</v>
      </c>
      <c r="AU100">
        <v>160</v>
      </c>
      <c r="AV100">
        <v>15</v>
      </c>
      <c r="AW100">
        <v>3</v>
      </c>
      <c r="AX100">
        <v>0</v>
      </c>
      <c r="AY100">
        <v>0</v>
      </c>
      <c r="AZ100">
        <v>0</v>
      </c>
      <c r="BA100">
        <v>0</v>
      </c>
      <c r="BB100">
        <v>9</v>
      </c>
      <c r="BC100">
        <v>6</v>
      </c>
      <c r="BD100">
        <v>5</v>
      </c>
      <c r="BE100">
        <v>1</v>
      </c>
      <c r="BF100">
        <v>4</v>
      </c>
      <c r="BG100">
        <v>1</v>
      </c>
      <c r="BH100">
        <v>11</v>
      </c>
      <c r="BI100">
        <v>3</v>
      </c>
      <c r="BJ100">
        <v>1</v>
      </c>
      <c r="BK100">
        <v>1</v>
      </c>
      <c r="BL100">
        <v>0</v>
      </c>
      <c r="BM100">
        <v>0</v>
      </c>
      <c r="BN100">
        <v>2</v>
      </c>
      <c r="BO100">
        <v>5</v>
      </c>
      <c r="BP100">
        <v>0</v>
      </c>
      <c r="BQ100">
        <v>0</v>
      </c>
      <c r="BR100">
        <v>0</v>
      </c>
      <c r="BS100">
        <v>0</v>
      </c>
      <c r="BT100" s="22"/>
    </row>
    <row r="101" spans="1:72" x14ac:dyDescent="0.2">
      <c r="A101" s="10" t="s">
        <v>4</v>
      </c>
      <c r="B101" s="11" t="s">
        <v>130</v>
      </c>
      <c r="C101" s="10" t="s">
        <v>49</v>
      </c>
      <c r="D101" s="12" t="s">
        <v>217</v>
      </c>
      <c r="E101" s="2">
        <f>G101-F101+1</f>
        <v>2</v>
      </c>
      <c r="F101" s="2" t="str">
        <f>LEFT(D101, SEARCH("-",D101,1)-1)</f>
        <v>2018</v>
      </c>
      <c r="G101" s="2" t="str">
        <f t="shared" si="3"/>
        <v>2019</v>
      </c>
      <c r="H101" s="12">
        <v>3</v>
      </c>
      <c r="I101" s="12">
        <v>1</v>
      </c>
      <c r="J101" s="12">
        <v>2</v>
      </c>
      <c r="K101" s="12">
        <v>5</v>
      </c>
      <c r="L101" s="12">
        <v>1</v>
      </c>
      <c r="M101" s="12">
        <v>0</v>
      </c>
      <c r="N101" s="12">
        <v>0</v>
      </c>
      <c r="O101" s="12">
        <v>0</v>
      </c>
      <c r="P101" s="12">
        <v>1</v>
      </c>
      <c r="Q101" s="12">
        <v>1</v>
      </c>
      <c r="R101" s="12">
        <v>1</v>
      </c>
      <c r="S101" s="12">
        <v>50</v>
      </c>
      <c r="T101" s="9" t="s">
        <v>206</v>
      </c>
      <c r="U101" s="13">
        <v>1.88</v>
      </c>
      <c r="V101" s="14">
        <v>103.87265273</v>
      </c>
      <c r="W101" s="14">
        <f t="shared" si="6"/>
        <v>28</v>
      </c>
      <c r="X101" s="32">
        <v>33235</v>
      </c>
      <c r="Y101" s="15">
        <f>IF(ISBLANK(D101),0,1)</f>
        <v>1</v>
      </c>
      <c r="Z101" s="18">
        <v>66</v>
      </c>
      <c r="AA101" s="2" t="s">
        <v>287</v>
      </c>
      <c r="AB101" s="2">
        <v>73</v>
      </c>
      <c r="AC101" s="2">
        <v>71</v>
      </c>
      <c r="AQ101" s="2">
        <v>73</v>
      </c>
      <c r="AR101" s="11">
        <v>10</v>
      </c>
      <c r="AS101" s="21">
        <v>3</v>
      </c>
      <c r="AT101" s="2">
        <f t="shared" si="7"/>
        <v>3.3333333333333335</v>
      </c>
      <c r="AU101">
        <v>47</v>
      </c>
      <c r="AV101">
        <v>5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1</v>
      </c>
      <c r="BD101">
        <v>0</v>
      </c>
      <c r="BE101">
        <v>0</v>
      </c>
      <c r="BF101">
        <v>1</v>
      </c>
      <c r="BG101">
        <v>0</v>
      </c>
      <c r="BH101">
        <v>11</v>
      </c>
      <c r="BI101">
        <v>2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 s="22"/>
    </row>
    <row r="102" spans="1:72" x14ac:dyDescent="0.2">
      <c r="A102" s="10" t="s">
        <v>4</v>
      </c>
      <c r="B102" s="11" t="s">
        <v>131</v>
      </c>
      <c r="C102" s="10" t="s">
        <v>49</v>
      </c>
      <c r="D102" s="12" t="s">
        <v>189</v>
      </c>
      <c r="E102" s="2">
        <f>G102-F102+1</f>
        <v>1</v>
      </c>
      <c r="F102" s="2" t="str">
        <f>LEFT(D102, SEARCH("-",D102,1)-1)</f>
        <v>2019</v>
      </c>
      <c r="G102" s="2" t="str">
        <f t="shared" si="3"/>
        <v>2019</v>
      </c>
      <c r="H102" s="12">
        <v>4</v>
      </c>
      <c r="I102" s="12">
        <v>0</v>
      </c>
      <c r="J102" s="12">
        <v>4</v>
      </c>
      <c r="K102" s="12">
        <v>2</v>
      </c>
      <c r="L102" s="12">
        <v>0</v>
      </c>
      <c r="M102" s="12">
        <v>1</v>
      </c>
      <c r="N102" s="12">
        <v>0</v>
      </c>
      <c r="O102" s="12">
        <v>0</v>
      </c>
      <c r="P102" s="12">
        <v>1</v>
      </c>
      <c r="Q102" s="12">
        <v>2</v>
      </c>
      <c r="R102" s="12">
        <v>1</v>
      </c>
      <c r="S102" s="12">
        <v>37.5</v>
      </c>
      <c r="T102" s="9" t="s">
        <v>203</v>
      </c>
      <c r="U102" s="13">
        <v>1.85</v>
      </c>
      <c r="V102" s="14">
        <v>92.986435850000007</v>
      </c>
      <c r="W102" s="14">
        <f t="shared" si="6"/>
        <v>22</v>
      </c>
      <c r="X102" s="32">
        <v>35343</v>
      </c>
      <c r="Y102" s="15">
        <f>IF(ISBLANK(D102),0,1)</f>
        <v>1</v>
      </c>
      <c r="Z102" s="18">
        <v>85</v>
      </c>
      <c r="AA102" s="2" t="s">
        <v>286</v>
      </c>
      <c r="AB102" s="2">
        <v>80</v>
      </c>
      <c r="AC102" s="2">
        <v>88</v>
      </c>
      <c r="AD102" s="2">
        <v>56</v>
      </c>
      <c r="AP102" s="2">
        <v>90</v>
      </c>
      <c r="AR102" s="11">
        <v>114</v>
      </c>
      <c r="AS102" s="21">
        <v>22</v>
      </c>
      <c r="AT102" s="2">
        <f t="shared" si="7"/>
        <v>5.1818181818181817</v>
      </c>
      <c r="AU102">
        <v>105</v>
      </c>
      <c r="AV102">
        <v>2</v>
      </c>
      <c r="AW102">
        <v>0</v>
      </c>
      <c r="AX102">
        <v>1</v>
      </c>
      <c r="AY102">
        <v>1</v>
      </c>
      <c r="AZ102">
        <v>0</v>
      </c>
      <c r="BA102">
        <v>0</v>
      </c>
      <c r="BB102">
        <v>8</v>
      </c>
      <c r="BC102">
        <v>3</v>
      </c>
      <c r="BD102">
        <v>4</v>
      </c>
      <c r="BE102">
        <v>1</v>
      </c>
      <c r="BF102">
        <v>29</v>
      </c>
      <c r="BG102">
        <v>2</v>
      </c>
      <c r="BH102">
        <v>4</v>
      </c>
      <c r="BI102">
        <v>5</v>
      </c>
      <c r="BJ102">
        <v>1</v>
      </c>
      <c r="BK102">
        <v>0</v>
      </c>
      <c r="BL102">
        <v>0</v>
      </c>
      <c r="BM102">
        <v>0</v>
      </c>
      <c r="BN102">
        <v>6</v>
      </c>
      <c r="BO102">
        <v>9</v>
      </c>
      <c r="BP102">
        <v>0</v>
      </c>
      <c r="BQ102">
        <v>0</v>
      </c>
      <c r="BR102">
        <v>0</v>
      </c>
      <c r="BS102">
        <v>0</v>
      </c>
      <c r="BT102" s="22"/>
    </row>
    <row r="103" spans="1:72" x14ac:dyDescent="0.2">
      <c r="A103" s="10" t="s">
        <v>4</v>
      </c>
      <c r="B103" s="11" t="s">
        <v>132</v>
      </c>
      <c r="C103" s="10" t="s">
        <v>49</v>
      </c>
      <c r="D103" s="12" t="s">
        <v>216</v>
      </c>
      <c r="E103" s="2">
        <f>G103-F103+1</f>
        <v>8</v>
      </c>
      <c r="F103" s="2" t="str">
        <f>LEFT(D103, SEARCH("-",D103,1)-1)</f>
        <v>2012</v>
      </c>
      <c r="G103" s="2" t="str">
        <f t="shared" si="3"/>
        <v>2019</v>
      </c>
      <c r="H103" s="12">
        <v>36</v>
      </c>
      <c r="I103" s="12">
        <v>35</v>
      </c>
      <c r="J103" s="12">
        <v>1</v>
      </c>
      <c r="K103" s="12">
        <v>66</v>
      </c>
      <c r="L103" s="12">
        <v>12</v>
      </c>
      <c r="M103" s="12">
        <v>0</v>
      </c>
      <c r="N103" s="12">
        <v>2</v>
      </c>
      <c r="O103" s="12">
        <v>0</v>
      </c>
      <c r="P103" s="12">
        <v>12</v>
      </c>
      <c r="Q103" s="12">
        <v>24</v>
      </c>
      <c r="R103" s="12">
        <v>0</v>
      </c>
      <c r="S103" s="12">
        <v>33.33</v>
      </c>
      <c r="T103" s="9" t="s">
        <v>210</v>
      </c>
      <c r="U103" s="13">
        <v>1.83</v>
      </c>
      <c r="V103" s="14">
        <v>87.996919779999999</v>
      </c>
      <c r="W103" s="14">
        <f t="shared" si="6"/>
        <v>21</v>
      </c>
      <c r="X103" s="32">
        <v>35605</v>
      </c>
      <c r="Y103" s="15">
        <f>IF(ISBLANK(D103),0,1)</f>
        <v>1</v>
      </c>
      <c r="Z103" s="18">
        <v>80</v>
      </c>
      <c r="AA103" s="2" t="s">
        <v>286</v>
      </c>
      <c r="AB103" s="2">
        <v>78</v>
      </c>
      <c r="AE103" s="2">
        <v>87</v>
      </c>
      <c r="AN103" s="2">
        <v>87</v>
      </c>
      <c r="AO103" s="2">
        <v>81</v>
      </c>
      <c r="AR103" s="11">
        <v>162</v>
      </c>
      <c r="AS103" s="21">
        <v>18</v>
      </c>
      <c r="AT103" s="2">
        <f t="shared" si="7"/>
        <v>9</v>
      </c>
      <c r="AU103">
        <v>96</v>
      </c>
      <c r="AV103">
        <v>5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5</v>
      </c>
      <c r="BC103">
        <v>4</v>
      </c>
      <c r="BD103">
        <v>8</v>
      </c>
      <c r="BE103">
        <v>0</v>
      </c>
      <c r="BF103">
        <v>6</v>
      </c>
      <c r="BG103">
        <v>2</v>
      </c>
      <c r="BH103">
        <v>4</v>
      </c>
      <c r="BI103">
        <v>1</v>
      </c>
      <c r="BJ103">
        <v>0</v>
      </c>
      <c r="BK103">
        <v>0</v>
      </c>
      <c r="BL103">
        <v>0</v>
      </c>
      <c r="BM103">
        <v>1</v>
      </c>
      <c r="BN103">
        <v>12</v>
      </c>
      <c r="BO103">
        <v>4</v>
      </c>
      <c r="BP103">
        <v>0</v>
      </c>
      <c r="BQ103">
        <v>0</v>
      </c>
      <c r="BR103">
        <v>0</v>
      </c>
      <c r="BS103">
        <v>0</v>
      </c>
      <c r="BT103" s="22"/>
    </row>
    <row r="104" spans="1:72" x14ac:dyDescent="0.2">
      <c r="A104" s="10" t="s">
        <v>4</v>
      </c>
      <c r="B104" s="11" t="s">
        <v>133</v>
      </c>
      <c r="C104" s="10" t="s">
        <v>49</v>
      </c>
      <c r="D104" s="10"/>
      <c r="G104" s="2" t="str">
        <f t="shared" si="3"/>
        <v/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7" t="s">
        <v>201</v>
      </c>
      <c r="U104" s="13">
        <v>1.75</v>
      </c>
      <c r="V104" s="14">
        <v>78.925072380000003</v>
      </c>
      <c r="W104" s="14">
        <f t="shared" si="6"/>
        <v>23</v>
      </c>
      <c r="X104" s="32">
        <v>34831</v>
      </c>
      <c r="Y104" s="15">
        <f>IF(ISBLANK(D104),0,1)</f>
        <v>0</v>
      </c>
      <c r="Z104" s="18">
        <v>78</v>
      </c>
      <c r="AA104" s="2" t="s">
        <v>286</v>
      </c>
      <c r="AB104" s="2">
        <v>82</v>
      </c>
      <c r="AD104" s="2">
        <v>86</v>
      </c>
      <c r="AM104" s="2">
        <v>74</v>
      </c>
      <c r="AR104" s="11"/>
      <c r="AS104" s="21"/>
      <c r="BT104" s="22"/>
    </row>
    <row r="105" spans="1:72" x14ac:dyDescent="0.2">
      <c r="A105" s="10" t="s">
        <v>4</v>
      </c>
      <c r="B105" s="11" t="s">
        <v>134</v>
      </c>
      <c r="C105" s="10" t="s">
        <v>49</v>
      </c>
      <c r="D105" s="10"/>
      <c r="G105" s="2" t="str">
        <f t="shared" si="3"/>
        <v/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9" t="s">
        <v>206</v>
      </c>
      <c r="U105" s="13">
        <v>1.83</v>
      </c>
      <c r="V105" s="14">
        <v>84.821773190000002</v>
      </c>
      <c r="W105" s="14">
        <f t="shared" si="6"/>
        <v>23</v>
      </c>
      <c r="X105" s="32">
        <v>35093</v>
      </c>
      <c r="Y105" s="15">
        <f>IF(ISBLANK(D105),0,1)</f>
        <v>0</v>
      </c>
      <c r="Z105" s="18">
        <v>61</v>
      </c>
      <c r="AA105" s="2" t="s">
        <v>289</v>
      </c>
      <c r="AB105" s="2">
        <v>58</v>
      </c>
      <c r="AC105" s="2">
        <v>77</v>
      </c>
      <c r="AQ105" s="2">
        <v>76</v>
      </c>
      <c r="AR105" s="11"/>
      <c r="AS105" s="21"/>
      <c r="BT105" s="22"/>
    </row>
    <row r="106" spans="1:72" x14ac:dyDescent="0.2">
      <c r="A106" s="10" t="s">
        <v>4</v>
      </c>
      <c r="B106" s="11" t="s">
        <v>135</v>
      </c>
      <c r="C106" s="10" t="s">
        <v>49</v>
      </c>
      <c r="D106" s="12" t="s">
        <v>189</v>
      </c>
      <c r="E106" s="2">
        <f t="shared" ref="E106:E114" si="8">G106-F106+1</f>
        <v>1</v>
      </c>
      <c r="F106" s="2" t="str">
        <f t="shared" ref="F106:F114" si="9">LEFT(D106, SEARCH("-",D106,1)-1)</f>
        <v>2019</v>
      </c>
      <c r="G106" s="2" t="str">
        <f t="shared" si="3"/>
        <v>2019</v>
      </c>
      <c r="H106" s="12">
        <v>4</v>
      </c>
      <c r="I106" s="12">
        <v>4</v>
      </c>
      <c r="J106" s="12">
        <v>0</v>
      </c>
      <c r="K106" s="12">
        <v>10</v>
      </c>
      <c r="L106" s="12">
        <v>2</v>
      </c>
      <c r="M106" s="12">
        <v>0</v>
      </c>
      <c r="N106" s="12">
        <v>0</v>
      </c>
      <c r="O106" s="12">
        <v>0</v>
      </c>
      <c r="P106" s="12">
        <v>1</v>
      </c>
      <c r="Q106" s="12">
        <v>2</v>
      </c>
      <c r="R106" s="12">
        <v>1</v>
      </c>
      <c r="S106" s="12">
        <v>37.5</v>
      </c>
      <c r="T106" s="9" t="s">
        <v>206</v>
      </c>
      <c r="U106" s="13">
        <v>1.8</v>
      </c>
      <c r="V106" s="14">
        <v>85.728957930000007</v>
      </c>
      <c r="W106" s="14">
        <f t="shared" si="6"/>
        <v>25</v>
      </c>
      <c r="X106" s="32">
        <v>34139</v>
      </c>
      <c r="Y106" s="15">
        <f>IF(ISBLANK(D106),0,1)</f>
        <v>1</v>
      </c>
      <c r="Z106" s="18">
        <v>76</v>
      </c>
      <c r="AA106" s="2" t="s">
        <v>286</v>
      </c>
      <c r="AB106" s="2">
        <v>66</v>
      </c>
      <c r="AC106" s="2">
        <v>80</v>
      </c>
      <c r="AQ106" s="2">
        <v>73</v>
      </c>
      <c r="AR106" s="11">
        <v>133</v>
      </c>
      <c r="AS106" s="21">
        <v>35</v>
      </c>
      <c r="AT106" s="2">
        <f t="shared" si="7"/>
        <v>3.8</v>
      </c>
      <c r="AU106">
        <v>275</v>
      </c>
      <c r="AV106">
        <v>10</v>
      </c>
      <c r="AW106">
        <v>2</v>
      </c>
      <c r="AX106">
        <v>0</v>
      </c>
      <c r="AY106">
        <v>0</v>
      </c>
      <c r="AZ106">
        <v>0</v>
      </c>
      <c r="BA106">
        <v>0</v>
      </c>
      <c r="BB106">
        <v>18</v>
      </c>
      <c r="BC106">
        <v>5</v>
      </c>
      <c r="BD106">
        <v>13</v>
      </c>
      <c r="BE106">
        <v>0</v>
      </c>
      <c r="BF106">
        <v>33</v>
      </c>
      <c r="BG106">
        <v>2</v>
      </c>
      <c r="BH106">
        <v>40</v>
      </c>
      <c r="BI106">
        <v>8</v>
      </c>
      <c r="BJ106">
        <v>0</v>
      </c>
      <c r="BK106">
        <v>3</v>
      </c>
      <c r="BL106">
        <v>3</v>
      </c>
      <c r="BM106">
        <v>1</v>
      </c>
      <c r="BN106">
        <v>3</v>
      </c>
      <c r="BO106">
        <v>0</v>
      </c>
      <c r="BP106">
        <v>1</v>
      </c>
      <c r="BQ106">
        <v>0</v>
      </c>
      <c r="BR106">
        <v>0</v>
      </c>
      <c r="BS106">
        <v>0</v>
      </c>
      <c r="BT106" s="22"/>
    </row>
    <row r="107" spans="1:72" x14ac:dyDescent="0.2">
      <c r="A107" s="10" t="s">
        <v>4</v>
      </c>
      <c r="B107" s="11" t="s">
        <v>136</v>
      </c>
      <c r="C107" s="10" t="s">
        <v>49</v>
      </c>
      <c r="D107" s="12" t="s">
        <v>202</v>
      </c>
      <c r="E107" s="2">
        <f t="shared" si="8"/>
        <v>3</v>
      </c>
      <c r="F107" s="2" t="str">
        <f t="shared" si="9"/>
        <v>2017</v>
      </c>
      <c r="G107" s="2" t="str">
        <f t="shared" si="3"/>
        <v>2019</v>
      </c>
      <c r="H107" s="12">
        <v>12</v>
      </c>
      <c r="I107" s="12">
        <v>12</v>
      </c>
      <c r="J107" s="12">
        <v>0</v>
      </c>
      <c r="K107" s="12">
        <v>25</v>
      </c>
      <c r="L107" s="12">
        <v>5</v>
      </c>
      <c r="M107" s="12">
        <v>0</v>
      </c>
      <c r="N107" s="12">
        <v>0</v>
      </c>
      <c r="O107" s="12">
        <v>0</v>
      </c>
      <c r="P107" s="12">
        <v>7</v>
      </c>
      <c r="Q107" s="12">
        <v>5</v>
      </c>
      <c r="R107" s="12">
        <v>0</v>
      </c>
      <c r="S107" s="12">
        <v>58.33</v>
      </c>
      <c r="T107" s="9" t="s">
        <v>206</v>
      </c>
      <c r="U107" s="13">
        <v>1.85</v>
      </c>
      <c r="V107" s="14">
        <v>95.707990070000008</v>
      </c>
      <c r="W107" s="14">
        <f t="shared" si="6"/>
        <v>25</v>
      </c>
      <c r="X107" s="32">
        <v>34320</v>
      </c>
      <c r="Y107" s="15">
        <f>IF(ISBLANK(D107),0,1)</f>
        <v>1</v>
      </c>
      <c r="Z107" s="18">
        <v>72</v>
      </c>
      <c r="AA107" s="2" t="s">
        <v>286</v>
      </c>
      <c r="AB107" s="2">
        <v>78</v>
      </c>
      <c r="AC107" s="2">
        <v>73</v>
      </c>
      <c r="AQ107" s="2">
        <v>75</v>
      </c>
      <c r="AR107" s="11">
        <v>21</v>
      </c>
      <c r="AS107" s="21">
        <v>14</v>
      </c>
      <c r="AT107" s="2">
        <f t="shared" si="7"/>
        <v>1.5</v>
      </c>
      <c r="AU107">
        <v>137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2</v>
      </c>
      <c r="BC107">
        <v>0</v>
      </c>
      <c r="BD107">
        <v>4</v>
      </c>
      <c r="BE107">
        <v>0</v>
      </c>
      <c r="BF107">
        <v>11</v>
      </c>
      <c r="BG107">
        <v>2</v>
      </c>
      <c r="BH107">
        <v>5</v>
      </c>
      <c r="BI107">
        <v>4</v>
      </c>
      <c r="BJ107">
        <v>0</v>
      </c>
      <c r="BK107">
        <v>1</v>
      </c>
      <c r="BL107">
        <v>1</v>
      </c>
      <c r="BM107">
        <v>0</v>
      </c>
      <c r="BN107">
        <v>2</v>
      </c>
      <c r="BO107">
        <v>1</v>
      </c>
      <c r="BP107">
        <v>0</v>
      </c>
      <c r="BQ107">
        <v>0</v>
      </c>
      <c r="BR107">
        <v>0</v>
      </c>
      <c r="BS107">
        <v>0</v>
      </c>
      <c r="BT107" s="22"/>
    </row>
    <row r="108" spans="1:72" x14ac:dyDescent="0.2">
      <c r="A108" s="10" t="s">
        <v>4</v>
      </c>
      <c r="B108" s="11" t="s">
        <v>137</v>
      </c>
      <c r="C108" s="10" t="s">
        <v>49</v>
      </c>
      <c r="D108" s="12" t="s">
        <v>217</v>
      </c>
      <c r="E108" s="2">
        <f t="shared" si="8"/>
        <v>2</v>
      </c>
      <c r="F108" s="2" t="str">
        <f t="shared" si="9"/>
        <v>2018</v>
      </c>
      <c r="G108" s="2" t="str">
        <f t="shared" si="3"/>
        <v>2019</v>
      </c>
      <c r="H108" s="12">
        <v>6</v>
      </c>
      <c r="I108" s="12">
        <v>4</v>
      </c>
      <c r="J108" s="12">
        <v>2</v>
      </c>
      <c r="K108" s="12">
        <v>20</v>
      </c>
      <c r="L108" s="12">
        <v>4</v>
      </c>
      <c r="M108" s="12">
        <v>0</v>
      </c>
      <c r="N108" s="12">
        <v>0</v>
      </c>
      <c r="O108" s="12">
        <v>0</v>
      </c>
      <c r="P108" s="12">
        <v>2</v>
      </c>
      <c r="Q108" s="12">
        <v>4</v>
      </c>
      <c r="R108" s="12">
        <v>0</v>
      </c>
      <c r="S108" s="12">
        <v>33.33</v>
      </c>
      <c r="T108" s="9" t="s">
        <v>210</v>
      </c>
      <c r="U108" s="13">
        <v>1.93</v>
      </c>
      <c r="V108" s="14">
        <v>99.79032140000001</v>
      </c>
      <c r="W108" s="14">
        <f t="shared" si="6"/>
        <v>22</v>
      </c>
      <c r="X108" s="32">
        <v>35448</v>
      </c>
      <c r="Y108" s="15">
        <f>IF(ISBLANK(D108),0,1)</f>
        <v>1</v>
      </c>
      <c r="Z108" s="18">
        <v>75</v>
      </c>
      <c r="AA108" s="2" t="s">
        <v>285</v>
      </c>
      <c r="AB108" s="2">
        <v>77</v>
      </c>
      <c r="AE108" s="2">
        <v>87</v>
      </c>
      <c r="AN108" s="2">
        <v>86</v>
      </c>
      <c r="AO108" s="2">
        <v>84</v>
      </c>
      <c r="AR108" s="11">
        <v>323</v>
      </c>
      <c r="AS108" s="21">
        <v>47</v>
      </c>
      <c r="AT108" s="2">
        <f t="shared" si="7"/>
        <v>6.8723404255319149</v>
      </c>
      <c r="AU108">
        <v>254</v>
      </c>
      <c r="AV108">
        <v>15</v>
      </c>
      <c r="AW108">
        <v>3</v>
      </c>
      <c r="AX108">
        <v>0</v>
      </c>
      <c r="AY108">
        <v>0</v>
      </c>
      <c r="AZ108">
        <v>0</v>
      </c>
      <c r="BA108">
        <v>0</v>
      </c>
      <c r="BB108">
        <v>14</v>
      </c>
      <c r="BC108">
        <v>10</v>
      </c>
      <c r="BD108">
        <v>18</v>
      </c>
      <c r="BE108">
        <v>0</v>
      </c>
      <c r="BF108">
        <v>15</v>
      </c>
      <c r="BG108">
        <v>2</v>
      </c>
      <c r="BH108">
        <v>18</v>
      </c>
      <c r="BI108">
        <v>4</v>
      </c>
      <c r="BJ108">
        <v>1</v>
      </c>
      <c r="BK108">
        <v>6</v>
      </c>
      <c r="BL108">
        <v>6</v>
      </c>
      <c r="BM108">
        <v>0</v>
      </c>
      <c r="BN108">
        <v>7</v>
      </c>
      <c r="BO108">
        <v>7</v>
      </c>
      <c r="BP108">
        <v>0</v>
      </c>
      <c r="BQ108">
        <v>0</v>
      </c>
      <c r="BR108">
        <v>0</v>
      </c>
      <c r="BS108">
        <v>0</v>
      </c>
      <c r="BT108" s="22"/>
    </row>
    <row r="109" spans="1:72" x14ac:dyDescent="0.2">
      <c r="A109" s="10" t="s">
        <v>4</v>
      </c>
      <c r="B109" s="11" t="s">
        <v>138</v>
      </c>
      <c r="C109" s="10" t="s">
        <v>49</v>
      </c>
      <c r="D109" s="12" t="s">
        <v>205</v>
      </c>
      <c r="E109" s="2">
        <f t="shared" si="8"/>
        <v>7</v>
      </c>
      <c r="F109" s="2" t="str">
        <f t="shared" si="9"/>
        <v>2013</v>
      </c>
      <c r="G109" s="2" t="str">
        <f t="shared" si="3"/>
        <v>2019</v>
      </c>
      <c r="H109" s="12">
        <v>17</v>
      </c>
      <c r="I109" s="12">
        <v>16</v>
      </c>
      <c r="J109" s="12">
        <v>1</v>
      </c>
      <c r="K109" s="12">
        <v>20</v>
      </c>
      <c r="L109" s="12">
        <v>4</v>
      </c>
      <c r="M109" s="12">
        <v>0</v>
      </c>
      <c r="N109" s="12">
        <v>0</v>
      </c>
      <c r="O109" s="12">
        <v>0</v>
      </c>
      <c r="P109" s="12">
        <v>6</v>
      </c>
      <c r="Q109" s="12">
        <v>10</v>
      </c>
      <c r="R109" s="12">
        <v>1</v>
      </c>
      <c r="S109" s="12">
        <v>38.229999999999997</v>
      </c>
      <c r="T109" s="9" t="s">
        <v>209</v>
      </c>
      <c r="U109" s="13">
        <v>1.88</v>
      </c>
      <c r="V109" s="14">
        <v>96.615174809999999</v>
      </c>
      <c r="W109" s="14">
        <f t="shared" si="6"/>
        <v>30</v>
      </c>
      <c r="X109" s="32">
        <v>32400</v>
      </c>
      <c r="Y109" s="15">
        <f>IF(ISBLANK(D109),0,1)</f>
        <v>1</v>
      </c>
      <c r="Z109" s="18">
        <v>85</v>
      </c>
      <c r="AA109" s="2" t="s">
        <v>290</v>
      </c>
      <c r="AB109" s="2">
        <v>87</v>
      </c>
      <c r="AC109" s="2">
        <v>71</v>
      </c>
      <c r="AD109" s="2">
        <v>79</v>
      </c>
      <c r="AE109" s="2">
        <v>92</v>
      </c>
      <c r="AR109" s="11">
        <v>162</v>
      </c>
      <c r="AS109" s="21">
        <v>26</v>
      </c>
      <c r="AT109" s="2">
        <f t="shared" si="7"/>
        <v>6.2307692307692308</v>
      </c>
      <c r="AU109">
        <v>211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12</v>
      </c>
      <c r="BC109">
        <v>4</v>
      </c>
      <c r="BD109">
        <v>7</v>
      </c>
      <c r="BE109">
        <v>0</v>
      </c>
      <c r="BF109">
        <v>12</v>
      </c>
      <c r="BG109">
        <v>2</v>
      </c>
      <c r="BH109">
        <v>6</v>
      </c>
      <c r="BI109">
        <v>3</v>
      </c>
      <c r="BJ109">
        <v>2</v>
      </c>
      <c r="BK109">
        <v>2</v>
      </c>
      <c r="BL109">
        <v>2</v>
      </c>
      <c r="BM109">
        <v>0</v>
      </c>
      <c r="BN109">
        <v>2</v>
      </c>
      <c r="BO109">
        <v>9</v>
      </c>
      <c r="BP109">
        <v>0</v>
      </c>
      <c r="BQ109">
        <v>0</v>
      </c>
      <c r="BR109">
        <v>0</v>
      </c>
      <c r="BS109">
        <v>0</v>
      </c>
      <c r="BT109" s="22"/>
    </row>
    <row r="110" spans="1:72" x14ac:dyDescent="0.2">
      <c r="A110" s="10" t="s">
        <v>4</v>
      </c>
      <c r="B110" s="11" t="s">
        <v>139</v>
      </c>
      <c r="C110" s="10" t="s">
        <v>49</v>
      </c>
      <c r="D110" s="12" t="s">
        <v>217</v>
      </c>
      <c r="E110" s="2">
        <f t="shared" si="8"/>
        <v>2</v>
      </c>
      <c r="F110" s="2" t="str">
        <f t="shared" si="9"/>
        <v>2018</v>
      </c>
      <c r="G110" s="2" t="str">
        <f t="shared" si="3"/>
        <v>2019</v>
      </c>
      <c r="H110" s="12">
        <v>3</v>
      </c>
      <c r="I110" s="12">
        <v>2</v>
      </c>
      <c r="J110" s="12">
        <v>1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2</v>
      </c>
      <c r="R110" s="12">
        <v>1</v>
      </c>
      <c r="S110" s="12">
        <v>16.66</v>
      </c>
      <c r="T110" s="9" t="s">
        <v>209</v>
      </c>
      <c r="U110" s="13">
        <v>1.85</v>
      </c>
      <c r="V110" s="14">
        <v>93.893620589999998</v>
      </c>
      <c r="W110" s="14">
        <f t="shared" si="6"/>
        <v>29</v>
      </c>
      <c r="X110" s="32">
        <v>32740</v>
      </c>
      <c r="Y110" s="15">
        <f>IF(ISBLANK(D110),0,1)</f>
        <v>1</v>
      </c>
      <c r="Z110" s="18">
        <v>70</v>
      </c>
      <c r="AA110" s="2" t="s">
        <v>291</v>
      </c>
      <c r="AB110" s="2">
        <v>84</v>
      </c>
      <c r="AC110" s="2">
        <v>75</v>
      </c>
      <c r="AD110" s="2">
        <v>86</v>
      </c>
      <c r="AE110" s="2">
        <v>29</v>
      </c>
      <c r="AR110" s="11">
        <v>28</v>
      </c>
      <c r="AS110" s="21">
        <v>12</v>
      </c>
      <c r="AT110" s="2">
        <f t="shared" si="7"/>
        <v>2.3333333333333335</v>
      </c>
      <c r="AU110">
        <v>140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2</v>
      </c>
      <c r="BC110">
        <v>1</v>
      </c>
      <c r="BD110">
        <v>4</v>
      </c>
      <c r="BE110">
        <v>1</v>
      </c>
      <c r="BF110">
        <v>2</v>
      </c>
      <c r="BG110">
        <v>0</v>
      </c>
      <c r="BH110">
        <v>5</v>
      </c>
      <c r="BI110">
        <v>4</v>
      </c>
      <c r="BJ110">
        <v>1</v>
      </c>
      <c r="BK110">
        <v>2</v>
      </c>
      <c r="BL110">
        <v>1</v>
      </c>
      <c r="BM110">
        <v>1</v>
      </c>
      <c r="BN110">
        <v>2</v>
      </c>
      <c r="BO110">
        <v>3</v>
      </c>
      <c r="BP110">
        <v>0</v>
      </c>
      <c r="BQ110">
        <v>0</v>
      </c>
      <c r="BR110">
        <v>0</v>
      </c>
      <c r="BS110">
        <v>0</v>
      </c>
      <c r="BT110" s="22"/>
    </row>
    <row r="111" spans="1:72" x14ac:dyDescent="0.2">
      <c r="A111" s="10" t="s">
        <v>4</v>
      </c>
      <c r="B111" s="11" t="s">
        <v>140</v>
      </c>
      <c r="C111" s="10" t="s">
        <v>49</v>
      </c>
      <c r="D111" s="12" t="s">
        <v>202</v>
      </c>
      <c r="E111" s="2">
        <f t="shared" si="8"/>
        <v>3</v>
      </c>
      <c r="F111" s="2" t="str">
        <f t="shared" si="9"/>
        <v>2017</v>
      </c>
      <c r="G111" s="2" t="str">
        <f t="shared" si="3"/>
        <v>2019</v>
      </c>
      <c r="H111" s="12">
        <v>14</v>
      </c>
      <c r="I111" s="12">
        <v>6</v>
      </c>
      <c r="J111" s="12">
        <v>8</v>
      </c>
      <c r="K111" s="12">
        <v>5</v>
      </c>
      <c r="L111" s="12">
        <v>1</v>
      </c>
      <c r="M111" s="12">
        <v>0</v>
      </c>
      <c r="N111" s="12">
        <v>0</v>
      </c>
      <c r="O111" s="12">
        <v>0</v>
      </c>
      <c r="P111" s="12">
        <v>6</v>
      </c>
      <c r="Q111" s="12">
        <v>7</v>
      </c>
      <c r="R111" s="12">
        <v>1</v>
      </c>
      <c r="S111" s="12">
        <v>46.42</v>
      </c>
      <c r="T111" s="9" t="s">
        <v>201</v>
      </c>
      <c r="U111" s="13">
        <v>1.78</v>
      </c>
      <c r="V111" s="14">
        <v>79.832257120000008</v>
      </c>
      <c r="W111" s="14">
        <f t="shared" si="6"/>
        <v>25</v>
      </c>
      <c r="X111" s="32">
        <v>34101</v>
      </c>
      <c r="Y111" s="15">
        <f>IF(ISBLANK(D111),0,1)</f>
        <v>1</v>
      </c>
      <c r="Z111" s="18">
        <v>76</v>
      </c>
      <c r="AA111" s="2" t="s">
        <v>286</v>
      </c>
      <c r="AB111" s="2">
        <v>51</v>
      </c>
      <c r="AD111" s="2">
        <v>57</v>
      </c>
      <c r="AM111" s="2">
        <v>75</v>
      </c>
      <c r="AR111" s="11">
        <v>56</v>
      </c>
      <c r="AS111" s="21">
        <v>18</v>
      </c>
      <c r="AT111" s="2">
        <f t="shared" si="7"/>
        <v>3.1111111111111112</v>
      </c>
      <c r="AU111">
        <v>187</v>
      </c>
      <c r="AV111">
        <v>5</v>
      </c>
      <c r="AW111">
        <v>1</v>
      </c>
      <c r="AX111">
        <v>1</v>
      </c>
      <c r="AY111">
        <v>0</v>
      </c>
      <c r="AZ111">
        <v>0</v>
      </c>
      <c r="BA111">
        <v>0</v>
      </c>
      <c r="BB111">
        <v>2</v>
      </c>
      <c r="BC111">
        <v>3</v>
      </c>
      <c r="BD111">
        <v>5</v>
      </c>
      <c r="BE111">
        <v>0</v>
      </c>
      <c r="BF111">
        <v>186</v>
      </c>
      <c r="BG111">
        <v>3</v>
      </c>
      <c r="BH111">
        <v>12</v>
      </c>
      <c r="BI111">
        <v>4</v>
      </c>
      <c r="BJ111">
        <v>1</v>
      </c>
      <c r="BK111">
        <v>5</v>
      </c>
      <c r="BL111">
        <v>2</v>
      </c>
      <c r="BM111">
        <v>3</v>
      </c>
      <c r="BN111">
        <v>19</v>
      </c>
      <c r="BO111">
        <v>2</v>
      </c>
      <c r="BP111">
        <v>0</v>
      </c>
      <c r="BQ111">
        <v>0</v>
      </c>
      <c r="BR111">
        <v>0</v>
      </c>
      <c r="BS111">
        <v>0</v>
      </c>
      <c r="BT111" s="22"/>
    </row>
    <row r="112" spans="1:72" x14ac:dyDescent="0.2">
      <c r="A112" s="10" t="s">
        <v>4</v>
      </c>
      <c r="B112" s="11" t="s">
        <v>141</v>
      </c>
      <c r="C112" s="10" t="s">
        <v>49</v>
      </c>
      <c r="D112" s="12" t="s">
        <v>224</v>
      </c>
      <c r="E112" s="2">
        <f t="shared" si="8"/>
        <v>5</v>
      </c>
      <c r="F112" s="2" t="str">
        <f t="shared" si="9"/>
        <v>2013</v>
      </c>
      <c r="G112" s="2" t="str">
        <f t="shared" si="3"/>
        <v>2017</v>
      </c>
      <c r="H112" s="12">
        <v>6</v>
      </c>
      <c r="I112" s="12">
        <v>0</v>
      </c>
      <c r="J112" s="12">
        <v>6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3</v>
      </c>
      <c r="Q112" s="12">
        <v>3</v>
      </c>
      <c r="R112" s="12">
        <v>0</v>
      </c>
      <c r="S112" s="12">
        <v>50</v>
      </c>
      <c r="T112" s="9" t="s">
        <v>201</v>
      </c>
      <c r="U112" s="13">
        <v>1.78</v>
      </c>
      <c r="V112" s="14">
        <v>79.832257120000008</v>
      </c>
      <c r="W112" s="14">
        <f t="shared" si="6"/>
        <v>28</v>
      </c>
      <c r="X112" s="32">
        <v>33063</v>
      </c>
      <c r="Y112" s="15">
        <f>IF(ISBLANK(D112),0,1)</f>
        <v>1</v>
      </c>
      <c r="Z112" s="18">
        <v>85</v>
      </c>
      <c r="AA112" s="2" t="s">
        <v>285</v>
      </c>
      <c r="AB112" s="2">
        <v>57</v>
      </c>
      <c r="AD112" s="2">
        <v>91</v>
      </c>
      <c r="AM112" s="2">
        <v>81</v>
      </c>
      <c r="AR112" s="11"/>
      <c r="AS112" s="21"/>
      <c r="BT112" s="22"/>
    </row>
    <row r="113" spans="1:72" x14ac:dyDescent="0.2">
      <c r="A113" s="10" t="s">
        <v>4</v>
      </c>
      <c r="B113" s="11" t="s">
        <v>142</v>
      </c>
      <c r="C113" s="10" t="s">
        <v>49</v>
      </c>
      <c r="D113" s="12" t="s">
        <v>220</v>
      </c>
      <c r="E113" s="2">
        <f t="shared" si="8"/>
        <v>5</v>
      </c>
      <c r="F113" s="2" t="str">
        <f t="shared" si="9"/>
        <v>2015</v>
      </c>
      <c r="G113" s="2" t="str">
        <f t="shared" si="3"/>
        <v>2019</v>
      </c>
      <c r="H113" s="12">
        <v>22</v>
      </c>
      <c r="I113" s="12">
        <v>22</v>
      </c>
      <c r="J113" s="12">
        <v>0</v>
      </c>
      <c r="K113" s="12">
        <v>71</v>
      </c>
      <c r="L113" s="12">
        <v>3</v>
      </c>
      <c r="M113" s="12">
        <v>13</v>
      </c>
      <c r="N113" s="12">
        <v>10</v>
      </c>
      <c r="O113" s="12">
        <v>0</v>
      </c>
      <c r="P113" s="12">
        <v>9</v>
      </c>
      <c r="Q113" s="12">
        <v>12</v>
      </c>
      <c r="R113" s="12">
        <v>1</v>
      </c>
      <c r="S113" s="12">
        <v>43.18</v>
      </c>
      <c r="T113" s="9" t="s">
        <v>203</v>
      </c>
      <c r="U113" s="13">
        <v>1.83</v>
      </c>
      <c r="V113" s="14">
        <v>86.636142669999998</v>
      </c>
      <c r="W113" s="14">
        <f t="shared" si="6"/>
        <v>26</v>
      </c>
      <c r="X113" s="32">
        <v>33870</v>
      </c>
      <c r="Y113" s="15">
        <f>IF(ISBLANK(D113),0,1)</f>
        <v>1</v>
      </c>
      <c r="Z113" s="18">
        <v>76</v>
      </c>
      <c r="AA113" s="2" t="s">
        <v>270</v>
      </c>
      <c r="AB113" s="2">
        <v>57</v>
      </c>
      <c r="AC113" s="2">
        <v>88</v>
      </c>
      <c r="AD113" s="2">
        <v>81</v>
      </c>
      <c r="AP113" s="2">
        <v>86</v>
      </c>
      <c r="AR113" s="11">
        <v>168</v>
      </c>
      <c r="AS113" s="21">
        <v>33</v>
      </c>
      <c r="AT113" s="2">
        <f t="shared" si="7"/>
        <v>5.0909090909090908</v>
      </c>
      <c r="AU113">
        <v>315</v>
      </c>
      <c r="AV113">
        <v>17</v>
      </c>
      <c r="AW113">
        <v>1</v>
      </c>
      <c r="AX113">
        <v>4</v>
      </c>
      <c r="AY113">
        <v>3</v>
      </c>
      <c r="AZ113">
        <v>2</v>
      </c>
      <c r="BA113">
        <v>0</v>
      </c>
      <c r="BB113">
        <v>5</v>
      </c>
      <c r="BC113">
        <v>2</v>
      </c>
      <c r="BD113">
        <v>8</v>
      </c>
      <c r="BE113">
        <v>2</v>
      </c>
      <c r="BF113">
        <v>137</v>
      </c>
      <c r="BG113">
        <v>5</v>
      </c>
      <c r="BH113">
        <v>26</v>
      </c>
      <c r="BI113">
        <v>14</v>
      </c>
      <c r="BJ113">
        <v>1</v>
      </c>
      <c r="BK113">
        <v>5</v>
      </c>
      <c r="BL113">
        <v>2</v>
      </c>
      <c r="BM113">
        <v>2</v>
      </c>
      <c r="BN113">
        <v>39</v>
      </c>
      <c r="BO113">
        <v>10</v>
      </c>
      <c r="BP113">
        <v>1</v>
      </c>
      <c r="BQ113">
        <v>0</v>
      </c>
      <c r="BR113">
        <v>0</v>
      </c>
      <c r="BS113">
        <v>0</v>
      </c>
      <c r="BT113" s="22"/>
    </row>
    <row r="114" spans="1:72" x14ac:dyDescent="0.2">
      <c r="A114" s="10" t="s">
        <v>4</v>
      </c>
      <c r="B114" s="11" t="s">
        <v>143</v>
      </c>
      <c r="C114" s="10" t="s">
        <v>49</v>
      </c>
      <c r="D114" s="12" t="s">
        <v>225</v>
      </c>
      <c r="E114" s="2">
        <f t="shared" si="8"/>
        <v>6</v>
      </c>
      <c r="F114" s="2" t="str">
        <f t="shared" si="9"/>
        <v>2012</v>
      </c>
      <c r="G114" s="2" t="str">
        <f t="shared" si="3"/>
        <v>2017</v>
      </c>
      <c r="H114" s="12">
        <v>17</v>
      </c>
      <c r="I114" s="12">
        <v>12</v>
      </c>
      <c r="J114" s="12">
        <v>5</v>
      </c>
      <c r="K114" s="12">
        <v>10</v>
      </c>
      <c r="L114" s="12">
        <v>2</v>
      </c>
      <c r="M114" s="12">
        <v>0</v>
      </c>
      <c r="N114" s="12">
        <v>0</v>
      </c>
      <c r="O114" s="12">
        <v>0</v>
      </c>
      <c r="P114" s="12">
        <v>4</v>
      </c>
      <c r="Q114" s="12">
        <v>13</v>
      </c>
      <c r="R114" s="12">
        <v>0</v>
      </c>
      <c r="S114" s="12">
        <v>23.52</v>
      </c>
      <c r="T114" s="9" t="s">
        <v>206</v>
      </c>
      <c r="U114" s="13">
        <v>1.85</v>
      </c>
      <c r="V114" s="14">
        <v>100.69750614</v>
      </c>
      <c r="W114" s="14">
        <f t="shared" si="6"/>
        <v>28</v>
      </c>
      <c r="X114" s="32">
        <v>33146</v>
      </c>
      <c r="Y114" s="15">
        <f>IF(ISBLANK(D114),0,1)</f>
        <v>1</v>
      </c>
      <c r="Z114" s="18">
        <v>81</v>
      </c>
      <c r="AA114" s="2" t="s">
        <v>285</v>
      </c>
      <c r="AB114" s="2">
        <v>79</v>
      </c>
      <c r="AC114" s="2">
        <v>85</v>
      </c>
      <c r="AQ114" s="2">
        <v>86</v>
      </c>
      <c r="AR114" s="11"/>
      <c r="AS114" s="21"/>
      <c r="BT114" s="22"/>
    </row>
    <row r="115" spans="1:72" x14ac:dyDescent="0.2">
      <c r="A115" s="10" t="s">
        <v>4</v>
      </c>
      <c r="B115" s="11" t="s">
        <v>144</v>
      </c>
      <c r="C115" s="10" t="s">
        <v>49</v>
      </c>
      <c r="D115" s="10"/>
      <c r="G115" s="2" t="str">
        <f t="shared" si="3"/>
        <v/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9" t="s">
        <v>226</v>
      </c>
      <c r="U115" s="13">
        <v>1.87</v>
      </c>
      <c r="V115" s="14" t="s">
        <v>235</v>
      </c>
      <c r="W115" s="14">
        <f t="shared" si="6"/>
        <v>25</v>
      </c>
      <c r="X115" s="32">
        <v>34363</v>
      </c>
      <c r="Y115" s="15">
        <f>IF(ISBLANK(D115),0,1)</f>
        <v>0</v>
      </c>
      <c r="Z115" s="18">
        <v>76</v>
      </c>
      <c r="AA115" s="2" t="s">
        <v>286</v>
      </c>
      <c r="AB115" s="2">
        <v>59</v>
      </c>
      <c r="AC115" s="2">
        <v>72</v>
      </c>
      <c r="AD115" s="2">
        <v>82</v>
      </c>
      <c r="AE115" s="2">
        <v>92</v>
      </c>
      <c r="AR115" s="11"/>
      <c r="AS115" s="21"/>
      <c r="BT115" s="22"/>
    </row>
    <row r="116" spans="1:72" x14ac:dyDescent="0.2">
      <c r="A116" s="10" t="s">
        <v>4</v>
      </c>
      <c r="B116" s="11" t="s">
        <v>145</v>
      </c>
      <c r="C116" s="10" t="s">
        <v>49</v>
      </c>
      <c r="D116" s="10"/>
      <c r="G116" s="2" t="str">
        <f t="shared" si="3"/>
        <v/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9" t="s">
        <v>209</v>
      </c>
      <c r="U116" s="13">
        <v>1.95</v>
      </c>
      <c r="V116" s="14" t="s">
        <v>252</v>
      </c>
      <c r="W116" s="14">
        <f t="shared" si="6"/>
        <v>27</v>
      </c>
      <c r="X116" s="32">
        <v>33336</v>
      </c>
      <c r="Y116" s="15">
        <f>IF(ISBLANK(D116),0,1)</f>
        <v>0</v>
      </c>
      <c r="Z116" s="18">
        <v>70</v>
      </c>
      <c r="AA116" s="2" t="s">
        <v>286</v>
      </c>
      <c r="AB116" s="2">
        <v>38</v>
      </c>
      <c r="AC116" s="2">
        <v>64</v>
      </c>
      <c r="AD116" s="2">
        <v>44</v>
      </c>
      <c r="AE116" s="2">
        <v>29</v>
      </c>
      <c r="AR116" s="11"/>
      <c r="AS116" s="21"/>
      <c r="BT116" s="22"/>
    </row>
    <row r="117" spans="1:72" x14ac:dyDescent="0.2">
      <c r="A117" s="10" t="s">
        <v>5</v>
      </c>
      <c r="B117" s="11" t="s">
        <v>146</v>
      </c>
      <c r="C117" s="10" t="s">
        <v>48</v>
      </c>
      <c r="D117" s="10"/>
      <c r="G117" s="2" t="str">
        <f t="shared" si="3"/>
        <v/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9" t="s">
        <v>187</v>
      </c>
      <c r="U117" s="13">
        <v>1.88</v>
      </c>
      <c r="V117" s="14">
        <v>132.90256441</v>
      </c>
      <c r="W117" s="14">
        <f t="shared" si="6"/>
        <v>21</v>
      </c>
      <c r="X117" s="32">
        <v>35834</v>
      </c>
      <c r="Y117" s="15">
        <f>IF(ISBLANK(D117),0,1)</f>
        <v>0</v>
      </c>
      <c r="Z117" s="18">
        <v>84</v>
      </c>
      <c r="AA117" s="2" t="s">
        <v>292</v>
      </c>
      <c r="AB117" s="2">
        <v>79</v>
      </c>
      <c r="AF117" s="2">
        <v>75</v>
      </c>
      <c r="AG117" s="2">
        <v>76</v>
      </c>
      <c r="AR117" s="11"/>
      <c r="AS117" s="21"/>
      <c r="BT117" s="22"/>
    </row>
    <row r="118" spans="1:72" x14ac:dyDescent="0.2">
      <c r="A118" s="10" t="s">
        <v>5</v>
      </c>
      <c r="B118" s="11" t="s">
        <v>147</v>
      </c>
      <c r="C118" s="10" t="s">
        <v>48</v>
      </c>
      <c r="D118" s="12" t="s">
        <v>220</v>
      </c>
      <c r="E118" s="2">
        <f>G118-F118+1</f>
        <v>5</v>
      </c>
      <c r="F118" s="2" t="str">
        <f>LEFT(D118, SEARCH("-",D118,1)-1)</f>
        <v>2015</v>
      </c>
      <c r="G118" s="2" t="str">
        <f t="shared" si="3"/>
        <v>2019</v>
      </c>
      <c r="H118" s="12">
        <v>21</v>
      </c>
      <c r="I118" s="12">
        <v>18</v>
      </c>
      <c r="J118" s="12">
        <v>3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14</v>
      </c>
      <c r="Q118" s="12">
        <v>6</v>
      </c>
      <c r="R118" s="12">
        <v>1</v>
      </c>
      <c r="S118" s="12">
        <v>69.040000000000006</v>
      </c>
      <c r="T118" s="9" t="s">
        <v>187</v>
      </c>
      <c r="U118" s="13">
        <v>1.88</v>
      </c>
      <c r="V118" s="14">
        <v>117.9340162</v>
      </c>
      <c r="W118" s="14">
        <f t="shared" si="6"/>
        <v>26</v>
      </c>
      <c r="X118" s="32">
        <v>33708</v>
      </c>
      <c r="Y118" s="15">
        <f>IF(ISBLANK(D118),0,1)</f>
        <v>1</v>
      </c>
      <c r="Z118" s="18">
        <v>78</v>
      </c>
      <c r="AA118" s="2" t="s">
        <v>293</v>
      </c>
      <c r="AB118" s="2">
        <v>80</v>
      </c>
      <c r="AF118" s="2">
        <v>71</v>
      </c>
      <c r="AG118" s="2">
        <v>89</v>
      </c>
      <c r="AR118" s="11">
        <v>17</v>
      </c>
      <c r="AS118" s="21">
        <v>27</v>
      </c>
      <c r="AT118" s="2">
        <f t="shared" si="7"/>
        <v>0.62962962962962965</v>
      </c>
      <c r="AU118">
        <v>246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6</v>
      </c>
      <c r="BE118">
        <v>0</v>
      </c>
      <c r="BF118">
        <v>10</v>
      </c>
      <c r="BG118">
        <v>1</v>
      </c>
      <c r="BH118">
        <v>30</v>
      </c>
      <c r="BI118">
        <v>4</v>
      </c>
      <c r="BJ118">
        <v>2</v>
      </c>
      <c r="BK118">
        <v>2</v>
      </c>
      <c r="BL118">
        <v>1</v>
      </c>
      <c r="BM118">
        <v>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 s="22"/>
    </row>
    <row r="119" spans="1:72" x14ac:dyDescent="0.2">
      <c r="A119" s="10" t="s">
        <v>5</v>
      </c>
      <c r="B119" s="11" t="s">
        <v>148</v>
      </c>
      <c r="C119" s="10" t="s">
        <v>48</v>
      </c>
      <c r="D119" s="12" t="s">
        <v>217</v>
      </c>
      <c r="E119" s="2">
        <f>G119-F119+1</f>
        <v>2</v>
      </c>
      <c r="F119" s="2" t="str">
        <f>LEFT(D119, SEARCH("-",D119,1)-1)</f>
        <v>2018</v>
      </c>
      <c r="G119" s="2" t="str">
        <f t="shared" si="3"/>
        <v>2019</v>
      </c>
      <c r="H119" s="12">
        <v>5</v>
      </c>
      <c r="I119" s="12">
        <v>0</v>
      </c>
      <c r="J119" s="12">
        <v>5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3</v>
      </c>
      <c r="Q119" s="12">
        <v>2</v>
      </c>
      <c r="R119" s="12">
        <v>0</v>
      </c>
      <c r="S119" s="12">
        <v>60</v>
      </c>
      <c r="T119" s="9" t="s">
        <v>187</v>
      </c>
      <c r="U119" s="13">
        <v>1.83</v>
      </c>
      <c r="V119" s="14">
        <v>113.85168487</v>
      </c>
      <c r="W119" s="14">
        <f t="shared" si="6"/>
        <v>27</v>
      </c>
      <c r="X119" s="32">
        <v>33660</v>
      </c>
      <c r="Y119" s="15">
        <f>IF(ISBLANK(D119),0,1)</f>
        <v>1</v>
      </c>
      <c r="Z119" s="18">
        <v>72</v>
      </c>
      <c r="AA119" s="2" t="s">
        <v>293</v>
      </c>
      <c r="AB119" s="2">
        <v>70</v>
      </c>
      <c r="AF119" s="2">
        <v>70</v>
      </c>
      <c r="AG119" s="2">
        <v>84</v>
      </c>
      <c r="AR119" s="11">
        <v>0</v>
      </c>
      <c r="AS119" s="21">
        <v>0</v>
      </c>
      <c r="BT119" s="22"/>
    </row>
    <row r="120" spans="1:72" x14ac:dyDescent="0.2">
      <c r="A120" s="10" t="s">
        <v>5</v>
      </c>
      <c r="B120" s="11" t="s">
        <v>149</v>
      </c>
      <c r="C120" s="10" t="s">
        <v>48</v>
      </c>
      <c r="D120" s="12" t="s">
        <v>217</v>
      </c>
      <c r="E120" s="2">
        <f>G120-F120+1</f>
        <v>2</v>
      </c>
      <c r="F120" s="2" t="str">
        <f>LEFT(D120, SEARCH("-",D120,1)-1)</f>
        <v>2018</v>
      </c>
      <c r="G120" s="2" t="str">
        <f t="shared" si="3"/>
        <v>2019</v>
      </c>
      <c r="H120" s="12">
        <v>10</v>
      </c>
      <c r="I120" s="12">
        <v>2</v>
      </c>
      <c r="J120" s="12">
        <v>8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8</v>
      </c>
      <c r="Q120" s="12">
        <v>2</v>
      </c>
      <c r="R120" s="12">
        <v>0</v>
      </c>
      <c r="S120" s="12">
        <v>80</v>
      </c>
      <c r="T120" s="9" t="s">
        <v>192</v>
      </c>
      <c r="U120" s="13">
        <v>1.83</v>
      </c>
      <c r="V120" s="14">
        <v>103.87265273</v>
      </c>
      <c r="W120" s="14">
        <f t="shared" si="6"/>
        <v>25</v>
      </c>
      <c r="X120" s="32">
        <v>34400</v>
      </c>
      <c r="Y120" s="15">
        <f>IF(ISBLANK(D120),0,1)</f>
        <v>1</v>
      </c>
      <c r="Z120" s="18">
        <v>62</v>
      </c>
      <c r="AA120" s="2" t="s">
        <v>294</v>
      </c>
      <c r="AB120" s="2">
        <v>49</v>
      </c>
      <c r="AF120" s="2">
        <v>73</v>
      </c>
      <c r="AG120" s="2">
        <v>64</v>
      </c>
      <c r="AH120" s="2">
        <v>74</v>
      </c>
      <c r="AR120" s="11">
        <v>13</v>
      </c>
      <c r="AS120" s="21">
        <v>19</v>
      </c>
      <c r="AT120" s="2">
        <f t="shared" si="7"/>
        <v>0.68421052631578949</v>
      </c>
      <c r="AU120">
        <v>114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3</v>
      </c>
      <c r="BE120">
        <v>0</v>
      </c>
      <c r="BF120">
        <v>4</v>
      </c>
      <c r="BG120">
        <v>0</v>
      </c>
      <c r="BH120">
        <v>28</v>
      </c>
      <c r="BI120">
        <v>2</v>
      </c>
      <c r="BJ120">
        <v>2</v>
      </c>
      <c r="BK120">
        <v>1</v>
      </c>
      <c r="BL120">
        <v>0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 s="22"/>
    </row>
    <row r="121" spans="1:72" x14ac:dyDescent="0.2">
      <c r="A121" s="10" t="s">
        <v>5</v>
      </c>
      <c r="B121" s="11" t="s">
        <v>150</v>
      </c>
      <c r="C121" s="10" t="s">
        <v>48</v>
      </c>
      <c r="D121" s="12" t="s">
        <v>189</v>
      </c>
      <c r="E121" s="2">
        <f>G121-F121+1</f>
        <v>1</v>
      </c>
      <c r="F121" s="2" t="str">
        <f>LEFT(D121, SEARCH("-",D121,1)-1)</f>
        <v>2019</v>
      </c>
      <c r="G121" s="2" t="str">
        <f t="shared" si="3"/>
        <v>2019</v>
      </c>
      <c r="H121" s="12">
        <v>1</v>
      </c>
      <c r="I121" s="12">
        <v>0</v>
      </c>
      <c r="J121" s="12">
        <v>1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1</v>
      </c>
      <c r="Q121" s="12">
        <v>0</v>
      </c>
      <c r="R121" s="12">
        <v>0</v>
      </c>
      <c r="S121" s="12">
        <v>100</v>
      </c>
      <c r="T121" s="9" t="s">
        <v>192</v>
      </c>
      <c r="U121" s="13">
        <v>1.88</v>
      </c>
      <c r="V121" s="14">
        <v>109.76935354000001</v>
      </c>
      <c r="W121" s="14">
        <f t="shared" si="6"/>
        <v>24</v>
      </c>
      <c r="X121" s="32">
        <v>34706</v>
      </c>
      <c r="Y121" s="15">
        <f>IF(ISBLANK(D121),0,1)</f>
        <v>1</v>
      </c>
      <c r="Z121" s="18">
        <v>65</v>
      </c>
      <c r="AA121" s="2" t="s">
        <v>293</v>
      </c>
      <c r="AB121" s="2">
        <v>49</v>
      </c>
      <c r="AF121" s="2">
        <v>61</v>
      </c>
      <c r="AG121" s="2">
        <v>73</v>
      </c>
      <c r="AH121" s="2">
        <v>29</v>
      </c>
      <c r="AR121" s="11">
        <v>0</v>
      </c>
      <c r="AS121" s="21">
        <v>0</v>
      </c>
      <c r="BT121" s="22"/>
    </row>
    <row r="122" spans="1:72" x14ac:dyDescent="0.2">
      <c r="A122" s="10" t="s">
        <v>5</v>
      </c>
      <c r="B122" s="11" t="s">
        <v>151</v>
      </c>
      <c r="C122" s="10" t="s">
        <v>48</v>
      </c>
      <c r="D122" s="12" t="s">
        <v>216</v>
      </c>
      <c r="E122" s="2">
        <f>G122-F122+1</f>
        <v>8</v>
      </c>
      <c r="F122" s="2" t="str">
        <f>LEFT(D122, SEARCH("-",D122,1)-1)</f>
        <v>2012</v>
      </c>
      <c r="G122" s="2" t="str">
        <f t="shared" si="3"/>
        <v>2019</v>
      </c>
      <c r="H122" s="12">
        <v>34</v>
      </c>
      <c r="I122" s="12">
        <v>15</v>
      </c>
      <c r="J122" s="12">
        <v>19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24</v>
      </c>
      <c r="Q122" s="12">
        <v>9</v>
      </c>
      <c r="R122" s="12">
        <v>1</v>
      </c>
      <c r="S122" s="12">
        <v>72.05</v>
      </c>
      <c r="T122" s="9" t="s">
        <v>192</v>
      </c>
      <c r="U122" s="13">
        <v>1.85</v>
      </c>
      <c r="V122" s="14">
        <v>111.58372302000001</v>
      </c>
      <c r="W122" s="14">
        <f t="shared" si="6"/>
        <v>32</v>
      </c>
      <c r="X122" s="32">
        <v>31780</v>
      </c>
      <c r="Y122" s="15">
        <f>IF(ISBLANK(D122),0,1)</f>
        <v>1</v>
      </c>
      <c r="Z122" s="18">
        <v>77</v>
      </c>
      <c r="AA122" s="2" t="s">
        <v>293</v>
      </c>
      <c r="AB122" s="2">
        <v>76</v>
      </c>
      <c r="AF122" s="2">
        <v>76</v>
      </c>
      <c r="AG122" s="2">
        <v>89</v>
      </c>
      <c r="AH122" s="2">
        <v>79</v>
      </c>
      <c r="AR122" s="11">
        <v>35</v>
      </c>
      <c r="AS122" s="21">
        <v>33</v>
      </c>
      <c r="AT122" s="2">
        <f t="shared" si="7"/>
        <v>1.0606060606060606</v>
      </c>
      <c r="AU122">
        <v>272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2</v>
      </c>
      <c r="BC122">
        <v>0</v>
      </c>
      <c r="BD122">
        <v>12</v>
      </c>
      <c r="BE122">
        <v>0</v>
      </c>
      <c r="BF122">
        <v>6</v>
      </c>
      <c r="BG122">
        <v>0</v>
      </c>
      <c r="BH122">
        <v>43</v>
      </c>
      <c r="BI122">
        <v>4</v>
      </c>
      <c r="BJ122">
        <v>0</v>
      </c>
      <c r="BK122">
        <v>3</v>
      </c>
      <c r="BL122">
        <v>1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 s="22"/>
    </row>
    <row r="123" spans="1:72" x14ac:dyDescent="0.2">
      <c r="A123" s="10" t="s">
        <v>5</v>
      </c>
      <c r="B123" s="11" t="s">
        <v>152</v>
      </c>
      <c r="C123" s="10" t="s">
        <v>48</v>
      </c>
      <c r="D123" s="10"/>
      <c r="G123" s="2" t="str">
        <f t="shared" si="3"/>
        <v/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9" t="s">
        <v>187</v>
      </c>
      <c r="U123" s="13">
        <v>1.88</v>
      </c>
      <c r="V123" s="14">
        <v>111.58372302000001</v>
      </c>
      <c r="W123" s="14">
        <f t="shared" si="6"/>
        <v>22</v>
      </c>
      <c r="X123" s="32">
        <v>35364</v>
      </c>
      <c r="Y123" s="15">
        <f>IF(ISBLANK(D123),0,1)</f>
        <v>0</v>
      </c>
      <c r="Z123" s="18">
        <v>59</v>
      </c>
      <c r="AA123" s="2" t="s">
        <v>294</v>
      </c>
      <c r="AB123" s="2">
        <v>68</v>
      </c>
      <c r="AF123" s="2">
        <v>69</v>
      </c>
      <c r="AG123" s="2">
        <v>61</v>
      </c>
      <c r="AR123" s="11"/>
      <c r="AS123" s="21"/>
      <c r="BT123" s="22"/>
    </row>
    <row r="124" spans="1:72" x14ac:dyDescent="0.2">
      <c r="A124" s="10" t="s">
        <v>5</v>
      </c>
      <c r="B124" s="11" t="s">
        <v>153</v>
      </c>
      <c r="C124" s="10" t="s">
        <v>48</v>
      </c>
      <c r="D124" s="10"/>
      <c r="G124" s="2" t="str">
        <f t="shared" si="3"/>
        <v/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9" t="s">
        <v>187</v>
      </c>
      <c r="U124" s="13">
        <v>1.91</v>
      </c>
      <c r="V124" s="14">
        <v>126.55227123</v>
      </c>
      <c r="W124" s="14">
        <f t="shared" si="6"/>
        <v>26</v>
      </c>
      <c r="X124" s="32">
        <v>33942</v>
      </c>
      <c r="Y124" s="15">
        <f>IF(ISBLANK(D124),0,1)</f>
        <v>0</v>
      </c>
      <c r="AA124" s="2" t="s">
        <v>295</v>
      </c>
      <c r="AR124" s="11"/>
      <c r="AS124" s="21"/>
      <c r="BT124" s="22"/>
    </row>
    <row r="125" spans="1:72" x14ac:dyDescent="0.2">
      <c r="A125" s="10" t="s">
        <v>5</v>
      </c>
      <c r="B125" s="11" t="s">
        <v>154</v>
      </c>
      <c r="C125" s="10" t="s">
        <v>48</v>
      </c>
      <c r="D125" s="12" t="s">
        <v>189</v>
      </c>
      <c r="E125" s="2">
        <f>G125-F125+1</f>
        <v>1</v>
      </c>
      <c r="F125" s="2" t="str">
        <f>LEFT(D125, SEARCH("-",D125,1)-1)</f>
        <v>2019</v>
      </c>
      <c r="G125" s="2" t="str">
        <f t="shared" si="3"/>
        <v>2019</v>
      </c>
      <c r="H125" s="12">
        <v>4</v>
      </c>
      <c r="I125" s="12">
        <v>0</v>
      </c>
      <c r="J125" s="12">
        <v>4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4</v>
      </c>
      <c r="Q125" s="12">
        <v>0</v>
      </c>
      <c r="R125" s="12">
        <v>0</v>
      </c>
      <c r="S125" s="12">
        <v>100</v>
      </c>
      <c r="T125" s="9" t="s">
        <v>187</v>
      </c>
      <c r="U125" s="13">
        <v>1.83</v>
      </c>
      <c r="V125" s="14">
        <v>117.9340162</v>
      </c>
      <c r="W125" s="14">
        <f t="shared" si="6"/>
        <v>23</v>
      </c>
      <c r="X125" s="32">
        <v>35068</v>
      </c>
      <c r="Y125" s="15">
        <f>IF(ISBLANK(D125),0,1)</f>
        <v>1</v>
      </c>
      <c r="Z125" s="18">
        <v>72</v>
      </c>
      <c r="AA125" s="2" t="s">
        <v>292</v>
      </c>
      <c r="AB125" s="2">
        <v>75</v>
      </c>
      <c r="AF125" s="2">
        <v>67</v>
      </c>
      <c r="AG125" s="2">
        <v>70</v>
      </c>
      <c r="AR125" s="11">
        <v>2</v>
      </c>
      <c r="AS125" s="21">
        <v>8</v>
      </c>
      <c r="AT125" s="2">
        <f t="shared" si="7"/>
        <v>0.25</v>
      </c>
      <c r="AU125">
        <v>93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2</v>
      </c>
      <c r="BE125">
        <v>0</v>
      </c>
      <c r="BF125">
        <v>1</v>
      </c>
      <c r="BG125">
        <v>0</v>
      </c>
      <c r="BH125">
        <v>18</v>
      </c>
      <c r="BI125">
        <v>3</v>
      </c>
      <c r="BJ125">
        <v>1</v>
      </c>
      <c r="BK125">
        <v>0</v>
      </c>
      <c r="BL125">
        <v>0</v>
      </c>
      <c r="BM125">
        <v>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 s="22"/>
    </row>
    <row r="126" spans="1:72" x14ac:dyDescent="0.2">
      <c r="A126" s="10" t="s">
        <v>5</v>
      </c>
      <c r="B126" s="11" t="s">
        <v>155</v>
      </c>
      <c r="C126" s="10" t="s">
        <v>48</v>
      </c>
      <c r="D126" s="12" t="s">
        <v>215</v>
      </c>
      <c r="E126" s="2">
        <f>G126-F126+1</f>
        <v>6</v>
      </c>
      <c r="F126" s="2" t="str">
        <f>LEFT(D126, SEARCH("-",D126,1)-1)</f>
        <v>2014</v>
      </c>
      <c r="G126" s="2" t="str">
        <f t="shared" si="3"/>
        <v>2019</v>
      </c>
      <c r="H126" s="12">
        <v>18</v>
      </c>
      <c r="I126" s="12">
        <v>10</v>
      </c>
      <c r="J126" s="12">
        <v>8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12</v>
      </c>
      <c r="Q126" s="12">
        <v>6</v>
      </c>
      <c r="R126" s="12">
        <v>0</v>
      </c>
      <c r="S126" s="12">
        <v>66.66</v>
      </c>
      <c r="T126" s="9" t="s">
        <v>198</v>
      </c>
      <c r="U126" s="13">
        <v>2.0099999999999998</v>
      </c>
      <c r="V126" s="14">
        <v>120.65557042</v>
      </c>
      <c r="W126" s="14">
        <f t="shared" si="6"/>
        <v>27</v>
      </c>
      <c r="X126" s="32">
        <v>33410</v>
      </c>
      <c r="Y126" s="15">
        <f>IF(ISBLANK(D126),0,1)</f>
        <v>1</v>
      </c>
      <c r="Z126" s="18">
        <v>74</v>
      </c>
      <c r="AA126" s="2" t="s">
        <v>293</v>
      </c>
      <c r="AB126" s="2">
        <v>47</v>
      </c>
      <c r="AG126" s="2">
        <v>86</v>
      </c>
      <c r="AI126" s="2">
        <v>80</v>
      </c>
      <c r="AJ126" s="2">
        <v>89</v>
      </c>
      <c r="AR126" s="11">
        <v>18</v>
      </c>
      <c r="AS126" s="21">
        <v>12</v>
      </c>
      <c r="AT126" s="2">
        <f t="shared" si="7"/>
        <v>1.5</v>
      </c>
      <c r="AU126">
        <v>89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8</v>
      </c>
      <c r="BE126">
        <v>0</v>
      </c>
      <c r="BF126">
        <v>0</v>
      </c>
      <c r="BG126">
        <v>0</v>
      </c>
      <c r="BH126">
        <v>19</v>
      </c>
      <c r="BI126">
        <v>1</v>
      </c>
      <c r="BJ126">
        <v>0</v>
      </c>
      <c r="BK126">
        <v>2</v>
      </c>
      <c r="BL126">
        <v>2</v>
      </c>
      <c r="BM126">
        <v>0</v>
      </c>
      <c r="BN126">
        <v>0</v>
      </c>
      <c r="BO126">
        <v>0</v>
      </c>
      <c r="BP126">
        <v>2</v>
      </c>
      <c r="BQ126">
        <v>0</v>
      </c>
      <c r="BR126">
        <v>0</v>
      </c>
      <c r="BS126">
        <v>0</v>
      </c>
      <c r="BT126" s="22"/>
    </row>
    <row r="127" spans="1:72" x14ac:dyDescent="0.2">
      <c r="A127" s="10" t="s">
        <v>5</v>
      </c>
      <c r="B127" s="11" t="s">
        <v>156</v>
      </c>
      <c r="C127" s="10" t="s">
        <v>48</v>
      </c>
      <c r="D127" s="12" t="s">
        <v>189</v>
      </c>
      <c r="E127" s="2">
        <f>G127-F127+1</f>
        <v>1</v>
      </c>
      <c r="F127" s="2" t="str">
        <f>LEFT(D127, SEARCH("-",D127,1)-1)</f>
        <v>2019</v>
      </c>
      <c r="G127" s="2" t="str">
        <f t="shared" si="3"/>
        <v>2019</v>
      </c>
      <c r="H127" s="12">
        <v>5</v>
      </c>
      <c r="I127" s="12">
        <v>4</v>
      </c>
      <c r="J127" s="12">
        <v>1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5</v>
      </c>
      <c r="Q127" s="12">
        <v>0</v>
      </c>
      <c r="R127" s="12">
        <v>0</v>
      </c>
      <c r="S127" s="12">
        <v>100</v>
      </c>
      <c r="T127" s="9" t="s">
        <v>198</v>
      </c>
      <c r="U127" s="13">
        <v>2.0299999999999998</v>
      </c>
      <c r="V127" s="14">
        <v>116.57323909</v>
      </c>
      <c r="W127" s="14">
        <f t="shared" si="6"/>
        <v>23</v>
      </c>
      <c r="X127" s="32">
        <v>35071</v>
      </c>
      <c r="Y127" s="15">
        <f>IF(ISBLANK(D127),0,1)</f>
        <v>1</v>
      </c>
      <c r="Z127" s="18">
        <v>71</v>
      </c>
      <c r="AA127" s="2" t="s">
        <v>296</v>
      </c>
      <c r="AB127" s="2">
        <v>66</v>
      </c>
      <c r="AG127" s="2">
        <v>85</v>
      </c>
      <c r="AI127" s="2">
        <v>88</v>
      </c>
      <c r="AJ127" s="2">
        <v>90</v>
      </c>
      <c r="AR127" s="11">
        <v>22</v>
      </c>
      <c r="AS127" s="21">
        <v>12</v>
      </c>
      <c r="AT127" s="2">
        <f t="shared" si="7"/>
        <v>1.8333333333333333</v>
      </c>
      <c r="AU127">
        <v>258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6</v>
      </c>
      <c r="BE127">
        <v>0</v>
      </c>
      <c r="BF127">
        <v>4</v>
      </c>
      <c r="BG127">
        <v>0</v>
      </c>
      <c r="BH127">
        <v>18</v>
      </c>
      <c r="BI127">
        <v>3</v>
      </c>
      <c r="BJ127">
        <v>4</v>
      </c>
      <c r="BK127">
        <v>2</v>
      </c>
      <c r="BL127">
        <v>2</v>
      </c>
      <c r="BM127">
        <v>3</v>
      </c>
      <c r="BN127">
        <v>0</v>
      </c>
      <c r="BO127">
        <v>0</v>
      </c>
      <c r="BP127">
        <v>10</v>
      </c>
      <c r="BQ127">
        <v>1</v>
      </c>
      <c r="BR127">
        <v>0</v>
      </c>
      <c r="BS127">
        <v>0</v>
      </c>
      <c r="BT127" s="22"/>
    </row>
    <row r="128" spans="1:72" x14ac:dyDescent="0.2">
      <c r="A128" s="10" t="s">
        <v>5</v>
      </c>
      <c r="B128" s="11" t="s">
        <v>157</v>
      </c>
      <c r="C128" s="10" t="s">
        <v>48</v>
      </c>
      <c r="D128" s="12" t="s">
        <v>204</v>
      </c>
      <c r="E128" s="2">
        <f>G128-F128+1</f>
        <v>1</v>
      </c>
      <c r="F128" s="2" t="str">
        <f>LEFT(D128, SEARCH("-",D128,1)-1)</f>
        <v>2018</v>
      </c>
      <c r="G128" s="2" t="str">
        <f t="shared" si="3"/>
        <v>2018</v>
      </c>
      <c r="H128" s="12">
        <v>1</v>
      </c>
      <c r="I128" s="12">
        <v>0</v>
      </c>
      <c r="J128" s="12">
        <v>1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1</v>
      </c>
      <c r="Q128" s="12">
        <v>0</v>
      </c>
      <c r="R128" s="12">
        <v>0</v>
      </c>
      <c r="S128" s="12">
        <v>100</v>
      </c>
      <c r="T128" s="9" t="s">
        <v>198</v>
      </c>
      <c r="U128" s="13">
        <v>1.98</v>
      </c>
      <c r="V128" s="14">
        <v>115.66605435000001</v>
      </c>
      <c r="W128" s="14">
        <f t="shared" si="6"/>
        <v>22</v>
      </c>
      <c r="X128" s="32">
        <v>35202</v>
      </c>
      <c r="Y128" s="15">
        <f>IF(ISBLANK(D128),0,1)</f>
        <v>1</v>
      </c>
      <c r="Z128" s="18">
        <v>68</v>
      </c>
      <c r="AA128" s="2" t="s">
        <v>292</v>
      </c>
      <c r="AB128" s="2">
        <v>66</v>
      </c>
      <c r="AG128" s="2">
        <v>86</v>
      </c>
      <c r="AI128" s="2">
        <v>80</v>
      </c>
      <c r="AJ128" s="2">
        <v>86</v>
      </c>
      <c r="AR128" s="11"/>
      <c r="AS128" s="21"/>
      <c r="BT128" s="22"/>
    </row>
    <row r="129" spans="1:72" x14ac:dyDescent="0.2">
      <c r="A129" s="10" t="s">
        <v>5</v>
      </c>
      <c r="B129" s="11" t="s">
        <v>158</v>
      </c>
      <c r="C129" s="10" t="s">
        <v>48</v>
      </c>
      <c r="D129" s="12" t="s">
        <v>227</v>
      </c>
      <c r="E129" s="2">
        <f>G129-F129+1</f>
        <v>13</v>
      </c>
      <c r="F129" s="2" t="str">
        <f>LEFT(D129, SEARCH("-",D129,1)-1)</f>
        <v>2007</v>
      </c>
      <c r="G129" s="2" t="str">
        <f t="shared" si="3"/>
        <v>2019</v>
      </c>
      <c r="H129" s="12">
        <v>53</v>
      </c>
      <c r="I129" s="12">
        <v>51</v>
      </c>
      <c r="J129" s="12">
        <v>2</v>
      </c>
      <c r="K129" s="12">
        <v>5</v>
      </c>
      <c r="L129" s="12">
        <v>1</v>
      </c>
      <c r="M129" s="12">
        <v>0</v>
      </c>
      <c r="N129" s="12">
        <v>0</v>
      </c>
      <c r="O129" s="12">
        <v>0</v>
      </c>
      <c r="P129" s="12">
        <v>34</v>
      </c>
      <c r="Q129" s="12">
        <v>18</v>
      </c>
      <c r="R129" s="12">
        <v>1</v>
      </c>
      <c r="S129" s="12">
        <v>65.09</v>
      </c>
      <c r="T129" s="9" t="s">
        <v>198</v>
      </c>
      <c r="U129" s="13">
        <v>1.98</v>
      </c>
      <c r="V129" s="14">
        <v>121.56275516000001</v>
      </c>
      <c r="W129" s="14">
        <f t="shared" si="6"/>
        <v>33</v>
      </c>
      <c r="X129" s="32">
        <v>31309</v>
      </c>
      <c r="Y129" s="15">
        <f>IF(ISBLANK(D129),0,1)</f>
        <v>1</v>
      </c>
      <c r="Z129" s="18">
        <v>77</v>
      </c>
      <c r="AA129" s="2" t="s">
        <v>296</v>
      </c>
      <c r="AB129" s="2">
        <v>85</v>
      </c>
      <c r="AG129" s="2">
        <v>71</v>
      </c>
      <c r="AI129" s="2">
        <v>81</v>
      </c>
      <c r="AJ129" s="2">
        <v>83</v>
      </c>
      <c r="AR129" s="11">
        <v>28</v>
      </c>
      <c r="AS129" s="21">
        <v>33</v>
      </c>
      <c r="AT129" s="2">
        <f t="shared" si="7"/>
        <v>0.84848484848484851</v>
      </c>
      <c r="AU129">
        <v>350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2</v>
      </c>
      <c r="BC129">
        <v>0</v>
      </c>
      <c r="BD129">
        <v>6</v>
      </c>
      <c r="BE129">
        <v>0</v>
      </c>
      <c r="BF129">
        <v>14</v>
      </c>
      <c r="BG129">
        <v>3</v>
      </c>
      <c r="BH129">
        <v>71</v>
      </c>
      <c r="BI129">
        <v>4</v>
      </c>
      <c r="BJ129">
        <v>0</v>
      </c>
      <c r="BK129">
        <v>1</v>
      </c>
      <c r="BL129">
        <v>1</v>
      </c>
      <c r="BM129">
        <v>3</v>
      </c>
      <c r="BN129">
        <v>0</v>
      </c>
      <c r="BO129">
        <v>1</v>
      </c>
      <c r="BP129">
        <v>7</v>
      </c>
      <c r="BQ129">
        <v>0</v>
      </c>
      <c r="BR129">
        <v>0</v>
      </c>
      <c r="BS129">
        <v>0</v>
      </c>
      <c r="BT129" s="22"/>
    </row>
    <row r="130" spans="1:72" x14ac:dyDescent="0.2">
      <c r="A130" s="10" t="s">
        <v>5</v>
      </c>
      <c r="B130" s="11" t="s">
        <v>159</v>
      </c>
      <c r="C130" s="10" t="s">
        <v>48</v>
      </c>
      <c r="D130" s="10"/>
      <c r="G130" s="2" t="str">
        <f t="shared" ref="G130:G193" si="10">RIGHT(D130,4)</f>
        <v/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9" t="s">
        <v>198</v>
      </c>
      <c r="U130" s="13">
        <v>1.98</v>
      </c>
      <c r="V130" s="14">
        <v>116.57323909</v>
      </c>
      <c r="W130" s="14">
        <f t="shared" si="6"/>
        <v>27</v>
      </c>
      <c r="X130" s="32">
        <v>33500</v>
      </c>
      <c r="Y130" s="15">
        <f>IF(ISBLANK(D130),0,1)</f>
        <v>0</v>
      </c>
      <c r="AA130" s="2" t="s">
        <v>297</v>
      </c>
      <c r="AR130" s="11"/>
      <c r="AS130" s="21"/>
      <c r="BT130" s="22"/>
    </row>
    <row r="131" spans="1:72" x14ac:dyDescent="0.2">
      <c r="A131" s="10" t="s">
        <v>5</v>
      </c>
      <c r="B131" s="11" t="s">
        <v>160</v>
      </c>
      <c r="C131" s="10" t="s">
        <v>48</v>
      </c>
      <c r="D131" s="12" t="s">
        <v>202</v>
      </c>
      <c r="E131" s="2">
        <f t="shared" ref="E131:E141" si="11">G131-F131+1</f>
        <v>3</v>
      </c>
      <c r="F131" s="2" t="str">
        <f t="shared" ref="F131:F141" si="12">LEFT(D131, SEARCH("-",D131,1)-1)</f>
        <v>2017</v>
      </c>
      <c r="G131" s="2" t="str">
        <f t="shared" si="10"/>
        <v>2019</v>
      </c>
      <c r="H131" s="12">
        <v>9</v>
      </c>
      <c r="I131" s="12">
        <v>6</v>
      </c>
      <c r="J131" s="12">
        <v>3</v>
      </c>
      <c r="K131" s="12">
        <v>10</v>
      </c>
      <c r="L131" s="12">
        <v>2</v>
      </c>
      <c r="M131" s="12">
        <v>0</v>
      </c>
      <c r="N131" s="12">
        <v>0</v>
      </c>
      <c r="O131" s="12">
        <v>0</v>
      </c>
      <c r="P131" s="12">
        <v>6</v>
      </c>
      <c r="Q131" s="12">
        <v>3</v>
      </c>
      <c r="R131" s="12">
        <v>0</v>
      </c>
      <c r="S131" s="12">
        <v>66.66</v>
      </c>
      <c r="T131" s="9" t="s">
        <v>198</v>
      </c>
      <c r="U131" s="13">
        <v>1.96</v>
      </c>
      <c r="V131" s="14">
        <v>110.67653828</v>
      </c>
      <c r="W131" s="14">
        <f t="shared" ref="W131:W194" si="13">DATEDIF(X131, DATE(2019,4,1),"y")</f>
        <v>27</v>
      </c>
      <c r="X131" s="32">
        <v>33644</v>
      </c>
      <c r="Y131" s="15">
        <f>IF(ISBLANK(D131),0,1)</f>
        <v>1</v>
      </c>
      <c r="Z131" s="18">
        <v>65</v>
      </c>
      <c r="AA131" s="2" t="s">
        <v>294</v>
      </c>
      <c r="AB131" s="2">
        <v>73</v>
      </c>
      <c r="AG131" s="2">
        <v>70</v>
      </c>
      <c r="AI131" s="2">
        <v>87</v>
      </c>
      <c r="AJ131" s="2">
        <v>88</v>
      </c>
      <c r="AR131" s="11">
        <v>10</v>
      </c>
      <c r="AS131" s="21">
        <v>13</v>
      </c>
      <c r="AT131" s="2">
        <f t="shared" ref="AT131:AT193" si="14">AR131/AS131</f>
        <v>0.76923076923076927</v>
      </c>
      <c r="AU131">
        <v>103</v>
      </c>
      <c r="AV131">
        <v>5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5</v>
      </c>
      <c r="BE131">
        <v>0</v>
      </c>
      <c r="BF131">
        <v>3</v>
      </c>
      <c r="BG131">
        <v>0</v>
      </c>
      <c r="BH131">
        <v>22</v>
      </c>
      <c r="BI131">
        <v>4</v>
      </c>
      <c r="BJ131">
        <v>0</v>
      </c>
      <c r="BK131">
        <v>1</v>
      </c>
      <c r="BL131">
        <v>1</v>
      </c>
      <c r="BM131">
        <v>0</v>
      </c>
      <c r="BN131">
        <v>0</v>
      </c>
      <c r="BO131">
        <v>1</v>
      </c>
      <c r="BP131">
        <v>3</v>
      </c>
      <c r="BQ131">
        <v>0</v>
      </c>
      <c r="BR131">
        <v>0</v>
      </c>
      <c r="BS131">
        <v>0</v>
      </c>
      <c r="BT131" s="22"/>
    </row>
    <row r="132" spans="1:72" x14ac:dyDescent="0.2">
      <c r="A132" s="10" t="s">
        <v>5</v>
      </c>
      <c r="B132" s="11" t="s">
        <v>161</v>
      </c>
      <c r="C132" s="10" t="s">
        <v>48</v>
      </c>
      <c r="D132" s="12" t="s">
        <v>228</v>
      </c>
      <c r="E132" s="2">
        <f t="shared" si="11"/>
        <v>7</v>
      </c>
      <c r="F132" s="2" t="str">
        <f t="shared" si="12"/>
        <v>2012</v>
      </c>
      <c r="G132" s="2" t="str">
        <f t="shared" si="10"/>
        <v>2018</v>
      </c>
      <c r="H132" s="12">
        <v>8</v>
      </c>
      <c r="I132" s="12">
        <v>5</v>
      </c>
      <c r="J132" s="12">
        <v>3</v>
      </c>
      <c r="K132" s="12">
        <v>5</v>
      </c>
      <c r="L132" s="12">
        <v>1</v>
      </c>
      <c r="M132" s="12">
        <v>0</v>
      </c>
      <c r="N132" s="12">
        <v>0</v>
      </c>
      <c r="O132" s="12">
        <v>0</v>
      </c>
      <c r="P132" s="12">
        <v>5</v>
      </c>
      <c r="Q132" s="12">
        <v>3</v>
      </c>
      <c r="R132" s="12">
        <v>0</v>
      </c>
      <c r="S132" s="12">
        <v>62.5</v>
      </c>
      <c r="T132" s="9" t="s">
        <v>195</v>
      </c>
      <c r="U132" s="13">
        <v>1.96</v>
      </c>
      <c r="V132" s="14">
        <v>105.68702221000001</v>
      </c>
      <c r="W132" s="14">
        <f t="shared" si="13"/>
        <v>31</v>
      </c>
      <c r="X132" s="32">
        <v>31996</v>
      </c>
      <c r="Y132" s="15">
        <f>IF(ISBLANK(D132),0,1)</f>
        <v>1</v>
      </c>
      <c r="Z132" s="18">
        <v>72</v>
      </c>
      <c r="AA132" s="2" t="s">
        <v>293</v>
      </c>
      <c r="AB132" s="2">
        <v>58</v>
      </c>
      <c r="AH132" s="2">
        <v>29</v>
      </c>
      <c r="AK132" s="2">
        <v>29</v>
      </c>
      <c r="AL132" s="2">
        <v>29</v>
      </c>
      <c r="AR132" s="11"/>
      <c r="AS132" s="21"/>
      <c r="BT132" s="22"/>
    </row>
    <row r="133" spans="1:72" x14ac:dyDescent="0.2">
      <c r="A133" s="10" t="s">
        <v>5</v>
      </c>
      <c r="B133" s="11" t="s">
        <v>162</v>
      </c>
      <c r="C133" s="10" t="s">
        <v>48</v>
      </c>
      <c r="D133" s="12" t="s">
        <v>189</v>
      </c>
      <c r="E133" s="2">
        <f t="shared" si="11"/>
        <v>1</v>
      </c>
      <c r="F133" s="2" t="str">
        <f t="shared" si="12"/>
        <v>2019</v>
      </c>
      <c r="G133" s="2" t="str">
        <f t="shared" si="10"/>
        <v>2019</v>
      </c>
      <c r="H133" s="12">
        <v>5</v>
      </c>
      <c r="I133" s="12">
        <v>1</v>
      </c>
      <c r="J133" s="12">
        <v>4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5</v>
      </c>
      <c r="Q133" s="12">
        <v>0</v>
      </c>
      <c r="R133" s="12">
        <v>0</v>
      </c>
      <c r="S133" s="12">
        <v>100</v>
      </c>
      <c r="T133" s="9" t="s">
        <v>195</v>
      </c>
      <c r="U133" s="13">
        <v>1.91</v>
      </c>
      <c r="V133" s="14">
        <v>101.60469088000001</v>
      </c>
      <c r="W133" s="14">
        <f t="shared" si="13"/>
        <v>21</v>
      </c>
      <c r="X133" s="32">
        <v>35698</v>
      </c>
      <c r="Y133" s="15">
        <f>IF(ISBLANK(D133),0,1)</f>
        <v>1</v>
      </c>
      <c r="Z133" s="18">
        <v>64</v>
      </c>
      <c r="AA133" s="2" t="s">
        <v>294</v>
      </c>
      <c r="AB133" s="2">
        <v>64</v>
      </c>
      <c r="AH133" s="2">
        <v>69</v>
      </c>
      <c r="AK133" s="2">
        <v>72</v>
      </c>
      <c r="AL133" s="2">
        <v>64</v>
      </c>
      <c r="AR133" s="11">
        <v>29</v>
      </c>
      <c r="AS133" s="21">
        <v>10</v>
      </c>
      <c r="AT133" s="2">
        <f t="shared" si="14"/>
        <v>2.9</v>
      </c>
      <c r="AU133">
        <v>108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7</v>
      </c>
      <c r="BE133">
        <v>1</v>
      </c>
      <c r="BF133">
        <v>2</v>
      </c>
      <c r="BG133">
        <v>0</v>
      </c>
      <c r="BH133">
        <v>30</v>
      </c>
      <c r="BI133">
        <v>3</v>
      </c>
      <c r="BJ133">
        <v>1</v>
      </c>
      <c r="BK133">
        <v>1</v>
      </c>
      <c r="BL133">
        <v>1</v>
      </c>
      <c r="BM133">
        <v>0</v>
      </c>
      <c r="BN133">
        <v>0</v>
      </c>
      <c r="BO133">
        <v>1</v>
      </c>
      <c r="BP133">
        <v>2</v>
      </c>
      <c r="BQ133">
        <v>0</v>
      </c>
      <c r="BR133">
        <v>0</v>
      </c>
      <c r="BS133">
        <v>0</v>
      </c>
      <c r="BT133" s="22"/>
    </row>
    <row r="134" spans="1:72" x14ac:dyDescent="0.2">
      <c r="A134" s="10" t="s">
        <v>5</v>
      </c>
      <c r="B134" s="11" t="s">
        <v>163</v>
      </c>
      <c r="C134" s="10" t="s">
        <v>48</v>
      </c>
      <c r="D134" s="12" t="s">
        <v>228</v>
      </c>
      <c r="E134" s="2">
        <f t="shared" si="11"/>
        <v>7</v>
      </c>
      <c r="F134" s="2" t="str">
        <f t="shared" si="12"/>
        <v>2012</v>
      </c>
      <c r="G134" s="2" t="str">
        <f t="shared" si="10"/>
        <v>2018</v>
      </c>
      <c r="H134" s="12">
        <v>31</v>
      </c>
      <c r="I134" s="12">
        <v>27</v>
      </c>
      <c r="J134" s="12">
        <v>4</v>
      </c>
      <c r="K134" s="12">
        <v>15</v>
      </c>
      <c r="L134" s="12">
        <v>3</v>
      </c>
      <c r="M134" s="12">
        <v>0</v>
      </c>
      <c r="N134" s="12">
        <v>0</v>
      </c>
      <c r="O134" s="12">
        <v>0</v>
      </c>
      <c r="P134" s="12">
        <v>22</v>
      </c>
      <c r="Q134" s="12">
        <v>8</v>
      </c>
      <c r="R134" s="12">
        <v>1</v>
      </c>
      <c r="S134" s="12">
        <v>72.58</v>
      </c>
      <c r="T134" s="9" t="s">
        <v>195</v>
      </c>
      <c r="U134" s="13">
        <v>1.88</v>
      </c>
      <c r="V134" s="14">
        <v>109.76935354000001</v>
      </c>
      <c r="W134" s="14">
        <f t="shared" si="13"/>
        <v>28</v>
      </c>
      <c r="X134" s="32">
        <v>33189</v>
      </c>
      <c r="Y134" s="15">
        <f>IF(ISBLANK(D134),0,1)</f>
        <v>1</v>
      </c>
      <c r="AA134" s="2" t="s">
        <v>298</v>
      </c>
      <c r="AR134" s="11"/>
      <c r="AS134" s="21"/>
      <c r="BT134" s="22"/>
    </row>
    <row r="135" spans="1:72" x14ac:dyDescent="0.2">
      <c r="A135" s="10" t="s">
        <v>5</v>
      </c>
      <c r="B135" s="11" t="s">
        <v>164</v>
      </c>
      <c r="C135" s="10" t="s">
        <v>48</v>
      </c>
      <c r="D135" s="12" t="s">
        <v>191</v>
      </c>
      <c r="E135" s="2">
        <f t="shared" si="11"/>
        <v>4</v>
      </c>
      <c r="F135" s="2" t="str">
        <f t="shared" si="12"/>
        <v>2016</v>
      </c>
      <c r="G135" s="2" t="str">
        <f t="shared" si="10"/>
        <v>2019</v>
      </c>
      <c r="H135" s="12">
        <v>14</v>
      </c>
      <c r="I135" s="12">
        <v>12</v>
      </c>
      <c r="J135" s="12">
        <v>2</v>
      </c>
      <c r="K135" s="12">
        <v>10</v>
      </c>
      <c r="L135" s="12">
        <v>2</v>
      </c>
      <c r="M135" s="12">
        <v>0</v>
      </c>
      <c r="N135" s="12">
        <v>0</v>
      </c>
      <c r="O135" s="12">
        <v>0</v>
      </c>
      <c r="P135" s="12">
        <v>9</v>
      </c>
      <c r="Q135" s="12">
        <v>5</v>
      </c>
      <c r="R135" s="12">
        <v>0</v>
      </c>
      <c r="S135" s="12">
        <v>64.28</v>
      </c>
      <c r="T135" s="9" t="s">
        <v>195</v>
      </c>
      <c r="U135" s="13">
        <v>1.88</v>
      </c>
      <c r="V135" s="14">
        <v>102.96546799000001</v>
      </c>
      <c r="W135" s="14">
        <f t="shared" si="13"/>
        <v>24</v>
      </c>
      <c r="X135" s="32">
        <v>34442</v>
      </c>
      <c r="Y135" s="15">
        <f>IF(ISBLANK(D135),0,1)</f>
        <v>1</v>
      </c>
      <c r="Z135" s="18">
        <v>62</v>
      </c>
      <c r="AA135" s="2" t="s">
        <v>294</v>
      </c>
      <c r="AB135" s="2">
        <v>64</v>
      </c>
      <c r="AC135" s="2">
        <v>63</v>
      </c>
      <c r="AF135" s="2">
        <v>65</v>
      </c>
      <c r="AM135" s="2">
        <v>74</v>
      </c>
      <c r="AR135" s="11">
        <v>81</v>
      </c>
      <c r="AS135" s="21">
        <v>51</v>
      </c>
      <c r="AT135" s="2">
        <f t="shared" si="14"/>
        <v>1.588235294117647</v>
      </c>
      <c r="AU135">
        <v>309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2</v>
      </c>
      <c r="BC135">
        <v>1</v>
      </c>
      <c r="BD135">
        <v>15</v>
      </c>
      <c r="BE135">
        <v>0</v>
      </c>
      <c r="BF135">
        <v>10</v>
      </c>
      <c r="BG135">
        <v>0</v>
      </c>
      <c r="BH135">
        <v>62</v>
      </c>
      <c r="BI135">
        <v>13</v>
      </c>
      <c r="BJ135">
        <v>0</v>
      </c>
      <c r="BK135">
        <v>5</v>
      </c>
      <c r="BL135">
        <v>2</v>
      </c>
      <c r="BM135">
        <v>3</v>
      </c>
      <c r="BN135">
        <v>0</v>
      </c>
      <c r="BO135">
        <v>8</v>
      </c>
      <c r="BP135">
        <v>1</v>
      </c>
      <c r="BQ135">
        <v>0</v>
      </c>
      <c r="BR135">
        <v>0</v>
      </c>
      <c r="BS135">
        <v>0</v>
      </c>
      <c r="BT135" s="22"/>
    </row>
    <row r="136" spans="1:72" x14ac:dyDescent="0.2">
      <c r="A136" s="10" t="s">
        <v>5</v>
      </c>
      <c r="B136" s="11" t="s">
        <v>165</v>
      </c>
      <c r="C136" s="10" t="s">
        <v>48</v>
      </c>
      <c r="D136" s="12" t="s">
        <v>217</v>
      </c>
      <c r="E136" s="2">
        <f t="shared" si="11"/>
        <v>2</v>
      </c>
      <c r="F136" s="2" t="str">
        <f t="shared" si="12"/>
        <v>2018</v>
      </c>
      <c r="G136" s="2" t="str">
        <f t="shared" si="10"/>
        <v>2019</v>
      </c>
      <c r="H136" s="12">
        <v>9</v>
      </c>
      <c r="I136" s="12">
        <v>9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7</v>
      </c>
      <c r="Q136" s="12">
        <v>2</v>
      </c>
      <c r="R136" s="12">
        <v>0</v>
      </c>
      <c r="S136" s="12">
        <v>77.77</v>
      </c>
      <c r="T136" s="9" t="s">
        <v>200</v>
      </c>
      <c r="U136" s="13">
        <v>1.85</v>
      </c>
      <c r="V136" s="14">
        <v>94.800805330000003</v>
      </c>
      <c r="W136" s="14">
        <f t="shared" si="13"/>
        <v>28</v>
      </c>
      <c r="X136" s="32">
        <v>33237</v>
      </c>
      <c r="Y136" s="15">
        <f>IF(ISBLANK(D136),0,1)</f>
        <v>1</v>
      </c>
      <c r="Z136" s="18">
        <v>76</v>
      </c>
      <c r="AA136" s="2" t="s">
        <v>292</v>
      </c>
      <c r="AB136" s="2">
        <v>79</v>
      </c>
      <c r="AH136" s="2">
        <v>80</v>
      </c>
      <c r="AK136" s="2">
        <v>76</v>
      </c>
      <c r="AL136" s="2">
        <v>65</v>
      </c>
      <c r="AR136" s="11">
        <v>45</v>
      </c>
      <c r="AS136" s="21">
        <v>30</v>
      </c>
      <c r="AT136" s="2">
        <f t="shared" si="14"/>
        <v>1.5</v>
      </c>
      <c r="AU136">
        <v>383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</v>
      </c>
      <c r="BC136">
        <v>0</v>
      </c>
      <c r="BD136">
        <v>12</v>
      </c>
      <c r="BE136">
        <v>1</v>
      </c>
      <c r="BF136">
        <v>12</v>
      </c>
      <c r="BG136">
        <v>1</v>
      </c>
      <c r="BH136">
        <v>83</v>
      </c>
      <c r="BI136">
        <v>4</v>
      </c>
      <c r="BJ136">
        <v>4</v>
      </c>
      <c r="BK136">
        <v>3</v>
      </c>
      <c r="BL136">
        <v>3</v>
      </c>
      <c r="BM136">
        <v>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 s="22"/>
    </row>
    <row r="137" spans="1:72" x14ac:dyDescent="0.2">
      <c r="A137" s="10" t="s">
        <v>5</v>
      </c>
      <c r="B137" s="11" t="s">
        <v>166</v>
      </c>
      <c r="C137" s="10" t="s">
        <v>48</v>
      </c>
      <c r="D137" s="12" t="s">
        <v>216</v>
      </c>
      <c r="E137" s="2">
        <f t="shared" si="11"/>
        <v>8</v>
      </c>
      <c r="F137" s="2" t="str">
        <f t="shared" si="12"/>
        <v>2012</v>
      </c>
      <c r="G137" s="2" t="str">
        <f t="shared" si="10"/>
        <v>2019</v>
      </c>
      <c r="H137" s="12">
        <v>35</v>
      </c>
      <c r="I137" s="12">
        <v>19</v>
      </c>
      <c r="J137" s="12">
        <v>16</v>
      </c>
      <c r="K137" s="12">
        <v>5</v>
      </c>
      <c r="L137" s="12">
        <v>1</v>
      </c>
      <c r="M137" s="12">
        <v>0</v>
      </c>
      <c r="N137" s="12">
        <v>0</v>
      </c>
      <c r="O137" s="12">
        <v>0</v>
      </c>
      <c r="P137" s="12">
        <v>25</v>
      </c>
      <c r="Q137" s="12">
        <v>9</v>
      </c>
      <c r="R137" s="12">
        <v>1</v>
      </c>
      <c r="S137" s="12">
        <v>72.849999999999994</v>
      </c>
      <c r="T137" s="9" t="s">
        <v>195</v>
      </c>
      <c r="U137" s="13">
        <v>1.88</v>
      </c>
      <c r="V137" s="14">
        <v>99.79032140000001</v>
      </c>
      <c r="W137" s="14">
        <f t="shared" si="13"/>
        <v>29</v>
      </c>
      <c r="X137" s="32">
        <v>32726</v>
      </c>
      <c r="Y137" s="15">
        <f>IF(ISBLANK(D137),0,1)</f>
        <v>1</v>
      </c>
      <c r="Z137" s="18">
        <v>72</v>
      </c>
      <c r="AA137" s="2" t="s">
        <v>296</v>
      </c>
      <c r="AB137" s="2">
        <v>69</v>
      </c>
      <c r="AH137" s="2">
        <v>81</v>
      </c>
      <c r="AK137" s="2">
        <v>66</v>
      </c>
      <c r="AL137" s="2">
        <v>55</v>
      </c>
      <c r="AR137" s="11">
        <v>12</v>
      </c>
      <c r="AS137" s="21">
        <v>14</v>
      </c>
      <c r="AT137" s="2">
        <f t="shared" si="14"/>
        <v>0.8571428571428571</v>
      </c>
      <c r="AU137">
        <v>320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3</v>
      </c>
      <c r="BE137">
        <v>0</v>
      </c>
      <c r="BF137">
        <v>17</v>
      </c>
      <c r="BG137">
        <v>0</v>
      </c>
      <c r="BH137">
        <v>67</v>
      </c>
      <c r="BI137">
        <v>2</v>
      </c>
      <c r="BJ137">
        <v>2</v>
      </c>
      <c r="BK137">
        <v>2</v>
      </c>
      <c r="BL137">
        <v>2</v>
      </c>
      <c r="BM137">
        <v>5</v>
      </c>
      <c r="BN137">
        <v>0</v>
      </c>
      <c r="BO137">
        <v>0</v>
      </c>
      <c r="BP137">
        <v>12</v>
      </c>
      <c r="BQ137">
        <v>0</v>
      </c>
      <c r="BR137">
        <v>0</v>
      </c>
      <c r="BS137">
        <v>0</v>
      </c>
      <c r="BT137" s="22"/>
    </row>
    <row r="138" spans="1:72" x14ac:dyDescent="0.2">
      <c r="A138" s="10" t="s">
        <v>5</v>
      </c>
      <c r="B138" s="11" t="s">
        <v>167</v>
      </c>
      <c r="C138" s="10" t="s">
        <v>49</v>
      </c>
      <c r="D138" s="12" t="s">
        <v>220</v>
      </c>
      <c r="E138" s="2">
        <f t="shared" si="11"/>
        <v>5</v>
      </c>
      <c r="F138" s="2" t="str">
        <f t="shared" si="12"/>
        <v>2015</v>
      </c>
      <c r="G138" s="2" t="str">
        <f t="shared" si="10"/>
        <v>2019</v>
      </c>
      <c r="H138" s="12">
        <v>19</v>
      </c>
      <c r="I138" s="12">
        <v>12</v>
      </c>
      <c r="J138" s="12">
        <v>7</v>
      </c>
      <c r="K138" s="12">
        <v>20</v>
      </c>
      <c r="L138" s="12">
        <v>4</v>
      </c>
      <c r="M138" s="12">
        <v>0</v>
      </c>
      <c r="N138" s="12">
        <v>0</v>
      </c>
      <c r="O138" s="12">
        <v>0</v>
      </c>
      <c r="P138" s="12">
        <v>14</v>
      </c>
      <c r="Q138" s="12">
        <v>4</v>
      </c>
      <c r="R138" s="12">
        <v>1</v>
      </c>
      <c r="S138" s="12">
        <v>76.31</v>
      </c>
      <c r="T138" s="9" t="s">
        <v>201</v>
      </c>
      <c r="U138" s="13">
        <v>1.78</v>
      </c>
      <c r="V138" s="14">
        <v>84.821773190000002</v>
      </c>
      <c r="W138" s="14">
        <f t="shared" si="13"/>
        <v>28</v>
      </c>
      <c r="X138" s="32">
        <v>33103</v>
      </c>
      <c r="Y138" s="15">
        <f>IF(ISBLANK(D138),0,1)</f>
        <v>1</v>
      </c>
      <c r="Z138" s="18">
        <v>84</v>
      </c>
      <c r="AA138" s="2" t="s">
        <v>293</v>
      </c>
      <c r="AB138" s="2">
        <v>55</v>
      </c>
      <c r="AD138" s="2">
        <v>91</v>
      </c>
      <c r="AM138" s="2">
        <v>75</v>
      </c>
      <c r="AR138" s="11">
        <v>47</v>
      </c>
      <c r="AS138" s="21">
        <v>17</v>
      </c>
      <c r="AT138" s="2">
        <f t="shared" si="14"/>
        <v>2.7647058823529411</v>
      </c>
      <c r="AU138">
        <v>247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3</v>
      </c>
      <c r="BC138">
        <v>2</v>
      </c>
      <c r="BD138">
        <v>5</v>
      </c>
      <c r="BE138">
        <v>0</v>
      </c>
      <c r="BF138">
        <v>222</v>
      </c>
      <c r="BG138">
        <v>4</v>
      </c>
      <c r="BH138">
        <v>27</v>
      </c>
      <c r="BI138">
        <v>9</v>
      </c>
      <c r="BJ138">
        <v>1</v>
      </c>
      <c r="BK138">
        <v>9</v>
      </c>
      <c r="BL138">
        <v>7</v>
      </c>
      <c r="BM138">
        <v>3</v>
      </c>
      <c r="BN138">
        <v>31</v>
      </c>
      <c r="BO138">
        <v>1</v>
      </c>
      <c r="BP138">
        <v>0</v>
      </c>
      <c r="BQ138">
        <v>0</v>
      </c>
      <c r="BR138">
        <v>0</v>
      </c>
      <c r="BS138">
        <v>0</v>
      </c>
      <c r="BT138" s="22"/>
    </row>
    <row r="139" spans="1:72" x14ac:dyDescent="0.2">
      <c r="A139" s="10" t="s">
        <v>5</v>
      </c>
      <c r="B139" s="11" t="s">
        <v>168</v>
      </c>
      <c r="C139" s="10" t="s">
        <v>49</v>
      </c>
      <c r="D139" s="12" t="s">
        <v>225</v>
      </c>
      <c r="E139" s="2">
        <f t="shared" si="11"/>
        <v>6</v>
      </c>
      <c r="F139" s="2" t="str">
        <f t="shared" si="12"/>
        <v>2012</v>
      </c>
      <c r="G139" s="2" t="str">
        <f t="shared" si="10"/>
        <v>2017</v>
      </c>
      <c r="H139" s="12">
        <v>16</v>
      </c>
      <c r="I139" s="12">
        <v>13</v>
      </c>
      <c r="J139" s="12">
        <v>3</v>
      </c>
      <c r="K139" s="12">
        <v>20</v>
      </c>
      <c r="L139" s="12">
        <v>4</v>
      </c>
      <c r="M139" s="12">
        <v>0</v>
      </c>
      <c r="N139" s="12">
        <v>0</v>
      </c>
      <c r="O139" s="12">
        <v>0</v>
      </c>
      <c r="P139" s="12">
        <v>10</v>
      </c>
      <c r="Q139" s="12">
        <v>6</v>
      </c>
      <c r="R139" s="12">
        <v>0</v>
      </c>
      <c r="S139" s="12">
        <v>62.5</v>
      </c>
      <c r="T139" s="9" t="s">
        <v>201</v>
      </c>
      <c r="U139" s="13">
        <v>1.83</v>
      </c>
      <c r="V139" s="14">
        <v>87.996919779999999</v>
      </c>
      <c r="W139" s="14">
        <f t="shared" si="13"/>
        <v>30</v>
      </c>
      <c r="X139" s="32">
        <v>32486</v>
      </c>
      <c r="Y139" s="15">
        <f>IF(ISBLANK(D139),0,1)</f>
        <v>1</v>
      </c>
      <c r="Z139" s="18">
        <v>77</v>
      </c>
      <c r="AA139" s="2" t="s">
        <v>271</v>
      </c>
      <c r="AB139" s="2">
        <v>75</v>
      </c>
      <c r="AD139" s="2">
        <v>82</v>
      </c>
      <c r="AM139" s="2">
        <v>85</v>
      </c>
      <c r="AR139" s="11"/>
      <c r="AS139" s="21"/>
      <c r="BT139" s="22"/>
    </row>
    <row r="140" spans="1:72" x14ac:dyDescent="0.2">
      <c r="A140" s="10" t="s">
        <v>5</v>
      </c>
      <c r="B140" s="11" t="s">
        <v>169</v>
      </c>
      <c r="C140" s="10" t="s">
        <v>49</v>
      </c>
      <c r="D140" s="12" t="s">
        <v>189</v>
      </c>
      <c r="E140" s="2">
        <f t="shared" si="11"/>
        <v>1</v>
      </c>
      <c r="F140" s="2" t="str">
        <f t="shared" si="12"/>
        <v>2019</v>
      </c>
      <c r="G140" s="2" t="str">
        <f t="shared" si="10"/>
        <v>2019</v>
      </c>
      <c r="H140" s="12">
        <v>1</v>
      </c>
      <c r="I140" s="12">
        <v>1</v>
      </c>
      <c r="J140" s="12">
        <v>0</v>
      </c>
      <c r="K140" s="12">
        <v>5</v>
      </c>
      <c r="L140" s="12">
        <v>1</v>
      </c>
      <c r="M140" s="12">
        <v>0</v>
      </c>
      <c r="N140" s="12">
        <v>0</v>
      </c>
      <c r="O140" s="12">
        <v>0</v>
      </c>
      <c r="P140" s="12">
        <v>1</v>
      </c>
      <c r="Q140" s="12">
        <v>0</v>
      </c>
      <c r="R140" s="12">
        <v>0</v>
      </c>
      <c r="S140" s="12">
        <v>100</v>
      </c>
      <c r="T140" s="9" t="s">
        <v>201</v>
      </c>
      <c r="U140" s="13">
        <v>1.78</v>
      </c>
      <c r="V140" s="14">
        <v>76.657110529999997</v>
      </c>
      <c r="W140" s="14">
        <f t="shared" si="13"/>
        <v>24</v>
      </c>
      <c r="X140" s="32">
        <v>34700</v>
      </c>
      <c r="Y140" s="15">
        <f>IF(ISBLANK(D140),0,1)</f>
        <v>1</v>
      </c>
      <c r="Z140" s="18">
        <v>80</v>
      </c>
      <c r="AA140" s="2" t="s">
        <v>292</v>
      </c>
      <c r="AB140" s="2">
        <v>64</v>
      </c>
      <c r="AD140" s="2">
        <v>92</v>
      </c>
      <c r="AM140" s="2">
        <v>75</v>
      </c>
      <c r="AR140" s="11">
        <v>24</v>
      </c>
      <c r="AS140" s="21">
        <v>7</v>
      </c>
      <c r="AT140" s="2">
        <f t="shared" si="14"/>
        <v>3.4285714285714284</v>
      </c>
      <c r="AU140">
        <v>52</v>
      </c>
      <c r="AV140">
        <v>5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0</v>
      </c>
      <c r="BF140">
        <v>33</v>
      </c>
      <c r="BG140">
        <v>0</v>
      </c>
      <c r="BH140">
        <v>5</v>
      </c>
      <c r="BI140">
        <v>2</v>
      </c>
      <c r="BJ140">
        <v>1</v>
      </c>
      <c r="BK140">
        <v>3</v>
      </c>
      <c r="BL140">
        <v>2</v>
      </c>
      <c r="BM140">
        <v>0</v>
      </c>
      <c r="BN140">
        <v>6</v>
      </c>
      <c r="BO140">
        <v>0</v>
      </c>
      <c r="BP140">
        <v>0</v>
      </c>
      <c r="BQ140">
        <v>0</v>
      </c>
      <c r="BR140">
        <v>0</v>
      </c>
      <c r="BS140">
        <v>0</v>
      </c>
      <c r="BT140" s="22"/>
    </row>
    <row r="141" spans="1:72" x14ac:dyDescent="0.2">
      <c r="A141" s="10" t="s">
        <v>5</v>
      </c>
      <c r="B141" s="11" t="s">
        <v>170</v>
      </c>
      <c r="C141" s="10" t="s">
        <v>49</v>
      </c>
      <c r="D141" s="12" t="s">
        <v>205</v>
      </c>
      <c r="E141" s="2">
        <f t="shared" si="11"/>
        <v>7</v>
      </c>
      <c r="F141" s="2" t="str">
        <f t="shared" si="12"/>
        <v>2013</v>
      </c>
      <c r="G141" s="2" t="str">
        <f t="shared" si="10"/>
        <v>2019</v>
      </c>
      <c r="H141" s="12">
        <v>30</v>
      </c>
      <c r="I141" s="12">
        <v>24</v>
      </c>
      <c r="J141" s="12">
        <v>6</v>
      </c>
      <c r="K141" s="12">
        <v>123</v>
      </c>
      <c r="L141" s="12">
        <v>3</v>
      </c>
      <c r="M141" s="12">
        <v>24</v>
      </c>
      <c r="N141" s="12">
        <v>17</v>
      </c>
      <c r="O141" s="12">
        <v>3</v>
      </c>
      <c r="P141" s="12">
        <v>21</v>
      </c>
      <c r="Q141" s="12">
        <v>8</v>
      </c>
      <c r="R141" s="12">
        <v>1</v>
      </c>
      <c r="S141" s="12">
        <v>71.66</v>
      </c>
      <c r="T141" s="9" t="s">
        <v>203</v>
      </c>
      <c r="U141" s="13">
        <v>1.88</v>
      </c>
      <c r="V141" s="14">
        <v>89.811289260000009</v>
      </c>
      <c r="W141" s="14">
        <f t="shared" si="13"/>
        <v>29</v>
      </c>
      <c r="X141" s="32">
        <v>32797</v>
      </c>
      <c r="Y141" s="15">
        <f>IF(ISBLANK(D141),0,1)</f>
        <v>1</v>
      </c>
      <c r="Z141" s="18">
        <v>82</v>
      </c>
      <c r="AA141" s="2" t="s">
        <v>289</v>
      </c>
      <c r="AB141" s="2">
        <v>70</v>
      </c>
      <c r="AC141" s="2">
        <v>79</v>
      </c>
      <c r="AD141" s="2">
        <v>53</v>
      </c>
      <c r="AP141" s="2">
        <v>90</v>
      </c>
      <c r="AR141" s="11">
        <v>57</v>
      </c>
      <c r="AS141" s="21">
        <v>22</v>
      </c>
      <c r="AT141" s="2">
        <f t="shared" si="14"/>
        <v>2.5909090909090908</v>
      </c>
      <c r="AU141">
        <v>207</v>
      </c>
      <c r="AV141">
        <v>21</v>
      </c>
      <c r="AW141">
        <v>0</v>
      </c>
      <c r="AX141">
        <v>2</v>
      </c>
      <c r="AY141">
        <v>3</v>
      </c>
      <c r="AZ141">
        <v>5</v>
      </c>
      <c r="BA141">
        <v>0</v>
      </c>
      <c r="BB141">
        <v>2</v>
      </c>
      <c r="BC141">
        <v>2</v>
      </c>
      <c r="BD141">
        <v>9</v>
      </c>
      <c r="BE141">
        <v>0</v>
      </c>
      <c r="BF141">
        <v>37</v>
      </c>
      <c r="BG141">
        <v>1</v>
      </c>
      <c r="BH141">
        <v>32</v>
      </c>
      <c r="BI141">
        <v>4</v>
      </c>
      <c r="BJ141">
        <v>0</v>
      </c>
      <c r="BK141">
        <v>5</v>
      </c>
      <c r="BL141">
        <v>1</v>
      </c>
      <c r="BM141">
        <v>1</v>
      </c>
      <c r="BN141">
        <v>32</v>
      </c>
      <c r="BO141">
        <v>10</v>
      </c>
      <c r="BP141">
        <v>0</v>
      </c>
      <c r="BQ141">
        <v>0</v>
      </c>
      <c r="BR141">
        <v>0</v>
      </c>
      <c r="BS141">
        <v>0</v>
      </c>
      <c r="BT141" s="22"/>
    </row>
    <row r="142" spans="1:72" x14ac:dyDescent="0.2">
      <c r="A142" s="10" t="s">
        <v>5</v>
      </c>
      <c r="B142" s="11" t="s">
        <v>171</v>
      </c>
      <c r="C142" s="10" t="s">
        <v>49</v>
      </c>
      <c r="D142" s="10"/>
      <c r="G142" s="2" t="str">
        <f t="shared" si="10"/>
        <v/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9" t="s">
        <v>203</v>
      </c>
      <c r="U142" s="13">
        <v>1.83</v>
      </c>
      <c r="V142" s="14">
        <v>91.625658740000006</v>
      </c>
      <c r="W142" s="14">
        <f t="shared" si="13"/>
        <v>27</v>
      </c>
      <c r="X142" s="32">
        <v>33661</v>
      </c>
      <c r="Y142" s="15">
        <f>IF(ISBLANK(D142),0,1)</f>
        <v>0</v>
      </c>
      <c r="AA142" s="2" t="s">
        <v>287</v>
      </c>
      <c r="AR142" s="11"/>
      <c r="AS142" s="21"/>
      <c r="BT142" s="22"/>
    </row>
    <row r="143" spans="1:72" x14ac:dyDescent="0.2">
      <c r="A143" s="10" t="s">
        <v>5</v>
      </c>
      <c r="B143" s="11" t="s">
        <v>172</v>
      </c>
      <c r="C143" s="10" t="s">
        <v>49</v>
      </c>
      <c r="D143" s="10"/>
      <c r="G143" s="2" t="str">
        <f t="shared" si="10"/>
        <v/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9" t="s">
        <v>203</v>
      </c>
      <c r="U143" s="13">
        <v>1.78</v>
      </c>
      <c r="V143" s="14">
        <v>85.728957930000007</v>
      </c>
      <c r="W143" s="14">
        <f t="shared" si="13"/>
        <v>22</v>
      </c>
      <c r="X143" s="32">
        <v>35271</v>
      </c>
      <c r="Y143" s="15">
        <f>IF(ISBLANK(D143),0,1)</f>
        <v>0</v>
      </c>
      <c r="Z143" s="18">
        <v>72</v>
      </c>
      <c r="AA143" s="2" t="s">
        <v>292</v>
      </c>
      <c r="AB143" s="2">
        <v>63</v>
      </c>
      <c r="AC143" s="2">
        <v>78</v>
      </c>
      <c r="AD143" s="2">
        <v>58</v>
      </c>
      <c r="AP143" s="2">
        <v>91</v>
      </c>
      <c r="AR143" s="11"/>
      <c r="AS143" s="21"/>
      <c r="BT143" s="22"/>
    </row>
    <row r="144" spans="1:72" x14ac:dyDescent="0.2">
      <c r="A144" s="10" t="s">
        <v>5</v>
      </c>
      <c r="B144" s="11" t="s">
        <v>173</v>
      </c>
      <c r="C144" s="10" t="s">
        <v>49</v>
      </c>
      <c r="D144" s="16" t="s">
        <v>217</v>
      </c>
      <c r="E144" s="2">
        <f>G144-F144+1</f>
        <v>2</v>
      </c>
      <c r="F144" s="2" t="str">
        <f>LEFT(D144, SEARCH("-",D144,1)-1)</f>
        <v>2018</v>
      </c>
      <c r="G144" s="2" t="str">
        <f t="shared" si="10"/>
        <v>2019</v>
      </c>
      <c r="H144" s="16">
        <v>9</v>
      </c>
      <c r="I144" s="16">
        <v>9</v>
      </c>
      <c r="J144" s="16">
        <v>0</v>
      </c>
      <c r="K144" s="16">
        <v>10</v>
      </c>
      <c r="L144" s="16">
        <v>2</v>
      </c>
      <c r="M144" s="16">
        <v>0</v>
      </c>
      <c r="N144" s="16">
        <v>0</v>
      </c>
      <c r="O144" s="16">
        <v>0</v>
      </c>
      <c r="P144" s="16">
        <v>7</v>
      </c>
      <c r="Q144" s="16">
        <v>2</v>
      </c>
      <c r="R144" s="16">
        <v>0</v>
      </c>
      <c r="S144" s="16">
        <v>77.77</v>
      </c>
      <c r="T144" s="9" t="s">
        <v>206</v>
      </c>
      <c r="U144" s="13">
        <v>1.88</v>
      </c>
      <c r="V144" s="14">
        <v>100.69750614</v>
      </c>
      <c r="W144" s="14">
        <f t="shared" si="13"/>
        <v>31</v>
      </c>
      <c r="X144" s="32">
        <v>32055</v>
      </c>
      <c r="Y144" s="15">
        <f>IF(ISBLANK(D144),0,1)</f>
        <v>1</v>
      </c>
      <c r="Z144" s="18">
        <v>67</v>
      </c>
      <c r="AA144" s="2" t="s">
        <v>293</v>
      </c>
      <c r="AB144" s="2">
        <v>69</v>
      </c>
      <c r="AC144" s="2">
        <v>72</v>
      </c>
      <c r="AQ144" s="2">
        <v>75</v>
      </c>
      <c r="AR144" s="11">
        <v>116</v>
      </c>
      <c r="AS144" s="21">
        <v>33</v>
      </c>
      <c r="AT144" s="2">
        <f t="shared" si="14"/>
        <v>3.5151515151515151</v>
      </c>
      <c r="AU144">
        <v>298</v>
      </c>
      <c r="AV144">
        <v>5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8</v>
      </c>
      <c r="BC144">
        <v>3</v>
      </c>
      <c r="BD144">
        <v>14</v>
      </c>
      <c r="BE144">
        <v>0</v>
      </c>
      <c r="BF144">
        <v>13</v>
      </c>
      <c r="BG144">
        <v>1</v>
      </c>
      <c r="BH144">
        <v>39</v>
      </c>
      <c r="BI144">
        <v>4</v>
      </c>
      <c r="BJ144">
        <v>2</v>
      </c>
      <c r="BK144">
        <v>4</v>
      </c>
      <c r="BL144">
        <v>2</v>
      </c>
      <c r="BM144">
        <v>2</v>
      </c>
      <c r="BN144">
        <v>4</v>
      </c>
      <c r="BO144">
        <v>2</v>
      </c>
      <c r="BP144">
        <v>0</v>
      </c>
      <c r="BQ144">
        <v>0</v>
      </c>
      <c r="BR144">
        <v>0</v>
      </c>
      <c r="BS144">
        <v>0</v>
      </c>
      <c r="BT144" s="22"/>
    </row>
    <row r="145" spans="1:72" x14ac:dyDescent="0.2">
      <c r="A145" s="10" t="s">
        <v>5</v>
      </c>
      <c r="B145" s="11" t="s">
        <v>174</v>
      </c>
      <c r="C145" s="10" t="s">
        <v>49</v>
      </c>
      <c r="D145" s="10"/>
      <c r="G145" s="2" t="str">
        <f t="shared" si="10"/>
        <v/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9" t="s">
        <v>206</v>
      </c>
      <c r="U145" s="13">
        <v>1.83</v>
      </c>
      <c r="V145" s="14">
        <v>92.986435850000007</v>
      </c>
      <c r="W145" s="14">
        <f t="shared" si="13"/>
        <v>24</v>
      </c>
      <c r="X145" s="32">
        <v>34746</v>
      </c>
      <c r="Y145" s="15">
        <f>IF(ISBLANK(D145),0,1)</f>
        <v>0</v>
      </c>
      <c r="Z145" s="18">
        <v>88</v>
      </c>
      <c r="AA145" s="2" t="s">
        <v>290</v>
      </c>
      <c r="AB145" s="2">
        <v>92</v>
      </c>
      <c r="AC145" s="2">
        <v>78</v>
      </c>
      <c r="AQ145" s="2">
        <v>76</v>
      </c>
      <c r="AR145" s="11"/>
      <c r="AS145" s="21"/>
      <c r="BT145" s="22"/>
    </row>
    <row r="146" spans="1:72" x14ac:dyDescent="0.2">
      <c r="A146" s="10" t="s">
        <v>5</v>
      </c>
      <c r="B146" s="11" t="s">
        <v>175</v>
      </c>
      <c r="C146" s="10" t="s">
        <v>49</v>
      </c>
      <c r="D146" s="12" t="s">
        <v>217</v>
      </c>
      <c r="E146" s="2">
        <f>G146-F146+1</f>
        <v>2</v>
      </c>
      <c r="F146" s="2" t="str">
        <f>LEFT(D146, SEARCH("-",D146,1)-1)</f>
        <v>2018</v>
      </c>
      <c r="G146" s="2" t="str">
        <f t="shared" si="10"/>
        <v>2019</v>
      </c>
      <c r="H146" s="12">
        <v>7</v>
      </c>
      <c r="I146" s="12">
        <v>2</v>
      </c>
      <c r="J146" s="12">
        <v>5</v>
      </c>
      <c r="K146" s="12">
        <v>5</v>
      </c>
      <c r="L146" s="12">
        <v>1</v>
      </c>
      <c r="M146" s="12">
        <v>0</v>
      </c>
      <c r="N146" s="12">
        <v>0</v>
      </c>
      <c r="O146" s="12">
        <v>0</v>
      </c>
      <c r="P146" s="12">
        <v>7</v>
      </c>
      <c r="Q146" s="12">
        <v>0</v>
      </c>
      <c r="R146" s="12">
        <v>0</v>
      </c>
      <c r="S146" s="12">
        <v>100</v>
      </c>
      <c r="T146" s="9" t="s">
        <v>206</v>
      </c>
      <c r="U146" s="13">
        <v>1.88</v>
      </c>
      <c r="V146" s="14">
        <v>111.58372302000001</v>
      </c>
      <c r="W146" s="14">
        <f t="shared" si="13"/>
        <v>22</v>
      </c>
      <c r="X146" s="32">
        <v>35350</v>
      </c>
      <c r="Y146" s="15">
        <f>IF(ISBLANK(D146),0,1)</f>
        <v>1</v>
      </c>
      <c r="Z146" s="18">
        <v>65</v>
      </c>
      <c r="AA146" s="2" t="s">
        <v>296</v>
      </c>
      <c r="AB146" s="2">
        <v>48</v>
      </c>
      <c r="AC146" s="2">
        <v>68</v>
      </c>
      <c r="AQ146" s="2">
        <v>57</v>
      </c>
      <c r="AR146" s="11">
        <v>31</v>
      </c>
      <c r="AS146" s="21">
        <v>10</v>
      </c>
      <c r="AT146" s="2">
        <f t="shared" si="14"/>
        <v>3.1</v>
      </c>
      <c r="AU146">
        <v>102</v>
      </c>
      <c r="AV146">
        <v>5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5</v>
      </c>
      <c r="BC146">
        <v>0</v>
      </c>
      <c r="BD146">
        <v>4</v>
      </c>
      <c r="BE146">
        <v>0</v>
      </c>
      <c r="BF146">
        <v>11</v>
      </c>
      <c r="BG146">
        <v>1</v>
      </c>
      <c r="BH146">
        <v>15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>
        <v>0</v>
      </c>
      <c r="BS146">
        <v>0</v>
      </c>
      <c r="BT146" s="22"/>
    </row>
    <row r="147" spans="1:72" x14ac:dyDescent="0.2">
      <c r="A147" s="10" t="s">
        <v>5</v>
      </c>
      <c r="B147" s="11" t="s">
        <v>176</v>
      </c>
      <c r="C147" s="10" t="s">
        <v>49</v>
      </c>
      <c r="D147" s="12" t="s">
        <v>229</v>
      </c>
      <c r="E147" s="2">
        <f>G147-F147+1</f>
        <v>9</v>
      </c>
      <c r="F147" s="2" t="str">
        <f>LEFT(D147, SEARCH("-",D147,1)-1)</f>
        <v>2011</v>
      </c>
      <c r="G147" s="2" t="str">
        <f t="shared" si="10"/>
        <v>2019</v>
      </c>
      <c r="H147" s="12">
        <v>37</v>
      </c>
      <c r="I147" s="12">
        <v>35</v>
      </c>
      <c r="J147" s="12">
        <v>2</v>
      </c>
      <c r="K147" s="12">
        <v>95</v>
      </c>
      <c r="L147" s="12">
        <v>19</v>
      </c>
      <c r="M147" s="12">
        <v>0</v>
      </c>
      <c r="N147" s="12">
        <v>0</v>
      </c>
      <c r="O147" s="12">
        <v>0</v>
      </c>
      <c r="P147" s="12">
        <v>26</v>
      </c>
      <c r="Q147" s="12">
        <v>10</v>
      </c>
      <c r="R147" s="12">
        <v>1</v>
      </c>
      <c r="S147" s="12">
        <v>71.62</v>
      </c>
      <c r="T147" s="9" t="s">
        <v>209</v>
      </c>
      <c r="U147" s="13">
        <v>1.93</v>
      </c>
      <c r="V147" s="14">
        <v>104.77983747</v>
      </c>
      <c r="W147" s="14">
        <f t="shared" si="13"/>
        <v>26</v>
      </c>
      <c r="X147" s="32">
        <v>33707</v>
      </c>
      <c r="Y147" s="15">
        <f>IF(ISBLANK(D147),0,1)</f>
        <v>1</v>
      </c>
      <c r="Z147" s="18">
        <v>75</v>
      </c>
      <c r="AA147" s="2" t="s">
        <v>296</v>
      </c>
      <c r="AB147" s="2">
        <v>61</v>
      </c>
      <c r="AC147" s="2">
        <v>66</v>
      </c>
      <c r="AD147" s="2">
        <v>59</v>
      </c>
      <c r="AE147" s="2">
        <v>93</v>
      </c>
      <c r="AR147" s="11">
        <v>129</v>
      </c>
      <c r="AS147" s="21">
        <v>21</v>
      </c>
      <c r="AT147" s="2">
        <f t="shared" si="14"/>
        <v>6.1428571428571432</v>
      </c>
      <c r="AU147">
        <v>248</v>
      </c>
      <c r="AV147">
        <v>10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7</v>
      </c>
      <c r="BC147">
        <v>2</v>
      </c>
      <c r="BD147">
        <v>10</v>
      </c>
      <c r="BE147">
        <v>1</v>
      </c>
      <c r="BF147">
        <v>3</v>
      </c>
      <c r="BG147">
        <v>1</v>
      </c>
      <c r="BH147">
        <v>19</v>
      </c>
      <c r="BI147">
        <v>1</v>
      </c>
      <c r="BJ147">
        <v>5</v>
      </c>
      <c r="BK147">
        <v>4</v>
      </c>
      <c r="BL147">
        <v>4</v>
      </c>
      <c r="BM147">
        <v>2</v>
      </c>
      <c r="BN147">
        <v>0</v>
      </c>
      <c r="BO147">
        <v>3</v>
      </c>
      <c r="BP147">
        <v>1</v>
      </c>
      <c r="BQ147">
        <v>0</v>
      </c>
      <c r="BR147">
        <v>0</v>
      </c>
      <c r="BS147">
        <v>0</v>
      </c>
      <c r="BT147" s="22"/>
    </row>
    <row r="148" spans="1:72" x14ac:dyDescent="0.2">
      <c r="A148" s="10" t="s">
        <v>5</v>
      </c>
      <c r="B148" s="11" t="s">
        <v>177</v>
      </c>
      <c r="C148" s="10" t="s">
        <v>49</v>
      </c>
      <c r="D148" s="12" t="s">
        <v>217</v>
      </c>
      <c r="E148" s="2">
        <f>G148-F148+1</f>
        <v>2</v>
      </c>
      <c r="F148" s="2" t="str">
        <f>LEFT(D148, SEARCH("-",D148,1)-1)</f>
        <v>2018</v>
      </c>
      <c r="G148" s="2" t="str">
        <f t="shared" si="10"/>
        <v>2019</v>
      </c>
      <c r="H148" s="12">
        <v>7</v>
      </c>
      <c r="I148" s="12">
        <v>7</v>
      </c>
      <c r="J148" s="12">
        <v>0</v>
      </c>
      <c r="K148" s="12">
        <v>15</v>
      </c>
      <c r="L148" s="12">
        <v>3</v>
      </c>
      <c r="M148" s="12">
        <v>0</v>
      </c>
      <c r="N148" s="12">
        <v>0</v>
      </c>
      <c r="O148" s="12">
        <v>0</v>
      </c>
      <c r="P148" s="12">
        <v>6</v>
      </c>
      <c r="Q148" s="12">
        <v>1</v>
      </c>
      <c r="R148" s="12">
        <v>0</v>
      </c>
      <c r="S148" s="12">
        <v>85.71</v>
      </c>
      <c r="T148" s="9" t="s">
        <v>208</v>
      </c>
      <c r="U148" s="13">
        <v>1.88</v>
      </c>
      <c r="V148" s="14">
        <v>93.893620589999998</v>
      </c>
      <c r="W148" s="14">
        <f t="shared" si="13"/>
        <v>23</v>
      </c>
      <c r="X148" s="32">
        <v>34810</v>
      </c>
      <c r="Y148" s="15">
        <f>IF(ISBLANK(D148),0,1)</f>
        <v>1</v>
      </c>
      <c r="Z148" s="18">
        <v>74</v>
      </c>
      <c r="AA148" s="2" t="s">
        <v>292</v>
      </c>
      <c r="AB148" s="2">
        <v>76</v>
      </c>
      <c r="AC148" s="2">
        <v>73</v>
      </c>
      <c r="AD148" s="2">
        <v>85</v>
      </c>
      <c r="AE148" s="2">
        <v>92</v>
      </c>
      <c r="AR148" s="11">
        <v>257</v>
      </c>
      <c r="AS148" s="21">
        <v>44</v>
      </c>
      <c r="AT148" s="2">
        <f t="shared" si="14"/>
        <v>5.8409090909090908</v>
      </c>
      <c r="AU148">
        <v>400</v>
      </c>
      <c r="AV148">
        <v>15</v>
      </c>
      <c r="AW148">
        <v>3</v>
      </c>
      <c r="AX148">
        <v>1</v>
      </c>
      <c r="AY148">
        <v>0</v>
      </c>
      <c r="AZ148">
        <v>0</v>
      </c>
      <c r="BA148">
        <v>0</v>
      </c>
      <c r="BB148">
        <v>8</v>
      </c>
      <c r="BC148">
        <v>9</v>
      </c>
      <c r="BD148">
        <v>13</v>
      </c>
      <c r="BE148">
        <v>0</v>
      </c>
      <c r="BF148">
        <v>10</v>
      </c>
      <c r="BG148">
        <v>4</v>
      </c>
      <c r="BH148">
        <v>12</v>
      </c>
      <c r="BI148">
        <v>4</v>
      </c>
      <c r="BJ148">
        <v>1</v>
      </c>
      <c r="BK148">
        <v>4</v>
      </c>
      <c r="BL148">
        <v>3</v>
      </c>
      <c r="BM148">
        <v>2</v>
      </c>
      <c r="BN148">
        <v>10</v>
      </c>
      <c r="BO148">
        <v>17</v>
      </c>
      <c r="BP148">
        <v>0</v>
      </c>
      <c r="BQ148">
        <v>0</v>
      </c>
      <c r="BR148">
        <v>0</v>
      </c>
      <c r="BS148">
        <v>0</v>
      </c>
      <c r="BT148" s="22"/>
    </row>
    <row r="149" spans="1:72" x14ac:dyDescent="0.2">
      <c r="A149" s="10" t="s">
        <v>5</v>
      </c>
      <c r="B149" s="11" t="s">
        <v>178</v>
      </c>
      <c r="C149" s="10" t="s">
        <v>49</v>
      </c>
      <c r="D149" s="10"/>
      <c r="G149" s="2" t="str">
        <f t="shared" si="10"/>
        <v/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9" t="s">
        <v>226</v>
      </c>
      <c r="U149" s="13">
        <v>1.85</v>
      </c>
      <c r="V149" s="14">
        <v>99.79032140000001</v>
      </c>
      <c r="W149" s="14">
        <f t="shared" si="13"/>
        <v>21</v>
      </c>
      <c r="X149" s="32">
        <v>35784</v>
      </c>
      <c r="Y149" s="15">
        <f>IF(ISBLANK(D149),0,1)</f>
        <v>0</v>
      </c>
      <c r="Z149" s="18">
        <v>71</v>
      </c>
      <c r="AA149" s="2" t="s">
        <v>292</v>
      </c>
      <c r="AB149" s="2">
        <v>54</v>
      </c>
      <c r="AC149" s="2">
        <v>72</v>
      </c>
      <c r="AD149" s="2">
        <v>81</v>
      </c>
      <c r="AE149" s="2">
        <v>93</v>
      </c>
      <c r="AR149" s="11"/>
      <c r="AS149" s="21"/>
      <c r="BT149" s="22"/>
    </row>
    <row r="150" spans="1:72" x14ac:dyDescent="0.2">
      <c r="A150" s="10" t="s">
        <v>5</v>
      </c>
      <c r="B150" s="11" t="s">
        <v>179</v>
      </c>
      <c r="C150" s="10" t="s">
        <v>49</v>
      </c>
      <c r="D150" s="10"/>
      <c r="G150" s="2" t="str">
        <f t="shared" si="10"/>
        <v/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9" t="s">
        <v>208</v>
      </c>
      <c r="U150" s="13">
        <v>1.85</v>
      </c>
      <c r="V150" s="14" t="s">
        <v>246</v>
      </c>
      <c r="W150" s="14">
        <f t="shared" si="13"/>
        <v>28</v>
      </c>
      <c r="X150" s="32">
        <v>33140</v>
      </c>
      <c r="Y150" s="15">
        <f>IF(ISBLANK(D150),0,1)</f>
        <v>0</v>
      </c>
      <c r="Z150" s="18">
        <v>76</v>
      </c>
      <c r="AA150" s="2" t="s">
        <v>293</v>
      </c>
      <c r="AB150" s="2">
        <v>61</v>
      </c>
      <c r="AE150" s="2">
        <v>89</v>
      </c>
      <c r="AN150" s="2">
        <v>91</v>
      </c>
      <c r="AO150" s="2">
        <v>81</v>
      </c>
      <c r="AR150" s="11"/>
      <c r="AS150" s="21"/>
      <c r="BT150" s="22"/>
    </row>
    <row r="151" spans="1:72" x14ac:dyDescent="0.2">
      <c r="A151" s="10" t="s">
        <v>5</v>
      </c>
      <c r="B151" s="11" t="s">
        <v>180</v>
      </c>
      <c r="C151" s="10" t="s">
        <v>49</v>
      </c>
      <c r="D151" s="10"/>
      <c r="G151" s="2" t="str">
        <f t="shared" si="10"/>
        <v/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9" t="s">
        <v>209</v>
      </c>
      <c r="U151" s="13">
        <v>1.91</v>
      </c>
      <c r="V151" s="14">
        <v>87.996919779999999</v>
      </c>
      <c r="W151" s="14">
        <f t="shared" si="13"/>
        <v>18</v>
      </c>
      <c r="X151" s="32">
        <v>36924</v>
      </c>
      <c r="Y151" s="15">
        <f>IF(ISBLANK(D151),0,1)</f>
        <v>0</v>
      </c>
      <c r="Z151" s="18">
        <v>74</v>
      </c>
      <c r="AA151" s="2" t="s">
        <v>287</v>
      </c>
      <c r="AB151" s="2">
        <v>85</v>
      </c>
      <c r="AC151" s="2">
        <v>77</v>
      </c>
      <c r="AD151" s="2">
        <v>85</v>
      </c>
      <c r="AE151" s="2">
        <v>82</v>
      </c>
      <c r="AR151" s="11"/>
      <c r="AS151" s="21"/>
      <c r="BT151" s="22"/>
    </row>
    <row r="152" spans="1:72" x14ac:dyDescent="0.2">
      <c r="A152" s="10" t="s">
        <v>5</v>
      </c>
      <c r="B152" s="11" t="s">
        <v>181</v>
      </c>
      <c r="C152" s="10" t="s">
        <v>49</v>
      </c>
      <c r="D152" s="12" t="s">
        <v>189</v>
      </c>
      <c r="E152" s="2">
        <f>G152-F152+1</f>
        <v>1</v>
      </c>
      <c r="F152" s="2" t="str">
        <f>LEFT(D152, SEARCH("-",D152,1)-1)</f>
        <v>2019</v>
      </c>
      <c r="G152" s="2" t="str">
        <f t="shared" si="10"/>
        <v>2019</v>
      </c>
      <c r="H152" s="12">
        <v>1</v>
      </c>
      <c r="I152" s="12">
        <v>1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1</v>
      </c>
      <c r="Q152" s="12">
        <v>0</v>
      </c>
      <c r="R152" s="12">
        <v>0</v>
      </c>
      <c r="S152" s="12">
        <v>100</v>
      </c>
      <c r="T152" s="9" t="s">
        <v>209</v>
      </c>
      <c r="U152" s="13">
        <v>1.83</v>
      </c>
      <c r="V152" s="14">
        <v>90.718474000000001</v>
      </c>
      <c r="W152" s="14">
        <f t="shared" si="13"/>
        <v>26</v>
      </c>
      <c r="X152" s="32">
        <v>33809</v>
      </c>
      <c r="Y152" s="15">
        <f>IF(ISBLANK(D152),0,1)</f>
        <v>1</v>
      </c>
      <c r="Z152" s="18">
        <v>59</v>
      </c>
      <c r="AA152" s="2" t="s">
        <v>299</v>
      </c>
      <c r="AB152" s="2">
        <v>61</v>
      </c>
      <c r="AC152" s="2">
        <v>71</v>
      </c>
      <c r="AD152" s="2">
        <v>82</v>
      </c>
      <c r="AE152" s="2">
        <v>92</v>
      </c>
      <c r="AR152" s="11">
        <v>72</v>
      </c>
      <c r="AS152" s="21">
        <v>12</v>
      </c>
      <c r="AT152" s="2">
        <f t="shared" si="14"/>
        <v>6</v>
      </c>
      <c r="AU152">
        <v>80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9</v>
      </c>
      <c r="BE152">
        <v>0</v>
      </c>
      <c r="BF152">
        <v>1</v>
      </c>
      <c r="BG152">
        <v>0</v>
      </c>
      <c r="BH152">
        <v>3</v>
      </c>
      <c r="BI152">
        <v>0</v>
      </c>
      <c r="BJ152">
        <v>0</v>
      </c>
      <c r="BK152">
        <v>1</v>
      </c>
      <c r="BL152">
        <v>0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 s="22"/>
    </row>
    <row r="153" spans="1:72" x14ac:dyDescent="0.2">
      <c r="A153" s="10" t="s">
        <v>5</v>
      </c>
      <c r="B153" s="11" t="s">
        <v>182</v>
      </c>
      <c r="C153" s="10" t="s">
        <v>49</v>
      </c>
      <c r="D153" s="12" t="s">
        <v>230</v>
      </c>
      <c r="E153" s="2">
        <f>G153-F153+1</f>
        <v>10</v>
      </c>
      <c r="F153" s="2" t="str">
        <f>LEFT(D153, SEARCH("-",D153,1)-1)</f>
        <v>2009</v>
      </c>
      <c r="G153" s="2" t="str">
        <f t="shared" si="10"/>
        <v>2018</v>
      </c>
      <c r="H153" s="12">
        <v>37</v>
      </c>
      <c r="I153" s="12">
        <v>35</v>
      </c>
      <c r="J153" s="12">
        <v>2</v>
      </c>
      <c r="K153" s="12">
        <v>388</v>
      </c>
      <c r="L153" s="12">
        <v>9</v>
      </c>
      <c r="M153" s="12">
        <v>35</v>
      </c>
      <c r="N153" s="12">
        <v>91</v>
      </c>
      <c r="O153" s="12">
        <v>0</v>
      </c>
      <c r="P153" s="12">
        <v>24</v>
      </c>
      <c r="Q153" s="12">
        <v>13</v>
      </c>
      <c r="R153" s="12">
        <v>0</v>
      </c>
      <c r="S153" s="12">
        <v>64.86</v>
      </c>
      <c r="T153" s="9" t="s">
        <v>210</v>
      </c>
      <c r="U153" s="13">
        <v>1.78</v>
      </c>
      <c r="V153" s="14">
        <v>80.739441859999999</v>
      </c>
      <c r="W153" s="14">
        <f t="shared" si="13"/>
        <v>30</v>
      </c>
      <c r="X153" s="32">
        <v>32499</v>
      </c>
      <c r="Y153" s="15">
        <f>IF(ISBLANK(D153),0,1)</f>
        <v>1</v>
      </c>
      <c r="Z153" s="18">
        <v>79</v>
      </c>
      <c r="AA153" s="2" t="s">
        <v>293</v>
      </c>
      <c r="AB153" s="2">
        <v>82</v>
      </c>
      <c r="AE153" s="2">
        <v>85</v>
      </c>
      <c r="AN153" s="2">
        <v>90</v>
      </c>
      <c r="AO153" s="2">
        <v>89</v>
      </c>
      <c r="AR153" s="11"/>
      <c r="AS153" s="21"/>
      <c r="BT153" s="22"/>
    </row>
    <row r="154" spans="1:72" x14ac:dyDescent="0.2">
      <c r="A154" s="10" t="s">
        <v>5</v>
      </c>
      <c r="B154" s="11" t="s">
        <v>183</v>
      </c>
      <c r="C154" s="10" t="s">
        <v>49</v>
      </c>
      <c r="D154" s="12" t="s">
        <v>215</v>
      </c>
      <c r="E154" s="2">
        <f>G154-F154+1</f>
        <v>6</v>
      </c>
      <c r="F154" s="2" t="str">
        <f>LEFT(D154, SEARCH("-",D154,1)-1)</f>
        <v>2014</v>
      </c>
      <c r="G154" s="2" t="str">
        <f t="shared" si="10"/>
        <v>2019</v>
      </c>
      <c r="H154" s="12">
        <v>27</v>
      </c>
      <c r="I154" s="12">
        <v>24</v>
      </c>
      <c r="J154" s="12">
        <v>3</v>
      </c>
      <c r="K154" s="12">
        <v>35</v>
      </c>
      <c r="L154" s="12">
        <v>7</v>
      </c>
      <c r="M154" s="12">
        <v>0</v>
      </c>
      <c r="N154" s="12">
        <v>0</v>
      </c>
      <c r="O154" s="12">
        <v>0</v>
      </c>
      <c r="P154" s="12">
        <v>18</v>
      </c>
      <c r="Q154" s="12">
        <v>8</v>
      </c>
      <c r="R154" s="12">
        <v>1</v>
      </c>
      <c r="S154" s="12">
        <v>68.510000000000005</v>
      </c>
      <c r="T154" s="9" t="s">
        <v>208</v>
      </c>
      <c r="U154" s="13">
        <v>1.88</v>
      </c>
      <c r="V154" s="14">
        <v>84.821773190000002</v>
      </c>
      <c r="W154" s="14">
        <f t="shared" si="13"/>
        <v>27</v>
      </c>
      <c r="X154" s="32">
        <v>33337</v>
      </c>
      <c r="Y154" s="15">
        <f>IF(ISBLANK(D154),0,1)</f>
        <v>1</v>
      </c>
      <c r="Z154" s="18">
        <v>86</v>
      </c>
      <c r="AA154" s="2" t="s">
        <v>290</v>
      </c>
      <c r="AB154" s="2">
        <v>59</v>
      </c>
      <c r="AC154" s="2">
        <v>73</v>
      </c>
      <c r="AD154" s="2">
        <v>81</v>
      </c>
      <c r="AE154" s="2">
        <v>92</v>
      </c>
      <c r="AR154" s="11">
        <v>216</v>
      </c>
      <c r="AS154" s="21">
        <v>49</v>
      </c>
      <c r="AT154" s="2">
        <f t="shared" si="14"/>
        <v>4.408163265306122</v>
      </c>
      <c r="AU154">
        <v>339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13</v>
      </c>
      <c r="BC154">
        <v>4</v>
      </c>
      <c r="BD154">
        <v>7</v>
      </c>
      <c r="BE154">
        <v>0</v>
      </c>
      <c r="BF154">
        <v>20</v>
      </c>
      <c r="BG154">
        <v>5</v>
      </c>
      <c r="BH154">
        <v>7</v>
      </c>
      <c r="BI154">
        <v>3</v>
      </c>
      <c r="BJ154">
        <v>1</v>
      </c>
      <c r="BK154">
        <v>4</v>
      </c>
      <c r="BL154">
        <v>2</v>
      </c>
      <c r="BM154">
        <v>0</v>
      </c>
      <c r="BN154">
        <v>9</v>
      </c>
      <c r="BO154">
        <v>24</v>
      </c>
      <c r="BP154">
        <v>0</v>
      </c>
      <c r="BQ154">
        <v>0</v>
      </c>
      <c r="BR154">
        <v>0</v>
      </c>
      <c r="BS154">
        <v>0</v>
      </c>
      <c r="BT154" s="22"/>
    </row>
    <row r="155" spans="1:72" x14ac:dyDescent="0.2">
      <c r="A155" s="10" t="s">
        <v>26</v>
      </c>
      <c r="B155" s="6" t="s">
        <v>316</v>
      </c>
      <c r="C155" s="10" t="s">
        <v>48</v>
      </c>
      <c r="D155" s="1" t="s">
        <v>191</v>
      </c>
      <c r="E155" s="2">
        <f>G155-F155+1</f>
        <v>4</v>
      </c>
      <c r="F155" s="2" t="str">
        <f>LEFT(D155, SEARCH("-",D155,1)-1)</f>
        <v>2016</v>
      </c>
      <c r="G155" s="2" t="str">
        <f t="shared" si="10"/>
        <v>2019</v>
      </c>
      <c r="H155" s="1">
        <v>7</v>
      </c>
      <c r="I155" s="1">
        <v>0</v>
      </c>
      <c r="J155" s="1">
        <v>7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5</v>
      </c>
      <c r="Q155" s="1">
        <v>1</v>
      </c>
      <c r="R155" s="1">
        <v>1</v>
      </c>
      <c r="S155" s="2">
        <v>78.569999999999993</v>
      </c>
      <c r="T155" s="9" t="s">
        <v>192</v>
      </c>
      <c r="U155" s="13">
        <v>1.83</v>
      </c>
      <c r="V155" s="14">
        <v>112</v>
      </c>
      <c r="W155" s="14">
        <f t="shared" si="13"/>
        <v>25</v>
      </c>
      <c r="X155" s="35">
        <v>34140</v>
      </c>
      <c r="Y155">
        <v>1</v>
      </c>
      <c r="Z155" s="18">
        <v>78</v>
      </c>
      <c r="AA155" s="2" t="s">
        <v>348</v>
      </c>
      <c r="AB155" s="2">
        <v>87</v>
      </c>
      <c r="AF155" s="2">
        <v>70</v>
      </c>
      <c r="AG155" s="2">
        <v>69</v>
      </c>
      <c r="AH155" s="2">
        <v>80</v>
      </c>
      <c r="AR155" s="2">
        <v>4</v>
      </c>
      <c r="AS155" s="2">
        <v>5</v>
      </c>
      <c r="AT155" s="2">
        <f t="shared" si="14"/>
        <v>0.8</v>
      </c>
      <c r="AU155">
        <v>52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3</v>
      </c>
      <c r="BE155">
        <v>0</v>
      </c>
      <c r="BF155">
        <v>1</v>
      </c>
      <c r="BG155">
        <v>0</v>
      </c>
      <c r="BH155">
        <v>15</v>
      </c>
      <c r="BI155">
        <v>3</v>
      </c>
      <c r="BJ155">
        <v>1</v>
      </c>
      <c r="BK155">
        <v>1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2" x14ac:dyDescent="0.2">
      <c r="A156" s="10" t="s">
        <v>26</v>
      </c>
      <c r="B156" s="6" t="s">
        <v>317</v>
      </c>
      <c r="C156" s="10" t="s">
        <v>48</v>
      </c>
      <c r="D156" s="1" t="s">
        <v>189</v>
      </c>
      <c r="E156" s="2">
        <f>G156-F156+1</f>
        <v>1</v>
      </c>
      <c r="F156" s="2" t="str">
        <f>LEFT(D156, SEARCH("-",D156,1)-1)</f>
        <v>2019</v>
      </c>
      <c r="G156" s="2" t="str">
        <f t="shared" si="10"/>
        <v>2019</v>
      </c>
      <c r="H156" s="1">
        <v>5</v>
      </c>
      <c r="I156" s="1">
        <v>5</v>
      </c>
      <c r="J156" s="1">
        <v>0</v>
      </c>
      <c r="K156" s="1">
        <v>10</v>
      </c>
      <c r="L156" s="1">
        <v>2</v>
      </c>
      <c r="M156" s="1">
        <v>0</v>
      </c>
      <c r="N156" s="1">
        <v>0</v>
      </c>
      <c r="O156" s="1">
        <v>0</v>
      </c>
      <c r="P156" s="1">
        <v>3</v>
      </c>
      <c r="Q156" s="1">
        <v>1</v>
      </c>
      <c r="R156" s="1">
        <v>1</v>
      </c>
      <c r="S156" s="2">
        <v>70</v>
      </c>
      <c r="T156" s="9" t="s">
        <v>200</v>
      </c>
      <c r="U156" s="13">
        <v>1.85</v>
      </c>
      <c r="V156" s="14">
        <v>110</v>
      </c>
      <c r="W156" s="14">
        <f t="shared" si="13"/>
        <v>20</v>
      </c>
      <c r="X156" s="35">
        <v>35961</v>
      </c>
      <c r="Y156">
        <v>1</v>
      </c>
      <c r="Z156" s="18">
        <v>73</v>
      </c>
      <c r="AA156" s="2" t="s">
        <v>291</v>
      </c>
      <c r="AB156" s="2">
        <v>86</v>
      </c>
      <c r="AH156" s="2">
        <v>86</v>
      </c>
      <c r="AK156" s="2">
        <v>67</v>
      </c>
      <c r="AL156" s="2">
        <v>64</v>
      </c>
      <c r="AR156" s="2">
        <v>66</v>
      </c>
      <c r="AS156" s="2">
        <v>28</v>
      </c>
      <c r="AT156" s="2">
        <f t="shared" si="14"/>
        <v>2.3571428571428572</v>
      </c>
      <c r="AU156">
        <v>361</v>
      </c>
      <c r="AV156">
        <v>10</v>
      </c>
      <c r="AW156">
        <v>2</v>
      </c>
      <c r="AX156">
        <v>0</v>
      </c>
      <c r="AY156">
        <v>0</v>
      </c>
      <c r="AZ156">
        <v>0</v>
      </c>
      <c r="BA156">
        <v>0</v>
      </c>
      <c r="BB156">
        <v>4</v>
      </c>
      <c r="BC156">
        <v>3</v>
      </c>
      <c r="BD156">
        <v>11</v>
      </c>
      <c r="BE156">
        <v>0</v>
      </c>
      <c r="BF156">
        <v>10</v>
      </c>
      <c r="BG156">
        <v>0</v>
      </c>
      <c r="BH156">
        <v>86</v>
      </c>
      <c r="BI156">
        <v>10</v>
      </c>
      <c r="BJ156">
        <v>5</v>
      </c>
      <c r="BK156">
        <v>3</v>
      </c>
      <c r="BL156">
        <v>1</v>
      </c>
      <c r="BM156">
        <v>8</v>
      </c>
      <c r="BN156">
        <v>0</v>
      </c>
      <c r="BO156">
        <v>0</v>
      </c>
      <c r="BP156">
        <v>0</v>
      </c>
      <c r="BQ156">
        <v>0</v>
      </c>
      <c r="BR156">
        <v>1</v>
      </c>
      <c r="BS156">
        <v>0</v>
      </c>
    </row>
    <row r="157" spans="1:72" x14ac:dyDescent="0.2">
      <c r="A157" s="10" t="s">
        <v>26</v>
      </c>
      <c r="B157" s="6" t="s">
        <v>332</v>
      </c>
      <c r="C157" s="10" t="s">
        <v>48</v>
      </c>
      <c r="D157" s="1"/>
      <c r="G157" s="2" t="str">
        <f t="shared" si="10"/>
        <v/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T157" s="9" t="s">
        <v>192</v>
      </c>
      <c r="U157" s="13">
        <v>1.88</v>
      </c>
      <c r="V157" s="14">
        <v>105</v>
      </c>
      <c r="W157" s="14">
        <f t="shared" si="13"/>
        <v>26</v>
      </c>
      <c r="X157" s="35">
        <v>33920</v>
      </c>
      <c r="Y157">
        <v>0</v>
      </c>
      <c r="AA157" s="2" t="s">
        <v>298</v>
      </c>
    </row>
    <row r="158" spans="1:72" x14ac:dyDescent="0.2">
      <c r="A158" s="10" t="s">
        <v>26</v>
      </c>
      <c r="B158" s="6" t="s">
        <v>333</v>
      </c>
      <c r="C158" s="10" t="s">
        <v>48</v>
      </c>
      <c r="D158" s="1"/>
      <c r="G158" s="2" t="str">
        <f t="shared" si="10"/>
        <v/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T158" s="9" t="s">
        <v>195</v>
      </c>
      <c r="U158" s="13">
        <v>1.88</v>
      </c>
      <c r="V158" s="14">
        <v>102</v>
      </c>
      <c r="W158" s="14">
        <f t="shared" si="13"/>
        <v>21</v>
      </c>
      <c r="X158" s="35">
        <v>35802</v>
      </c>
      <c r="Y158">
        <v>0</v>
      </c>
      <c r="AA158" s="2" t="s">
        <v>290</v>
      </c>
    </row>
    <row r="159" spans="1:72" x14ac:dyDescent="0.2">
      <c r="A159" s="10" t="s">
        <v>26</v>
      </c>
      <c r="B159" s="6" t="s">
        <v>318</v>
      </c>
      <c r="C159" s="10" t="s">
        <v>48</v>
      </c>
      <c r="D159" s="1"/>
      <c r="G159" s="2" t="str">
        <f t="shared" si="10"/>
        <v/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T159" s="9" t="s">
        <v>198</v>
      </c>
      <c r="U159" s="13">
        <v>1.98</v>
      </c>
      <c r="V159" s="14">
        <v>108</v>
      </c>
      <c r="W159" s="14">
        <f t="shared" si="13"/>
        <v>23</v>
      </c>
      <c r="X159" s="35">
        <v>34879</v>
      </c>
      <c r="Y159">
        <v>0</v>
      </c>
      <c r="AA159" s="2" t="s">
        <v>298</v>
      </c>
    </row>
    <row r="160" spans="1:72" x14ac:dyDescent="0.2">
      <c r="A160" s="10" t="s">
        <v>26</v>
      </c>
      <c r="B160" s="6" t="s">
        <v>319</v>
      </c>
      <c r="C160" s="10" t="s">
        <v>48</v>
      </c>
      <c r="D160" s="1" t="s">
        <v>189</v>
      </c>
      <c r="E160" s="2">
        <f>G160-F160+1</f>
        <v>1</v>
      </c>
      <c r="F160" s="2" t="str">
        <f>LEFT(D160, SEARCH("-",D160,1)-1)</f>
        <v>2019</v>
      </c>
      <c r="G160" s="2" t="str">
        <f t="shared" si="10"/>
        <v>2019</v>
      </c>
      <c r="H160" s="1">
        <v>4</v>
      </c>
      <c r="I160" s="1">
        <v>1</v>
      </c>
      <c r="J160" s="1">
        <v>3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2</v>
      </c>
      <c r="Q160" s="1">
        <v>1</v>
      </c>
      <c r="R160" s="1">
        <v>1</v>
      </c>
      <c r="S160" s="2">
        <v>62.5</v>
      </c>
      <c r="T160" s="9" t="s">
        <v>187</v>
      </c>
      <c r="U160" s="13">
        <v>1.85</v>
      </c>
      <c r="V160" s="14">
        <v>117</v>
      </c>
      <c r="W160" s="14">
        <f t="shared" si="13"/>
        <v>24</v>
      </c>
      <c r="X160" s="35">
        <v>34746</v>
      </c>
      <c r="Y160">
        <v>1</v>
      </c>
      <c r="Z160" s="18">
        <v>72</v>
      </c>
      <c r="AA160" s="2" t="s">
        <v>299</v>
      </c>
      <c r="AB160" s="2">
        <v>91</v>
      </c>
      <c r="AF160" s="2">
        <v>64</v>
      </c>
      <c r="AG160" s="2">
        <v>79</v>
      </c>
      <c r="AR160" s="2">
        <v>21</v>
      </c>
      <c r="AS160" s="2">
        <v>21</v>
      </c>
      <c r="AT160" s="2">
        <f t="shared" si="14"/>
        <v>1</v>
      </c>
      <c r="AU160">
        <v>142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4</v>
      </c>
      <c r="BC160">
        <v>0</v>
      </c>
      <c r="BD160">
        <v>9</v>
      </c>
      <c r="BE160">
        <v>0</v>
      </c>
      <c r="BF160">
        <v>5</v>
      </c>
      <c r="BG160">
        <v>1</v>
      </c>
      <c r="BH160">
        <v>25</v>
      </c>
      <c r="BI160">
        <v>5</v>
      </c>
      <c r="BJ160">
        <v>1</v>
      </c>
      <c r="BK160">
        <v>1</v>
      </c>
      <c r="BL160">
        <v>1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">
      <c r="A161" s="10" t="s">
        <v>26</v>
      </c>
      <c r="B161" s="6" t="s">
        <v>320</v>
      </c>
      <c r="C161" s="10" t="s">
        <v>48</v>
      </c>
      <c r="D161" s="1" t="s">
        <v>191</v>
      </c>
      <c r="E161" s="2">
        <f>G161-F161+1</f>
        <v>4</v>
      </c>
      <c r="F161" s="2" t="str">
        <f>LEFT(D161, SEARCH("-",D161,1)-1)</f>
        <v>2016</v>
      </c>
      <c r="G161" s="2" t="str">
        <f t="shared" si="10"/>
        <v>2019</v>
      </c>
      <c r="H161" s="1">
        <v>18</v>
      </c>
      <c r="I161" s="1">
        <v>6</v>
      </c>
      <c r="J161" s="1">
        <v>12</v>
      </c>
      <c r="K161" s="1">
        <v>5</v>
      </c>
      <c r="L161" s="1">
        <v>1</v>
      </c>
      <c r="M161" s="1">
        <v>0</v>
      </c>
      <c r="N161" s="1">
        <v>0</v>
      </c>
      <c r="O161" s="1">
        <v>0</v>
      </c>
      <c r="P161" s="1">
        <v>12</v>
      </c>
      <c r="Q161" s="1">
        <v>5</v>
      </c>
      <c r="R161" s="1">
        <v>1</v>
      </c>
      <c r="S161" s="2">
        <v>69.44</v>
      </c>
      <c r="T161" s="9" t="s">
        <v>192</v>
      </c>
      <c r="U161" s="13">
        <v>1.8</v>
      </c>
      <c r="V161" s="14">
        <v>108</v>
      </c>
      <c r="W161" s="14">
        <f t="shared" si="13"/>
        <v>28</v>
      </c>
      <c r="X161" s="35">
        <v>33166</v>
      </c>
      <c r="Y161">
        <v>1</v>
      </c>
      <c r="Z161" s="18">
        <v>92</v>
      </c>
      <c r="AA161" s="2" t="s">
        <v>290</v>
      </c>
      <c r="AB161" s="2">
        <v>84</v>
      </c>
      <c r="AF161" s="2">
        <v>79</v>
      </c>
      <c r="AG161" s="2">
        <v>91</v>
      </c>
      <c r="AH161" s="2">
        <v>67</v>
      </c>
      <c r="AR161" s="2">
        <v>68</v>
      </c>
      <c r="AS161" s="2">
        <v>23</v>
      </c>
      <c r="AT161" s="2">
        <f t="shared" si="14"/>
        <v>2.9565217391304346</v>
      </c>
      <c r="AU161">
        <v>348</v>
      </c>
      <c r="AV161">
        <v>5</v>
      </c>
      <c r="AW161">
        <v>1</v>
      </c>
      <c r="AX161">
        <v>1</v>
      </c>
      <c r="AY161">
        <v>0</v>
      </c>
      <c r="AZ161">
        <v>0</v>
      </c>
      <c r="BA161">
        <v>0</v>
      </c>
      <c r="BB161">
        <v>3</v>
      </c>
      <c r="BC161">
        <v>1</v>
      </c>
      <c r="BD161">
        <v>13</v>
      </c>
      <c r="BE161">
        <v>0</v>
      </c>
      <c r="BF161">
        <v>6</v>
      </c>
      <c r="BG161">
        <v>0</v>
      </c>
      <c r="BH161">
        <v>78</v>
      </c>
      <c r="BI161">
        <v>5</v>
      </c>
      <c r="BJ161">
        <v>2</v>
      </c>
      <c r="BK161">
        <v>3</v>
      </c>
      <c r="BL161">
        <v>3</v>
      </c>
      <c r="BM161">
        <v>1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0</v>
      </c>
    </row>
    <row r="162" spans="1:71" x14ac:dyDescent="0.2">
      <c r="A162" s="10" t="s">
        <v>26</v>
      </c>
      <c r="B162" s="6" t="s">
        <v>321</v>
      </c>
      <c r="C162" s="10" t="s">
        <v>48</v>
      </c>
      <c r="D162" s="1"/>
      <c r="G162" s="2" t="str">
        <f t="shared" si="10"/>
        <v/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T162" s="9" t="s">
        <v>200</v>
      </c>
      <c r="U162" s="13">
        <v>1.96</v>
      </c>
      <c r="V162" s="14">
        <v>110</v>
      </c>
      <c r="W162" s="14">
        <f t="shared" si="13"/>
        <v>20</v>
      </c>
      <c r="X162" s="35">
        <v>36245</v>
      </c>
      <c r="Y162">
        <v>0</v>
      </c>
      <c r="AA162" s="2" t="s">
        <v>288</v>
      </c>
    </row>
    <row r="163" spans="1:71" x14ac:dyDescent="0.2">
      <c r="A163" s="10" t="s">
        <v>26</v>
      </c>
      <c r="B163" s="6" t="s">
        <v>322</v>
      </c>
      <c r="C163" s="10" t="s">
        <v>48</v>
      </c>
      <c r="D163" s="1" t="s">
        <v>191</v>
      </c>
      <c r="E163" s="2">
        <f>G163-F163+1</f>
        <v>4</v>
      </c>
      <c r="F163" s="2" t="str">
        <f>LEFT(D163, SEARCH("-",D163,1)-1)</f>
        <v>2016</v>
      </c>
      <c r="G163" s="2" t="str">
        <f t="shared" si="10"/>
        <v>2019</v>
      </c>
      <c r="H163" s="1">
        <v>15</v>
      </c>
      <c r="I163" s="1">
        <v>14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11</v>
      </c>
      <c r="Q163" s="1">
        <v>4</v>
      </c>
      <c r="R163" s="1">
        <v>0</v>
      </c>
      <c r="S163" s="2">
        <v>73.33</v>
      </c>
      <c r="T163" s="9" t="s">
        <v>349</v>
      </c>
      <c r="U163" s="13">
        <v>1.98</v>
      </c>
      <c r="V163" s="14">
        <v>110</v>
      </c>
      <c r="W163" s="14">
        <f t="shared" si="13"/>
        <v>24</v>
      </c>
      <c r="X163" s="35">
        <v>34635</v>
      </c>
      <c r="Y163">
        <v>1</v>
      </c>
      <c r="Z163" s="18">
        <v>86</v>
      </c>
      <c r="AA163" s="2" t="s">
        <v>290</v>
      </c>
      <c r="AB163" s="2">
        <v>87</v>
      </c>
      <c r="AH163" s="2">
        <v>83</v>
      </c>
      <c r="AK163" s="2">
        <v>81</v>
      </c>
      <c r="AL163" s="2">
        <v>76</v>
      </c>
      <c r="AR163" s="2">
        <v>4</v>
      </c>
      <c r="AS163" s="2">
        <v>6</v>
      </c>
      <c r="AT163" s="2">
        <f t="shared" si="14"/>
        <v>0.66666666666666663</v>
      </c>
      <c r="AU163">
        <v>53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0</v>
      </c>
      <c r="BF163">
        <v>2</v>
      </c>
      <c r="BG163">
        <v>0</v>
      </c>
      <c r="BH163">
        <v>10</v>
      </c>
      <c r="BI163">
        <v>0</v>
      </c>
      <c r="BJ163">
        <v>1</v>
      </c>
      <c r="BK163">
        <v>0</v>
      </c>
      <c r="BL163">
        <v>0</v>
      </c>
      <c r="BM163">
        <v>1</v>
      </c>
      <c r="BN163">
        <v>0</v>
      </c>
      <c r="BO163">
        <v>2</v>
      </c>
      <c r="BP163">
        <v>3</v>
      </c>
      <c r="BQ163">
        <v>0</v>
      </c>
      <c r="BR163">
        <v>0</v>
      </c>
      <c r="BS163">
        <v>0</v>
      </c>
    </row>
    <row r="164" spans="1:71" x14ac:dyDescent="0.2">
      <c r="A164" s="10" t="s">
        <v>26</v>
      </c>
      <c r="B164" s="6" t="s">
        <v>323</v>
      </c>
      <c r="C164" s="10" t="s">
        <v>48</v>
      </c>
      <c r="D164" s="1" t="s">
        <v>220</v>
      </c>
      <c r="E164" s="2">
        <f>G164-F164+1</f>
        <v>5</v>
      </c>
      <c r="F164" s="2" t="str">
        <f>LEFT(D164, SEARCH("-",D164,1)-1)</f>
        <v>2015</v>
      </c>
      <c r="G164" s="2" t="str">
        <f t="shared" si="10"/>
        <v>2019</v>
      </c>
      <c r="H164" s="1">
        <v>17</v>
      </c>
      <c r="I164" s="1">
        <v>14</v>
      </c>
      <c r="J164" s="1">
        <v>3</v>
      </c>
      <c r="K164" s="1">
        <v>10</v>
      </c>
      <c r="L164" s="1">
        <v>2</v>
      </c>
      <c r="M164" s="1">
        <v>0</v>
      </c>
      <c r="N164" s="1">
        <v>0</v>
      </c>
      <c r="O164" s="1">
        <v>0</v>
      </c>
      <c r="P164" s="1">
        <v>12</v>
      </c>
      <c r="Q164" s="1">
        <v>4</v>
      </c>
      <c r="R164" s="1">
        <v>1</v>
      </c>
      <c r="S164" s="2">
        <v>73.52</v>
      </c>
      <c r="T164" s="9" t="s">
        <v>198</v>
      </c>
      <c r="U164" s="13">
        <v>1.98</v>
      </c>
      <c r="V164" s="14">
        <v>117</v>
      </c>
      <c r="W164" s="14">
        <f t="shared" si="13"/>
        <v>29</v>
      </c>
      <c r="X164" s="35">
        <v>32926</v>
      </c>
      <c r="Y164">
        <v>1</v>
      </c>
      <c r="Z164" s="18">
        <v>90</v>
      </c>
      <c r="AA164" s="2" t="s">
        <v>290</v>
      </c>
      <c r="AB164" s="2">
        <v>91</v>
      </c>
      <c r="AG164" s="2">
        <v>91</v>
      </c>
      <c r="AI164" s="2">
        <v>87</v>
      </c>
      <c r="AJ164" s="2">
        <v>82</v>
      </c>
      <c r="AR164" s="2">
        <v>36</v>
      </c>
      <c r="AS164" s="2">
        <v>21</v>
      </c>
      <c r="AT164" s="2">
        <f t="shared" si="14"/>
        <v>1.7142857142857142</v>
      </c>
      <c r="AU164">
        <v>320</v>
      </c>
      <c r="AV164">
        <v>5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3</v>
      </c>
      <c r="BD164">
        <v>6</v>
      </c>
      <c r="BE164">
        <v>1</v>
      </c>
      <c r="BF164">
        <v>10</v>
      </c>
      <c r="BG164">
        <v>0</v>
      </c>
      <c r="BH164">
        <v>67</v>
      </c>
      <c r="BI164">
        <v>6</v>
      </c>
      <c r="BJ164">
        <v>0</v>
      </c>
      <c r="BK164">
        <v>4</v>
      </c>
      <c r="BL164">
        <v>3</v>
      </c>
      <c r="BM164">
        <v>1</v>
      </c>
      <c r="BN164">
        <v>0</v>
      </c>
      <c r="BO164">
        <v>2</v>
      </c>
      <c r="BP164">
        <v>17</v>
      </c>
      <c r="BQ164">
        <v>1</v>
      </c>
      <c r="BR164">
        <v>0</v>
      </c>
      <c r="BS164">
        <v>0</v>
      </c>
    </row>
    <row r="165" spans="1:71" x14ac:dyDescent="0.2">
      <c r="A165" s="10" t="s">
        <v>26</v>
      </c>
      <c r="B165" s="6" t="s">
        <v>324</v>
      </c>
      <c r="C165" s="10" t="s">
        <v>48</v>
      </c>
      <c r="D165" s="1" t="s">
        <v>205</v>
      </c>
      <c r="E165" s="2">
        <f>G165-F165+1</f>
        <v>7</v>
      </c>
      <c r="F165" s="2" t="str">
        <f>LEFT(D165, SEARCH("-",D165,1)-1)</f>
        <v>2013</v>
      </c>
      <c r="G165" s="2" t="str">
        <f t="shared" si="10"/>
        <v>2019</v>
      </c>
      <c r="H165" s="1">
        <v>27</v>
      </c>
      <c r="I165" s="1">
        <v>22</v>
      </c>
      <c r="J165" s="1">
        <v>5</v>
      </c>
      <c r="K165" s="1">
        <v>5</v>
      </c>
      <c r="L165" s="1">
        <v>1</v>
      </c>
      <c r="M165" s="1">
        <v>0</v>
      </c>
      <c r="N165" s="1">
        <v>0</v>
      </c>
      <c r="O165" s="1">
        <v>0</v>
      </c>
      <c r="P165" s="1">
        <v>19</v>
      </c>
      <c r="Q165" s="1">
        <v>7</v>
      </c>
      <c r="R165" s="1">
        <v>1</v>
      </c>
      <c r="S165" s="2">
        <v>72.22</v>
      </c>
      <c r="T165" s="9" t="s">
        <v>198</v>
      </c>
      <c r="U165" s="13">
        <v>1.98</v>
      </c>
      <c r="V165" s="14">
        <v>115</v>
      </c>
      <c r="W165" s="14">
        <f t="shared" si="13"/>
        <v>27</v>
      </c>
      <c r="X165" s="35">
        <v>33340</v>
      </c>
      <c r="Y165">
        <v>1</v>
      </c>
      <c r="Z165" s="18">
        <v>71</v>
      </c>
      <c r="AA165" s="2" t="s">
        <v>297</v>
      </c>
      <c r="AB165" s="2">
        <v>71</v>
      </c>
      <c r="AG165" s="2">
        <v>86</v>
      </c>
      <c r="AI165" s="2">
        <v>84</v>
      </c>
      <c r="AJ165" s="2">
        <v>81</v>
      </c>
      <c r="AR165" s="2">
        <v>20</v>
      </c>
      <c r="AS165" s="2">
        <v>10</v>
      </c>
      <c r="AT165" s="2">
        <f t="shared" si="14"/>
        <v>2</v>
      </c>
      <c r="AU165">
        <v>189</v>
      </c>
      <c r="AV165">
        <v>5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2</v>
      </c>
      <c r="BC165">
        <v>2</v>
      </c>
      <c r="BD165">
        <v>3</v>
      </c>
      <c r="BE165">
        <v>0</v>
      </c>
      <c r="BF165">
        <v>4</v>
      </c>
      <c r="BG165">
        <v>0</v>
      </c>
      <c r="BH165">
        <v>46</v>
      </c>
      <c r="BI165">
        <v>9</v>
      </c>
      <c r="BJ165">
        <v>0</v>
      </c>
      <c r="BK165">
        <v>2</v>
      </c>
      <c r="BL165">
        <v>2</v>
      </c>
      <c r="BM165">
        <v>0</v>
      </c>
      <c r="BN165">
        <v>0</v>
      </c>
      <c r="BO165">
        <v>1</v>
      </c>
      <c r="BP165">
        <v>12</v>
      </c>
      <c r="BQ165">
        <v>0</v>
      </c>
      <c r="BR165">
        <v>0</v>
      </c>
      <c r="BS165">
        <v>0</v>
      </c>
    </row>
    <row r="166" spans="1:71" x14ac:dyDescent="0.2">
      <c r="A166" s="10" t="s">
        <v>26</v>
      </c>
      <c r="B166" s="6" t="s">
        <v>325</v>
      </c>
      <c r="C166" s="10" t="s">
        <v>48</v>
      </c>
      <c r="D166" s="1" t="s">
        <v>214</v>
      </c>
      <c r="E166" s="2">
        <f>G166-F166+1</f>
        <v>10</v>
      </c>
      <c r="F166" s="2" t="str">
        <f>LEFT(D166, SEARCH("-",D166,1)-1)</f>
        <v>2010</v>
      </c>
      <c r="G166" s="2" t="str">
        <f t="shared" si="10"/>
        <v>2019</v>
      </c>
      <c r="H166" s="1">
        <v>29</v>
      </c>
      <c r="I166" s="1">
        <v>20</v>
      </c>
      <c r="J166" s="1">
        <v>9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21</v>
      </c>
      <c r="Q166" s="1">
        <v>7</v>
      </c>
      <c r="R166" s="1">
        <v>1</v>
      </c>
      <c r="S166" s="2">
        <v>74.13</v>
      </c>
      <c r="T166" s="9" t="s">
        <v>198</v>
      </c>
      <c r="U166" s="13">
        <v>2.0099999999999998</v>
      </c>
      <c r="V166" s="14">
        <v>113</v>
      </c>
      <c r="W166" s="14">
        <f t="shared" si="13"/>
        <v>30</v>
      </c>
      <c r="X166" s="35">
        <v>32562</v>
      </c>
      <c r="Y166">
        <v>1</v>
      </c>
      <c r="Z166" s="18">
        <v>77</v>
      </c>
      <c r="AA166" s="2" t="s">
        <v>289</v>
      </c>
      <c r="AB166" s="2">
        <v>53</v>
      </c>
      <c r="AH166" s="2">
        <v>68</v>
      </c>
      <c r="AK166" s="2">
        <v>64</v>
      </c>
      <c r="AL166" s="2">
        <v>59</v>
      </c>
      <c r="AR166" s="2">
        <v>22</v>
      </c>
      <c r="AS166" s="2">
        <v>15</v>
      </c>
      <c r="AT166" s="2">
        <f t="shared" si="14"/>
        <v>1.4666666666666666</v>
      </c>
      <c r="AU166">
        <v>185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3</v>
      </c>
      <c r="BC166">
        <v>0</v>
      </c>
      <c r="BD166">
        <v>6</v>
      </c>
      <c r="BE166">
        <v>0</v>
      </c>
      <c r="BF166">
        <v>2</v>
      </c>
      <c r="BG166">
        <v>0</v>
      </c>
      <c r="BH166">
        <v>40</v>
      </c>
      <c r="BI166">
        <v>3</v>
      </c>
      <c r="BJ166">
        <v>1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5</v>
      </c>
      <c r="BQ166">
        <v>2</v>
      </c>
      <c r="BR166">
        <v>0</v>
      </c>
      <c r="BS166">
        <v>0</v>
      </c>
    </row>
    <row r="167" spans="1:71" x14ac:dyDescent="0.2">
      <c r="A167" s="10" t="s">
        <v>26</v>
      </c>
      <c r="B167" s="6" t="s">
        <v>326</v>
      </c>
      <c r="C167" s="10" t="s">
        <v>48</v>
      </c>
      <c r="D167" s="1"/>
      <c r="G167" s="2" t="str">
        <f t="shared" si="10"/>
        <v/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T167" s="9" t="s">
        <v>195</v>
      </c>
      <c r="U167" s="13">
        <v>1.9</v>
      </c>
      <c r="V167" s="14">
        <v>94</v>
      </c>
      <c r="W167" s="14">
        <f t="shared" si="13"/>
        <v>23</v>
      </c>
      <c r="X167" s="35">
        <v>35041</v>
      </c>
      <c r="Y167">
        <v>0</v>
      </c>
      <c r="Z167" s="18">
        <v>80</v>
      </c>
      <c r="AA167" s="2" t="s">
        <v>289</v>
      </c>
      <c r="AB167" s="2">
        <v>85</v>
      </c>
      <c r="AH167" s="2">
        <v>87</v>
      </c>
      <c r="AK167" s="2">
        <v>29</v>
      </c>
      <c r="AL167" s="2">
        <v>61</v>
      </c>
    </row>
    <row r="168" spans="1:71" x14ac:dyDescent="0.2">
      <c r="A168" s="10" t="s">
        <v>26</v>
      </c>
      <c r="B168" s="6" t="s">
        <v>327</v>
      </c>
      <c r="C168" s="10" t="s">
        <v>48</v>
      </c>
      <c r="D168" s="1" t="s">
        <v>197</v>
      </c>
      <c r="E168" s="2">
        <f>G168-F168+1</f>
        <v>6</v>
      </c>
      <c r="F168" s="2" t="str">
        <f>LEFT(D168, SEARCH("-",D168,1)-1)</f>
        <v>2013</v>
      </c>
      <c r="G168" s="2" t="str">
        <f t="shared" si="10"/>
        <v>2018</v>
      </c>
      <c r="H168" s="1">
        <v>27</v>
      </c>
      <c r="I168" s="1">
        <v>21</v>
      </c>
      <c r="J168" s="1">
        <v>6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20</v>
      </c>
      <c r="Q168" s="1">
        <v>7</v>
      </c>
      <c r="R168" s="1">
        <v>0</v>
      </c>
      <c r="S168" s="2">
        <v>74.069999999999993</v>
      </c>
      <c r="T168" s="9" t="s">
        <v>187</v>
      </c>
      <c r="U168" s="13">
        <v>1.83</v>
      </c>
      <c r="V168" s="14">
        <v>113</v>
      </c>
      <c r="W168" s="14">
        <f t="shared" si="13"/>
        <v>28</v>
      </c>
      <c r="X168" s="35">
        <v>33061</v>
      </c>
      <c r="Y168">
        <v>1</v>
      </c>
      <c r="Z168" s="18">
        <v>69</v>
      </c>
      <c r="AA168" s="2" t="s">
        <v>350</v>
      </c>
      <c r="AB168" s="2">
        <v>82</v>
      </c>
      <c r="AF168" s="2">
        <v>65</v>
      </c>
      <c r="AG168" s="2">
        <v>86</v>
      </c>
    </row>
    <row r="169" spans="1:71" x14ac:dyDescent="0.2">
      <c r="A169" s="10" t="s">
        <v>26</v>
      </c>
      <c r="B169" s="6" t="s">
        <v>334</v>
      </c>
      <c r="C169" s="10" t="s">
        <v>48</v>
      </c>
      <c r="D169" s="1"/>
      <c r="G169" s="2" t="str">
        <f t="shared" si="10"/>
        <v/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T169" s="9" t="s">
        <v>198</v>
      </c>
      <c r="U169" s="13">
        <v>2.0299999999999998</v>
      </c>
      <c r="V169" s="14">
        <v>122</v>
      </c>
      <c r="W169" s="14">
        <f t="shared" si="13"/>
        <v>22</v>
      </c>
      <c r="X169" s="35">
        <v>35314</v>
      </c>
      <c r="Y169">
        <v>0</v>
      </c>
      <c r="Z169" s="18">
        <v>71</v>
      </c>
      <c r="AA169" s="2" t="s">
        <v>289</v>
      </c>
      <c r="AB169" s="2">
        <v>77</v>
      </c>
      <c r="AG169" s="2">
        <v>78</v>
      </c>
      <c r="AI169" s="2">
        <v>82</v>
      </c>
      <c r="AJ169" s="2">
        <v>85</v>
      </c>
    </row>
    <row r="170" spans="1:71" x14ac:dyDescent="0.2">
      <c r="A170" s="10" t="s">
        <v>26</v>
      </c>
      <c r="B170" s="6" t="s">
        <v>328</v>
      </c>
      <c r="C170" s="10" t="s">
        <v>48</v>
      </c>
      <c r="D170" s="1" t="s">
        <v>202</v>
      </c>
      <c r="E170" s="2">
        <f>G170-F170+1</f>
        <v>3</v>
      </c>
      <c r="F170" s="2" t="str">
        <f>LEFT(D170, SEARCH("-",D170,1)-1)</f>
        <v>2017</v>
      </c>
      <c r="G170" s="2" t="str">
        <f t="shared" si="10"/>
        <v>2019</v>
      </c>
      <c r="H170" s="1">
        <v>11</v>
      </c>
      <c r="I170" s="1">
        <v>6</v>
      </c>
      <c r="J170" s="1">
        <v>5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6</v>
      </c>
      <c r="Q170" s="1">
        <v>4</v>
      </c>
      <c r="R170" s="1">
        <v>1</v>
      </c>
      <c r="S170" s="2">
        <v>59.09</v>
      </c>
      <c r="T170" s="9" t="s">
        <v>187</v>
      </c>
      <c r="U170" s="13">
        <v>1.83</v>
      </c>
      <c r="V170" s="14">
        <v>113</v>
      </c>
      <c r="W170" s="14">
        <f t="shared" si="13"/>
        <v>26</v>
      </c>
      <c r="X170" s="35">
        <v>34058</v>
      </c>
      <c r="Y170">
        <v>1</v>
      </c>
      <c r="Z170" s="18">
        <v>78</v>
      </c>
      <c r="AA170" s="2" t="s">
        <v>350</v>
      </c>
      <c r="AB170" s="2">
        <v>86</v>
      </c>
      <c r="AF170" s="2">
        <v>70</v>
      </c>
      <c r="AG170" s="2">
        <v>86</v>
      </c>
      <c r="AR170" s="2">
        <v>63</v>
      </c>
      <c r="AS170" s="2">
        <v>36</v>
      </c>
      <c r="AT170" s="2">
        <f t="shared" si="14"/>
        <v>1.75</v>
      </c>
      <c r="AU170">
        <v>281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5</v>
      </c>
      <c r="BC170">
        <v>2</v>
      </c>
      <c r="BD170">
        <v>13</v>
      </c>
      <c r="BE170">
        <v>0</v>
      </c>
      <c r="BF170">
        <v>15</v>
      </c>
      <c r="BG170">
        <v>0</v>
      </c>
      <c r="BH170">
        <v>44</v>
      </c>
      <c r="BI170">
        <v>5</v>
      </c>
      <c r="BJ170">
        <v>0</v>
      </c>
      <c r="BK170">
        <v>4</v>
      </c>
      <c r="BL170">
        <v>3</v>
      </c>
      <c r="BM170">
        <v>6</v>
      </c>
      <c r="BN170">
        <v>1</v>
      </c>
      <c r="BO170">
        <v>0</v>
      </c>
      <c r="BP170">
        <v>0</v>
      </c>
      <c r="BQ170">
        <v>1</v>
      </c>
      <c r="BR170">
        <v>0</v>
      </c>
      <c r="BS170">
        <v>0</v>
      </c>
    </row>
    <row r="171" spans="1:71" x14ac:dyDescent="0.2">
      <c r="A171" s="10" t="s">
        <v>26</v>
      </c>
      <c r="B171" s="6" t="s">
        <v>335</v>
      </c>
      <c r="C171" s="10" t="s">
        <v>48</v>
      </c>
      <c r="D171" s="1"/>
      <c r="G171" s="2" t="str">
        <f t="shared" si="10"/>
        <v/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T171" s="9" t="s">
        <v>187</v>
      </c>
      <c r="U171" s="13">
        <v>1.89</v>
      </c>
      <c r="V171" s="14">
        <v>124</v>
      </c>
      <c r="W171" s="14">
        <f t="shared" si="13"/>
        <v>22</v>
      </c>
      <c r="X171" s="35">
        <v>35258</v>
      </c>
      <c r="Y171">
        <v>0</v>
      </c>
      <c r="Z171" s="18">
        <v>71</v>
      </c>
      <c r="AA171" s="2" t="s">
        <v>298</v>
      </c>
      <c r="AB171" s="2">
        <v>86</v>
      </c>
      <c r="AF171" s="2">
        <v>77</v>
      </c>
      <c r="AG171" s="2">
        <v>65</v>
      </c>
    </row>
    <row r="172" spans="1:71" x14ac:dyDescent="0.2">
      <c r="A172" s="10" t="s">
        <v>26</v>
      </c>
      <c r="B172" s="6" t="s">
        <v>329</v>
      </c>
      <c r="C172" s="10" t="s">
        <v>48</v>
      </c>
      <c r="D172" s="1" t="s">
        <v>204</v>
      </c>
      <c r="E172" s="2">
        <f>G172-F172+1</f>
        <v>1</v>
      </c>
      <c r="F172" s="2" t="str">
        <f>LEFT(D172, SEARCH("-",D172,1)-1)</f>
        <v>2018</v>
      </c>
      <c r="G172" s="2" t="str">
        <f t="shared" si="10"/>
        <v>2018</v>
      </c>
      <c r="H172" s="1">
        <v>3</v>
      </c>
      <c r="I172" s="1">
        <v>0</v>
      </c>
      <c r="J172" s="1">
        <v>3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2</v>
      </c>
      <c r="Q172" s="1">
        <v>1</v>
      </c>
      <c r="R172" s="1">
        <v>0</v>
      </c>
      <c r="S172" s="2">
        <v>66.66</v>
      </c>
      <c r="T172" s="9" t="s">
        <v>195</v>
      </c>
      <c r="U172" s="13">
        <v>1.86</v>
      </c>
      <c r="V172" s="14">
        <v>103</v>
      </c>
      <c r="W172" s="14">
        <f t="shared" si="13"/>
        <v>22</v>
      </c>
      <c r="X172" s="35">
        <v>35268</v>
      </c>
      <c r="Y172">
        <v>1</v>
      </c>
      <c r="Z172" s="18">
        <v>67</v>
      </c>
      <c r="AA172" s="2" t="s">
        <v>298</v>
      </c>
      <c r="AB172" s="2">
        <v>87</v>
      </c>
      <c r="AH172" s="2">
        <v>81</v>
      </c>
      <c r="AK172" s="2">
        <v>77</v>
      </c>
      <c r="AL172" s="2">
        <v>69</v>
      </c>
    </row>
    <row r="173" spans="1:71" x14ac:dyDescent="0.2">
      <c r="A173" s="10" t="s">
        <v>26</v>
      </c>
      <c r="B173" s="6" t="s">
        <v>330</v>
      </c>
      <c r="C173" s="10" t="s">
        <v>48</v>
      </c>
      <c r="D173" s="1" t="s">
        <v>205</v>
      </c>
      <c r="E173" s="2">
        <f>G173-F173+1</f>
        <v>7</v>
      </c>
      <c r="F173" s="2" t="str">
        <f>LEFT(D173, SEARCH("-",D173,1)-1)</f>
        <v>2013</v>
      </c>
      <c r="G173" s="2" t="str">
        <f t="shared" si="10"/>
        <v>2019</v>
      </c>
      <c r="H173" s="1">
        <v>30</v>
      </c>
      <c r="I173" s="1">
        <v>11</v>
      </c>
      <c r="J173" s="1">
        <v>19</v>
      </c>
      <c r="K173" s="1">
        <v>5</v>
      </c>
      <c r="L173" s="1">
        <v>1</v>
      </c>
      <c r="M173" s="1">
        <v>0</v>
      </c>
      <c r="N173" s="1">
        <v>0</v>
      </c>
      <c r="O173" s="1">
        <v>0</v>
      </c>
      <c r="P173" s="1">
        <v>23</v>
      </c>
      <c r="Q173" s="1">
        <v>7</v>
      </c>
      <c r="R173" s="1">
        <v>0</v>
      </c>
      <c r="S173" s="2">
        <v>76.66</v>
      </c>
      <c r="T173" s="9" t="s">
        <v>187</v>
      </c>
      <c r="U173" s="13">
        <v>1.82</v>
      </c>
      <c r="V173" s="14">
        <v>118</v>
      </c>
      <c r="W173" s="14">
        <f t="shared" si="13"/>
        <v>28</v>
      </c>
      <c r="X173" s="35">
        <v>33252</v>
      </c>
      <c r="Y173">
        <v>1</v>
      </c>
      <c r="Z173" s="18">
        <v>89</v>
      </c>
      <c r="AA173" s="2" t="s">
        <v>290</v>
      </c>
      <c r="AB173" s="2">
        <v>91</v>
      </c>
      <c r="AF173" s="2">
        <v>76</v>
      </c>
      <c r="AG173" s="2">
        <v>85</v>
      </c>
      <c r="AR173" s="2">
        <v>33</v>
      </c>
      <c r="AS173" s="2">
        <v>23</v>
      </c>
      <c r="AT173" s="2">
        <f t="shared" si="14"/>
        <v>1.4347826086956521</v>
      </c>
      <c r="AU173">
        <v>119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11</v>
      </c>
      <c r="BE173">
        <v>0</v>
      </c>
      <c r="BF173">
        <v>3</v>
      </c>
      <c r="BG173">
        <v>0</v>
      </c>
      <c r="BH173">
        <v>38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">
      <c r="A174" s="10" t="s">
        <v>26</v>
      </c>
      <c r="B174" s="6" t="s">
        <v>331</v>
      </c>
      <c r="C174" s="10" t="s">
        <v>48</v>
      </c>
      <c r="D174" s="1" t="s">
        <v>217</v>
      </c>
      <c r="E174" s="2">
        <f>G174-F174+1</f>
        <v>2</v>
      </c>
      <c r="F174" s="2" t="str">
        <f>LEFT(D174, SEARCH("-",D174,1)-1)</f>
        <v>2018</v>
      </c>
      <c r="G174" s="2" t="str">
        <f t="shared" si="10"/>
        <v>2019</v>
      </c>
      <c r="H174" s="1">
        <v>5</v>
      </c>
      <c r="I174" s="1">
        <v>0</v>
      </c>
      <c r="J174" s="1">
        <v>5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3</v>
      </c>
      <c r="Q174" s="1">
        <v>2</v>
      </c>
      <c r="R174" s="1">
        <v>0</v>
      </c>
      <c r="S174" s="2">
        <v>60</v>
      </c>
      <c r="T174" s="9" t="s">
        <v>187</v>
      </c>
      <c r="U174" s="13">
        <v>1.91</v>
      </c>
      <c r="V174" s="14">
        <v>132</v>
      </c>
      <c r="W174" s="14">
        <f t="shared" si="13"/>
        <v>27</v>
      </c>
      <c r="X174" s="35">
        <v>33512</v>
      </c>
      <c r="Y174">
        <v>1</v>
      </c>
      <c r="Z174" s="18">
        <v>77</v>
      </c>
      <c r="AA174" s="2" t="s">
        <v>348</v>
      </c>
      <c r="AB174" s="2">
        <v>85</v>
      </c>
      <c r="AF174" s="2">
        <v>69</v>
      </c>
      <c r="AG174" s="2">
        <v>88</v>
      </c>
      <c r="AR174" s="2">
        <v>0</v>
      </c>
      <c r="AS174" s="2">
        <v>3</v>
      </c>
      <c r="AT174" s="2">
        <f t="shared" si="14"/>
        <v>0</v>
      </c>
      <c r="AU174">
        <v>40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21</v>
      </c>
      <c r="BI174">
        <v>1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">
      <c r="A175" s="10" t="s">
        <v>26</v>
      </c>
      <c r="B175" s="6" t="s">
        <v>336</v>
      </c>
      <c r="C175" s="10" t="s">
        <v>49</v>
      </c>
      <c r="D175" s="1" t="s">
        <v>191</v>
      </c>
      <c r="E175" s="2">
        <f>G175-F175+1</f>
        <v>4</v>
      </c>
      <c r="F175" s="2" t="str">
        <f>LEFT(D175, SEARCH("-",D175,1)-1)</f>
        <v>2016</v>
      </c>
      <c r="G175" s="2" t="str">
        <f t="shared" si="10"/>
        <v>2019</v>
      </c>
      <c r="H175" s="1">
        <v>14</v>
      </c>
      <c r="I175" s="1">
        <v>12</v>
      </c>
      <c r="J175" s="1">
        <v>2</v>
      </c>
      <c r="K175" s="1">
        <v>31</v>
      </c>
      <c r="L175" s="1">
        <v>5</v>
      </c>
      <c r="M175" s="1">
        <v>0</v>
      </c>
      <c r="N175" s="1">
        <v>2</v>
      </c>
      <c r="O175" s="1">
        <v>0</v>
      </c>
      <c r="P175" s="1">
        <v>9</v>
      </c>
      <c r="Q175" s="1">
        <v>4</v>
      </c>
      <c r="R175" s="1">
        <v>1</v>
      </c>
      <c r="S175" s="2">
        <v>67.849999999999994</v>
      </c>
      <c r="T175" s="9" t="s">
        <v>351</v>
      </c>
      <c r="U175" s="13">
        <v>1.84</v>
      </c>
      <c r="V175" s="14">
        <v>92</v>
      </c>
      <c r="W175" s="14">
        <f t="shared" si="13"/>
        <v>26</v>
      </c>
      <c r="X175" s="35">
        <v>33878</v>
      </c>
      <c r="Y175">
        <v>1</v>
      </c>
      <c r="Z175" s="18">
        <v>85</v>
      </c>
      <c r="AA175" s="2" t="s">
        <v>290</v>
      </c>
      <c r="AB175" s="2">
        <v>81</v>
      </c>
      <c r="AC175" s="2">
        <v>78</v>
      </c>
      <c r="AQ175" s="2">
        <v>74</v>
      </c>
      <c r="AR175" s="2">
        <v>274</v>
      </c>
      <c r="AS175" s="2">
        <v>50</v>
      </c>
      <c r="AT175" s="2">
        <f t="shared" si="14"/>
        <v>5.48</v>
      </c>
      <c r="AU175">
        <v>400</v>
      </c>
      <c r="AV175">
        <v>5</v>
      </c>
      <c r="AW175">
        <v>1</v>
      </c>
      <c r="AX175">
        <v>3</v>
      </c>
      <c r="AY175">
        <v>0</v>
      </c>
      <c r="AZ175">
        <v>0</v>
      </c>
      <c r="BA175">
        <v>0</v>
      </c>
      <c r="BB175">
        <v>13</v>
      </c>
      <c r="BC175">
        <v>4</v>
      </c>
      <c r="BD175">
        <v>9</v>
      </c>
      <c r="BE175">
        <v>1</v>
      </c>
      <c r="BF175">
        <v>36</v>
      </c>
      <c r="BG175">
        <v>5</v>
      </c>
      <c r="BH175">
        <v>7</v>
      </c>
      <c r="BI175">
        <v>5</v>
      </c>
      <c r="BJ175">
        <v>0</v>
      </c>
      <c r="BK175">
        <v>8</v>
      </c>
      <c r="BL175">
        <v>4</v>
      </c>
      <c r="BM175">
        <v>2</v>
      </c>
      <c r="BN175">
        <v>18</v>
      </c>
      <c r="BO175">
        <v>25</v>
      </c>
      <c r="BP175">
        <v>1</v>
      </c>
      <c r="BQ175">
        <v>0</v>
      </c>
      <c r="BR175">
        <v>0</v>
      </c>
      <c r="BS175">
        <v>0</v>
      </c>
    </row>
    <row r="176" spans="1:71" x14ac:dyDescent="0.2">
      <c r="A176" s="10" t="s">
        <v>26</v>
      </c>
      <c r="B176" s="6" t="s">
        <v>337</v>
      </c>
      <c r="C176" s="10" t="s">
        <v>49</v>
      </c>
      <c r="D176" s="1"/>
      <c r="G176" s="2" t="str">
        <f t="shared" si="10"/>
        <v/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T176" s="9" t="s">
        <v>206</v>
      </c>
      <c r="U176" s="13">
        <v>1.93</v>
      </c>
      <c r="V176" s="14">
        <v>98</v>
      </c>
      <c r="W176" s="14">
        <f t="shared" si="13"/>
        <v>25</v>
      </c>
      <c r="X176" s="35">
        <v>34234</v>
      </c>
      <c r="Y176">
        <v>0</v>
      </c>
      <c r="Z176" s="18">
        <v>85</v>
      </c>
      <c r="AA176" s="2" t="s">
        <v>348</v>
      </c>
      <c r="AB176" s="2">
        <v>90</v>
      </c>
      <c r="AC176" s="2">
        <v>75</v>
      </c>
      <c r="AQ176" s="2">
        <v>79</v>
      </c>
    </row>
    <row r="177" spans="1:71" x14ac:dyDescent="0.2">
      <c r="A177" s="10" t="s">
        <v>26</v>
      </c>
      <c r="B177" s="6" t="s">
        <v>352</v>
      </c>
      <c r="C177" s="10" t="s">
        <v>49</v>
      </c>
      <c r="D177" s="1"/>
      <c r="G177" s="2" t="str">
        <f t="shared" si="10"/>
        <v/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T177" s="9" t="s">
        <v>206</v>
      </c>
      <c r="U177" s="13">
        <v>1.88</v>
      </c>
      <c r="V177" s="14">
        <v>86</v>
      </c>
      <c r="W177" s="14">
        <f t="shared" si="13"/>
        <v>19</v>
      </c>
      <c r="X177" s="35">
        <v>36257</v>
      </c>
      <c r="Y177">
        <v>0</v>
      </c>
      <c r="Z177" s="18">
        <v>68</v>
      </c>
      <c r="AA177" s="2" t="s">
        <v>289</v>
      </c>
      <c r="AB177" s="2">
        <v>81</v>
      </c>
      <c r="AC177" s="2">
        <v>73</v>
      </c>
      <c r="AQ177" s="2">
        <v>76</v>
      </c>
    </row>
    <row r="178" spans="1:71" x14ac:dyDescent="0.2">
      <c r="A178" s="10" t="s">
        <v>26</v>
      </c>
      <c r="B178" s="6" t="s">
        <v>338</v>
      </c>
      <c r="C178" s="10" t="s">
        <v>49</v>
      </c>
      <c r="D178" s="1" t="s">
        <v>216</v>
      </c>
      <c r="E178" s="2">
        <f>G178-F178+1</f>
        <v>8</v>
      </c>
      <c r="F178" s="2" t="str">
        <f>LEFT(D178, SEARCH("-",D178,1)-1)</f>
        <v>2012</v>
      </c>
      <c r="G178" s="2" t="str">
        <f t="shared" si="10"/>
        <v>2019</v>
      </c>
      <c r="H178" s="1">
        <v>34</v>
      </c>
      <c r="I178" s="1">
        <v>34</v>
      </c>
      <c r="J178" s="1">
        <v>0</v>
      </c>
      <c r="K178" s="1">
        <v>402</v>
      </c>
      <c r="L178" s="1">
        <v>5</v>
      </c>
      <c r="M178" s="1">
        <v>64</v>
      </c>
      <c r="N178" s="1">
        <v>83</v>
      </c>
      <c r="O178" s="1">
        <v>0</v>
      </c>
      <c r="P178" s="1">
        <v>25</v>
      </c>
      <c r="Q178" s="1">
        <v>8</v>
      </c>
      <c r="R178" s="1">
        <v>1</v>
      </c>
      <c r="S178" s="2">
        <v>75</v>
      </c>
      <c r="T178" s="9" t="s">
        <v>203</v>
      </c>
      <c r="U178" s="13">
        <v>1.88</v>
      </c>
      <c r="V178" s="14">
        <v>90</v>
      </c>
      <c r="W178" s="14">
        <f t="shared" si="13"/>
        <v>27</v>
      </c>
      <c r="X178" s="35">
        <v>33505</v>
      </c>
      <c r="Y178">
        <v>1</v>
      </c>
      <c r="Z178" s="18">
        <v>89</v>
      </c>
      <c r="AA178" s="2" t="s">
        <v>290</v>
      </c>
      <c r="AB178" s="2">
        <v>90</v>
      </c>
      <c r="AC178" s="2">
        <v>74</v>
      </c>
      <c r="AD178" s="2">
        <v>45</v>
      </c>
      <c r="AP178" s="2">
        <v>92</v>
      </c>
      <c r="AR178" s="2">
        <v>85</v>
      </c>
      <c r="AS178" s="2">
        <v>31</v>
      </c>
      <c r="AT178" s="2">
        <f t="shared" si="14"/>
        <v>2.7419354838709675</v>
      </c>
      <c r="AU178">
        <v>370</v>
      </c>
      <c r="AV178">
        <v>59</v>
      </c>
      <c r="AW178">
        <v>1</v>
      </c>
      <c r="AX178">
        <v>2</v>
      </c>
      <c r="AY178">
        <v>15</v>
      </c>
      <c r="AZ178">
        <v>8</v>
      </c>
      <c r="BA178">
        <v>0</v>
      </c>
      <c r="BB178">
        <v>4</v>
      </c>
      <c r="BC178">
        <v>3</v>
      </c>
      <c r="BD178">
        <v>5</v>
      </c>
      <c r="BE178">
        <v>0</v>
      </c>
      <c r="BF178">
        <v>114</v>
      </c>
      <c r="BG178">
        <v>3</v>
      </c>
      <c r="BH178">
        <v>42</v>
      </c>
      <c r="BI178">
        <v>11</v>
      </c>
      <c r="BJ178">
        <v>4</v>
      </c>
      <c r="BK178">
        <v>13</v>
      </c>
      <c r="BL178">
        <v>5</v>
      </c>
      <c r="BM178">
        <v>2</v>
      </c>
      <c r="BN178">
        <v>46</v>
      </c>
      <c r="BO178">
        <v>3</v>
      </c>
      <c r="BP178">
        <v>1</v>
      </c>
      <c r="BQ178">
        <v>0</v>
      </c>
      <c r="BR178">
        <v>0</v>
      </c>
      <c r="BS178">
        <v>0</v>
      </c>
    </row>
    <row r="179" spans="1:71" x14ac:dyDescent="0.2">
      <c r="A179" s="10" t="s">
        <v>26</v>
      </c>
      <c r="B179" s="6" t="s">
        <v>339</v>
      </c>
      <c r="C179" s="10" t="s">
        <v>49</v>
      </c>
      <c r="D179" s="1" t="s">
        <v>215</v>
      </c>
      <c r="E179" s="2">
        <f>G179-F179+1</f>
        <v>6</v>
      </c>
      <c r="F179" s="2" t="str">
        <f>LEFT(D179, SEARCH("-",D179,1)-1)</f>
        <v>2014</v>
      </c>
      <c r="G179" s="2" t="str">
        <f t="shared" si="10"/>
        <v>2019</v>
      </c>
      <c r="H179" s="1">
        <v>26</v>
      </c>
      <c r="I179" s="1">
        <v>19</v>
      </c>
      <c r="J179" s="1">
        <v>7</v>
      </c>
      <c r="K179" s="1">
        <v>101</v>
      </c>
      <c r="L179" s="1">
        <v>5</v>
      </c>
      <c r="M179" s="1">
        <v>17</v>
      </c>
      <c r="N179" s="1">
        <v>13</v>
      </c>
      <c r="O179" s="1">
        <v>1</v>
      </c>
      <c r="P179" s="1">
        <v>20</v>
      </c>
      <c r="Q179" s="1">
        <v>5</v>
      </c>
      <c r="R179" s="1">
        <v>1</v>
      </c>
      <c r="S179" s="2">
        <v>78.84</v>
      </c>
      <c r="T179" s="9" t="s">
        <v>203</v>
      </c>
      <c r="U179" s="13">
        <v>1.75</v>
      </c>
      <c r="V179" s="14">
        <v>80</v>
      </c>
      <c r="W179" s="14">
        <f t="shared" si="13"/>
        <v>26</v>
      </c>
      <c r="X179" s="35">
        <v>34044</v>
      </c>
      <c r="Y179">
        <v>1</v>
      </c>
      <c r="Z179" s="18">
        <v>71</v>
      </c>
      <c r="AA179" s="2" t="s">
        <v>299</v>
      </c>
      <c r="AB179" s="2">
        <v>87</v>
      </c>
      <c r="AC179" s="2">
        <v>74</v>
      </c>
      <c r="AD179" s="2">
        <v>57</v>
      </c>
      <c r="AP179" s="2">
        <v>90</v>
      </c>
      <c r="AR179" s="2">
        <v>34</v>
      </c>
      <c r="AS179" s="2">
        <v>12</v>
      </c>
      <c r="AT179" s="2">
        <f t="shared" si="14"/>
        <v>2.8333333333333335</v>
      </c>
      <c r="AU179">
        <v>53</v>
      </c>
      <c r="AV179">
        <v>13</v>
      </c>
      <c r="AW179">
        <v>1</v>
      </c>
      <c r="AX179">
        <v>0</v>
      </c>
      <c r="AY179">
        <v>4</v>
      </c>
      <c r="AZ179">
        <v>0</v>
      </c>
      <c r="BA179">
        <v>0</v>
      </c>
      <c r="BB179">
        <v>3</v>
      </c>
      <c r="BC179">
        <v>1</v>
      </c>
      <c r="BD179">
        <v>6</v>
      </c>
      <c r="BE179">
        <v>0</v>
      </c>
      <c r="BF179">
        <v>16</v>
      </c>
      <c r="BG179">
        <v>0</v>
      </c>
      <c r="BH179">
        <v>9</v>
      </c>
      <c r="BI179">
        <v>0</v>
      </c>
      <c r="BJ179">
        <v>0</v>
      </c>
      <c r="BK179">
        <v>1</v>
      </c>
      <c r="BL179">
        <v>1</v>
      </c>
      <c r="BM179">
        <v>0</v>
      </c>
      <c r="BN179">
        <v>9</v>
      </c>
      <c r="BO179">
        <v>2</v>
      </c>
      <c r="BP179">
        <v>0</v>
      </c>
      <c r="BQ179">
        <v>0</v>
      </c>
      <c r="BR179">
        <v>0</v>
      </c>
      <c r="BS179">
        <v>0</v>
      </c>
    </row>
    <row r="180" spans="1:71" x14ac:dyDescent="0.2">
      <c r="A180" s="10" t="s">
        <v>26</v>
      </c>
      <c r="B180" s="6" t="s">
        <v>353</v>
      </c>
      <c r="C180" s="10" t="s">
        <v>49</v>
      </c>
      <c r="D180" s="1"/>
      <c r="G180" s="2" t="str">
        <f t="shared" si="10"/>
        <v/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T180" s="9" t="s">
        <v>210</v>
      </c>
      <c r="U180" s="13">
        <v>1.82</v>
      </c>
      <c r="V180" s="14">
        <v>92</v>
      </c>
      <c r="W180" s="14">
        <f t="shared" si="13"/>
        <v>22</v>
      </c>
      <c r="X180" s="35">
        <v>35355</v>
      </c>
      <c r="Y180">
        <v>0</v>
      </c>
      <c r="AA180" s="2" t="s">
        <v>289</v>
      </c>
    </row>
    <row r="181" spans="1:71" x14ac:dyDescent="0.2">
      <c r="A181" s="10" t="s">
        <v>26</v>
      </c>
      <c r="B181" s="6" t="s">
        <v>340</v>
      </c>
      <c r="C181" s="10" t="s">
        <v>49</v>
      </c>
      <c r="D181" s="1"/>
      <c r="G181" s="2" t="str">
        <f t="shared" si="10"/>
        <v/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T181" s="9" t="s">
        <v>201</v>
      </c>
      <c r="U181" s="13">
        <v>1.82</v>
      </c>
      <c r="V181" s="14">
        <v>89</v>
      </c>
      <c r="W181" s="14">
        <f t="shared" si="13"/>
        <v>32</v>
      </c>
      <c r="X181" s="35">
        <v>31740</v>
      </c>
      <c r="Y181">
        <v>0</v>
      </c>
      <c r="Z181" s="18">
        <v>80</v>
      </c>
      <c r="AA181" s="2" t="s">
        <v>287</v>
      </c>
      <c r="AB181" s="2">
        <v>83</v>
      </c>
      <c r="AD181" s="2">
        <v>92</v>
      </c>
      <c r="AM181" s="2">
        <v>74</v>
      </c>
    </row>
    <row r="182" spans="1:71" x14ac:dyDescent="0.2">
      <c r="A182" s="10" t="s">
        <v>26</v>
      </c>
      <c r="B182" s="6" t="s">
        <v>341</v>
      </c>
      <c r="C182" s="10" t="s">
        <v>49</v>
      </c>
      <c r="D182" s="1" t="s">
        <v>211</v>
      </c>
      <c r="E182" s="2">
        <f>G182-F182+1</f>
        <v>4</v>
      </c>
      <c r="F182" s="2" t="str">
        <f>LEFT(D182, SEARCH("-",D182,1)-1)</f>
        <v>2015</v>
      </c>
      <c r="G182" s="2" t="str">
        <f t="shared" si="10"/>
        <v>2018</v>
      </c>
      <c r="H182" s="1">
        <v>19</v>
      </c>
      <c r="I182" s="1">
        <v>17</v>
      </c>
      <c r="J182" s="1">
        <v>2</v>
      </c>
      <c r="K182" s="1">
        <v>50</v>
      </c>
      <c r="L182" s="1">
        <v>10</v>
      </c>
      <c r="M182" s="1">
        <v>0</v>
      </c>
      <c r="N182" s="1">
        <v>0</v>
      </c>
      <c r="O182" s="1">
        <v>0</v>
      </c>
      <c r="P182" s="1">
        <v>14</v>
      </c>
      <c r="Q182" s="1">
        <v>5</v>
      </c>
      <c r="R182" s="1">
        <v>0</v>
      </c>
      <c r="S182" s="2">
        <v>73.680000000000007</v>
      </c>
      <c r="T182" s="9" t="s">
        <v>206</v>
      </c>
      <c r="U182" s="13">
        <v>1.83</v>
      </c>
      <c r="V182" s="14">
        <v>91</v>
      </c>
      <c r="W182" s="14">
        <f t="shared" si="13"/>
        <v>27</v>
      </c>
      <c r="X182" s="35">
        <v>33379</v>
      </c>
      <c r="Y182">
        <v>1</v>
      </c>
      <c r="Z182" s="18">
        <v>72</v>
      </c>
      <c r="AA182" s="2" t="s">
        <v>298</v>
      </c>
      <c r="AB182" s="2">
        <v>77</v>
      </c>
      <c r="AC182" s="2">
        <v>77</v>
      </c>
      <c r="AQ182" s="2">
        <v>85</v>
      </c>
    </row>
    <row r="183" spans="1:71" x14ac:dyDescent="0.2">
      <c r="A183" s="10" t="s">
        <v>26</v>
      </c>
      <c r="B183" s="6" t="s">
        <v>342</v>
      </c>
      <c r="C183" s="10" t="s">
        <v>49</v>
      </c>
      <c r="D183" s="1" t="s">
        <v>215</v>
      </c>
      <c r="E183" s="2">
        <f>G183-F183+1</f>
        <v>6</v>
      </c>
      <c r="F183" s="2" t="str">
        <f>LEFT(D183, SEARCH("-",D183,1)-1)</f>
        <v>2014</v>
      </c>
      <c r="G183" s="2" t="str">
        <f t="shared" si="10"/>
        <v>2019</v>
      </c>
      <c r="H183" s="1">
        <v>20</v>
      </c>
      <c r="I183" s="1">
        <v>19</v>
      </c>
      <c r="J183" s="1">
        <v>1</v>
      </c>
      <c r="K183" s="1">
        <v>50</v>
      </c>
      <c r="L183" s="1">
        <v>10</v>
      </c>
      <c r="M183" s="1">
        <v>0</v>
      </c>
      <c r="N183" s="1">
        <v>0</v>
      </c>
      <c r="O183" s="1">
        <v>0</v>
      </c>
      <c r="P183" s="1">
        <v>14</v>
      </c>
      <c r="Q183" s="1">
        <v>5</v>
      </c>
      <c r="R183" s="1">
        <v>1</v>
      </c>
      <c r="S183" s="2">
        <v>72.5</v>
      </c>
      <c r="T183" s="9" t="s">
        <v>209</v>
      </c>
      <c r="U183" s="13">
        <v>1.86</v>
      </c>
      <c r="V183" s="14">
        <v>92</v>
      </c>
      <c r="W183" s="14">
        <f t="shared" si="13"/>
        <v>29</v>
      </c>
      <c r="X183" s="35">
        <v>32964</v>
      </c>
      <c r="Y183">
        <v>1</v>
      </c>
      <c r="Z183" s="18">
        <v>77</v>
      </c>
      <c r="AA183" s="2" t="s">
        <v>299</v>
      </c>
      <c r="AB183" s="2">
        <v>83</v>
      </c>
      <c r="AC183" s="2">
        <v>83</v>
      </c>
      <c r="AD183" s="2">
        <v>55</v>
      </c>
      <c r="AE183" s="2">
        <v>92</v>
      </c>
      <c r="AR183" s="2">
        <v>284</v>
      </c>
      <c r="AS183" s="2">
        <v>52</v>
      </c>
      <c r="AT183" s="2">
        <f t="shared" si="14"/>
        <v>5.4615384615384617</v>
      </c>
      <c r="AU183">
        <v>389</v>
      </c>
      <c r="AV183">
        <v>30</v>
      </c>
      <c r="AW183">
        <v>6</v>
      </c>
      <c r="AX183">
        <v>1</v>
      </c>
      <c r="AY183">
        <v>0</v>
      </c>
      <c r="AZ183">
        <v>0</v>
      </c>
      <c r="BA183">
        <v>0</v>
      </c>
      <c r="BB183">
        <v>9</v>
      </c>
      <c r="BC183">
        <v>11</v>
      </c>
      <c r="BD183">
        <v>15</v>
      </c>
      <c r="BE183">
        <v>0</v>
      </c>
      <c r="BF183">
        <v>16</v>
      </c>
      <c r="BG183">
        <v>4</v>
      </c>
      <c r="BH183">
        <v>36</v>
      </c>
      <c r="BI183">
        <v>5</v>
      </c>
      <c r="BJ183">
        <v>3</v>
      </c>
      <c r="BK183">
        <v>6</v>
      </c>
      <c r="BL183">
        <v>2</v>
      </c>
      <c r="BM183">
        <v>2</v>
      </c>
      <c r="BN183">
        <v>7</v>
      </c>
      <c r="BO183">
        <v>23</v>
      </c>
      <c r="BP183">
        <v>0</v>
      </c>
      <c r="BQ183">
        <v>0</v>
      </c>
      <c r="BR183">
        <v>0</v>
      </c>
      <c r="BS183">
        <v>0</v>
      </c>
    </row>
    <row r="184" spans="1:71" x14ac:dyDescent="0.2">
      <c r="A184" s="10" t="s">
        <v>26</v>
      </c>
      <c r="B184" s="6" t="s">
        <v>354</v>
      </c>
      <c r="C184" s="10" t="s">
        <v>49</v>
      </c>
      <c r="D184" s="1"/>
      <c r="G184" s="2" t="str">
        <f t="shared" si="10"/>
        <v/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T184" s="9" t="s">
        <v>209</v>
      </c>
      <c r="U184" s="13">
        <v>1.85</v>
      </c>
      <c r="V184" s="14">
        <v>99</v>
      </c>
      <c r="W184" s="14">
        <f t="shared" si="13"/>
        <v>22</v>
      </c>
      <c r="X184" s="35">
        <v>35319</v>
      </c>
      <c r="Y184">
        <v>0</v>
      </c>
      <c r="AA184" s="2" t="s">
        <v>287</v>
      </c>
    </row>
    <row r="185" spans="1:71" x14ac:dyDescent="0.2">
      <c r="A185" s="10" t="s">
        <v>26</v>
      </c>
      <c r="B185" s="6" t="s">
        <v>343</v>
      </c>
      <c r="C185" s="10" t="s">
        <v>49</v>
      </c>
      <c r="D185" s="1" t="s">
        <v>216</v>
      </c>
      <c r="E185" s="2">
        <f>G185-F185+1</f>
        <v>8</v>
      </c>
      <c r="F185" s="2" t="str">
        <f>LEFT(D185, SEARCH("-",D185,1)-1)</f>
        <v>2012</v>
      </c>
      <c r="G185" s="2" t="str">
        <f t="shared" si="10"/>
        <v>2019</v>
      </c>
      <c r="H185" s="1">
        <v>14</v>
      </c>
      <c r="I185" s="1">
        <v>11</v>
      </c>
      <c r="J185" s="1">
        <v>3</v>
      </c>
      <c r="K185" s="1">
        <v>25</v>
      </c>
      <c r="L185" s="1">
        <v>5</v>
      </c>
      <c r="M185" s="1">
        <v>0</v>
      </c>
      <c r="N185" s="1">
        <v>0</v>
      </c>
      <c r="O185" s="1">
        <v>0</v>
      </c>
      <c r="P185" s="1">
        <v>10</v>
      </c>
      <c r="Q185" s="1">
        <v>3</v>
      </c>
      <c r="R185" s="1">
        <v>1</v>
      </c>
      <c r="S185" s="2">
        <v>75</v>
      </c>
      <c r="T185" s="9" t="s">
        <v>206</v>
      </c>
      <c r="U185" s="13">
        <v>1.85</v>
      </c>
      <c r="V185" s="14">
        <v>114</v>
      </c>
      <c r="W185" s="14">
        <f t="shared" si="13"/>
        <v>27</v>
      </c>
      <c r="X185" s="35">
        <v>33376</v>
      </c>
      <c r="Y185">
        <v>1</v>
      </c>
      <c r="Z185" s="18">
        <v>71</v>
      </c>
      <c r="AA185" s="2" t="s">
        <v>299</v>
      </c>
      <c r="AB185" s="2">
        <v>74</v>
      </c>
      <c r="AC185" s="2">
        <v>75</v>
      </c>
      <c r="AQ185" s="2">
        <v>79</v>
      </c>
      <c r="AR185" s="2">
        <v>182</v>
      </c>
      <c r="AS185" s="2">
        <v>38</v>
      </c>
      <c r="AT185" s="2">
        <f t="shared" si="14"/>
        <v>4.7894736842105265</v>
      </c>
      <c r="AU185">
        <v>354</v>
      </c>
      <c r="AV185">
        <v>10</v>
      </c>
      <c r="AW185">
        <v>2</v>
      </c>
      <c r="AX185">
        <v>1</v>
      </c>
      <c r="AY185">
        <v>0</v>
      </c>
      <c r="AZ185">
        <v>0</v>
      </c>
      <c r="BA185">
        <v>0</v>
      </c>
      <c r="BB185">
        <v>11</v>
      </c>
      <c r="BC185">
        <v>6</v>
      </c>
      <c r="BD185">
        <v>18</v>
      </c>
      <c r="BE185">
        <v>0</v>
      </c>
      <c r="BF185">
        <v>15</v>
      </c>
      <c r="BG185">
        <v>3</v>
      </c>
      <c r="BH185">
        <v>28</v>
      </c>
      <c r="BI185">
        <v>11</v>
      </c>
      <c r="BJ185">
        <v>1</v>
      </c>
      <c r="BK185">
        <v>3</v>
      </c>
      <c r="BL185">
        <v>2</v>
      </c>
      <c r="BM185">
        <v>1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0</v>
      </c>
    </row>
    <row r="186" spans="1:71" x14ac:dyDescent="0.2">
      <c r="A186" s="10" t="s">
        <v>26</v>
      </c>
      <c r="B186" s="6" t="s">
        <v>355</v>
      </c>
      <c r="C186" s="10" t="s">
        <v>49</v>
      </c>
      <c r="D186" s="1"/>
      <c r="G186" s="2" t="str">
        <f t="shared" si="10"/>
        <v/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T186" s="9" t="s">
        <v>203</v>
      </c>
      <c r="U186" s="13">
        <v>1.82</v>
      </c>
      <c r="V186" s="14">
        <v>91</v>
      </c>
      <c r="W186" s="14">
        <f t="shared" si="13"/>
        <v>20</v>
      </c>
      <c r="X186" s="35">
        <v>35984</v>
      </c>
      <c r="Y186">
        <v>0</v>
      </c>
      <c r="Z186" s="18">
        <v>56</v>
      </c>
      <c r="AA186" s="2" t="s">
        <v>297</v>
      </c>
      <c r="AB186" s="2">
        <v>46</v>
      </c>
      <c r="AC186" s="2">
        <v>69</v>
      </c>
      <c r="AQ186" s="2">
        <v>78</v>
      </c>
    </row>
    <row r="187" spans="1:71" x14ac:dyDescent="0.2">
      <c r="A187" s="10" t="s">
        <v>26</v>
      </c>
      <c r="B187" s="6" t="s">
        <v>344</v>
      </c>
      <c r="C187" s="10" t="s">
        <v>49</v>
      </c>
      <c r="D187" s="1" t="s">
        <v>211</v>
      </c>
      <c r="E187" s="2">
        <f>G187-F187+1</f>
        <v>4</v>
      </c>
      <c r="F187" s="2" t="str">
        <f>LEFT(D187, SEARCH("-",D187,1)-1)</f>
        <v>2015</v>
      </c>
      <c r="G187" s="2" t="str">
        <f t="shared" si="10"/>
        <v>2018</v>
      </c>
      <c r="H187" s="1">
        <v>17</v>
      </c>
      <c r="I187" s="1">
        <v>16</v>
      </c>
      <c r="J187" s="1">
        <v>1</v>
      </c>
      <c r="K187" s="1">
        <v>40</v>
      </c>
      <c r="L187" s="1">
        <v>8</v>
      </c>
      <c r="M187" s="1">
        <v>0</v>
      </c>
      <c r="N187" s="1">
        <v>0</v>
      </c>
      <c r="O187" s="1">
        <v>0</v>
      </c>
      <c r="P187" s="1">
        <v>12</v>
      </c>
      <c r="Q187" s="1">
        <v>5</v>
      </c>
      <c r="R187" s="1">
        <v>0</v>
      </c>
      <c r="S187" s="2">
        <v>70.58</v>
      </c>
      <c r="T187" s="9" t="s">
        <v>208</v>
      </c>
      <c r="U187" s="13">
        <v>1.88</v>
      </c>
      <c r="V187" s="14">
        <v>95</v>
      </c>
      <c r="W187" s="14">
        <f t="shared" si="13"/>
        <v>25</v>
      </c>
      <c r="X187" s="35">
        <v>34391</v>
      </c>
      <c r="Y187">
        <v>1</v>
      </c>
      <c r="Z187" s="18">
        <v>77</v>
      </c>
      <c r="AA187" s="2" t="s">
        <v>298</v>
      </c>
      <c r="AB187" s="2">
        <v>72</v>
      </c>
      <c r="AC187" s="2">
        <v>80</v>
      </c>
      <c r="AD187" s="2">
        <v>57</v>
      </c>
      <c r="AE187" s="2">
        <v>92</v>
      </c>
    </row>
    <row r="188" spans="1:71" x14ac:dyDescent="0.2">
      <c r="A188" s="10" t="s">
        <v>26</v>
      </c>
      <c r="B188" s="6" t="s">
        <v>345</v>
      </c>
      <c r="C188" s="10" t="s">
        <v>49</v>
      </c>
      <c r="D188" s="1" t="s">
        <v>214</v>
      </c>
      <c r="E188" s="2">
        <f>G188-F188+1</f>
        <v>10</v>
      </c>
      <c r="F188" s="2" t="str">
        <f>LEFT(D188, SEARCH("-",D188,1)-1)</f>
        <v>2010</v>
      </c>
      <c r="G188" s="2" t="str">
        <f t="shared" si="10"/>
        <v>2019</v>
      </c>
      <c r="H188" s="1">
        <v>37</v>
      </c>
      <c r="I188" s="1">
        <v>29</v>
      </c>
      <c r="J188" s="1">
        <v>8</v>
      </c>
      <c r="K188" s="1">
        <v>25</v>
      </c>
      <c r="L188" s="1">
        <v>5</v>
      </c>
      <c r="M188" s="1">
        <v>0</v>
      </c>
      <c r="N188" s="1">
        <v>0</v>
      </c>
      <c r="O188" s="1">
        <v>0</v>
      </c>
      <c r="P188" s="1">
        <v>29</v>
      </c>
      <c r="Q188" s="1">
        <v>6</v>
      </c>
      <c r="R188" s="1">
        <v>2</v>
      </c>
      <c r="S188" s="2">
        <v>81.08</v>
      </c>
      <c r="T188" s="9" t="s">
        <v>201</v>
      </c>
      <c r="U188" s="13">
        <v>1.78</v>
      </c>
      <c r="V188" s="14">
        <v>92</v>
      </c>
      <c r="W188" s="14">
        <f t="shared" si="13"/>
        <v>29</v>
      </c>
      <c r="X188" s="35">
        <v>32756</v>
      </c>
      <c r="Y188">
        <v>1</v>
      </c>
      <c r="Z188" s="18">
        <v>80</v>
      </c>
      <c r="AA188" s="2" t="s">
        <v>299</v>
      </c>
      <c r="AB188" s="2">
        <v>79</v>
      </c>
      <c r="AD188" s="2">
        <v>94</v>
      </c>
      <c r="AM188" s="2">
        <v>74</v>
      </c>
      <c r="AR188" s="2">
        <v>54</v>
      </c>
      <c r="AS188" s="2">
        <v>25</v>
      </c>
      <c r="AT188" s="2">
        <f t="shared" si="14"/>
        <v>2.16</v>
      </c>
      <c r="AU188">
        <v>363</v>
      </c>
      <c r="AV188">
        <v>0</v>
      </c>
      <c r="AW188">
        <v>0</v>
      </c>
      <c r="AX188">
        <v>1</v>
      </c>
      <c r="AY188">
        <v>0</v>
      </c>
      <c r="AZ188">
        <v>0</v>
      </c>
      <c r="BA188">
        <v>0</v>
      </c>
      <c r="BB188">
        <v>1</v>
      </c>
      <c r="BC188">
        <v>2</v>
      </c>
      <c r="BD188">
        <v>10</v>
      </c>
      <c r="BE188">
        <v>0</v>
      </c>
      <c r="BF188">
        <v>362</v>
      </c>
      <c r="BG188">
        <v>3</v>
      </c>
      <c r="BH188">
        <v>13</v>
      </c>
      <c r="BI188">
        <v>5</v>
      </c>
      <c r="BJ188">
        <v>0</v>
      </c>
      <c r="BK188">
        <v>5</v>
      </c>
      <c r="BL188">
        <v>5</v>
      </c>
      <c r="BM188">
        <v>0</v>
      </c>
      <c r="BN188">
        <v>70</v>
      </c>
      <c r="BO188">
        <v>2</v>
      </c>
      <c r="BP188">
        <v>1</v>
      </c>
      <c r="BQ188">
        <v>0</v>
      </c>
      <c r="BR188">
        <v>0</v>
      </c>
      <c r="BS188">
        <v>0</v>
      </c>
    </row>
    <row r="189" spans="1:71" x14ac:dyDescent="0.2">
      <c r="A189" s="10" t="s">
        <v>26</v>
      </c>
      <c r="B189" s="6" t="s">
        <v>346</v>
      </c>
      <c r="C189" s="10" t="s">
        <v>49</v>
      </c>
      <c r="D189" s="1"/>
      <c r="G189" s="2" t="str">
        <f t="shared" si="10"/>
        <v/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T189" s="9" t="s">
        <v>201</v>
      </c>
      <c r="U189" s="13">
        <v>1.77</v>
      </c>
      <c r="V189" s="14">
        <v>84</v>
      </c>
      <c r="W189" s="14">
        <f t="shared" si="13"/>
        <v>21</v>
      </c>
      <c r="X189" s="35">
        <v>35575</v>
      </c>
      <c r="Y189">
        <v>0</v>
      </c>
      <c r="AA189" s="2" t="s">
        <v>289</v>
      </c>
    </row>
    <row r="190" spans="1:71" x14ac:dyDescent="0.2">
      <c r="A190" s="10" t="s">
        <v>26</v>
      </c>
      <c r="B190" s="6" t="s">
        <v>347</v>
      </c>
      <c r="C190" s="10" t="s">
        <v>49</v>
      </c>
      <c r="G190" s="2" t="str">
        <f t="shared" si="10"/>
        <v/>
      </c>
      <c r="T190" s="9" t="s">
        <v>210</v>
      </c>
      <c r="U190" s="13">
        <v>1.83</v>
      </c>
      <c r="V190" s="14">
        <v>82</v>
      </c>
      <c r="W190" s="14">
        <f t="shared" si="13"/>
        <v>18</v>
      </c>
      <c r="X190" s="35">
        <v>36669</v>
      </c>
      <c r="Y190">
        <v>0</v>
      </c>
      <c r="AA190" s="2" t="s">
        <v>425</v>
      </c>
    </row>
    <row r="191" spans="1:71" x14ac:dyDescent="0.2">
      <c r="A191" s="10" t="s">
        <v>3</v>
      </c>
      <c r="B191" s="10" t="s">
        <v>356</v>
      </c>
      <c r="C191" s="10" t="s">
        <v>48</v>
      </c>
      <c r="D191" t="s">
        <v>391</v>
      </c>
      <c r="E191" s="2">
        <f>G191-F191+1</f>
        <v>2</v>
      </c>
      <c r="F191" s="2" t="str">
        <f>LEFT(D191, SEARCH("-",D191,1)-1)</f>
        <v>2016</v>
      </c>
      <c r="G191" s="2" t="str">
        <f t="shared" si="10"/>
        <v>2017</v>
      </c>
      <c r="H191">
        <v>3</v>
      </c>
      <c r="I191">
        <v>0</v>
      </c>
      <c r="J191">
        <v>3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</v>
      </c>
      <c r="R191">
        <v>0</v>
      </c>
      <c r="S191" s="2">
        <v>0</v>
      </c>
      <c r="T191" s="9" t="s">
        <v>187</v>
      </c>
      <c r="U191" s="13">
        <v>1.84</v>
      </c>
      <c r="V191" s="14">
        <v>118</v>
      </c>
      <c r="W191" s="14">
        <f t="shared" si="13"/>
        <v>27</v>
      </c>
      <c r="X191" s="35">
        <v>33650</v>
      </c>
      <c r="Y191">
        <v>1</v>
      </c>
      <c r="Z191" s="18">
        <v>81</v>
      </c>
      <c r="AA191" s="2" t="s">
        <v>392</v>
      </c>
      <c r="AB191" s="2">
        <v>71</v>
      </c>
      <c r="AF191" s="2">
        <v>78</v>
      </c>
      <c r="AG191" s="2">
        <v>82</v>
      </c>
    </row>
    <row r="192" spans="1:71" x14ac:dyDescent="0.2">
      <c r="A192" s="10" t="s">
        <v>3</v>
      </c>
      <c r="B192" s="10" t="s">
        <v>357</v>
      </c>
      <c r="C192" s="10" t="s">
        <v>48</v>
      </c>
      <c r="G192" s="2" t="str">
        <f t="shared" si="10"/>
        <v/>
      </c>
      <c r="T192" s="9" t="s">
        <v>187</v>
      </c>
      <c r="U192" s="13">
        <v>1.81</v>
      </c>
      <c r="V192" s="14">
        <v>108</v>
      </c>
      <c r="W192" s="14">
        <f t="shared" si="13"/>
        <v>21</v>
      </c>
      <c r="X192" s="35">
        <v>35821</v>
      </c>
      <c r="Y192">
        <v>0</v>
      </c>
      <c r="Z192" s="18">
        <v>60</v>
      </c>
      <c r="AA192" s="2" t="s">
        <v>393</v>
      </c>
      <c r="AB192" s="2">
        <v>88</v>
      </c>
      <c r="AF192" s="2">
        <v>75</v>
      </c>
      <c r="AG192" s="2">
        <v>83</v>
      </c>
    </row>
    <row r="193" spans="1:71" x14ac:dyDescent="0.2">
      <c r="A193" s="10" t="s">
        <v>3</v>
      </c>
      <c r="B193" s="10" t="s">
        <v>358</v>
      </c>
      <c r="C193" s="10" t="s">
        <v>48</v>
      </c>
      <c r="D193" t="s">
        <v>191</v>
      </c>
      <c r="E193" s="2">
        <f>G193-F193+1</f>
        <v>4</v>
      </c>
      <c r="F193" s="2" t="str">
        <f>LEFT(D193, SEARCH("-",D193,1)-1)</f>
        <v>2016</v>
      </c>
      <c r="G193" s="2" t="str">
        <f t="shared" si="10"/>
        <v>2019</v>
      </c>
      <c r="H193">
        <v>19</v>
      </c>
      <c r="I193">
        <v>18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19</v>
      </c>
      <c r="R193">
        <v>0</v>
      </c>
      <c r="S193" s="2">
        <v>0</v>
      </c>
      <c r="T193" s="9" t="s">
        <v>187</v>
      </c>
      <c r="U193" s="13">
        <v>1.83</v>
      </c>
      <c r="V193" s="14">
        <v>111</v>
      </c>
      <c r="W193" s="14">
        <f t="shared" si="13"/>
        <v>29</v>
      </c>
      <c r="X193" s="35">
        <v>32717</v>
      </c>
      <c r="Y193">
        <v>1</v>
      </c>
      <c r="Z193" s="18">
        <v>62</v>
      </c>
      <c r="AA193" s="2" t="s">
        <v>393</v>
      </c>
      <c r="AB193" s="2">
        <v>73</v>
      </c>
      <c r="AF193" s="2">
        <v>75</v>
      </c>
      <c r="AG193" s="2">
        <v>84</v>
      </c>
      <c r="AR193" s="2">
        <v>27</v>
      </c>
      <c r="AS193" s="2">
        <v>18</v>
      </c>
      <c r="AT193" s="2">
        <f t="shared" si="14"/>
        <v>1.5</v>
      </c>
      <c r="AU193">
        <v>258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0</v>
      </c>
      <c r="BD193">
        <v>7</v>
      </c>
      <c r="BE193">
        <v>0</v>
      </c>
      <c r="BF193">
        <v>0</v>
      </c>
      <c r="BG193">
        <v>0</v>
      </c>
      <c r="BH193">
        <v>38</v>
      </c>
      <c r="BI193">
        <v>2</v>
      </c>
      <c r="BJ193">
        <v>1</v>
      </c>
      <c r="BK193">
        <v>1</v>
      </c>
      <c r="BL193">
        <v>1</v>
      </c>
      <c r="BM193">
        <v>5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">
      <c r="A194" s="10" t="s">
        <v>3</v>
      </c>
      <c r="B194" s="10" t="s">
        <v>359</v>
      </c>
      <c r="C194" s="10" t="s">
        <v>48</v>
      </c>
      <c r="G194" s="2" t="str">
        <f t="shared" ref="G194:G225" si="15">RIGHT(D194,4)</f>
        <v/>
      </c>
      <c r="T194" s="9" t="s">
        <v>187</v>
      </c>
      <c r="U194" s="13">
        <v>1.86</v>
      </c>
      <c r="V194" s="14">
        <v>126</v>
      </c>
      <c r="W194" s="14">
        <f t="shared" si="13"/>
        <v>21</v>
      </c>
      <c r="X194" s="35">
        <v>35722</v>
      </c>
      <c r="Y194">
        <v>0</v>
      </c>
      <c r="Z194" s="18">
        <v>72</v>
      </c>
      <c r="AA194" s="2" t="s">
        <v>394</v>
      </c>
      <c r="AB194" s="2">
        <v>87</v>
      </c>
      <c r="AF194" s="2">
        <v>83</v>
      </c>
      <c r="AG194" s="2">
        <v>90</v>
      </c>
    </row>
    <row r="195" spans="1:71" x14ac:dyDescent="0.2">
      <c r="A195" s="10" t="s">
        <v>3</v>
      </c>
      <c r="B195" s="10" t="s">
        <v>360</v>
      </c>
      <c r="C195" s="10" t="s">
        <v>48</v>
      </c>
      <c r="G195" s="2" t="str">
        <f t="shared" si="15"/>
        <v/>
      </c>
      <c r="T195" s="9" t="s">
        <v>187</v>
      </c>
      <c r="U195" s="13">
        <v>1.86</v>
      </c>
      <c r="V195" s="14">
        <v>106</v>
      </c>
      <c r="W195" s="14">
        <f t="shared" ref="W195:W225" si="16">DATEDIF(X195, DATE(2019,4,1),"y")</f>
        <v>22</v>
      </c>
      <c r="X195" s="35">
        <v>35445</v>
      </c>
      <c r="Y195">
        <v>0</v>
      </c>
      <c r="Z195" s="18">
        <v>59</v>
      </c>
      <c r="AA195" s="2" t="s">
        <v>393</v>
      </c>
      <c r="AB195" s="2">
        <v>88</v>
      </c>
      <c r="AF195" s="2">
        <v>76</v>
      </c>
      <c r="AG195" s="2">
        <v>85</v>
      </c>
    </row>
    <row r="196" spans="1:71" x14ac:dyDescent="0.2">
      <c r="A196" s="10" t="s">
        <v>3</v>
      </c>
      <c r="B196" s="10" t="s">
        <v>361</v>
      </c>
      <c r="C196" s="10" t="s">
        <v>48</v>
      </c>
      <c r="D196" t="s">
        <v>217</v>
      </c>
      <c r="E196" s="2">
        <f>G196-F196+1</f>
        <v>2</v>
      </c>
      <c r="F196" s="2" t="str">
        <f>LEFT(D196, SEARCH("-",D196,1)-1)</f>
        <v>2018</v>
      </c>
      <c r="G196" s="2" t="str">
        <f t="shared" si="15"/>
        <v>2019</v>
      </c>
      <c r="H196">
        <v>7</v>
      </c>
      <c r="I196">
        <v>2</v>
      </c>
      <c r="J196">
        <v>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7</v>
      </c>
      <c r="R196">
        <v>0</v>
      </c>
      <c r="S196" s="2">
        <v>0</v>
      </c>
      <c r="T196" s="9" t="s">
        <v>192</v>
      </c>
      <c r="U196" s="13">
        <v>1.8</v>
      </c>
      <c r="V196" s="14">
        <v>105</v>
      </c>
      <c r="W196" s="14">
        <f t="shared" si="16"/>
        <v>27</v>
      </c>
      <c r="X196" s="35">
        <v>33347</v>
      </c>
      <c r="Y196">
        <v>1</v>
      </c>
      <c r="Z196" s="18">
        <v>59</v>
      </c>
      <c r="AA196" s="2" t="s">
        <v>393</v>
      </c>
      <c r="AB196" s="2">
        <v>81</v>
      </c>
      <c r="AF196" s="2">
        <v>79</v>
      </c>
      <c r="AG196" s="2">
        <v>91</v>
      </c>
      <c r="AH196" s="2">
        <v>29</v>
      </c>
      <c r="AR196" s="2">
        <v>15</v>
      </c>
      <c r="AS196" s="2">
        <v>19</v>
      </c>
      <c r="AT196" s="2">
        <f t="shared" ref="AT196:AT224" si="17">AR196/AS196</f>
        <v>0.78947368421052633</v>
      </c>
      <c r="AU196">
        <v>114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2</v>
      </c>
      <c r="BE196">
        <v>0</v>
      </c>
      <c r="BF196">
        <v>2</v>
      </c>
      <c r="BG196">
        <v>0</v>
      </c>
      <c r="BH196">
        <v>16</v>
      </c>
      <c r="BI196">
        <v>2</v>
      </c>
      <c r="BJ196">
        <v>0</v>
      </c>
      <c r="BK196">
        <v>1</v>
      </c>
      <c r="BL196">
        <v>0</v>
      </c>
      <c r="BM196">
        <v>2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">
      <c r="A197" s="10" t="s">
        <v>3</v>
      </c>
      <c r="B197" s="10" t="s">
        <v>362</v>
      </c>
      <c r="C197" s="10" t="s">
        <v>48</v>
      </c>
      <c r="D197" t="s">
        <v>207</v>
      </c>
      <c r="E197" s="2">
        <f>G197-F197+1</f>
        <v>3</v>
      </c>
      <c r="F197" s="2" t="str">
        <f>LEFT(D197, SEARCH("-",D197,1)-1)</f>
        <v>2016</v>
      </c>
      <c r="G197" s="2" t="str">
        <f t="shared" si="15"/>
        <v>2018</v>
      </c>
      <c r="H197">
        <v>4</v>
      </c>
      <c r="I197">
        <v>0</v>
      </c>
      <c r="J197">
        <v>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4</v>
      </c>
      <c r="R197">
        <v>0</v>
      </c>
      <c r="S197" s="2">
        <v>0</v>
      </c>
      <c r="T197" s="9" t="s">
        <v>192</v>
      </c>
      <c r="U197" s="13">
        <v>1.8</v>
      </c>
      <c r="V197" s="14">
        <v>98</v>
      </c>
      <c r="W197" s="14">
        <f t="shared" si="16"/>
        <v>28</v>
      </c>
      <c r="X197" s="35">
        <v>33067</v>
      </c>
      <c r="Y197">
        <v>1</v>
      </c>
      <c r="Z197" s="18">
        <v>48</v>
      </c>
      <c r="AA197" s="2" t="s">
        <v>393</v>
      </c>
      <c r="AB197" s="2">
        <v>81</v>
      </c>
      <c r="AF197" s="2">
        <v>66</v>
      </c>
      <c r="AG197" s="2">
        <v>76</v>
      </c>
      <c r="AH197" s="2">
        <v>77</v>
      </c>
    </row>
    <row r="198" spans="1:71" x14ac:dyDescent="0.2">
      <c r="A198" s="10" t="s">
        <v>3</v>
      </c>
      <c r="B198" s="10" t="s">
        <v>363</v>
      </c>
      <c r="C198" s="10" t="s">
        <v>48</v>
      </c>
      <c r="G198" s="2" t="str">
        <f t="shared" si="15"/>
        <v/>
      </c>
      <c r="T198" s="9" t="s">
        <v>187</v>
      </c>
      <c r="U198" s="13">
        <v>1.75</v>
      </c>
      <c r="V198" s="14">
        <v>115</v>
      </c>
      <c r="W198" s="14">
        <f t="shared" si="16"/>
        <v>29</v>
      </c>
      <c r="X198" s="35">
        <v>32607</v>
      </c>
      <c r="Y198">
        <v>0</v>
      </c>
      <c r="Z198" s="18">
        <v>51</v>
      </c>
      <c r="AA198" s="2" t="s">
        <v>394</v>
      </c>
      <c r="AB198" s="2">
        <v>55</v>
      </c>
      <c r="AF198" s="2">
        <v>63</v>
      </c>
      <c r="AG198" s="2">
        <v>66</v>
      </c>
      <c r="AH198" s="2">
        <v>29</v>
      </c>
    </row>
    <row r="199" spans="1:71" x14ac:dyDescent="0.2">
      <c r="A199" s="10" t="s">
        <v>3</v>
      </c>
      <c r="B199" s="10" t="s">
        <v>364</v>
      </c>
      <c r="C199" s="10" t="s">
        <v>48</v>
      </c>
      <c r="D199" t="s">
        <v>217</v>
      </c>
      <c r="E199" s="2">
        <f>G199-F199+1</f>
        <v>2</v>
      </c>
      <c r="F199" s="2" t="str">
        <f>LEFT(D199, SEARCH("-",D199,1)-1)</f>
        <v>2018</v>
      </c>
      <c r="G199" s="2" t="str">
        <f t="shared" si="15"/>
        <v>2019</v>
      </c>
      <c r="H199">
        <v>9</v>
      </c>
      <c r="I199">
        <v>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9</v>
      </c>
      <c r="R199">
        <v>0</v>
      </c>
      <c r="S199" s="2">
        <v>0</v>
      </c>
      <c r="T199" s="9" t="s">
        <v>198</v>
      </c>
      <c r="U199" s="13">
        <v>1.98</v>
      </c>
      <c r="V199" s="14">
        <v>108</v>
      </c>
      <c r="W199" s="14">
        <f t="shared" si="16"/>
        <v>32</v>
      </c>
      <c r="X199" s="35">
        <v>31624</v>
      </c>
      <c r="Y199">
        <v>1</v>
      </c>
      <c r="Z199" s="18">
        <v>63</v>
      </c>
      <c r="AA199" s="2" t="s">
        <v>394</v>
      </c>
      <c r="AB199" s="2">
        <v>61</v>
      </c>
      <c r="AG199" s="2">
        <v>73</v>
      </c>
      <c r="AI199" s="2">
        <v>86</v>
      </c>
      <c r="AJ199" s="2">
        <v>81</v>
      </c>
      <c r="AR199" s="2">
        <v>16</v>
      </c>
      <c r="AS199" s="2">
        <v>16</v>
      </c>
      <c r="AT199" s="2">
        <f t="shared" si="17"/>
        <v>1</v>
      </c>
      <c r="AU199">
        <v>230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D199">
        <v>3</v>
      </c>
      <c r="BE199">
        <v>0</v>
      </c>
      <c r="BF199">
        <v>7</v>
      </c>
      <c r="BG199">
        <v>2</v>
      </c>
      <c r="BH199">
        <v>47</v>
      </c>
      <c r="BI199">
        <v>7</v>
      </c>
      <c r="BJ199">
        <v>1</v>
      </c>
      <c r="BK199">
        <v>1</v>
      </c>
      <c r="BL199">
        <v>1</v>
      </c>
      <c r="BM199">
        <v>2</v>
      </c>
      <c r="BN199">
        <v>0</v>
      </c>
      <c r="BO199">
        <v>0</v>
      </c>
      <c r="BP199">
        <v>7</v>
      </c>
      <c r="BQ199">
        <v>1</v>
      </c>
      <c r="BR199">
        <v>0</v>
      </c>
      <c r="BS199">
        <v>0</v>
      </c>
    </row>
    <row r="200" spans="1:71" x14ac:dyDescent="0.2">
      <c r="A200" s="10" t="s">
        <v>3</v>
      </c>
      <c r="B200" s="10" t="s">
        <v>365</v>
      </c>
      <c r="C200" s="10" t="s">
        <v>48</v>
      </c>
      <c r="G200" s="2" t="str">
        <f t="shared" si="15"/>
        <v/>
      </c>
      <c r="T200" s="9" t="s">
        <v>395</v>
      </c>
      <c r="U200" s="13">
        <v>1.96</v>
      </c>
      <c r="V200" s="14">
        <v>124</v>
      </c>
      <c r="W200" s="14">
        <f t="shared" si="16"/>
        <v>20</v>
      </c>
      <c r="X200" s="35">
        <v>35932</v>
      </c>
      <c r="Y200">
        <v>0</v>
      </c>
      <c r="Z200" s="18">
        <v>65</v>
      </c>
      <c r="AA200" s="2" t="s">
        <v>394</v>
      </c>
      <c r="AB200" s="2">
        <v>80</v>
      </c>
      <c r="AG200" s="2">
        <v>78</v>
      </c>
      <c r="AI200" s="2">
        <v>81</v>
      </c>
      <c r="AJ200" s="2">
        <v>81</v>
      </c>
    </row>
    <row r="201" spans="1:71" x14ac:dyDescent="0.2">
      <c r="A201" s="10" t="s">
        <v>3</v>
      </c>
      <c r="B201" s="10" t="s">
        <v>366</v>
      </c>
      <c r="C201" s="10" t="s">
        <v>48</v>
      </c>
      <c r="D201" t="s">
        <v>202</v>
      </c>
      <c r="E201" s="2">
        <f>G201-F201+1</f>
        <v>3</v>
      </c>
      <c r="F201" s="2" t="str">
        <f>LEFT(D201, SEARCH("-",D201,1)-1)</f>
        <v>2017</v>
      </c>
      <c r="G201" s="2" t="str">
        <f t="shared" si="15"/>
        <v>2019</v>
      </c>
      <c r="H201">
        <v>9</v>
      </c>
      <c r="I201">
        <v>3</v>
      </c>
      <c r="J201">
        <v>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9</v>
      </c>
      <c r="R201">
        <v>0</v>
      </c>
      <c r="S201" s="2">
        <v>0</v>
      </c>
      <c r="T201" s="9" t="s">
        <v>198</v>
      </c>
      <c r="U201" s="13">
        <v>1.98</v>
      </c>
      <c r="V201" s="14">
        <v>108</v>
      </c>
      <c r="W201" s="14">
        <f t="shared" si="16"/>
        <v>24</v>
      </c>
      <c r="X201" s="35">
        <v>34550</v>
      </c>
      <c r="Y201">
        <v>1</v>
      </c>
      <c r="Z201" s="18">
        <v>67</v>
      </c>
      <c r="AA201" s="2" t="s">
        <v>394</v>
      </c>
      <c r="AB201" s="2">
        <v>82</v>
      </c>
      <c r="AG201" s="2">
        <v>61</v>
      </c>
      <c r="AI201" s="2">
        <v>85</v>
      </c>
      <c r="AJ201" s="2">
        <v>89</v>
      </c>
      <c r="AR201" s="2">
        <v>133</v>
      </c>
      <c r="AS201" s="2">
        <v>44</v>
      </c>
      <c r="AT201" s="2">
        <f t="shared" si="17"/>
        <v>3.0227272727272729</v>
      </c>
      <c r="AU201">
        <v>298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8</v>
      </c>
      <c r="BC201">
        <v>2</v>
      </c>
      <c r="BD201">
        <v>15</v>
      </c>
      <c r="BE201">
        <v>0</v>
      </c>
      <c r="BF201">
        <v>17</v>
      </c>
      <c r="BG201">
        <v>5</v>
      </c>
      <c r="BH201">
        <v>39</v>
      </c>
      <c r="BI201">
        <v>7</v>
      </c>
      <c r="BJ201">
        <v>0</v>
      </c>
      <c r="BK201">
        <v>2</v>
      </c>
      <c r="BL201">
        <v>2</v>
      </c>
      <c r="BM201">
        <v>2</v>
      </c>
      <c r="BN201">
        <v>1</v>
      </c>
      <c r="BO201">
        <v>0</v>
      </c>
      <c r="BP201">
        <v>17</v>
      </c>
      <c r="BQ201">
        <v>1</v>
      </c>
      <c r="BR201">
        <v>0</v>
      </c>
      <c r="BS201">
        <v>0</v>
      </c>
    </row>
    <row r="202" spans="1:71" x14ac:dyDescent="0.2">
      <c r="A202" s="10" t="s">
        <v>3</v>
      </c>
      <c r="B202" s="10" t="s">
        <v>367</v>
      </c>
      <c r="C202" s="10" t="s">
        <v>48</v>
      </c>
      <c r="D202" t="s">
        <v>189</v>
      </c>
      <c r="E202" s="2">
        <f>G202-F202+1</f>
        <v>1</v>
      </c>
      <c r="F202" s="2" t="str">
        <f>LEFT(D202, SEARCH("-",D202,1)-1)</f>
        <v>2019</v>
      </c>
      <c r="G202" s="2" t="str">
        <f t="shared" si="15"/>
        <v>2019</v>
      </c>
      <c r="H202">
        <v>5</v>
      </c>
      <c r="I202">
        <v>3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5</v>
      </c>
      <c r="R202">
        <v>0</v>
      </c>
      <c r="S202" s="2">
        <v>0</v>
      </c>
      <c r="T202" s="9" t="s">
        <v>198</v>
      </c>
      <c r="U202" s="13">
        <v>1.96</v>
      </c>
      <c r="V202" s="14">
        <v>120</v>
      </c>
      <c r="W202" s="14">
        <f t="shared" si="16"/>
        <v>26</v>
      </c>
      <c r="X202" s="35">
        <v>34005</v>
      </c>
      <c r="Y202">
        <v>1</v>
      </c>
      <c r="Z202" s="18">
        <v>47</v>
      </c>
      <c r="AA202" s="2" t="s">
        <v>393</v>
      </c>
      <c r="AB202" s="2">
        <v>81</v>
      </c>
      <c r="AH202" s="2">
        <v>67</v>
      </c>
      <c r="AK202" s="2">
        <v>64</v>
      </c>
      <c r="AL202" s="2">
        <v>54</v>
      </c>
      <c r="AR202" s="2">
        <v>17</v>
      </c>
      <c r="AS202" s="2">
        <v>20</v>
      </c>
      <c r="AT202" s="2">
        <f t="shared" si="17"/>
        <v>0.85</v>
      </c>
      <c r="AU202">
        <v>280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</v>
      </c>
      <c r="BC202">
        <v>0</v>
      </c>
      <c r="BD202">
        <v>7</v>
      </c>
      <c r="BE202">
        <v>0</v>
      </c>
      <c r="BF202">
        <v>12</v>
      </c>
      <c r="BG202">
        <v>2</v>
      </c>
      <c r="BH202">
        <v>47</v>
      </c>
      <c r="BI202">
        <v>8</v>
      </c>
      <c r="BJ202">
        <v>2</v>
      </c>
      <c r="BK202">
        <v>0</v>
      </c>
      <c r="BL202">
        <v>0</v>
      </c>
      <c r="BM202">
        <v>0</v>
      </c>
      <c r="BN202">
        <v>0</v>
      </c>
      <c r="BO202">
        <v>1</v>
      </c>
      <c r="BP202">
        <v>1</v>
      </c>
      <c r="BQ202">
        <v>0</v>
      </c>
      <c r="BR202">
        <v>0</v>
      </c>
      <c r="BS202">
        <v>0</v>
      </c>
    </row>
    <row r="203" spans="1:71" x14ac:dyDescent="0.2">
      <c r="A203" s="10" t="s">
        <v>3</v>
      </c>
      <c r="B203" s="10" t="s">
        <v>368</v>
      </c>
      <c r="C203" s="10" t="s">
        <v>48</v>
      </c>
      <c r="D203" t="s">
        <v>396</v>
      </c>
      <c r="E203" s="2">
        <f>G203-F203+1</f>
        <v>14</v>
      </c>
      <c r="F203" s="2" t="str">
        <f>LEFT(D203, SEARCH("-",D203,1)-1)</f>
        <v>2006</v>
      </c>
      <c r="G203" s="2" t="str">
        <f t="shared" si="15"/>
        <v>2019</v>
      </c>
      <c r="H203">
        <v>52</v>
      </c>
      <c r="I203">
        <v>43</v>
      </c>
      <c r="J203">
        <v>9</v>
      </c>
      <c r="K203">
        <v>5</v>
      </c>
      <c r="L203">
        <v>1</v>
      </c>
      <c r="M203">
        <v>0</v>
      </c>
      <c r="N203">
        <v>0</v>
      </c>
      <c r="O203">
        <v>0</v>
      </c>
      <c r="P203">
        <v>8</v>
      </c>
      <c r="Q203">
        <v>43</v>
      </c>
      <c r="R203">
        <v>1</v>
      </c>
      <c r="S203" s="2">
        <v>16.34</v>
      </c>
      <c r="T203" s="9" t="s">
        <v>195</v>
      </c>
      <c r="U203" s="13">
        <v>1.93</v>
      </c>
      <c r="V203" s="14">
        <v>107</v>
      </c>
      <c r="W203" s="14">
        <f t="shared" si="16"/>
        <v>35</v>
      </c>
      <c r="X203" s="35">
        <v>30712</v>
      </c>
      <c r="Y203">
        <v>1</v>
      </c>
      <c r="Z203" s="18">
        <v>63</v>
      </c>
      <c r="AA203" s="2" t="s">
        <v>394</v>
      </c>
      <c r="AB203" s="2">
        <v>77</v>
      </c>
      <c r="AH203" s="2">
        <v>80</v>
      </c>
      <c r="AK203" s="2">
        <v>67</v>
      </c>
      <c r="AL203" s="2">
        <v>57</v>
      </c>
      <c r="AR203" s="2">
        <v>8</v>
      </c>
      <c r="AS203" s="2">
        <v>5</v>
      </c>
      <c r="AT203" s="2">
        <f t="shared" si="17"/>
        <v>1.6</v>
      </c>
      <c r="AU203">
        <v>59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3</v>
      </c>
      <c r="BE203">
        <v>0</v>
      </c>
      <c r="BF203">
        <v>0</v>
      </c>
      <c r="BG203">
        <v>0</v>
      </c>
      <c r="BH203">
        <v>15</v>
      </c>
      <c r="BI203">
        <v>1</v>
      </c>
      <c r="BJ203">
        <v>0</v>
      </c>
      <c r="BK203">
        <v>1</v>
      </c>
      <c r="BL203">
        <v>1</v>
      </c>
      <c r="BM203">
        <v>1</v>
      </c>
      <c r="BN203">
        <v>0</v>
      </c>
      <c r="BO203">
        <v>0</v>
      </c>
      <c r="BP203">
        <v>1</v>
      </c>
      <c r="BQ203">
        <v>0</v>
      </c>
      <c r="BR203">
        <v>0</v>
      </c>
      <c r="BS203">
        <v>0</v>
      </c>
    </row>
    <row r="204" spans="1:71" x14ac:dyDescent="0.2">
      <c r="A204" s="10" t="s">
        <v>3</v>
      </c>
      <c r="B204" s="10" t="s">
        <v>369</v>
      </c>
      <c r="C204" s="10" t="s">
        <v>48</v>
      </c>
      <c r="G204" s="2" t="str">
        <f t="shared" si="15"/>
        <v/>
      </c>
      <c r="T204" s="9" t="s">
        <v>195</v>
      </c>
      <c r="U204" s="13">
        <v>1.91</v>
      </c>
      <c r="V204" s="14">
        <v>115</v>
      </c>
      <c r="W204" s="14">
        <f t="shared" si="16"/>
        <v>23</v>
      </c>
      <c r="X204" s="35">
        <v>34837</v>
      </c>
      <c r="Y204">
        <v>0</v>
      </c>
      <c r="Z204" s="18">
        <v>58</v>
      </c>
      <c r="AA204" s="2" t="s">
        <v>394</v>
      </c>
      <c r="AB204" s="2">
        <v>79</v>
      </c>
      <c r="AG204" s="2">
        <v>70</v>
      </c>
      <c r="AI204" s="2">
        <v>76</v>
      </c>
      <c r="AJ204" s="2">
        <v>29</v>
      </c>
    </row>
    <row r="205" spans="1:71" x14ac:dyDescent="0.2">
      <c r="A205" s="10" t="s">
        <v>3</v>
      </c>
      <c r="B205" s="10" t="s">
        <v>370</v>
      </c>
      <c r="C205" s="10" t="s">
        <v>48</v>
      </c>
      <c r="D205" t="s">
        <v>204</v>
      </c>
      <c r="E205" s="2">
        <f>G205-F205+1</f>
        <v>1</v>
      </c>
      <c r="F205" s="2" t="str">
        <f>LEFT(D205, SEARCH("-",D205,1)-1)</f>
        <v>2018</v>
      </c>
      <c r="G205" s="2" t="str">
        <f t="shared" si="15"/>
        <v>2018</v>
      </c>
      <c r="H205">
        <v>2</v>
      </c>
      <c r="I205">
        <v>0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</v>
      </c>
      <c r="R205">
        <v>0</v>
      </c>
      <c r="S205" s="2">
        <v>0</v>
      </c>
      <c r="T205" s="9" t="s">
        <v>195</v>
      </c>
      <c r="U205" s="13">
        <v>1.95</v>
      </c>
      <c r="V205" s="14">
        <v>106</v>
      </c>
      <c r="W205" s="14">
        <f t="shared" si="16"/>
        <v>22</v>
      </c>
      <c r="X205" s="35">
        <v>35479</v>
      </c>
      <c r="Y205">
        <v>1</v>
      </c>
      <c r="Z205" s="18">
        <v>47</v>
      </c>
      <c r="AA205" s="2" t="s">
        <v>393</v>
      </c>
      <c r="AB205" s="2">
        <v>91</v>
      </c>
      <c r="AC205" s="2">
        <v>83</v>
      </c>
      <c r="AF205" s="2">
        <v>70</v>
      </c>
      <c r="AM205" s="2">
        <v>29</v>
      </c>
    </row>
    <row r="206" spans="1:71" x14ac:dyDescent="0.2">
      <c r="A206" s="10" t="s">
        <v>3</v>
      </c>
      <c r="B206" s="10" t="s">
        <v>371</v>
      </c>
      <c r="C206" s="10" t="s">
        <v>48</v>
      </c>
      <c r="G206" s="2" t="str">
        <f t="shared" si="15"/>
        <v/>
      </c>
      <c r="T206" s="9" t="s">
        <v>200</v>
      </c>
      <c r="U206" s="13">
        <v>1.93</v>
      </c>
      <c r="V206" s="14">
        <v>104</v>
      </c>
      <c r="W206" s="14">
        <f t="shared" si="16"/>
        <v>26</v>
      </c>
      <c r="X206" s="35">
        <v>34026</v>
      </c>
      <c r="Y206">
        <v>0</v>
      </c>
      <c r="Z206" s="18">
        <v>48</v>
      </c>
      <c r="AA206" s="18" t="s">
        <v>393</v>
      </c>
      <c r="AB206" s="2">
        <v>83</v>
      </c>
      <c r="AC206" s="2">
        <v>61</v>
      </c>
      <c r="AF206" s="2">
        <v>70</v>
      </c>
      <c r="AM206" s="2">
        <v>29</v>
      </c>
    </row>
    <row r="207" spans="1:71" x14ac:dyDescent="0.2">
      <c r="A207" s="10" t="s">
        <v>3</v>
      </c>
      <c r="B207" s="10" t="s">
        <v>372</v>
      </c>
      <c r="C207" s="10" t="s">
        <v>48</v>
      </c>
      <c r="D207" t="s">
        <v>217</v>
      </c>
      <c r="E207" s="2">
        <f>G207-F207+1</f>
        <v>2</v>
      </c>
      <c r="F207" s="2" t="str">
        <f>LEFT(D207, SEARCH("-",D207,1)-1)</f>
        <v>2018</v>
      </c>
      <c r="G207" s="2" t="str">
        <f t="shared" si="15"/>
        <v>2019</v>
      </c>
      <c r="H207">
        <v>9</v>
      </c>
      <c r="I207">
        <v>8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9</v>
      </c>
      <c r="R207">
        <v>0</v>
      </c>
      <c r="S207" s="2">
        <v>0</v>
      </c>
      <c r="T207" s="9" t="s">
        <v>198</v>
      </c>
      <c r="U207" s="13">
        <v>1.94</v>
      </c>
      <c r="V207" s="14">
        <v>110</v>
      </c>
      <c r="W207" s="14">
        <f t="shared" si="16"/>
        <v>24</v>
      </c>
      <c r="X207" s="35">
        <v>34515</v>
      </c>
      <c r="Y207">
        <v>1</v>
      </c>
      <c r="Z207" s="18">
        <v>64</v>
      </c>
      <c r="AA207" s="2" t="s">
        <v>394</v>
      </c>
      <c r="AB207" s="2">
        <v>83</v>
      </c>
      <c r="AH207" s="2">
        <v>70</v>
      </c>
      <c r="AK207" s="2">
        <v>64</v>
      </c>
      <c r="AL207" s="2">
        <v>54</v>
      </c>
      <c r="AR207" s="2">
        <v>24</v>
      </c>
      <c r="AS207" s="2">
        <v>41</v>
      </c>
      <c r="AT207" s="2">
        <f t="shared" si="17"/>
        <v>0.58536585365853655</v>
      </c>
      <c r="AU207">
        <v>179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4</v>
      </c>
      <c r="BC207">
        <v>0</v>
      </c>
      <c r="BD207">
        <v>12</v>
      </c>
      <c r="BE207">
        <v>0</v>
      </c>
      <c r="BF207">
        <v>5</v>
      </c>
      <c r="BG207">
        <v>2</v>
      </c>
      <c r="BH207">
        <v>44</v>
      </c>
      <c r="BI207">
        <v>1</v>
      </c>
      <c r="BJ207">
        <v>0</v>
      </c>
      <c r="BK207">
        <v>1</v>
      </c>
      <c r="BL207">
        <v>0</v>
      </c>
      <c r="BM207">
        <v>1</v>
      </c>
      <c r="BN207">
        <v>0</v>
      </c>
      <c r="BO207">
        <v>1</v>
      </c>
      <c r="BP207">
        <v>3</v>
      </c>
      <c r="BQ207">
        <v>0</v>
      </c>
      <c r="BR207">
        <v>0</v>
      </c>
      <c r="BS207">
        <v>0</v>
      </c>
    </row>
    <row r="208" spans="1:71" x14ac:dyDescent="0.2">
      <c r="A208" s="10" t="s">
        <v>3</v>
      </c>
      <c r="B208" s="10" t="s">
        <v>373</v>
      </c>
      <c r="C208" s="10" t="s">
        <v>48</v>
      </c>
      <c r="D208" t="s">
        <v>217</v>
      </c>
      <c r="E208" s="2">
        <f>G208-F208+1</f>
        <v>2</v>
      </c>
      <c r="F208" s="2" t="str">
        <f>LEFT(D208, SEARCH("-",D208,1)-1)</f>
        <v>2018</v>
      </c>
      <c r="G208" s="2" t="str">
        <f t="shared" si="15"/>
        <v>2019</v>
      </c>
      <c r="H208">
        <v>3</v>
      </c>
      <c r="I208">
        <v>2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3</v>
      </c>
      <c r="R208">
        <v>0</v>
      </c>
      <c r="S208" s="2">
        <v>0</v>
      </c>
      <c r="T208" s="9" t="s">
        <v>195</v>
      </c>
      <c r="U208" s="13">
        <v>1.88</v>
      </c>
      <c r="V208" s="14">
        <v>106</v>
      </c>
      <c r="W208" s="14">
        <f t="shared" si="16"/>
        <v>23</v>
      </c>
      <c r="X208" s="35">
        <v>35011</v>
      </c>
      <c r="Y208">
        <v>1</v>
      </c>
      <c r="Z208" s="18">
        <v>69</v>
      </c>
      <c r="AA208" s="2" t="s">
        <v>287</v>
      </c>
      <c r="AB208" s="2">
        <v>76</v>
      </c>
      <c r="AH208" s="2">
        <v>80</v>
      </c>
      <c r="AK208" s="2">
        <v>63</v>
      </c>
      <c r="AL208" s="2">
        <v>66</v>
      </c>
      <c r="AR208" s="2">
        <v>68</v>
      </c>
      <c r="AS208" s="2">
        <v>24</v>
      </c>
      <c r="AT208" s="2">
        <f t="shared" si="17"/>
        <v>2.8333333333333335</v>
      </c>
      <c r="AU208">
        <v>112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9</v>
      </c>
      <c r="BC208">
        <v>1</v>
      </c>
      <c r="BD208">
        <v>14</v>
      </c>
      <c r="BE208">
        <v>0</v>
      </c>
      <c r="BF208">
        <v>4</v>
      </c>
      <c r="BG208">
        <v>2</v>
      </c>
      <c r="BH208">
        <v>11</v>
      </c>
      <c r="BI208">
        <v>4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">
      <c r="A209" s="10" t="s">
        <v>3</v>
      </c>
      <c r="B209" s="10" t="s">
        <v>374</v>
      </c>
      <c r="C209" s="10" t="s">
        <v>48</v>
      </c>
      <c r="D209" t="s">
        <v>191</v>
      </c>
      <c r="E209" s="2">
        <f>G209-F209+1</f>
        <v>4</v>
      </c>
      <c r="F209" s="2" t="str">
        <f>LEFT(D209, SEARCH("-",D209,1)-1)</f>
        <v>2016</v>
      </c>
      <c r="G209" s="2" t="str">
        <f t="shared" si="15"/>
        <v>2019</v>
      </c>
      <c r="H209">
        <v>15</v>
      </c>
      <c r="I209">
        <v>10</v>
      </c>
      <c r="J209">
        <v>5</v>
      </c>
      <c r="K209">
        <v>5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15</v>
      </c>
      <c r="R209">
        <v>0</v>
      </c>
      <c r="S209" s="2">
        <v>0</v>
      </c>
      <c r="T209" s="9" t="s">
        <v>195</v>
      </c>
      <c r="U209" s="13">
        <v>1.94</v>
      </c>
      <c r="V209" s="14">
        <v>110</v>
      </c>
      <c r="W209" s="14">
        <f t="shared" si="16"/>
        <v>26</v>
      </c>
      <c r="X209" s="35">
        <v>33726</v>
      </c>
      <c r="Y209">
        <v>1</v>
      </c>
      <c r="Z209" s="18">
        <v>70</v>
      </c>
      <c r="AA209" s="2" t="s">
        <v>394</v>
      </c>
      <c r="AB209" s="2">
        <v>92</v>
      </c>
      <c r="AH209" s="2">
        <v>75</v>
      </c>
      <c r="AK209" s="2">
        <v>68</v>
      </c>
      <c r="AL209" s="2">
        <v>56</v>
      </c>
      <c r="AR209" s="2">
        <v>122</v>
      </c>
      <c r="AS209" s="2">
        <v>60</v>
      </c>
      <c r="AT209" s="2">
        <f t="shared" si="17"/>
        <v>2.0333333333333332</v>
      </c>
      <c r="AU209">
        <v>383</v>
      </c>
      <c r="AV209">
        <v>5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2</v>
      </c>
      <c r="BC209">
        <v>0</v>
      </c>
      <c r="BD209">
        <v>32</v>
      </c>
      <c r="BE209">
        <v>0</v>
      </c>
      <c r="BF209">
        <v>17</v>
      </c>
      <c r="BG209">
        <v>0</v>
      </c>
      <c r="BH209">
        <v>60</v>
      </c>
      <c r="BI209">
        <v>4</v>
      </c>
      <c r="BJ209">
        <v>4</v>
      </c>
      <c r="BK209">
        <v>5</v>
      </c>
      <c r="BL209">
        <v>2</v>
      </c>
      <c r="BM209">
        <v>2</v>
      </c>
      <c r="BN209">
        <v>0</v>
      </c>
      <c r="BO209">
        <v>1</v>
      </c>
      <c r="BP209">
        <v>12</v>
      </c>
      <c r="BQ209">
        <v>5</v>
      </c>
      <c r="BR209">
        <v>0</v>
      </c>
      <c r="BS209">
        <v>0</v>
      </c>
    </row>
    <row r="210" spans="1:71" x14ac:dyDescent="0.2">
      <c r="A210" s="10" t="s">
        <v>3</v>
      </c>
      <c r="B210" s="10" t="s">
        <v>375</v>
      </c>
      <c r="C210" s="10" t="s">
        <v>49</v>
      </c>
      <c r="G210" s="2" t="str">
        <f t="shared" si="15"/>
        <v/>
      </c>
      <c r="T210" s="9" t="s">
        <v>201</v>
      </c>
      <c r="U210" s="13">
        <v>1.78</v>
      </c>
      <c r="V210" s="14">
        <v>83</v>
      </c>
      <c r="W210" s="14">
        <f t="shared" si="16"/>
        <v>25</v>
      </c>
      <c r="X210" s="35">
        <v>34413</v>
      </c>
      <c r="Y210">
        <v>0</v>
      </c>
      <c r="AA210" s="2" t="s">
        <v>287</v>
      </c>
    </row>
    <row r="211" spans="1:71" x14ac:dyDescent="0.2">
      <c r="A211" s="10" t="s">
        <v>3</v>
      </c>
      <c r="B211" s="10" t="s">
        <v>376</v>
      </c>
      <c r="C211" s="10" t="s">
        <v>49</v>
      </c>
      <c r="D211" t="s">
        <v>220</v>
      </c>
      <c r="E211" s="2">
        <f t="shared" ref="E211:E220" si="18">G211-F211+1</f>
        <v>5</v>
      </c>
      <c r="F211" s="2" t="str">
        <f t="shared" ref="F211:F220" si="19">LEFT(D211, SEARCH("-",D211,1)-1)</f>
        <v>2015</v>
      </c>
      <c r="G211" s="2" t="str">
        <f t="shared" si="15"/>
        <v>2019</v>
      </c>
      <c r="H211">
        <v>13</v>
      </c>
      <c r="I211">
        <v>4</v>
      </c>
      <c r="J211">
        <v>9</v>
      </c>
      <c r="K211">
        <v>10</v>
      </c>
      <c r="L211">
        <v>2</v>
      </c>
      <c r="M211">
        <v>0</v>
      </c>
      <c r="N211">
        <v>0</v>
      </c>
      <c r="O211">
        <v>0</v>
      </c>
      <c r="P211">
        <v>0</v>
      </c>
      <c r="Q211">
        <v>13</v>
      </c>
      <c r="R211">
        <v>0</v>
      </c>
      <c r="S211" s="2">
        <v>0</v>
      </c>
      <c r="T211" s="9" t="s">
        <v>201</v>
      </c>
      <c r="U211" s="13">
        <v>1.77</v>
      </c>
      <c r="V211" s="14">
        <v>80</v>
      </c>
      <c r="W211" s="14">
        <f t="shared" si="16"/>
        <v>27</v>
      </c>
      <c r="X211" s="35">
        <v>33339</v>
      </c>
      <c r="Y211">
        <v>1</v>
      </c>
      <c r="Z211" s="18">
        <v>51</v>
      </c>
      <c r="AA211" s="2" t="s">
        <v>393</v>
      </c>
      <c r="AB211" s="2">
        <v>53</v>
      </c>
      <c r="AD211" s="2">
        <v>85</v>
      </c>
      <c r="AM211" s="2">
        <v>74</v>
      </c>
      <c r="AR211" s="2">
        <v>68</v>
      </c>
      <c r="AS211" s="2">
        <v>11</v>
      </c>
      <c r="AT211" s="2">
        <f t="shared" si="17"/>
        <v>6.1818181818181817</v>
      </c>
      <c r="AU211">
        <v>158</v>
      </c>
      <c r="AV211">
        <v>5</v>
      </c>
      <c r="AW211">
        <v>1</v>
      </c>
      <c r="AX211">
        <v>1</v>
      </c>
      <c r="AY211">
        <v>0</v>
      </c>
      <c r="AZ211">
        <v>0</v>
      </c>
      <c r="BA211">
        <v>0</v>
      </c>
      <c r="BB211">
        <v>1</v>
      </c>
      <c r="BC211">
        <v>1</v>
      </c>
      <c r="BD211">
        <v>4</v>
      </c>
      <c r="BE211">
        <v>0</v>
      </c>
      <c r="BF211">
        <v>127</v>
      </c>
      <c r="BG211">
        <v>2</v>
      </c>
      <c r="BH211">
        <v>16</v>
      </c>
      <c r="BI211">
        <v>6</v>
      </c>
      <c r="BJ211">
        <v>0</v>
      </c>
      <c r="BK211">
        <v>10</v>
      </c>
      <c r="BL211">
        <v>8</v>
      </c>
      <c r="BM211">
        <v>0</v>
      </c>
      <c r="BN211">
        <v>12</v>
      </c>
      <c r="BO211">
        <v>2</v>
      </c>
      <c r="BP211">
        <v>0</v>
      </c>
      <c r="BQ211">
        <v>0</v>
      </c>
      <c r="BR211">
        <v>0</v>
      </c>
      <c r="BS211">
        <v>0</v>
      </c>
    </row>
    <row r="212" spans="1:71" x14ac:dyDescent="0.2">
      <c r="A212" s="10" t="s">
        <v>3</v>
      </c>
      <c r="B212" s="10" t="s">
        <v>377</v>
      </c>
      <c r="C212" s="10" t="s">
        <v>49</v>
      </c>
      <c r="D212" t="s">
        <v>222</v>
      </c>
      <c r="E212" s="2">
        <f t="shared" si="18"/>
        <v>2</v>
      </c>
      <c r="F212" s="2" t="str">
        <f t="shared" si="19"/>
        <v>2017</v>
      </c>
      <c r="G212" s="2" t="str">
        <f t="shared" si="15"/>
        <v>2018</v>
      </c>
      <c r="H212">
        <v>6</v>
      </c>
      <c r="I212">
        <v>5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6</v>
      </c>
      <c r="R212">
        <v>0</v>
      </c>
      <c r="S212" s="2">
        <v>0</v>
      </c>
      <c r="T212" s="9" t="s">
        <v>201</v>
      </c>
      <c r="U212" s="13">
        <v>1.78</v>
      </c>
      <c r="V212" s="14">
        <v>80</v>
      </c>
      <c r="W212" s="14">
        <f t="shared" si="16"/>
        <v>25</v>
      </c>
      <c r="X212" s="35">
        <v>34253</v>
      </c>
      <c r="Y212">
        <v>1</v>
      </c>
      <c r="Z212" s="18">
        <v>49</v>
      </c>
      <c r="AA212" s="2" t="s">
        <v>393</v>
      </c>
      <c r="AB212" s="2">
        <v>58</v>
      </c>
      <c r="AD212" s="2">
        <v>86</v>
      </c>
      <c r="AM212" s="2">
        <v>81</v>
      </c>
    </row>
    <row r="213" spans="1:71" x14ac:dyDescent="0.2">
      <c r="A213" s="10" t="s">
        <v>3</v>
      </c>
      <c r="B213" s="10" t="s">
        <v>378</v>
      </c>
      <c r="C213" s="10" t="s">
        <v>49</v>
      </c>
      <c r="D213" t="s">
        <v>215</v>
      </c>
      <c r="E213" s="2">
        <f t="shared" si="18"/>
        <v>6</v>
      </c>
      <c r="F213" s="2" t="str">
        <f t="shared" si="19"/>
        <v>2014</v>
      </c>
      <c r="G213" s="2" t="str">
        <f t="shared" si="15"/>
        <v>2019</v>
      </c>
      <c r="H213">
        <v>23</v>
      </c>
      <c r="I213">
        <v>16</v>
      </c>
      <c r="J213">
        <v>7</v>
      </c>
      <c r="K213">
        <v>105</v>
      </c>
      <c r="L213">
        <v>5</v>
      </c>
      <c r="M213">
        <v>16</v>
      </c>
      <c r="N213">
        <v>15</v>
      </c>
      <c r="O213">
        <v>1</v>
      </c>
      <c r="P213">
        <v>1</v>
      </c>
      <c r="Q213">
        <v>22</v>
      </c>
      <c r="R213">
        <v>0</v>
      </c>
      <c r="S213" s="2">
        <v>4.34</v>
      </c>
      <c r="T213" s="9" t="s">
        <v>203</v>
      </c>
      <c r="U213" s="13">
        <v>1.83</v>
      </c>
      <c r="V213" s="14">
        <v>87</v>
      </c>
      <c r="W213" s="14">
        <f t="shared" si="16"/>
        <v>25</v>
      </c>
      <c r="X213" s="35">
        <v>34085</v>
      </c>
      <c r="Y213">
        <v>1</v>
      </c>
      <c r="Z213" s="18">
        <v>63</v>
      </c>
      <c r="AA213" s="2" t="s">
        <v>394</v>
      </c>
      <c r="AB213" s="2">
        <v>84</v>
      </c>
      <c r="AC213" s="2">
        <v>71</v>
      </c>
      <c r="AD213" s="2">
        <v>54</v>
      </c>
      <c r="AP213" s="2">
        <v>90</v>
      </c>
      <c r="AR213" s="2">
        <v>79</v>
      </c>
      <c r="AS213" s="2">
        <v>34</v>
      </c>
      <c r="AT213" s="2">
        <f t="shared" si="17"/>
        <v>2.3235294117647061</v>
      </c>
      <c r="AU213">
        <v>368</v>
      </c>
      <c r="AV213">
        <v>34</v>
      </c>
      <c r="AW213">
        <v>1</v>
      </c>
      <c r="AX213">
        <v>3</v>
      </c>
      <c r="AY213">
        <v>4</v>
      </c>
      <c r="AZ213">
        <v>7</v>
      </c>
      <c r="BA213">
        <v>0</v>
      </c>
      <c r="BB213">
        <v>9</v>
      </c>
      <c r="BC213">
        <v>4</v>
      </c>
      <c r="BD213">
        <v>8</v>
      </c>
      <c r="BE213">
        <v>0</v>
      </c>
      <c r="BF213">
        <v>107</v>
      </c>
      <c r="BG213">
        <v>0</v>
      </c>
      <c r="BH213">
        <v>31</v>
      </c>
      <c r="BI213">
        <v>9</v>
      </c>
      <c r="BJ213">
        <v>0</v>
      </c>
      <c r="BK213">
        <v>1</v>
      </c>
      <c r="BL213">
        <v>1</v>
      </c>
      <c r="BM213">
        <v>1</v>
      </c>
      <c r="BN213">
        <v>24</v>
      </c>
      <c r="BO213">
        <v>5</v>
      </c>
      <c r="BP213">
        <v>0</v>
      </c>
      <c r="BQ213">
        <v>0</v>
      </c>
      <c r="BR213">
        <v>0</v>
      </c>
      <c r="BS213">
        <v>0</v>
      </c>
    </row>
    <row r="214" spans="1:71" x14ac:dyDescent="0.2">
      <c r="A214" s="10" t="s">
        <v>3</v>
      </c>
      <c r="B214" s="10" t="s">
        <v>379</v>
      </c>
      <c r="C214" s="10" t="s">
        <v>49</v>
      </c>
      <c r="D214" t="s">
        <v>207</v>
      </c>
      <c r="E214" s="2">
        <f t="shared" si="18"/>
        <v>3</v>
      </c>
      <c r="F214" s="2" t="str">
        <f t="shared" si="19"/>
        <v>2016</v>
      </c>
      <c r="G214" s="2" t="str">
        <f t="shared" si="15"/>
        <v>2018</v>
      </c>
      <c r="H214">
        <v>11</v>
      </c>
      <c r="I214">
        <v>6</v>
      </c>
      <c r="J214">
        <v>5</v>
      </c>
      <c r="K214">
        <v>41</v>
      </c>
      <c r="L214">
        <v>1</v>
      </c>
      <c r="M214">
        <v>6</v>
      </c>
      <c r="N214">
        <v>7</v>
      </c>
      <c r="O214">
        <v>1</v>
      </c>
      <c r="P214">
        <v>0</v>
      </c>
      <c r="Q214">
        <v>11</v>
      </c>
      <c r="R214">
        <v>0</v>
      </c>
      <c r="S214" s="2">
        <v>0</v>
      </c>
      <c r="T214" s="9" t="s">
        <v>203</v>
      </c>
      <c r="U214" s="13">
        <v>1.9</v>
      </c>
      <c r="V214" s="14">
        <v>93</v>
      </c>
      <c r="W214" s="14">
        <f t="shared" si="16"/>
        <v>26</v>
      </c>
      <c r="X214" s="35">
        <v>33841</v>
      </c>
      <c r="Y214">
        <v>1</v>
      </c>
      <c r="Z214" s="18">
        <v>47</v>
      </c>
      <c r="AA214" s="2" t="s">
        <v>393</v>
      </c>
      <c r="AB214" s="2">
        <v>81</v>
      </c>
      <c r="AC214" s="2">
        <v>74</v>
      </c>
      <c r="AD214" s="2">
        <v>53</v>
      </c>
      <c r="AP214" s="2">
        <v>88</v>
      </c>
    </row>
    <row r="215" spans="1:71" x14ac:dyDescent="0.2">
      <c r="A215" s="10" t="s">
        <v>3</v>
      </c>
      <c r="B215" s="10" t="s">
        <v>380</v>
      </c>
      <c r="C215" s="10" t="s">
        <v>49</v>
      </c>
      <c r="D215" t="s">
        <v>211</v>
      </c>
      <c r="E215" s="2">
        <f t="shared" si="18"/>
        <v>4</v>
      </c>
      <c r="F215" s="2" t="str">
        <f t="shared" si="19"/>
        <v>2015</v>
      </c>
      <c r="G215" s="2" t="str">
        <f t="shared" si="15"/>
        <v>2018</v>
      </c>
      <c r="H215">
        <v>6</v>
      </c>
      <c r="I215">
        <v>4</v>
      </c>
      <c r="J215">
        <v>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5</v>
      </c>
      <c r="R215">
        <v>0</v>
      </c>
      <c r="S215" s="2">
        <v>16.66</v>
      </c>
      <c r="T215" s="9" t="s">
        <v>206</v>
      </c>
      <c r="U215" s="13">
        <v>1.8</v>
      </c>
      <c r="V215" s="14">
        <v>83</v>
      </c>
      <c r="W215" s="14">
        <f t="shared" si="16"/>
        <v>26</v>
      </c>
      <c r="X215" s="35">
        <v>33698</v>
      </c>
      <c r="Y215">
        <v>1</v>
      </c>
      <c r="Z215" s="18">
        <v>51</v>
      </c>
      <c r="AA215" s="2" t="s">
        <v>393</v>
      </c>
      <c r="AB215" s="2">
        <v>76</v>
      </c>
      <c r="AC215" s="2">
        <v>66</v>
      </c>
      <c r="AQ215" s="2">
        <v>66</v>
      </c>
    </row>
    <row r="216" spans="1:71" x14ac:dyDescent="0.2">
      <c r="A216" s="10" t="s">
        <v>3</v>
      </c>
      <c r="B216" s="10" t="s">
        <v>381</v>
      </c>
      <c r="C216" s="10" t="s">
        <v>49</v>
      </c>
      <c r="D216" t="s">
        <v>204</v>
      </c>
      <c r="E216" s="2">
        <f t="shared" si="18"/>
        <v>1</v>
      </c>
      <c r="F216" s="2" t="str">
        <f t="shared" si="19"/>
        <v>2018</v>
      </c>
      <c r="G216" s="2" t="str">
        <f t="shared" si="15"/>
        <v>2018</v>
      </c>
      <c r="H216">
        <v>3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</v>
      </c>
      <c r="R216">
        <v>0</v>
      </c>
      <c r="S216" s="2">
        <v>0</v>
      </c>
      <c r="T216" s="9" t="s">
        <v>206</v>
      </c>
      <c r="U216" s="13">
        <v>1.87</v>
      </c>
      <c r="V216" s="14">
        <v>100</v>
      </c>
      <c r="W216" s="14">
        <f t="shared" si="16"/>
        <v>26</v>
      </c>
      <c r="X216" s="35">
        <v>33984</v>
      </c>
      <c r="Y216">
        <v>1</v>
      </c>
      <c r="Z216" s="18">
        <v>47</v>
      </c>
      <c r="AA216" s="2" t="s">
        <v>393</v>
      </c>
      <c r="AB216" s="2">
        <v>70</v>
      </c>
      <c r="AC216" s="2">
        <v>68</v>
      </c>
      <c r="AQ216" s="2">
        <v>76</v>
      </c>
    </row>
    <row r="217" spans="1:71" x14ac:dyDescent="0.2">
      <c r="A217" s="10" t="s">
        <v>3</v>
      </c>
      <c r="B217" s="10" t="s">
        <v>382</v>
      </c>
      <c r="C217" s="10" t="s">
        <v>49</v>
      </c>
      <c r="D217" t="s">
        <v>216</v>
      </c>
      <c r="E217" s="2">
        <f t="shared" si="18"/>
        <v>8</v>
      </c>
      <c r="F217" s="2" t="str">
        <f t="shared" si="19"/>
        <v>2012</v>
      </c>
      <c r="G217" s="2" t="str">
        <f t="shared" si="15"/>
        <v>2019</v>
      </c>
      <c r="H217">
        <v>11</v>
      </c>
      <c r="I217">
        <v>10</v>
      </c>
      <c r="J217">
        <v>1</v>
      </c>
      <c r="K217">
        <v>20</v>
      </c>
      <c r="L217">
        <v>4</v>
      </c>
      <c r="M217">
        <v>0</v>
      </c>
      <c r="N217">
        <v>0</v>
      </c>
      <c r="O217">
        <v>0</v>
      </c>
      <c r="P217">
        <v>1</v>
      </c>
      <c r="Q217">
        <v>10</v>
      </c>
      <c r="R217">
        <v>0</v>
      </c>
      <c r="S217" s="2">
        <v>9.09</v>
      </c>
      <c r="T217" s="9" t="s">
        <v>206</v>
      </c>
      <c r="U217" s="13">
        <v>1.83</v>
      </c>
      <c r="V217" s="14">
        <v>95</v>
      </c>
      <c r="W217" s="14">
        <f t="shared" si="16"/>
        <v>28</v>
      </c>
      <c r="X217" s="35">
        <v>33291</v>
      </c>
      <c r="Y217">
        <v>1</v>
      </c>
      <c r="Z217" s="18">
        <v>60</v>
      </c>
      <c r="AA217" s="2" t="s">
        <v>394</v>
      </c>
      <c r="AB217" s="2">
        <v>68</v>
      </c>
      <c r="AC217" s="2">
        <v>72</v>
      </c>
      <c r="AQ217" s="2">
        <v>71</v>
      </c>
      <c r="AR217" s="2">
        <v>80</v>
      </c>
      <c r="AS217" s="2">
        <v>39</v>
      </c>
      <c r="AT217" s="2">
        <f t="shared" si="17"/>
        <v>2.0512820512820511</v>
      </c>
      <c r="AU217">
        <v>379</v>
      </c>
      <c r="AV217">
        <v>10</v>
      </c>
      <c r="AW217">
        <v>2</v>
      </c>
      <c r="AX217">
        <v>0</v>
      </c>
      <c r="AY217">
        <v>0</v>
      </c>
      <c r="AZ217">
        <v>0</v>
      </c>
      <c r="BA217">
        <v>0</v>
      </c>
      <c r="BB217">
        <v>9</v>
      </c>
      <c r="BC217">
        <v>2</v>
      </c>
      <c r="BD217">
        <v>13</v>
      </c>
      <c r="BE217">
        <v>1</v>
      </c>
      <c r="BF217">
        <v>15</v>
      </c>
      <c r="BG217">
        <v>1</v>
      </c>
      <c r="BH217">
        <v>57</v>
      </c>
      <c r="BI217">
        <v>7</v>
      </c>
      <c r="BJ217">
        <v>1</v>
      </c>
      <c r="BK217">
        <v>3</v>
      </c>
      <c r="BL217">
        <v>2</v>
      </c>
      <c r="BM217">
        <v>0</v>
      </c>
      <c r="BN217">
        <v>0</v>
      </c>
      <c r="BO217">
        <v>2</v>
      </c>
      <c r="BP217">
        <v>0</v>
      </c>
      <c r="BQ217">
        <v>0</v>
      </c>
      <c r="BR217">
        <v>0</v>
      </c>
      <c r="BS217">
        <v>0</v>
      </c>
    </row>
    <row r="218" spans="1:71" x14ac:dyDescent="0.2">
      <c r="A218" s="10" t="s">
        <v>3</v>
      </c>
      <c r="B218" s="10" t="s">
        <v>383</v>
      </c>
      <c r="C218" s="10" t="s">
        <v>49</v>
      </c>
      <c r="D218" t="s">
        <v>397</v>
      </c>
      <c r="E218" s="2">
        <f t="shared" si="18"/>
        <v>7</v>
      </c>
      <c r="F218" s="2" t="str">
        <f t="shared" si="19"/>
        <v>2008</v>
      </c>
      <c r="G218" s="2" t="str">
        <f t="shared" si="15"/>
        <v>2014</v>
      </c>
      <c r="H218">
        <v>11</v>
      </c>
      <c r="I218">
        <v>10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10</v>
      </c>
      <c r="R218">
        <v>0</v>
      </c>
      <c r="S218" s="2">
        <v>9.09</v>
      </c>
      <c r="T218" s="9" t="s">
        <v>206</v>
      </c>
      <c r="U218" s="13">
        <v>1.92</v>
      </c>
      <c r="V218" s="14">
        <v>101</v>
      </c>
      <c r="W218" s="14">
        <f t="shared" si="16"/>
        <v>32</v>
      </c>
      <c r="X218" s="35">
        <v>31742</v>
      </c>
      <c r="Y218">
        <v>1</v>
      </c>
      <c r="Z218" s="18">
        <v>58</v>
      </c>
      <c r="AA218" s="2" t="s">
        <v>394</v>
      </c>
      <c r="AB218" s="2">
        <v>66</v>
      </c>
      <c r="AC218" s="2">
        <v>63</v>
      </c>
      <c r="AQ218" s="2">
        <v>66</v>
      </c>
    </row>
    <row r="219" spans="1:71" x14ac:dyDescent="0.2">
      <c r="A219" s="10" t="s">
        <v>3</v>
      </c>
      <c r="B219" s="10" t="s">
        <v>384</v>
      </c>
      <c r="C219" s="10" t="s">
        <v>49</v>
      </c>
      <c r="D219" t="s">
        <v>207</v>
      </c>
      <c r="E219" s="2">
        <f t="shared" si="18"/>
        <v>3</v>
      </c>
      <c r="F219" s="2" t="str">
        <f t="shared" si="19"/>
        <v>2016</v>
      </c>
      <c r="G219" s="2" t="str">
        <f t="shared" si="15"/>
        <v>2018</v>
      </c>
      <c r="H219">
        <v>10</v>
      </c>
      <c r="I219">
        <v>10</v>
      </c>
      <c r="J219">
        <v>0</v>
      </c>
      <c r="K219">
        <v>10</v>
      </c>
      <c r="L219">
        <v>2</v>
      </c>
      <c r="M219">
        <v>0</v>
      </c>
      <c r="N219">
        <v>0</v>
      </c>
      <c r="O219">
        <v>0</v>
      </c>
      <c r="P219">
        <v>0</v>
      </c>
      <c r="Q219">
        <v>10</v>
      </c>
      <c r="R219">
        <v>0</v>
      </c>
      <c r="S219" s="2">
        <v>0</v>
      </c>
      <c r="T219" s="9" t="s">
        <v>351</v>
      </c>
      <c r="U219" s="13">
        <v>1.93</v>
      </c>
      <c r="V219" s="14">
        <v>93</v>
      </c>
      <c r="W219" s="14">
        <f t="shared" si="16"/>
        <v>25</v>
      </c>
      <c r="X219" s="35">
        <v>34373</v>
      </c>
      <c r="Y219">
        <v>1</v>
      </c>
      <c r="Z219" s="18">
        <v>54</v>
      </c>
      <c r="AA219" s="2" t="s">
        <v>393</v>
      </c>
      <c r="AB219" s="2">
        <v>71</v>
      </c>
      <c r="AC219" s="2">
        <v>83</v>
      </c>
      <c r="AD219" s="2">
        <v>80</v>
      </c>
      <c r="AE219" s="2">
        <v>92</v>
      </c>
    </row>
    <row r="220" spans="1:71" x14ac:dyDescent="0.2">
      <c r="A220" s="10" t="s">
        <v>3</v>
      </c>
      <c r="B220" s="10" t="s">
        <v>385</v>
      </c>
      <c r="C220" s="10" t="s">
        <v>49</v>
      </c>
      <c r="D220" t="s">
        <v>229</v>
      </c>
      <c r="E220" s="2">
        <f t="shared" si="18"/>
        <v>9</v>
      </c>
      <c r="F220" s="2" t="str">
        <f t="shared" si="19"/>
        <v>2011</v>
      </c>
      <c r="G220" s="2" t="str">
        <f t="shared" si="15"/>
        <v>2019</v>
      </c>
      <c r="H220">
        <v>24</v>
      </c>
      <c r="I220">
        <v>17</v>
      </c>
      <c r="J220">
        <v>7</v>
      </c>
      <c r="K220">
        <v>10</v>
      </c>
      <c r="L220">
        <v>2</v>
      </c>
      <c r="M220">
        <v>0</v>
      </c>
      <c r="N220">
        <v>0</v>
      </c>
      <c r="O220">
        <v>0</v>
      </c>
      <c r="P220">
        <v>4</v>
      </c>
      <c r="Q220">
        <v>20</v>
      </c>
      <c r="R220">
        <v>0</v>
      </c>
      <c r="S220" s="2">
        <v>16.66</v>
      </c>
      <c r="T220" s="9" t="s">
        <v>206</v>
      </c>
      <c r="U220" s="13">
        <v>1.85</v>
      </c>
      <c r="V220" s="14">
        <v>93</v>
      </c>
      <c r="W220" s="14">
        <f t="shared" si="16"/>
        <v>28</v>
      </c>
      <c r="X220" s="35">
        <v>33219</v>
      </c>
      <c r="Y220">
        <v>1</v>
      </c>
      <c r="Z220" s="18">
        <v>62</v>
      </c>
      <c r="AA220" s="2" t="s">
        <v>394</v>
      </c>
      <c r="AB220" s="2">
        <v>54</v>
      </c>
      <c r="AC220" s="2">
        <v>61</v>
      </c>
      <c r="AD220" s="2">
        <v>55</v>
      </c>
      <c r="AE220" s="2">
        <v>93</v>
      </c>
      <c r="AR220" s="2">
        <v>0</v>
      </c>
      <c r="AS220" s="2">
        <v>1</v>
      </c>
      <c r="AT220" s="2">
        <f t="shared" si="17"/>
        <v>0</v>
      </c>
      <c r="AU220">
        <v>2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2">
      <c r="A221" s="10" t="s">
        <v>3</v>
      </c>
      <c r="B221" s="10" t="s">
        <v>386</v>
      </c>
      <c r="C221" s="10" t="s">
        <v>49</v>
      </c>
      <c r="G221" s="2" t="str">
        <f t="shared" si="15"/>
        <v/>
      </c>
      <c r="T221" s="9" t="s">
        <v>398</v>
      </c>
      <c r="U221" s="13">
        <v>1.84</v>
      </c>
      <c r="V221" s="14">
        <v>90</v>
      </c>
      <c r="W221" s="14">
        <f t="shared" si="16"/>
        <v>20</v>
      </c>
      <c r="X221" s="35">
        <v>35930</v>
      </c>
      <c r="Y221">
        <v>0</v>
      </c>
      <c r="Z221" s="18">
        <v>53</v>
      </c>
      <c r="AA221" s="2" t="s">
        <v>393</v>
      </c>
      <c r="AB221" s="2">
        <v>64</v>
      </c>
      <c r="AE221" s="2">
        <v>87</v>
      </c>
      <c r="AN221" s="2">
        <v>86</v>
      </c>
      <c r="AO221" s="2">
        <v>80</v>
      </c>
    </row>
    <row r="222" spans="1:71" x14ac:dyDescent="0.2">
      <c r="A222" s="10" t="s">
        <v>3</v>
      </c>
      <c r="B222" s="10" t="s">
        <v>387</v>
      </c>
      <c r="C222" s="10" t="s">
        <v>49</v>
      </c>
      <c r="D222" t="s">
        <v>217</v>
      </c>
      <c r="E222" s="2">
        <f>G222-F222+1</f>
        <v>2</v>
      </c>
      <c r="F222" s="2" t="str">
        <f>LEFT(D222, SEARCH("-",D222,1)-1)</f>
        <v>2018</v>
      </c>
      <c r="G222" s="2" t="str">
        <f t="shared" si="15"/>
        <v>2019</v>
      </c>
      <c r="H222">
        <v>10</v>
      </c>
      <c r="I222">
        <v>5</v>
      </c>
      <c r="J222">
        <v>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10</v>
      </c>
      <c r="R222">
        <v>0</v>
      </c>
      <c r="S222" s="2">
        <v>0</v>
      </c>
      <c r="T222" s="9" t="s">
        <v>210</v>
      </c>
      <c r="U222" s="13">
        <v>1.84</v>
      </c>
      <c r="V222" s="14">
        <v>90</v>
      </c>
      <c r="W222" s="14">
        <f t="shared" si="16"/>
        <v>32</v>
      </c>
      <c r="X222" s="35">
        <v>31819</v>
      </c>
      <c r="Y222">
        <v>1</v>
      </c>
      <c r="Z222" s="18">
        <v>65</v>
      </c>
      <c r="AA222" s="2" t="s">
        <v>394</v>
      </c>
      <c r="AB222" s="2">
        <v>80</v>
      </c>
      <c r="AE222" s="2">
        <v>93</v>
      </c>
      <c r="AN222" s="2">
        <v>91</v>
      </c>
      <c r="AO222" s="2">
        <v>84</v>
      </c>
      <c r="AR222" s="2">
        <v>373</v>
      </c>
      <c r="AS222" s="2">
        <v>54</v>
      </c>
      <c r="AT222" s="2">
        <f t="shared" si="17"/>
        <v>6.9074074074074074</v>
      </c>
      <c r="AU222">
        <v>400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16</v>
      </c>
      <c r="BC222">
        <v>4</v>
      </c>
      <c r="BD222">
        <v>12</v>
      </c>
      <c r="BE222">
        <v>0</v>
      </c>
      <c r="BF222">
        <v>50</v>
      </c>
      <c r="BG222">
        <v>6</v>
      </c>
      <c r="BH222">
        <v>21</v>
      </c>
      <c r="BI222">
        <v>7</v>
      </c>
      <c r="BJ222">
        <v>2</v>
      </c>
      <c r="BK222">
        <v>7</v>
      </c>
      <c r="BL222">
        <v>3</v>
      </c>
      <c r="BM222">
        <v>2</v>
      </c>
      <c r="BN222">
        <v>16</v>
      </c>
      <c r="BO222">
        <v>16</v>
      </c>
      <c r="BP222">
        <v>0</v>
      </c>
      <c r="BQ222">
        <v>0</v>
      </c>
      <c r="BR222">
        <v>0</v>
      </c>
      <c r="BS222">
        <v>0</v>
      </c>
    </row>
    <row r="223" spans="1:71" x14ac:dyDescent="0.2">
      <c r="A223" s="10" t="s">
        <v>3</v>
      </c>
      <c r="B223" s="10" t="s">
        <v>388</v>
      </c>
      <c r="C223" s="10" t="s">
        <v>49</v>
      </c>
      <c r="D223" t="s">
        <v>204</v>
      </c>
      <c r="E223" s="2">
        <f>G223-F223+1</f>
        <v>1</v>
      </c>
      <c r="F223" s="2" t="str">
        <f>LEFT(D223, SEARCH("-",D223,1)-1)</f>
        <v>2018</v>
      </c>
      <c r="G223" s="2" t="str">
        <f t="shared" si="15"/>
        <v>2018</v>
      </c>
      <c r="H223">
        <v>5</v>
      </c>
      <c r="I223">
        <v>5</v>
      </c>
      <c r="J223">
        <v>0</v>
      </c>
      <c r="K223">
        <v>20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5</v>
      </c>
      <c r="R223">
        <v>0</v>
      </c>
      <c r="S223" s="2">
        <v>0</v>
      </c>
      <c r="T223" s="9" t="s">
        <v>210</v>
      </c>
      <c r="U223" s="13">
        <v>1.75</v>
      </c>
      <c r="V223" s="14">
        <v>76</v>
      </c>
      <c r="W223" s="14">
        <f t="shared" si="16"/>
        <v>24</v>
      </c>
      <c r="X223" s="35">
        <v>34489</v>
      </c>
      <c r="Y223">
        <v>1</v>
      </c>
      <c r="Z223" s="18">
        <v>48</v>
      </c>
      <c r="AA223" s="2" t="s">
        <v>297</v>
      </c>
      <c r="AB223" s="2">
        <v>57</v>
      </c>
      <c r="AE223" s="2">
        <v>84</v>
      </c>
      <c r="AN223" s="2">
        <v>29</v>
      </c>
      <c r="AO223" s="2">
        <v>82</v>
      </c>
    </row>
    <row r="224" spans="1:71" x14ac:dyDescent="0.2">
      <c r="A224" s="10" t="s">
        <v>3</v>
      </c>
      <c r="B224" s="10" t="s">
        <v>389</v>
      </c>
      <c r="C224" s="10" t="s">
        <v>49</v>
      </c>
      <c r="D224" t="s">
        <v>191</v>
      </c>
      <c r="E224" s="2">
        <f>G224-F224+1</f>
        <v>4</v>
      </c>
      <c r="F224" s="2" t="str">
        <f>LEFT(D224, SEARCH("-",D224,1)-1)</f>
        <v>2016</v>
      </c>
      <c r="G224" s="2" t="str">
        <f t="shared" si="15"/>
        <v>2019</v>
      </c>
      <c r="H224">
        <v>13</v>
      </c>
      <c r="I224">
        <v>10</v>
      </c>
      <c r="J224">
        <v>3</v>
      </c>
      <c r="K224">
        <v>18</v>
      </c>
      <c r="L224">
        <v>3</v>
      </c>
      <c r="M224">
        <v>0</v>
      </c>
      <c r="N224">
        <v>1</v>
      </c>
      <c r="O224">
        <v>0</v>
      </c>
      <c r="P224">
        <v>0</v>
      </c>
      <c r="Q224">
        <v>13</v>
      </c>
      <c r="R224">
        <v>0</v>
      </c>
      <c r="S224" s="2">
        <v>0</v>
      </c>
      <c r="T224" s="9" t="s">
        <v>210</v>
      </c>
      <c r="U224" s="13">
        <v>1.88</v>
      </c>
      <c r="V224" s="14">
        <v>90</v>
      </c>
      <c r="W224" s="14">
        <f t="shared" si="16"/>
        <v>25</v>
      </c>
      <c r="X224" s="35">
        <v>34104</v>
      </c>
      <c r="Y224">
        <v>1</v>
      </c>
      <c r="Z224" s="18">
        <v>49</v>
      </c>
      <c r="AA224" s="2" t="s">
        <v>393</v>
      </c>
      <c r="AB224" s="2">
        <v>75</v>
      </c>
      <c r="AE224" s="2">
        <v>85</v>
      </c>
      <c r="AN224" s="2">
        <v>89</v>
      </c>
      <c r="AO224" s="2">
        <v>85</v>
      </c>
      <c r="AR224" s="2">
        <v>159</v>
      </c>
      <c r="AS224" s="2">
        <v>29</v>
      </c>
      <c r="AT224" s="2">
        <f t="shared" si="17"/>
        <v>5.4827586206896548</v>
      </c>
      <c r="AU224">
        <v>352</v>
      </c>
      <c r="AV224">
        <v>15</v>
      </c>
      <c r="AW224">
        <v>3</v>
      </c>
      <c r="AX224">
        <v>0</v>
      </c>
      <c r="AY224">
        <v>0</v>
      </c>
      <c r="AZ224">
        <v>0</v>
      </c>
      <c r="BA224">
        <v>0</v>
      </c>
      <c r="BB224">
        <v>8</v>
      </c>
      <c r="BC224">
        <v>6</v>
      </c>
      <c r="BD224">
        <v>5</v>
      </c>
      <c r="BE224">
        <v>0</v>
      </c>
      <c r="BF224">
        <v>8</v>
      </c>
      <c r="BG224">
        <v>0</v>
      </c>
      <c r="BH224">
        <v>15</v>
      </c>
      <c r="BI224">
        <v>7</v>
      </c>
      <c r="BJ224">
        <v>0</v>
      </c>
      <c r="BK224">
        <v>3</v>
      </c>
      <c r="BL224">
        <v>2</v>
      </c>
      <c r="BM224">
        <v>0</v>
      </c>
      <c r="BN224">
        <v>2</v>
      </c>
      <c r="BO224">
        <v>8</v>
      </c>
      <c r="BP224">
        <v>0</v>
      </c>
      <c r="BQ224">
        <v>0</v>
      </c>
      <c r="BR224">
        <v>0</v>
      </c>
      <c r="BS224">
        <v>0</v>
      </c>
    </row>
    <row r="225" spans="1:31" x14ac:dyDescent="0.2">
      <c r="A225" s="10" t="s">
        <v>3</v>
      </c>
      <c r="B225" s="10" t="s">
        <v>390</v>
      </c>
      <c r="C225" s="10" t="s">
        <v>49</v>
      </c>
      <c r="D225" t="s">
        <v>221</v>
      </c>
      <c r="E225" s="2">
        <f>G225-F225+1</f>
        <v>3</v>
      </c>
      <c r="F225" s="2" t="str">
        <f>LEFT(D225, SEARCH("-",D225,1)-1)</f>
        <v>2014</v>
      </c>
      <c r="G225" s="2" t="str">
        <f t="shared" si="15"/>
        <v>2016</v>
      </c>
      <c r="H225">
        <v>14</v>
      </c>
      <c r="I225">
        <v>14</v>
      </c>
      <c r="J225">
        <v>0</v>
      </c>
      <c r="K225">
        <v>20</v>
      </c>
      <c r="L225">
        <v>4</v>
      </c>
      <c r="M225">
        <v>0</v>
      </c>
      <c r="N225">
        <v>0</v>
      </c>
      <c r="O225">
        <v>0</v>
      </c>
      <c r="P225">
        <v>0</v>
      </c>
      <c r="Q225">
        <v>14</v>
      </c>
      <c r="R225">
        <v>0</v>
      </c>
      <c r="S225" s="2">
        <v>0</v>
      </c>
      <c r="T225" s="9" t="s">
        <v>209</v>
      </c>
      <c r="U225" s="13">
        <v>1.93</v>
      </c>
      <c r="V225" s="14">
        <v>91</v>
      </c>
      <c r="W225" s="14">
        <f t="shared" si="16"/>
        <v>27</v>
      </c>
      <c r="X225" s="35">
        <v>33618</v>
      </c>
      <c r="Y225">
        <v>1</v>
      </c>
      <c r="Z225" s="18">
        <v>51</v>
      </c>
      <c r="AA225" s="2" t="s">
        <v>394</v>
      </c>
      <c r="AB225" s="2">
        <v>48</v>
      </c>
      <c r="AC225" s="2">
        <v>66</v>
      </c>
      <c r="AD225" s="2">
        <v>47</v>
      </c>
      <c r="AE225" s="2">
        <v>88</v>
      </c>
    </row>
  </sheetData>
  <autoFilter ref="A1:BS225" xr:uid="{00000000-0001-0000-02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7.83203125" bestFit="1" customWidth="1"/>
    <col min="2" max="2" width="17.83203125" bestFit="1" customWidth="1"/>
    <col min="3" max="3" width="20.83203125" bestFit="1" customWidth="1"/>
    <col min="4" max="4" width="5.5" bestFit="1" customWidth="1"/>
  </cols>
  <sheetData>
    <row r="1" spans="1:4" x14ac:dyDescent="0.2">
      <c r="A1" s="3" t="s">
        <v>24</v>
      </c>
      <c r="B1" s="3" t="s">
        <v>27</v>
      </c>
      <c r="C1" s="3" t="s">
        <v>427</v>
      </c>
      <c r="D1" s="3" t="s">
        <v>423</v>
      </c>
    </row>
    <row r="2" spans="1:4" x14ac:dyDescent="0.2">
      <c r="A2" s="2" t="s">
        <v>0</v>
      </c>
      <c r="B2" s="2" t="s">
        <v>338</v>
      </c>
      <c r="C2" s="2" t="s">
        <v>426</v>
      </c>
      <c r="D2" s="2">
        <v>59</v>
      </c>
    </row>
    <row r="3" spans="1:4" x14ac:dyDescent="0.2">
      <c r="A3" s="2" t="s">
        <v>0</v>
      </c>
      <c r="B3" s="2" t="s">
        <v>429</v>
      </c>
      <c r="C3" s="2" t="s">
        <v>428</v>
      </c>
      <c r="D3" s="2">
        <v>6</v>
      </c>
    </row>
    <row r="4" spans="1:4" x14ac:dyDescent="0.2">
      <c r="A4" s="2" t="s">
        <v>4</v>
      </c>
      <c r="B4" s="2" t="s">
        <v>142</v>
      </c>
      <c r="C4" s="2" t="s">
        <v>430</v>
      </c>
      <c r="D4" s="2">
        <v>4</v>
      </c>
    </row>
    <row r="5" spans="1:4" x14ac:dyDescent="0.2">
      <c r="A5" s="2" t="s">
        <v>0</v>
      </c>
      <c r="B5" s="2" t="s">
        <v>338</v>
      </c>
      <c r="C5" s="2" t="s">
        <v>431</v>
      </c>
      <c r="D5" s="2">
        <v>15</v>
      </c>
    </row>
    <row r="6" spans="1:4" x14ac:dyDescent="0.2">
      <c r="A6" s="2" t="s">
        <v>5</v>
      </c>
      <c r="B6" s="2" t="s">
        <v>433</v>
      </c>
      <c r="C6" s="2" t="s">
        <v>432</v>
      </c>
      <c r="D6" s="2">
        <v>11</v>
      </c>
    </row>
    <row r="7" spans="1:4" x14ac:dyDescent="0.2">
      <c r="A7" s="2" t="s">
        <v>2</v>
      </c>
      <c r="B7" s="2" t="s">
        <v>435</v>
      </c>
      <c r="C7" s="2" t="s">
        <v>434</v>
      </c>
      <c r="D7" s="2">
        <v>443</v>
      </c>
    </row>
    <row r="8" spans="1:4" x14ac:dyDescent="0.2">
      <c r="A8" s="2" t="s">
        <v>0</v>
      </c>
      <c r="B8" s="2" t="s">
        <v>437</v>
      </c>
      <c r="C8" s="2" t="s">
        <v>436</v>
      </c>
      <c r="D8" s="2">
        <v>71</v>
      </c>
    </row>
    <row r="9" spans="1:4" x14ac:dyDescent="0.2">
      <c r="A9" s="2" t="s">
        <v>2</v>
      </c>
      <c r="B9" s="2" t="s">
        <v>65</v>
      </c>
      <c r="C9" s="2" t="s">
        <v>439</v>
      </c>
      <c r="D9" s="2">
        <v>395</v>
      </c>
    </row>
    <row r="10" spans="1:4" x14ac:dyDescent="0.2">
      <c r="A10" s="2" t="s">
        <v>0</v>
      </c>
      <c r="B10" s="2" t="s">
        <v>441</v>
      </c>
      <c r="C10" s="2" t="s">
        <v>440</v>
      </c>
      <c r="D10" s="2">
        <v>12</v>
      </c>
    </row>
    <row r="11" spans="1:4" x14ac:dyDescent="0.2">
      <c r="A11" s="2" t="s">
        <v>2</v>
      </c>
      <c r="B11" s="2" t="s">
        <v>65</v>
      </c>
      <c r="C11" s="2" t="s">
        <v>442</v>
      </c>
      <c r="D11" s="2">
        <v>23</v>
      </c>
    </row>
    <row r="12" spans="1:4" x14ac:dyDescent="0.2">
      <c r="A12" s="2" t="s">
        <v>0</v>
      </c>
      <c r="B12" s="2" t="s">
        <v>317</v>
      </c>
      <c r="C12" s="2" t="s">
        <v>443</v>
      </c>
      <c r="D12" s="2">
        <v>86</v>
      </c>
    </row>
    <row r="13" spans="1:4" x14ac:dyDescent="0.2">
      <c r="A13" s="2" t="s">
        <v>1</v>
      </c>
      <c r="B13" s="2" t="s">
        <v>445</v>
      </c>
      <c r="C13" s="2" t="s">
        <v>444</v>
      </c>
      <c r="D13" s="2">
        <v>7</v>
      </c>
    </row>
    <row r="14" spans="1:4" x14ac:dyDescent="0.2">
      <c r="A14" s="2" t="s">
        <v>1</v>
      </c>
      <c r="B14" s="2" t="s">
        <v>445</v>
      </c>
      <c r="C14" s="2" t="s">
        <v>446</v>
      </c>
      <c r="D14" s="2">
        <v>9</v>
      </c>
    </row>
    <row r="15" spans="1:4" x14ac:dyDescent="0.2">
      <c r="A15" s="2" t="s">
        <v>0</v>
      </c>
      <c r="B15" s="2" t="s">
        <v>345</v>
      </c>
      <c r="C15" s="2" t="s">
        <v>447</v>
      </c>
      <c r="D15" s="2">
        <v>70</v>
      </c>
    </row>
    <row r="16" spans="1:4" x14ac:dyDescent="0.2">
      <c r="A16" s="2" t="s">
        <v>2</v>
      </c>
      <c r="B16" s="2" t="s">
        <v>448</v>
      </c>
      <c r="C16" s="2" t="s">
        <v>449</v>
      </c>
      <c r="D16" s="2">
        <v>30</v>
      </c>
    </row>
    <row r="17" spans="1:4" x14ac:dyDescent="0.2">
      <c r="A17" s="2" t="s">
        <v>5</v>
      </c>
      <c r="B17" s="2" t="s">
        <v>7</v>
      </c>
      <c r="C17" s="2" t="s">
        <v>450</v>
      </c>
      <c r="D17" s="2">
        <v>65</v>
      </c>
    </row>
    <row r="18" spans="1:4" x14ac:dyDescent="0.2">
      <c r="A18" s="2" t="s">
        <v>5</v>
      </c>
      <c r="B18" s="2" t="s">
        <v>7</v>
      </c>
      <c r="C18" s="2" t="s">
        <v>472</v>
      </c>
      <c r="D18" s="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"/>
  <sheetViews>
    <sheetView workbookViewId="0">
      <selection activeCell="W7" sqref="W7"/>
    </sheetView>
  </sheetViews>
  <sheetFormatPr baseColWidth="10" defaultColWidth="8.83203125" defaultRowHeight="15" x14ac:dyDescent="0.2"/>
  <cols>
    <col min="1" max="1" width="8.33203125" bestFit="1" customWidth="1"/>
    <col min="2" max="2" width="5.83203125" bestFit="1" customWidth="1"/>
    <col min="3" max="3" width="4.83203125" bestFit="1" customWidth="1"/>
    <col min="4" max="4" width="11" bestFit="1" customWidth="1"/>
    <col min="5" max="5" width="12" bestFit="1" customWidth="1"/>
    <col min="6" max="6" width="10.1640625" bestFit="1" customWidth="1"/>
    <col min="7" max="7" width="13.1640625" bestFit="1" customWidth="1"/>
    <col min="8" max="8" width="6.6640625" bestFit="1" customWidth="1"/>
    <col min="9" max="9" width="15.83203125" bestFit="1" customWidth="1"/>
    <col min="10" max="10" width="11.5" bestFit="1" customWidth="1"/>
    <col min="11" max="11" width="11.83203125" bestFit="1" customWidth="1"/>
    <col min="12" max="12" width="11.5" bestFit="1" customWidth="1"/>
    <col min="13" max="13" width="14.1640625" bestFit="1" customWidth="1"/>
    <col min="14" max="14" width="12.1640625" bestFit="1" customWidth="1"/>
    <col min="15" max="15" width="13.33203125" bestFit="1" customWidth="1"/>
    <col min="16" max="16" width="13.83203125" bestFit="1" customWidth="1"/>
    <col min="17" max="17" width="18.1640625" bestFit="1" customWidth="1"/>
    <col min="18" max="18" width="17.1640625" bestFit="1" customWidth="1"/>
    <col min="19" max="19" width="21.33203125" bestFit="1" customWidth="1"/>
    <col min="20" max="20" width="13.5" bestFit="1" customWidth="1"/>
    <col min="21" max="21" width="6.33203125" bestFit="1" customWidth="1"/>
    <col min="22" max="22" width="8.83203125" bestFit="1" customWidth="1"/>
    <col min="23" max="23" width="14.6640625" bestFit="1" customWidth="1"/>
  </cols>
  <sheetData>
    <row r="1" spans="1:23" x14ac:dyDescent="0.2">
      <c r="A1" s="3" t="s">
        <v>24</v>
      </c>
      <c r="B1" s="4" t="s">
        <v>424</v>
      </c>
      <c r="C1" s="4" t="s">
        <v>184</v>
      </c>
      <c r="D1" s="4" t="s">
        <v>453</v>
      </c>
      <c r="E1" s="4" t="s">
        <v>454</v>
      </c>
      <c r="F1" s="4" t="s">
        <v>455</v>
      </c>
      <c r="G1" s="4" t="s">
        <v>438</v>
      </c>
      <c r="H1" s="4" t="s">
        <v>456</v>
      </c>
      <c r="I1" s="4" t="s">
        <v>457</v>
      </c>
      <c r="J1" s="4" t="s">
        <v>458</v>
      </c>
      <c r="K1" s="4" t="s">
        <v>459</v>
      </c>
      <c r="L1" s="4" t="s">
        <v>460</v>
      </c>
      <c r="M1" s="4" t="s">
        <v>461</v>
      </c>
      <c r="N1" s="4" t="s">
        <v>462</v>
      </c>
      <c r="O1" s="4" t="s">
        <v>463</v>
      </c>
      <c r="P1" s="4" t="s">
        <v>464</v>
      </c>
      <c r="Q1" s="4" t="s">
        <v>465</v>
      </c>
      <c r="R1" s="4" t="s">
        <v>466</v>
      </c>
      <c r="S1" s="4" t="s">
        <v>467</v>
      </c>
      <c r="T1" s="4" t="s">
        <v>468</v>
      </c>
      <c r="U1" s="4" t="s">
        <v>469</v>
      </c>
      <c r="V1" s="4" t="s">
        <v>470</v>
      </c>
      <c r="W1" s="4" t="s">
        <v>471</v>
      </c>
    </row>
    <row r="2" spans="1:23" x14ac:dyDescent="0.2">
      <c r="A2" s="2" t="s">
        <v>0</v>
      </c>
      <c r="B2" s="2">
        <v>184</v>
      </c>
      <c r="C2" s="2">
        <v>24</v>
      </c>
      <c r="D2" s="2">
        <v>19</v>
      </c>
      <c r="E2" s="2">
        <v>8</v>
      </c>
      <c r="F2" s="2">
        <v>0</v>
      </c>
      <c r="G2" s="2">
        <v>2279</v>
      </c>
      <c r="H2" s="2">
        <v>627</v>
      </c>
      <c r="I2" s="2">
        <v>112</v>
      </c>
      <c r="J2" s="2">
        <v>67</v>
      </c>
      <c r="K2" s="2">
        <v>5</v>
      </c>
      <c r="L2" s="2">
        <v>730</v>
      </c>
      <c r="M2" s="2">
        <v>33</v>
      </c>
      <c r="N2" s="2">
        <v>908</v>
      </c>
      <c r="O2" s="2">
        <v>134</v>
      </c>
      <c r="P2" s="2">
        <v>31</v>
      </c>
      <c r="Q2" s="2">
        <v>79</v>
      </c>
      <c r="R2" s="2">
        <v>29</v>
      </c>
      <c r="S2" s="2">
        <v>49</v>
      </c>
      <c r="T2" s="2">
        <v>4</v>
      </c>
      <c r="U2" s="2">
        <v>1</v>
      </c>
      <c r="V2" s="2">
        <v>0</v>
      </c>
      <c r="W2" s="2">
        <f>G2/H2</f>
        <v>3.6347687400318978</v>
      </c>
    </row>
    <row r="3" spans="1:23" x14ac:dyDescent="0.2">
      <c r="A3" s="2" t="s">
        <v>25</v>
      </c>
      <c r="B3" s="2">
        <v>93</v>
      </c>
      <c r="C3" s="2">
        <v>12</v>
      </c>
      <c r="D3" s="2">
        <v>6</v>
      </c>
      <c r="E3" s="2">
        <v>5</v>
      </c>
      <c r="F3" s="2">
        <v>2</v>
      </c>
      <c r="G3" s="2">
        <v>2094</v>
      </c>
      <c r="H3" s="2">
        <v>629</v>
      </c>
      <c r="I3" s="2">
        <v>140</v>
      </c>
      <c r="J3" s="2">
        <v>53</v>
      </c>
      <c r="K3" s="2">
        <v>1</v>
      </c>
      <c r="L3" s="2">
        <v>666</v>
      </c>
      <c r="M3" s="2">
        <v>59</v>
      </c>
      <c r="N3" s="2">
        <v>816</v>
      </c>
      <c r="O3" s="2">
        <v>118</v>
      </c>
      <c r="P3" s="2">
        <v>40</v>
      </c>
      <c r="Q3" s="2">
        <v>76</v>
      </c>
      <c r="R3" s="2">
        <v>47</v>
      </c>
      <c r="S3" s="2">
        <v>46</v>
      </c>
      <c r="T3" s="2">
        <v>6</v>
      </c>
      <c r="U3" s="2">
        <v>4</v>
      </c>
      <c r="V3" s="2">
        <v>0</v>
      </c>
      <c r="W3" s="2">
        <f t="shared" ref="W3:W7" si="0">G3/H3</f>
        <v>3.3290937996820351</v>
      </c>
    </row>
    <row r="4" spans="1:23" x14ac:dyDescent="0.2">
      <c r="A4" s="2" t="s">
        <v>400</v>
      </c>
      <c r="B4" s="2">
        <v>101</v>
      </c>
      <c r="C4" s="2">
        <v>14</v>
      </c>
      <c r="D4" s="2">
        <v>11</v>
      </c>
      <c r="E4" s="2">
        <v>3</v>
      </c>
      <c r="F4" s="2">
        <v>0</v>
      </c>
      <c r="G4" s="2">
        <v>1811</v>
      </c>
      <c r="H4" s="2">
        <v>740</v>
      </c>
      <c r="I4" s="2">
        <v>134</v>
      </c>
      <c r="J4" s="2">
        <v>32</v>
      </c>
      <c r="K4" s="2">
        <v>2</v>
      </c>
      <c r="L4" s="2">
        <v>931</v>
      </c>
      <c r="M4" s="2">
        <v>15</v>
      </c>
      <c r="N4" s="2">
        <v>631</v>
      </c>
      <c r="O4" s="2">
        <v>91</v>
      </c>
      <c r="P4" s="2">
        <v>23</v>
      </c>
      <c r="Q4" s="2">
        <v>80</v>
      </c>
      <c r="R4" s="2">
        <v>37</v>
      </c>
      <c r="S4" s="2">
        <v>68</v>
      </c>
      <c r="T4" s="2">
        <v>6</v>
      </c>
      <c r="U4" s="2">
        <v>0</v>
      </c>
      <c r="V4" s="2">
        <v>0</v>
      </c>
      <c r="W4" s="2">
        <f t="shared" si="0"/>
        <v>2.4472972972972973</v>
      </c>
    </row>
    <row r="5" spans="1:23" x14ac:dyDescent="0.2">
      <c r="A5" s="2" t="s">
        <v>451</v>
      </c>
      <c r="B5" s="2">
        <v>79</v>
      </c>
      <c r="C5" s="2">
        <v>10</v>
      </c>
      <c r="D5" s="2">
        <v>4</v>
      </c>
      <c r="E5" s="2">
        <v>7</v>
      </c>
      <c r="F5" s="2">
        <v>0</v>
      </c>
      <c r="G5" s="2">
        <v>1994</v>
      </c>
      <c r="H5" s="2">
        <v>677</v>
      </c>
      <c r="I5" s="2">
        <v>108</v>
      </c>
      <c r="J5" s="2">
        <v>35</v>
      </c>
      <c r="K5" s="2">
        <v>2</v>
      </c>
      <c r="L5" s="2">
        <v>774</v>
      </c>
      <c r="M5" s="2">
        <v>35</v>
      </c>
      <c r="N5" s="2">
        <v>760</v>
      </c>
      <c r="O5" s="2">
        <v>126</v>
      </c>
      <c r="P5" s="2">
        <v>20</v>
      </c>
      <c r="Q5" s="2">
        <v>67</v>
      </c>
      <c r="R5" s="2">
        <v>41</v>
      </c>
      <c r="S5" s="2">
        <v>55</v>
      </c>
      <c r="T5" s="2">
        <v>9</v>
      </c>
      <c r="U5" s="2">
        <v>0</v>
      </c>
      <c r="V5" s="2">
        <v>0</v>
      </c>
      <c r="W5" s="2">
        <f t="shared" si="0"/>
        <v>2.9453471196454948</v>
      </c>
    </row>
    <row r="6" spans="1:23" x14ac:dyDescent="0.2">
      <c r="A6" s="2" t="s">
        <v>452</v>
      </c>
      <c r="B6" s="2">
        <v>105</v>
      </c>
      <c r="C6" s="2">
        <v>14</v>
      </c>
      <c r="D6" s="2">
        <v>10</v>
      </c>
      <c r="E6" s="2">
        <v>5</v>
      </c>
      <c r="F6" s="2">
        <v>0</v>
      </c>
      <c r="G6" s="2">
        <v>2292</v>
      </c>
      <c r="H6" s="2">
        <v>696</v>
      </c>
      <c r="I6" s="2">
        <v>145</v>
      </c>
      <c r="J6" s="2">
        <v>56</v>
      </c>
      <c r="K6" s="2">
        <v>5</v>
      </c>
      <c r="L6" s="2">
        <v>924</v>
      </c>
      <c r="M6" s="2">
        <v>35</v>
      </c>
      <c r="N6" s="2">
        <v>874</v>
      </c>
      <c r="O6" s="2">
        <v>144</v>
      </c>
      <c r="P6" s="2">
        <v>25</v>
      </c>
      <c r="Q6" s="2">
        <v>59</v>
      </c>
      <c r="R6" s="2">
        <v>45</v>
      </c>
      <c r="S6" s="2">
        <v>56</v>
      </c>
      <c r="T6" s="2">
        <v>1</v>
      </c>
      <c r="U6" s="2">
        <v>1</v>
      </c>
      <c r="V6" s="2">
        <v>0</v>
      </c>
      <c r="W6" s="2">
        <f t="shared" si="0"/>
        <v>3.2931034482758621</v>
      </c>
    </row>
    <row r="7" spans="1:23" x14ac:dyDescent="0.2">
      <c r="A7" s="2" t="s">
        <v>401</v>
      </c>
      <c r="B7" s="2">
        <v>114</v>
      </c>
      <c r="C7" s="2">
        <v>10</v>
      </c>
      <c r="D7" s="2">
        <v>8</v>
      </c>
      <c r="E7" s="2">
        <v>16</v>
      </c>
      <c r="F7" s="2">
        <v>0</v>
      </c>
      <c r="G7" s="2">
        <v>1480</v>
      </c>
      <c r="H7" s="2">
        <v>569</v>
      </c>
      <c r="I7" s="2">
        <v>69</v>
      </c>
      <c r="J7" s="2">
        <v>29</v>
      </c>
      <c r="K7" s="2">
        <v>4</v>
      </c>
      <c r="L7" s="2">
        <v>621</v>
      </c>
      <c r="M7" s="2">
        <v>30</v>
      </c>
      <c r="N7" s="2">
        <v>837</v>
      </c>
      <c r="O7" s="2">
        <v>95</v>
      </c>
      <c r="P7" s="2">
        <v>37</v>
      </c>
      <c r="Q7" s="2">
        <v>66</v>
      </c>
      <c r="R7" s="2">
        <v>41</v>
      </c>
      <c r="S7" s="2">
        <v>38</v>
      </c>
      <c r="T7" s="2">
        <v>1</v>
      </c>
      <c r="U7" s="2">
        <v>0</v>
      </c>
      <c r="V7" s="2">
        <v>0</v>
      </c>
      <c r="W7" s="2">
        <f t="shared" si="0"/>
        <v>2.6010544815465728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A582-8D00-C143-9F2F-49B22905756E}">
  <dimension ref="A1:D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511</v>
      </c>
      <c r="B1" t="s">
        <v>24</v>
      </c>
      <c r="C1" t="s">
        <v>512</v>
      </c>
      <c r="D1" t="s">
        <v>513</v>
      </c>
    </row>
    <row r="2" spans="1:4" x14ac:dyDescent="0.2">
      <c r="A2" t="s">
        <v>518</v>
      </c>
      <c r="B2" t="s">
        <v>26</v>
      </c>
      <c r="C2">
        <v>51.456664437347101</v>
      </c>
      <c r="D2">
        <v>-0.34116177728172897</v>
      </c>
    </row>
    <row r="3" spans="1:4" x14ac:dyDescent="0.2">
      <c r="A3" t="s">
        <v>514</v>
      </c>
      <c r="B3" t="s">
        <v>4</v>
      </c>
      <c r="C3">
        <v>55.941813385323101</v>
      </c>
      <c r="D3">
        <v>-3.2398538883893502</v>
      </c>
    </row>
    <row r="4" spans="1:4" x14ac:dyDescent="0.2">
      <c r="A4" t="s">
        <v>515</v>
      </c>
      <c r="B4" t="s">
        <v>2</v>
      </c>
      <c r="C4">
        <v>53.335385536454602</v>
      </c>
      <c r="D4">
        <v>-6.2283925289680999</v>
      </c>
    </row>
    <row r="5" spans="1:4" x14ac:dyDescent="0.2">
      <c r="A5" t="s">
        <v>516</v>
      </c>
      <c r="B5" t="s">
        <v>1</v>
      </c>
      <c r="C5">
        <v>48.924564920471497</v>
      </c>
      <c r="D5">
        <v>2.3603147015620398</v>
      </c>
    </row>
    <row r="6" spans="1:4" x14ac:dyDescent="0.2">
      <c r="A6" t="s">
        <v>519</v>
      </c>
      <c r="B6" t="s">
        <v>3</v>
      </c>
      <c r="C6">
        <v>41.934236605692298</v>
      </c>
      <c r="D6">
        <v>12.4550039473678</v>
      </c>
    </row>
    <row r="7" spans="1:4" x14ac:dyDescent="0.2">
      <c r="A7" t="s">
        <v>517</v>
      </c>
      <c r="B7" t="s">
        <v>5</v>
      </c>
      <c r="C7">
        <v>51.478362166531603</v>
      </c>
      <c r="D7">
        <v>-3.18212984679952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Trophies and POT each year</vt:lpstr>
      <vt:lpstr>All player stats</vt:lpstr>
      <vt:lpstr>2019 Records</vt:lpstr>
      <vt:lpstr>2019 Team Stats</vt:lpstr>
      <vt:lpstr>Stadiums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Mc Govern Leahy</dc:creator>
  <cp:lastModifiedBy>Microsoft Office User</cp:lastModifiedBy>
  <dcterms:created xsi:type="dcterms:W3CDTF">2020-01-14T16:27:31Z</dcterms:created>
  <dcterms:modified xsi:type="dcterms:W3CDTF">2022-11-22T19:14:15Z</dcterms:modified>
</cp:coreProperties>
</file>