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drawings/drawing3.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OneDrive\Belgeler\922S5Proxy\74931610\"/>
    </mc:Choice>
  </mc:AlternateContent>
  <xr:revisionPtr revIDLastSave="0" documentId="8_{BCD27904-655B-405C-AFED-4461681BF0E7}" xr6:coauthVersionLast="47" xr6:coauthVersionMax="47" xr10:uidLastSave="{00000000-0000-0000-0000-000000000000}"/>
  <bookViews>
    <workbookView xWindow="-110" yWindow="-110" windowWidth="19420" windowHeight="10420" firstSheet="2" activeTab="2" xr2:uid="{00000000-000D-0000-FFFF-FFFF00000000}"/>
  </bookViews>
  <sheets>
    <sheet name="Dashboard" sheetId="6" state="hidden" r:id="rId1"/>
    <sheet name="Pivot" sheetId="4" state="hidden" r:id="rId2"/>
    <sheet name=" Dashboard" sheetId="7" r:id="rId3"/>
    <sheet name="Delivery data" sheetId="1" state="hidden" r:id="rId4"/>
    <sheet name="Worksheet" sheetId="3" state="hidden" r:id="rId5"/>
    <sheet name="Allocation Rule explained" sheetId="2" state="hidden" r:id="rId6"/>
  </sheets>
  <definedNames>
    <definedName name="_xlnm._FilterDatabase" localSheetId="3" hidden="1">'Delivery data'!$A$1:$W$1501</definedName>
    <definedName name="NativeTimeline_Order_Timestamp">#N/A</definedName>
    <definedName name="Slicer_Customer_Feedback">#N/A</definedName>
    <definedName name="Slicer_Delivery_City">#N/A</definedName>
    <definedName name="Slicer_Driver_ID">#N/A</definedName>
    <definedName name="Slicer_Order_ID">#N/A</definedName>
    <definedName name="Slicer_Vehicle_Info">#N/A</definedName>
  </definedNames>
  <calcPr calcId="191029"/>
  <pivotCaches>
    <pivotCache cacheId="162" r:id="rId7"/>
    <pivotCache cacheId="17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526GjumCVjsnk9h2Iqjdq1NwiWV1zGMQq1yoEbSJDME="/>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Q3" i="1" l="1"/>
  <c r="Q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2" i="1"/>
  <c r="S3" i="1"/>
  <c r="C3" i="1"/>
  <c r="C2"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J87" i="4"/>
  <c r="I87" i="4"/>
  <c r="F87" i="4"/>
  <c r="H87" i="4"/>
  <c r="G87" i="4"/>
  <c r="E87" i="4"/>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N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2" i="1"/>
  <c r="M150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alcChain>
</file>

<file path=xl/sharedStrings.xml><?xml version="1.0" encoding="utf-8"?>
<sst xmlns="http://schemas.openxmlformats.org/spreadsheetml/2006/main" count="30224" uniqueCount="1518">
  <si>
    <t>Order ID</t>
  </si>
  <si>
    <t>Delivery Address</t>
  </si>
  <si>
    <t>Order Timestamp</t>
  </si>
  <si>
    <t>Order Status</t>
  </si>
  <si>
    <t>Driver ID</t>
  </si>
  <si>
    <t>Vehicle Info</t>
  </si>
  <si>
    <t>Current Location</t>
  </si>
  <si>
    <t>Delivery Time (min)</t>
  </si>
  <si>
    <t>Delays (min)</t>
  </si>
  <si>
    <t>Customer Feedback</t>
  </si>
  <si>
    <t>Route</t>
  </si>
  <si>
    <t>Delivery Zone</t>
  </si>
  <si>
    <t>Allocation Rules</t>
  </si>
  <si>
    <t>Timestamp for Tracking</t>
  </si>
  <si>
    <t>Completed</t>
  </si>
  <si>
    <t>D59</t>
  </si>
  <si>
    <t>Van A</t>
  </si>
  <si>
    <t>CityE</t>
  </si>
  <si>
    <t>Neutral</t>
  </si>
  <si>
    <t>Route2</t>
  </si>
  <si>
    <t>Zone2</t>
  </si>
  <si>
    <t>Custom Rules</t>
  </si>
  <si>
    <t>D4</t>
  </si>
  <si>
    <t>Truck B</t>
  </si>
  <si>
    <t>CityA</t>
  </si>
  <si>
    <t>Positive</t>
  </si>
  <si>
    <t>Route1</t>
  </si>
  <si>
    <t>Zone3</t>
  </si>
  <si>
    <t>D21</t>
  </si>
  <si>
    <t>CityD</t>
  </si>
  <si>
    <t>Negative</t>
  </si>
  <si>
    <t>D70</t>
  </si>
  <si>
    <t>Route3</t>
  </si>
  <si>
    <t>D77</t>
  </si>
  <si>
    <t>Bike C</t>
  </si>
  <si>
    <t>CityC</t>
  </si>
  <si>
    <t>Zone1</t>
  </si>
  <si>
    <t>Expedited Rules</t>
  </si>
  <si>
    <t>In Progress</t>
  </si>
  <si>
    <t>D54</t>
  </si>
  <si>
    <t>Route5</t>
  </si>
  <si>
    <t>Standard Rules</t>
  </si>
  <si>
    <t>D99</t>
  </si>
  <si>
    <t>Route4</t>
  </si>
  <si>
    <t>D84</t>
  </si>
  <si>
    <t>D49</t>
  </si>
  <si>
    <t>D53</t>
  </si>
  <si>
    <t>CityB</t>
  </si>
  <si>
    <t>D1</t>
  </si>
  <si>
    <t>D44</t>
  </si>
  <si>
    <t>D32</t>
  </si>
  <si>
    <t>D38</t>
  </si>
  <si>
    <t>D23</t>
  </si>
  <si>
    <t>D67</t>
  </si>
  <si>
    <t>D11</t>
  </si>
  <si>
    <t>D33</t>
  </si>
  <si>
    <t>D9</t>
  </si>
  <si>
    <t>D91</t>
  </si>
  <si>
    <t>D88</t>
  </si>
  <si>
    <t>D10</t>
  </si>
  <si>
    <t>D5</t>
  </si>
  <si>
    <t>D14</t>
  </si>
  <si>
    <t>D80</t>
  </si>
  <si>
    <t>D90</t>
  </si>
  <si>
    <t>D60</t>
  </si>
  <si>
    <t>D42</t>
  </si>
  <si>
    <t>D82</t>
  </si>
  <si>
    <t>D27</t>
  </si>
  <si>
    <t>D43</t>
  </si>
  <si>
    <t>D69</t>
  </si>
  <si>
    <t>D39</t>
  </si>
  <si>
    <t>D34</t>
  </si>
  <si>
    <t>D6</t>
  </si>
  <si>
    <t>D48</t>
  </si>
  <si>
    <t>D16</t>
  </si>
  <si>
    <t>D25</t>
  </si>
  <si>
    <t>D86</t>
  </si>
  <si>
    <t>D72</t>
  </si>
  <si>
    <t>D18</t>
  </si>
  <si>
    <t>D63</t>
  </si>
  <si>
    <t>D28</t>
  </si>
  <si>
    <t>D2</t>
  </si>
  <si>
    <t>D19</t>
  </si>
  <si>
    <t>D55</t>
  </si>
  <si>
    <t>D66</t>
  </si>
  <si>
    <t>D87</t>
  </si>
  <si>
    <t>D35</t>
  </si>
  <si>
    <t>D15</t>
  </si>
  <si>
    <t>D68</t>
  </si>
  <si>
    <t>D97</t>
  </si>
  <si>
    <t>D75</t>
  </si>
  <si>
    <t>D30</t>
  </si>
  <si>
    <t>D76</t>
  </si>
  <si>
    <t>D41</t>
  </si>
  <si>
    <t>D3</t>
  </si>
  <si>
    <t>D74</t>
  </si>
  <si>
    <t>D64</t>
  </si>
  <si>
    <t>D52</t>
  </si>
  <si>
    <t>D89</t>
  </si>
  <si>
    <t>D85</t>
  </si>
  <si>
    <t>D78</t>
  </si>
  <si>
    <t>D81</t>
  </si>
  <si>
    <t>D73</t>
  </si>
  <si>
    <t>D65</t>
  </si>
  <si>
    <t>D98</t>
  </si>
  <si>
    <t>D36</t>
  </si>
  <si>
    <t>D79</t>
  </si>
  <si>
    <t>D45</t>
  </si>
  <si>
    <t>D31</t>
  </si>
  <si>
    <t>D96</t>
  </si>
  <si>
    <t>D26</t>
  </si>
  <si>
    <t>D83</t>
  </si>
  <si>
    <t>D71</t>
  </si>
  <si>
    <t>D50</t>
  </si>
  <si>
    <t>D100</t>
  </si>
  <si>
    <t>D93</t>
  </si>
  <si>
    <t>D40</t>
  </si>
  <si>
    <t>D61</t>
  </si>
  <si>
    <t>D57</t>
  </si>
  <si>
    <t>D46</t>
  </si>
  <si>
    <t>D29</t>
  </si>
  <si>
    <t>D94</t>
  </si>
  <si>
    <t>D37</t>
  </si>
  <si>
    <t>D58</t>
  </si>
  <si>
    <t>D13</t>
  </si>
  <si>
    <t>D92</t>
  </si>
  <si>
    <t>D24</t>
  </si>
  <si>
    <t>D17</t>
  </si>
  <si>
    <t>D51</t>
  </si>
  <si>
    <t>D22</t>
  </si>
  <si>
    <t>D8</t>
  </si>
  <si>
    <t>D62</t>
  </si>
  <si>
    <t>D95</t>
  </si>
  <si>
    <t>D20</t>
  </si>
  <si>
    <t>D7</t>
  </si>
  <si>
    <t>D56</t>
  </si>
  <si>
    <t>D47</t>
  </si>
  <si>
    <t>D12</t>
  </si>
  <si>
    <t>Allocation Rule</t>
  </si>
  <si>
    <t>Explanation</t>
  </si>
  <si>
    <t xml:space="preserve">Standard Rules  </t>
  </si>
  <si>
    <t>Orders assigned this rule are processed using default allocation criteria, considering factors like order volume, geographic location, and delivery time windows. This represents the standard operating procedure for resource allocation.</t>
  </si>
  <si>
    <t xml:space="preserve">Expedited Rules  </t>
  </si>
  <si>
    <t>Orders assigned this rule receive priority treatment. Resources are allocated to expedite processing and delivery, typically applied to urgent or time-sensitive orders.</t>
  </si>
  <si>
    <t xml:space="preserve">Custom Rules    </t>
  </si>
  <si>
    <t>Custom allocation rules may be applied to specific orders. These rules are tailored to unique scenarios or customer requirements and can include specialized allocation criteria or preferences.</t>
  </si>
  <si>
    <t>Timestamp</t>
  </si>
  <si>
    <t>Order Date</t>
  </si>
  <si>
    <t>Previous Location</t>
  </si>
  <si>
    <t>884 Main St</t>
  </si>
  <si>
    <t xml:space="preserve"> CityE</t>
  </si>
  <si>
    <t>55 Oak St</t>
  </si>
  <si>
    <t>123 Main St</t>
  </si>
  <si>
    <t>66 Cedar St</t>
  </si>
  <si>
    <t xml:space="preserve"> CityD</t>
  </si>
  <si>
    <t>748 Elm St</t>
  </si>
  <si>
    <t xml:space="preserve"> CityB</t>
  </si>
  <si>
    <t>255 Cedar St</t>
  </si>
  <si>
    <t>856 Elm St</t>
  </si>
  <si>
    <t xml:space="preserve"> CityA</t>
  </si>
  <si>
    <t>665 Pine St</t>
  </si>
  <si>
    <t>340 Main St</t>
  </si>
  <si>
    <t>969 Pine St</t>
  </si>
  <si>
    <t>718 Pine St</t>
  </si>
  <si>
    <t>391 Pine St</t>
  </si>
  <si>
    <t>868 Oak St</t>
  </si>
  <si>
    <t>99 Oak St</t>
  </si>
  <si>
    <t xml:space="preserve"> CityC</t>
  </si>
  <si>
    <t>182 Pine St</t>
  </si>
  <si>
    <t>512 Main St</t>
  </si>
  <si>
    <t>267 Pine St</t>
  </si>
  <si>
    <t>233 Oak St</t>
  </si>
  <si>
    <t>348 Pine St</t>
  </si>
  <si>
    <t>537 Oak St</t>
  </si>
  <si>
    <t>901 Cedar St</t>
  </si>
  <si>
    <t>571 Main St</t>
  </si>
  <si>
    <t>98 Elm St</t>
  </si>
  <si>
    <t>987 Cedar St</t>
  </si>
  <si>
    <t>5 Oak St</t>
  </si>
  <si>
    <t>314 Main St</t>
  </si>
  <si>
    <t>577 Oak St</t>
  </si>
  <si>
    <t>979 Elm St</t>
  </si>
  <si>
    <t>652 Cedar St</t>
  </si>
  <si>
    <t>187 Cedar St</t>
  </si>
  <si>
    <t>1000 Oak St</t>
  </si>
  <si>
    <t>894 Elm St</t>
  </si>
  <si>
    <t>384 Cedar St</t>
  </si>
  <si>
    <t>913 Pine St</t>
  </si>
  <si>
    <t>520 Elm St</t>
  </si>
  <si>
    <t>32 Cedar St</t>
  </si>
  <si>
    <t>958 Cedar St</t>
  </si>
  <si>
    <t>827 Oak St</t>
  </si>
  <si>
    <t>111 Oak St</t>
  </si>
  <si>
    <t>605 Cedar St</t>
  </si>
  <si>
    <t>922 Main St</t>
  </si>
  <si>
    <t>198 Cedar St</t>
  </si>
  <si>
    <t>628 Oak St</t>
  </si>
  <si>
    <t>951 Cedar St</t>
  </si>
  <si>
    <t>803 Pine St</t>
  </si>
  <si>
    <t>685 Cedar St</t>
  </si>
  <si>
    <t>347 Elm St</t>
  </si>
  <si>
    <t>145 Elm St</t>
  </si>
  <si>
    <t>193 Pine St</t>
  </si>
  <si>
    <t>367 Main St</t>
  </si>
  <si>
    <t>831 Cedar St</t>
  </si>
  <si>
    <t>869 Cedar St</t>
  </si>
  <si>
    <t>680 Oak St</t>
  </si>
  <si>
    <t>577 Cedar St</t>
  </si>
  <si>
    <t>535 Pine St</t>
  </si>
  <si>
    <t>659 Elm St</t>
  </si>
  <si>
    <t>329 Elm St</t>
  </si>
  <si>
    <t>782 Elm St</t>
  </si>
  <si>
    <t>967 Pine St</t>
  </si>
  <si>
    <t>446 Pine St</t>
  </si>
  <si>
    <t>503 Main St</t>
  </si>
  <si>
    <t>107 Oak St</t>
  </si>
  <si>
    <t>496 Cedar St</t>
  </si>
  <si>
    <t>314 Pine St</t>
  </si>
  <si>
    <t>790 Main St</t>
  </si>
  <si>
    <t>852 Main St</t>
  </si>
  <si>
    <t>970 Main St</t>
  </si>
  <si>
    <t>914 Cedar St</t>
  </si>
  <si>
    <t>556 Elm St</t>
  </si>
  <si>
    <t>757 Main St</t>
  </si>
  <si>
    <t>29 Main St</t>
  </si>
  <si>
    <t>395 Elm St</t>
  </si>
  <si>
    <t>988 Cedar St</t>
  </si>
  <si>
    <t>844 Pine St</t>
  </si>
  <si>
    <t>537 Elm St</t>
  </si>
  <si>
    <t>380 Main St</t>
  </si>
  <si>
    <t>102 Pine St</t>
  </si>
  <si>
    <t>914 Elm St</t>
  </si>
  <si>
    <t>75 Elm St</t>
  </si>
  <si>
    <t>212 Cedar St</t>
  </si>
  <si>
    <t>16 Main St</t>
  </si>
  <si>
    <t>211 Main St</t>
  </si>
  <si>
    <t>5 Elm St</t>
  </si>
  <si>
    <t>381 Pine St</t>
  </si>
  <si>
    <t>160 Elm St</t>
  </si>
  <si>
    <t>253 Cedar St</t>
  </si>
  <si>
    <t>904 Pine St</t>
  </si>
  <si>
    <t>728 Oak St</t>
  </si>
  <si>
    <t>963 Oak St</t>
  </si>
  <si>
    <t>707 Main St</t>
  </si>
  <si>
    <t>285 Elm St</t>
  </si>
  <si>
    <t>260 Cedar St</t>
  </si>
  <si>
    <t>642 Pine St</t>
  </si>
  <si>
    <t>713 Pine St</t>
  </si>
  <si>
    <t>679 Elm St</t>
  </si>
  <si>
    <t>653 Main St</t>
  </si>
  <si>
    <t>163 Pine St</t>
  </si>
  <si>
    <t>188 Cedar St</t>
  </si>
  <si>
    <t>172 Oak St</t>
  </si>
  <si>
    <t>292 Cedar St</t>
  </si>
  <si>
    <t>112 Main St</t>
  </si>
  <si>
    <t>843 Elm St</t>
  </si>
  <si>
    <t>569 Pine St</t>
  </si>
  <si>
    <t>131 Cedar St</t>
  </si>
  <si>
    <t>481 Pine St</t>
  </si>
  <si>
    <t>115 Elm St</t>
  </si>
  <si>
    <t>854 Pine St</t>
  </si>
  <si>
    <t>86 Main St</t>
  </si>
  <si>
    <t>447 Cedar St</t>
  </si>
  <si>
    <t>449 Elm St</t>
  </si>
  <si>
    <t>612 Main St</t>
  </si>
  <si>
    <t>786 Elm St</t>
  </si>
  <si>
    <t>743 Oak St</t>
  </si>
  <si>
    <t>583 Main St</t>
  </si>
  <si>
    <t>350 Oak St</t>
  </si>
  <si>
    <t>359 Pine St</t>
  </si>
  <si>
    <t>924 Main St</t>
  </si>
  <si>
    <t>390 Elm St</t>
  </si>
  <si>
    <t>518 Main St</t>
  </si>
  <si>
    <t>189 Elm St</t>
  </si>
  <si>
    <t>674 Pine St</t>
  </si>
  <si>
    <t>893 Pine St</t>
  </si>
  <si>
    <t>864 Elm St</t>
  </si>
  <si>
    <t>542 Oak St</t>
  </si>
  <si>
    <t>165 Elm St</t>
  </si>
  <si>
    <t>988 Oak St</t>
  </si>
  <si>
    <t>115 Main St</t>
  </si>
  <si>
    <t>531 Cedar St</t>
  </si>
  <si>
    <t>634 Elm St</t>
  </si>
  <si>
    <t>7 Pine St</t>
  </si>
  <si>
    <t>577 Main St</t>
  </si>
  <si>
    <t>788 Cedar St</t>
  </si>
  <si>
    <t>878 Elm St</t>
  </si>
  <si>
    <t>578 Cedar St</t>
  </si>
  <si>
    <t>21 Pine St</t>
  </si>
  <si>
    <t>661 Pine St</t>
  </si>
  <si>
    <t>703 Cedar St</t>
  </si>
  <si>
    <t>461 Elm St</t>
  </si>
  <si>
    <t>652 Pine St</t>
  </si>
  <si>
    <t>942 Elm St</t>
  </si>
  <si>
    <t>550 Oak St</t>
  </si>
  <si>
    <t>148 Oak St</t>
  </si>
  <si>
    <t>987 Pine St</t>
  </si>
  <si>
    <t>904 Elm St</t>
  </si>
  <si>
    <t>758 Main St</t>
  </si>
  <si>
    <t>825 Oak St</t>
  </si>
  <si>
    <t>44 Pine St</t>
  </si>
  <si>
    <t>728 Cedar St</t>
  </si>
  <si>
    <t>412 Elm St</t>
  </si>
  <si>
    <t>214 Pine St</t>
  </si>
  <si>
    <t>905 Pine St</t>
  </si>
  <si>
    <t>752 Pine St</t>
  </si>
  <si>
    <t>976 Pine St</t>
  </si>
  <si>
    <t>373 Oak St</t>
  </si>
  <si>
    <t>682 Pine St</t>
  </si>
  <si>
    <t>741 Cedar St</t>
  </si>
  <si>
    <t>252 Elm St</t>
  </si>
  <si>
    <t>583 Elm St</t>
  </si>
  <si>
    <t>373 Pine St</t>
  </si>
  <si>
    <t>884 Pine St</t>
  </si>
  <si>
    <t>660 Oak St</t>
  </si>
  <si>
    <t>403 Elm St</t>
  </si>
  <si>
    <t>112 Cedar St</t>
  </si>
  <si>
    <t>308 Cedar St</t>
  </si>
  <si>
    <t>53 Elm St</t>
  </si>
  <si>
    <t>346 Cedar St</t>
  </si>
  <si>
    <t>676 Pine St</t>
  </si>
  <si>
    <t>443 Elm St</t>
  </si>
  <si>
    <t>25 Elm St</t>
  </si>
  <si>
    <t>582 Elm St</t>
  </si>
  <si>
    <t>764 Cedar St</t>
  </si>
  <si>
    <t>657 Pine St</t>
  </si>
  <si>
    <t>801 Elm St</t>
  </si>
  <si>
    <t>422 Oak St</t>
  </si>
  <si>
    <t>324 Cedar St</t>
  </si>
  <si>
    <t>544 Main St</t>
  </si>
  <si>
    <t>806 Main St</t>
  </si>
  <si>
    <t>22 Main St</t>
  </si>
  <si>
    <t>954 Oak St</t>
  </si>
  <si>
    <t>762 Elm St</t>
  </si>
  <si>
    <t>315 Main St</t>
  </si>
  <si>
    <t>639 Oak St</t>
  </si>
  <si>
    <t>927 Pine St</t>
  </si>
  <si>
    <t>311 Main St</t>
  </si>
  <si>
    <t>164 Elm St</t>
  </si>
  <si>
    <t>426 Main St</t>
  </si>
  <si>
    <t>933 Cedar St</t>
  </si>
  <si>
    <t>163 Cedar St</t>
  </si>
  <si>
    <t>644 Pine St</t>
  </si>
  <si>
    <t>707 Elm St</t>
  </si>
  <si>
    <t>680 Elm St</t>
  </si>
  <si>
    <t>100 Main St</t>
  </si>
  <si>
    <t>902 Pine St</t>
  </si>
  <si>
    <t>389 Pine St</t>
  </si>
  <si>
    <t>786 Main St</t>
  </si>
  <si>
    <t>705 Oak St</t>
  </si>
  <si>
    <t>599 Cedar St</t>
  </si>
  <si>
    <t>459 Main St</t>
  </si>
  <si>
    <t>970 Cedar St</t>
  </si>
  <si>
    <t>907 Oak St</t>
  </si>
  <si>
    <t>908 Oak St</t>
  </si>
  <si>
    <t>182 Elm St</t>
  </si>
  <si>
    <t>308 Pine St</t>
  </si>
  <si>
    <t>114 Elm St</t>
  </si>
  <si>
    <t>300 Main St</t>
  </si>
  <si>
    <t>618 Pine St</t>
  </si>
  <si>
    <t>637 Cedar St</t>
  </si>
  <si>
    <t>174 Oak St</t>
  </si>
  <si>
    <t>197 Cedar St</t>
  </si>
  <si>
    <t>533 Main St</t>
  </si>
  <si>
    <t>327 Elm St</t>
  </si>
  <si>
    <t>665 Elm St</t>
  </si>
  <si>
    <t>270 Pine St</t>
  </si>
  <si>
    <t>346 Main St</t>
  </si>
  <si>
    <t>768 Pine St</t>
  </si>
  <si>
    <t>341 Cedar St</t>
  </si>
  <si>
    <t>134 Cedar St</t>
  </si>
  <si>
    <t>753 Cedar St</t>
  </si>
  <si>
    <t>310 Pine St</t>
  </si>
  <si>
    <t>398 Main St</t>
  </si>
  <si>
    <t>714 Pine St</t>
  </si>
  <si>
    <t>376 Cedar St</t>
  </si>
  <si>
    <t>417 Oak St</t>
  </si>
  <si>
    <t>966 Oak St</t>
  </si>
  <si>
    <t>566 Elm St</t>
  </si>
  <si>
    <t>289 Oak St</t>
  </si>
  <si>
    <t>936 Pine St</t>
  </si>
  <si>
    <t>918 Main St</t>
  </si>
  <si>
    <t>831 Elm St</t>
  </si>
  <si>
    <t>249 Main St</t>
  </si>
  <si>
    <t>383 Main St</t>
  </si>
  <si>
    <t>586 Elm St</t>
  </si>
  <si>
    <t>885 Main St</t>
  </si>
  <si>
    <t>741 Main St</t>
  </si>
  <si>
    <t>892 Cedar St</t>
  </si>
  <si>
    <t>160 Cedar St</t>
  </si>
  <si>
    <t>647 Oak St</t>
  </si>
  <si>
    <t>628 Main St</t>
  </si>
  <si>
    <t>722 Elm St</t>
  </si>
  <si>
    <t>941 Main St</t>
  </si>
  <si>
    <t>94 Main St</t>
  </si>
  <si>
    <t>444 Elm St</t>
  </si>
  <si>
    <t>52 Main St</t>
  </si>
  <si>
    <t>329 Cedar St</t>
  </si>
  <si>
    <t>488 Elm St</t>
  </si>
  <si>
    <t>620 Elm St</t>
  </si>
  <si>
    <t>295 Cedar St</t>
  </si>
  <si>
    <t>454 Elm St</t>
  </si>
  <si>
    <t>7 Main St</t>
  </si>
  <si>
    <t>998 Elm St</t>
  </si>
  <si>
    <t>148 Cedar St</t>
  </si>
  <si>
    <t>997 Elm St</t>
  </si>
  <si>
    <t>720 Main St</t>
  </si>
  <si>
    <t>192 Oak St</t>
  </si>
  <si>
    <t>167 Pine St</t>
  </si>
  <si>
    <t>304 Cedar St</t>
  </si>
  <si>
    <t>519 Oak St</t>
  </si>
  <si>
    <t>437 Oak St</t>
  </si>
  <si>
    <t>754 Elm St</t>
  </si>
  <si>
    <t>8 Oak St</t>
  </si>
  <si>
    <t>773 Elm St</t>
  </si>
  <si>
    <t>64 Main St</t>
  </si>
  <si>
    <t>353 Main St</t>
  </si>
  <si>
    <t>774 Pine St</t>
  </si>
  <si>
    <t>691 Pine St</t>
  </si>
  <si>
    <t>763 Main St</t>
  </si>
  <si>
    <t>603 Oak St</t>
  </si>
  <si>
    <t>695 Main St</t>
  </si>
  <si>
    <t>269 Oak St</t>
  </si>
  <si>
    <t>367 Pine St</t>
  </si>
  <si>
    <t>512 Oak St</t>
  </si>
  <si>
    <t>321 Cedar St</t>
  </si>
  <si>
    <t>234 Cedar St</t>
  </si>
  <si>
    <t>44 Oak St</t>
  </si>
  <si>
    <t>477 Pine St</t>
  </si>
  <si>
    <t>946 Pine St</t>
  </si>
  <si>
    <t>890 Pine St</t>
  </si>
  <si>
    <t>157 Elm St</t>
  </si>
  <si>
    <t>430 Main St</t>
  </si>
  <si>
    <t>808 Oak St</t>
  </si>
  <si>
    <t>892 Elm St</t>
  </si>
  <si>
    <t>375 Main St</t>
  </si>
  <si>
    <t>811 Elm St</t>
  </si>
  <si>
    <t>608 Elm St</t>
  </si>
  <si>
    <t>98 Main St</t>
  </si>
  <si>
    <t>484 Elm St</t>
  </si>
  <si>
    <t>346 Elm St</t>
  </si>
  <si>
    <t>510 Pine St</t>
  </si>
  <si>
    <t>311 Cedar St</t>
  </si>
  <si>
    <t>234 Elm St</t>
  </si>
  <si>
    <t>622 Pine St</t>
  </si>
  <si>
    <t>446 Elm St</t>
  </si>
  <si>
    <t>993 Main St</t>
  </si>
  <si>
    <t>985 Main St</t>
  </si>
  <si>
    <t>976 Oak St</t>
  </si>
  <si>
    <t>623 Oak St</t>
  </si>
  <si>
    <t>241 Cedar St</t>
  </si>
  <si>
    <t>823 Elm St</t>
  </si>
  <si>
    <t>647 Elm St</t>
  </si>
  <si>
    <t>646 Oak St</t>
  </si>
  <si>
    <t>440 Cedar St</t>
  </si>
  <si>
    <t>614 Elm St</t>
  </si>
  <si>
    <t>827 Elm St</t>
  </si>
  <si>
    <t>579 Pine St</t>
  </si>
  <si>
    <t>19 Pine St</t>
  </si>
  <si>
    <t>428 Elm St</t>
  </si>
  <si>
    <t>968 Oak St</t>
  </si>
  <si>
    <t>932 Oak St</t>
  </si>
  <si>
    <t>806 Oak St</t>
  </si>
  <si>
    <t>349 Cedar St</t>
  </si>
  <si>
    <t>716 Elm St</t>
  </si>
  <si>
    <t>989 Oak St</t>
  </si>
  <si>
    <t>995 Elm St</t>
  </si>
  <si>
    <t>625 Elm St</t>
  </si>
  <si>
    <t>501 Cedar St</t>
  </si>
  <si>
    <t>912 Main St</t>
  </si>
  <si>
    <t>524 Main St</t>
  </si>
  <si>
    <t>769 Elm St</t>
  </si>
  <si>
    <t>330 Main St</t>
  </si>
  <si>
    <t>503 Pine St</t>
  </si>
  <si>
    <t>923 Oak St</t>
  </si>
  <si>
    <t>461 Pine St</t>
  </si>
  <si>
    <t>811 Oak St</t>
  </si>
  <si>
    <t>373 Main St</t>
  </si>
  <si>
    <t>253 Elm St</t>
  </si>
  <si>
    <t>336 Oak St</t>
  </si>
  <si>
    <t>495 Cedar St</t>
  </si>
  <si>
    <t>803 Oak St</t>
  </si>
  <si>
    <t>497 Oak St</t>
  </si>
  <si>
    <t>905 Cedar St</t>
  </si>
  <si>
    <t>844 Elm St</t>
  </si>
  <si>
    <t>620 Main St</t>
  </si>
  <si>
    <t>752 Main St</t>
  </si>
  <si>
    <t>537 Cedar St</t>
  </si>
  <si>
    <t>255 Pine St</t>
  </si>
  <si>
    <t>718 Main St</t>
  </si>
  <si>
    <t>268 Elm St</t>
  </si>
  <si>
    <t>304 Main St</t>
  </si>
  <si>
    <t>668 Pine St</t>
  </si>
  <si>
    <t>378 Pine St</t>
  </si>
  <si>
    <t>458 Pine St</t>
  </si>
  <si>
    <t>161 Cedar St</t>
  </si>
  <si>
    <t>777 Oak St</t>
  </si>
  <si>
    <t>960 Oak St</t>
  </si>
  <si>
    <t>283 Elm St</t>
  </si>
  <si>
    <t>465 Oak St</t>
  </si>
  <si>
    <t>601 Elm St</t>
  </si>
  <si>
    <t>980 Main St</t>
  </si>
  <si>
    <t>54 Oak St</t>
  </si>
  <si>
    <t>489 Oak St</t>
  </si>
  <si>
    <t>323 Pine St</t>
  </si>
  <si>
    <t>27 Pine St</t>
  </si>
  <si>
    <t>406 Elm St</t>
  </si>
  <si>
    <t>332 Cedar St</t>
  </si>
  <si>
    <t>41 Cedar St</t>
  </si>
  <si>
    <t>741 Elm St</t>
  </si>
  <si>
    <t>66 Main St</t>
  </si>
  <si>
    <t>156 Main St</t>
  </si>
  <si>
    <t>168 Elm St</t>
  </si>
  <si>
    <t>773 Oak St</t>
  </si>
  <si>
    <t>347 Main St</t>
  </si>
  <si>
    <t>352 Main St</t>
  </si>
  <si>
    <t>411 Cedar St</t>
  </si>
  <si>
    <t>538 Pine St</t>
  </si>
  <si>
    <t>712 Elm St</t>
  </si>
  <si>
    <t>843 Main St</t>
  </si>
  <si>
    <t>460 Elm St</t>
  </si>
  <si>
    <t>782 Oak St</t>
  </si>
  <si>
    <t>246 Main St</t>
  </si>
  <si>
    <t>25 Main St</t>
  </si>
  <si>
    <t>491 Main St</t>
  </si>
  <si>
    <t>225 Elm St</t>
  </si>
  <si>
    <t>978 Elm St</t>
  </si>
  <si>
    <t>328 Oak St</t>
  </si>
  <si>
    <t>775 Pine St</t>
  </si>
  <si>
    <t>523 Oak St</t>
  </si>
  <si>
    <t>25 Pine St</t>
  </si>
  <si>
    <t>70 Main St</t>
  </si>
  <si>
    <t>604 Main St</t>
  </si>
  <si>
    <t>236 Cedar St</t>
  </si>
  <si>
    <t>596 Oak St</t>
  </si>
  <si>
    <t>921 Elm St</t>
  </si>
  <si>
    <t>218 Elm St</t>
  </si>
  <si>
    <t>8 Cedar St</t>
  </si>
  <si>
    <t>273 Cedar St</t>
  </si>
  <si>
    <t>524 Pine St</t>
  </si>
  <si>
    <t>855 Elm St</t>
  </si>
  <si>
    <t>263 Oak St</t>
  </si>
  <si>
    <t>335 Oak St</t>
  </si>
  <si>
    <t>123 Oak St</t>
  </si>
  <si>
    <t>30 Pine St</t>
  </si>
  <si>
    <t>991 Cedar St</t>
  </si>
  <si>
    <t>210 Elm St</t>
  </si>
  <si>
    <t>43 Pine St</t>
  </si>
  <si>
    <t>761 Elm St</t>
  </si>
  <si>
    <t>778 Cedar St</t>
  </si>
  <si>
    <t>853 Elm St</t>
  </si>
  <si>
    <t>838 Oak St</t>
  </si>
  <si>
    <t>475 Main St</t>
  </si>
  <si>
    <t>581 Oak St</t>
  </si>
  <si>
    <t>13 Elm St</t>
  </si>
  <si>
    <t>882 Oak St</t>
  </si>
  <si>
    <t>512 Pine St</t>
  </si>
  <si>
    <t>469 Pine St</t>
  </si>
  <si>
    <t>772 Elm St</t>
  </si>
  <si>
    <t>492 Cedar St</t>
  </si>
  <si>
    <t>293 Elm St</t>
  </si>
  <si>
    <t>632 Main St</t>
  </si>
  <si>
    <t>874 Main St</t>
  </si>
  <si>
    <t>953 Main St</t>
  </si>
  <si>
    <t>456 Pine St</t>
  </si>
  <si>
    <t>985 Elm St</t>
  </si>
  <si>
    <t>662 Elm St</t>
  </si>
  <si>
    <t>760 Oak St</t>
  </si>
  <si>
    <t>287 Pine St</t>
  </si>
  <si>
    <t>305 Main St</t>
  </si>
  <si>
    <t>310 Elm St</t>
  </si>
  <si>
    <t>468 Elm St</t>
  </si>
  <si>
    <t>942 Main St</t>
  </si>
  <si>
    <t>179 Main St</t>
  </si>
  <si>
    <t>89 Elm St</t>
  </si>
  <si>
    <t>891 Cedar St</t>
  </si>
  <si>
    <t>280 Oak St</t>
  </si>
  <si>
    <t>720 Cedar St</t>
  </si>
  <si>
    <t>65 Elm St</t>
  </si>
  <si>
    <t>67 Pine St</t>
  </si>
  <si>
    <t>31 Main St</t>
  </si>
  <si>
    <t>443 Pine St</t>
  </si>
  <si>
    <t>180 Main St</t>
  </si>
  <si>
    <t>919 Main St</t>
  </si>
  <si>
    <t>983 Oak St</t>
  </si>
  <si>
    <t>737 Pine St</t>
  </si>
  <si>
    <t>822 Oak St</t>
  </si>
  <si>
    <t>688 Oak St</t>
  </si>
  <si>
    <t>241 Pine St</t>
  </si>
  <si>
    <t>666 Main St</t>
  </si>
  <si>
    <t>856 Pine St</t>
  </si>
  <si>
    <t>975 Pine St</t>
  </si>
  <si>
    <t>733 Main St</t>
  </si>
  <si>
    <t>377 Pine St</t>
  </si>
  <si>
    <t>558 Elm St</t>
  </si>
  <si>
    <t>675 Oak St</t>
  </si>
  <si>
    <t>554 Elm St</t>
  </si>
  <si>
    <t>753 Oak St</t>
  </si>
  <si>
    <t>179 Cedar St</t>
  </si>
  <si>
    <t>382 Pine St</t>
  </si>
  <si>
    <t>786 Oak St</t>
  </si>
  <si>
    <t>834 Pine St</t>
  </si>
  <si>
    <t>418 Oak St</t>
  </si>
  <si>
    <t>89 Cedar St</t>
  </si>
  <si>
    <t>907 Elm St</t>
  </si>
  <si>
    <t>947 Oak St</t>
  </si>
  <si>
    <t>462 Cedar St</t>
  </si>
  <si>
    <t>519 Elm St</t>
  </si>
  <si>
    <t>350 Cedar St</t>
  </si>
  <si>
    <t>872 Cedar St</t>
  </si>
  <si>
    <t>836 Elm St</t>
  </si>
  <si>
    <t>84 Pine St</t>
  </si>
  <si>
    <t>514 Cedar St</t>
  </si>
  <si>
    <t>681 Elm St</t>
  </si>
  <si>
    <t>701 Oak St</t>
  </si>
  <si>
    <t>120 Oak St</t>
  </si>
  <si>
    <t>562 Pine St</t>
  </si>
  <si>
    <t>673 Pine St</t>
  </si>
  <si>
    <t>591 Oak St</t>
  </si>
  <si>
    <t>705 Main St</t>
  </si>
  <si>
    <t>656 Pine St</t>
  </si>
  <si>
    <t>915 Cedar St</t>
  </si>
  <si>
    <t>508 Elm St</t>
  </si>
  <si>
    <t>712 Oak St</t>
  </si>
  <si>
    <t>846 Elm St</t>
  </si>
  <si>
    <t>654 Main St</t>
  </si>
  <si>
    <t>303 Main St</t>
  </si>
  <si>
    <t>191 Main St</t>
  </si>
  <si>
    <t>260 Pine St</t>
  </si>
  <si>
    <t>433 Oak St</t>
  </si>
  <si>
    <t>11 Cedar St</t>
  </si>
  <si>
    <t>352 Pine St</t>
  </si>
  <si>
    <t>214 Oak St</t>
  </si>
  <si>
    <t>635 Cedar St</t>
  </si>
  <si>
    <t>651 Cedar St</t>
  </si>
  <si>
    <t>32 Oak St</t>
  </si>
  <si>
    <t>882 Pine St</t>
  </si>
  <si>
    <t>789 Main St</t>
  </si>
  <si>
    <t>706 Cedar St</t>
  </si>
  <si>
    <t>902 Oak St</t>
  </si>
  <si>
    <t>28 Pine St</t>
  </si>
  <si>
    <t>986 Pine St</t>
  </si>
  <si>
    <t>487 Oak St</t>
  </si>
  <si>
    <t>95 Main St</t>
  </si>
  <si>
    <t>742 Main St</t>
  </si>
  <si>
    <t>389 Oak St</t>
  </si>
  <si>
    <t>619 Pine St</t>
  </si>
  <si>
    <t>331 Oak St</t>
  </si>
  <si>
    <t>796 Pine St</t>
  </si>
  <si>
    <t>629 Pine St</t>
  </si>
  <si>
    <t>11 Elm St</t>
  </si>
  <si>
    <t>456 Main St</t>
  </si>
  <si>
    <t>186 Pine St</t>
  </si>
  <si>
    <t>714 Cedar St</t>
  </si>
  <si>
    <t>821 Cedar St</t>
  </si>
  <si>
    <t>715 Cedar St</t>
  </si>
  <si>
    <t>179 Pine St</t>
  </si>
  <si>
    <t>875 Elm St</t>
  </si>
  <si>
    <t>298 Cedar St</t>
  </si>
  <si>
    <t>437 Main St</t>
  </si>
  <si>
    <t>992 Main St</t>
  </si>
  <si>
    <t>494 Pine St</t>
  </si>
  <si>
    <t>6 Pine St</t>
  </si>
  <si>
    <t>792 Pine St</t>
  </si>
  <si>
    <t>235 Pine St</t>
  </si>
  <si>
    <t>104 Elm St</t>
  </si>
  <si>
    <t>136 Cedar St</t>
  </si>
  <si>
    <t>376 Pine St</t>
  </si>
  <si>
    <t>726 Cedar St</t>
  </si>
  <si>
    <t>429 Pine St</t>
  </si>
  <si>
    <t>286 Pine St</t>
  </si>
  <si>
    <t>719 Pine St</t>
  </si>
  <si>
    <t>67 Main St</t>
  </si>
  <si>
    <t>899 Oak St</t>
  </si>
  <si>
    <t>929 Elm St</t>
  </si>
  <si>
    <t>585 Elm St</t>
  </si>
  <si>
    <t>457 Cedar St</t>
  </si>
  <si>
    <t>571 Oak St</t>
  </si>
  <si>
    <t>69 Elm St</t>
  </si>
  <si>
    <t>424 Main St</t>
  </si>
  <si>
    <t>41 Elm St</t>
  </si>
  <si>
    <t>151 Oak St</t>
  </si>
  <si>
    <t>765 Pine St</t>
  </si>
  <si>
    <t>381 Main St</t>
  </si>
  <si>
    <t>808 Main St</t>
  </si>
  <si>
    <t>538 Oak St</t>
  </si>
  <si>
    <t>902 Elm St</t>
  </si>
  <si>
    <t>943 Elm St</t>
  </si>
  <si>
    <t>821 Elm St</t>
  </si>
  <si>
    <t>680 Pine St</t>
  </si>
  <si>
    <t>491 Elm St</t>
  </si>
  <si>
    <t>177 Pine St</t>
  </si>
  <si>
    <t>649 Cedar St</t>
  </si>
  <si>
    <t>150 Elm St</t>
  </si>
  <si>
    <t>149 Main St</t>
  </si>
  <si>
    <t>526 Main St</t>
  </si>
  <si>
    <t>169 Elm St</t>
  </si>
  <si>
    <t>860 Oak St</t>
  </si>
  <si>
    <t>848 Oak St</t>
  </si>
  <si>
    <t>62 Pine St</t>
  </si>
  <si>
    <t>892 Oak St</t>
  </si>
  <si>
    <t>29 Elm St</t>
  </si>
  <si>
    <t>401 Pine St</t>
  </si>
  <si>
    <t>857 Elm St</t>
  </si>
  <si>
    <t>491 Cedar St</t>
  </si>
  <si>
    <t>911 Pine St</t>
  </si>
  <si>
    <t>248 Cedar St</t>
  </si>
  <si>
    <t>295 Pine St</t>
  </si>
  <si>
    <t>444 Cedar St</t>
  </si>
  <si>
    <t>428 Main St</t>
  </si>
  <si>
    <t>87 Elm St</t>
  </si>
  <si>
    <t>379 Oak St</t>
  </si>
  <si>
    <t>288 Pine St</t>
  </si>
  <si>
    <t>776 Cedar St</t>
  </si>
  <si>
    <t>946 Cedar St</t>
  </si>
  <si>
    <t>677 Cedar St</t>
  </si>
  <si>
    <t>481 Oak St</t>
  </si>
  <si>
    <t>709 Pine St</t>
  </si>
  <si>
    <t>546 Cedar St</t>
  </si>
  <si>
    <t>647 Main St</t>
  </si>
  <si>
    <t>645 Oak St</t>
  </si>
  <si>
    <t>896 Oak St</t>
  </si>
  <si>
    <t>526 Elm St</t>
  </si>
  <si>
    <t>950 Oak St</t>
  </si>
  <si>
    <t>580 Elm St</t>
  </si>
  <si>
    <t>996 Oak St</t>
  </si>
  <si>
    <t>846 Oak St</t>
  </si>
  <si>
    <t>693 Pine St</t>
  </si>
  <si>
    <t>271 Cedar St</t>
  </si>
  <si>
    <t>686 Elm St</t>
  </si>
  <si>
    <t>912 Elm St</t>
  </si>
  <si>
    <t>195 Oak St</t>
  </si>
  <si>
    <t>567 Oak St</t>
  </si>
  <si>
    <t>818 Pine St</t>
  </si>
  <si>
    <t>533 Elm St</t>
  </si>
  <si>
    <t>742 Oak St</t>
  </si>
  <si>
    <t>211 Cedar St</t>
  </si>
  <si>
    <t>188 Pine St</t>
  </si>
  <si>
    <t>252 Pine St</t>
  </si>
  <si>
    <t>735 Oak St</t>
  </si>
  <si>
    <t>471 Cedar St</t>
  </si>
  <si>
    <t>150 Oak St</t>
  </si>
  <si>
    <t>74 Oak St</t>
  </si>
  <si>
    <t>990 Pine St</t>
  </si>
  <si>
    <t>403 Main St</t>
  </si>
  <si>
    <t>194 Oak St</t>
  </si>
  <si>
    <t>466 Cedar St</t>
  </si>
  <si>
    <t>841 Oak St</t>
  </si>
  <si>
    <t>582 Pine St</t>
  </si>
  <si>
    <t>273 Main St</t>
  </si>
  <si>
    <t>111 Pine St</t>
  </si>
  <si>
    <t>397 Oak St</t>
  </si>
  <si>
    <t>144 Elm St</t>
  </si>
  <si>
    <t>371 Main St</t>
  </si>
  <si>
    <t>868 Main St</t>
  </si>
  <si>
    <t>111 Cedar St</t>
  </si>
  <si>
    <t>275 Elm St</t>
  </si>
  <si>
    <t>948 Pine St</t>
  </si>
  <si>
    <t>11 Main St</t>
  </si>
  <si>
    <t>640 Oak St</t>
  </si>
  <si>
    <t>441 Elm St</t>
  </si>
  <si>
    <t>226 Cedar St</t>
  </si>
  <si>
    <t>585 Oak St</t>
  </si>
  <si>
    <t>363 Elm St</t>
  </si>
  <si>
    <t>24 Cedar St</t>
  </si>
  <si>
    <t>325 Elm St</t>
  </si>
  <si>
    <t>826 Pine St</t>
  </si>
  <si>
    <t>555 Cedar St</t>
  </si>
  <si>
    <t>585 Cedar St</t>
  </si>
  <si>
    <t>829 Pine St</t>
  </si>
  <si>
    <t>227 Elm St</t>
  </si>
  <si>
    <t>940 Elm St</t>
  </si>
  <si>
    <t>110 Main St</t>
  </si>
  <si>
    <t>594 Cedar St</t>
  </si>
  <si>
    <t>457 Elm St</t>
  </si>
  <si>
    <t>103 Main St</t>
  </si>
  <si>
    <t>730 Pine St</t>
  </si>
  <si>
    <t>154 Pine St</t>
  </si>
  <si>
    <t>769 Pine St</t>
  </si>
  <si>
    <t>555 Oak St</t>
  </si>
  <si>
    <t>903 Pine St</t>
  </si>
  <si>
    <t>809 Cedar St</t>
  </si>
  <si>
    <t>520 Cedar St</t>
  </si>
  <si>
    <t>859 Pine St</t>
  </si>
  <si>
    <t>211 Oak St</t>
  </si>
  <si>
    <t>721 Main St</t>
  </si>
  <si>
    <t>858 Pine St</t>
  </si>
  <si>
    <t>807 Pine St</t>
  </si>
  <si>
    <t>224 Oak St</t>
  </si>
  <si>
    <t>415 Oak St</t>
  </si>
  <si>
    <t>733 Oak St</t>
  </si>
  <si>
    <t>389 Cedar St</t>
  </si>
  <si>
    <t>984 Main St</t>
  </si>
  <si>
    <t>250 Main St</t>
  </si>
  <si>
    <t>731 Main St</t>
  </si>
  <si>
    <t>586 Oak St</t>
  </si>
  <si>
    <t>391 Main St</t>
  </si>
  <si>
    <t>447 Pine St</t>
  </si>
  <si>
    <t>92 Pine St</t>
  </si>
  <si>
    <t>357 Elm St</t>
  </si>
  <si>
    <t>376 Oak St</t>
  </si>
  <si>
    <t>162 Elm St</t>
  </si>
  <si>
    <t>875 Cedar St</t>
  </si>
  <si>
    <t>614 Cedar St</t>
  </si>
  <si>
    <t>867 Main St</t>
  </si>
  <si>
    <t>374 Main St</t>
  </si>
  <si>
    <t>93 Elm St</t>
  </si>
  <si>
    <t>631 Cedar St</t>
  </si>
  <si>
    <t>257 Main St</t>
  </si>
  <si>
    <t>955 Oak St</t>
  </si>
  <si>
    <t>153 Oak St</t>
  </si>
  <si>
    <t>880 Pine St</t>
  </si>
  <si>
    <t>420 Oak St</t>
  </si>
  <si>
    <t>534 Main St</t>
  </si>
  <si>
    <t>893 Main St</t>
  </si>
  <si>
    <t>54 Cedar St</t>
  </si>
  <si>
    <t>296 Cedar St</t>
  </si>
  <si>
    <t>965 Pine St</t>
  </si>
  <si>
    <t>242 Main St</t>
  </si>
  <si>
    <t>618 Main St</t>
  </si>
  <si>
    <t>792 Main St</t>
  </si>
  <si>
    <t>837 Elm St</t>
  </si>
  <si>
    <t>128 Pine St</t>
  </si>
  <si>
    <t>780 Oak St</t>
  </si>
  <si>
    <t>157 Cedar St</t>
  </si>
  <si>
    <t>252 Main St</t>
  </si>
  <si>
    <t>876 Elm St</t>
  </si>
  <si>
    <t>517 Main St</t>
  </si>
  <si>
    <t>139 Elm St</t>
  </si>
  <si>
    <t>481 Elm St</t>
  </si>
  <si>
    <t>588 Oak St</t>
  </si>
  <si>
    <t>728 Main St</t>
  </si>
  <si>
    <t>166 Cedar St</t>
  </si>
  <si>
    <t>69 Pine St</t>
  </si>
  <si>
    <t>1 Oak St</t>
  </si>
  <si>
    <t>542 Pine St</t>
  </si>
  <si>
    <t>564 Cedar St</t>
  </si>
  <si>
    <t>911 Cedar St</t>
  </si>
  <si>
    <t>986 Cedar St</t>
  </si>
  <si>
    <t>806 Cedar St</t>
  </si>
  <si>
    <t>736 Pine St</t>
  </si>
  <si>
    <t>537 Pine St</t>
  </si>
  <si>
    <t>516 Pine St</t>
  </si>
  <si>
    <t>825 Main St</t>
  </si>
  <si>
    <t>76 Cedar St</t>
  </si>
  <si>
    <t>863 Oak St</t>
  </si>
  <si>
    <t>385 Oak St</t>
  </si>
  <si>
    <t>25 Oak St</t>
  </si>
  <si>
    <t>204 Main St</t>
  </si>
  <si>
    <t>886 Cedar St</t>
  </si>
  <si>
    <t>665 Oak St</t>
  </si>
  <si>
    <t>251 Elm St</t>
  </si>
  <si>
    <t>923 Elm St</t>
  </si>
  <si>
    <t>259 Pine St</t>
  </si>
  <si>
    <t>478 Pine St</t>
  </si>
  <si>
    <t>134 Pine St</t>
  </si>
  <si>
    <t>303 Oak St</t>
  </si>
  <si>
    <t>909 Pine St</t>
  </si>
  <si>
    <t>613 Oak St</t>
  </si>
  <si>
    <t>841 Cedar St</t>
  </si>
  <si>
    <t>489 Main St</t>
  </si>
  <si>
    <t>70 Oak St</t>
  </si>
  <si>
    <t>199 Oak St</t>
  </si>
  <si>
    <t>170 Main St</t>
  </si>
  <si>
    <t>150 Cedar St</t>
  </si>
  <si>
    <t>62 Main St</t>
  </si>
  <si>
    <t>224 Cedar St</t>
  </si>
  <si>
    <t>343 Cedar St</t>
  </si>
  <si>
    <t>356 Cedar St</t>
  </si>
  <si>
    <t>292 Oak St</t>
  </si>
  <si>
    <t>127 Pine St</t>
  </si>
  <si>
    <t>683 Cedar St</t>
  </si>
  <si>
    <t>519 Main St</t>
  </si>
  <si>
    <t>956 Pine St</t>
  </si>
  <si>
    <t>677 Pine St</t>
  </si>
  <si>
    <t>148 Elm St</t>
  </si>
  <si>
    <t>96 Cedar St</t>
  </si>
  <si>
    <t>283 Pine St</t>
  </si>
  <si>
    <t>43 Main St</t>
  </si>
  <si>
    <t>429 Cedar St</t>
  </si>
  <si>
    <t>561 Cedar St</t>
  </si>
  <si>
    <t>939 Elm St</t>
  </si>
  <si>
    <t>68 Elm St</t>
  </si>
  <si>
    <t>272 Pine St</t>
  </si>
  <si>
    <t>225 Pine St</t>
  </si>
  <si>
    <t>82 Pine St</t>
  </si>
  <si>
    <t>632 Oak St</t>
  </si>
  <si>
    <t>979 Oak St</t>
  </si>
  <si>
    <t>572 Cedar St</t>
  </si>
  <si>
    <t>699 Oak St</t>
  </si>
  <si>
    <t>797 Elm St</t>
  </si>
  <si>
    <t>835 Main St</t>
  </si>
  <si>
    <t>495 Oak St</t>
  </si>
  <si>
    <t>963 Cedar St</t>
  </si>
  <si>
    <t>511 Pine St</t>
  </si>
  <si>
    <t>975 Cedar St</t>
  </si>
  <si>
    <t>821 Oak St</t>
  </si>
  <si>
    <t>229 Elm St</t>
  </si>
  <si>
    <t>476 Elm St</t>
  </si>
  <si>
    <t>372 Pine St</t>
  </si>
  <si>
    <t>430 Cedar St</t>
  </si>
  <si>
    <t>307 Main St</t>
  </si>
  <si>
    <t>167 Cedar St</t>
  </si>
  <si>
    <t>972 Main St</t>
  </si>
  <si>
    <t>949 Main St</t>
  </si>
  <si>
    <t>416 Pine St</t>
  </si>
  <si>
    <t>425 Pine St</t>
  </si>
  <si>
    <t>342 Oak St</t>
  </si>
  <si>
    <t>316 Elm St</t>
  </si>
  <si>
    <t>901 Pine St</t>
  </si>
  <si>
    <t>603 Elm St</t>
  </si>
  <si>
    <t>250 Cedar St</t>
  </si>
  <si>
    <t>345 Elm St</t>
  </si>
  <si>
    <t>335 Cedar St</t>
  </si>
  <si>
    <t>85 Main St</t>
  </si>
  <si>
    <t>154 Cedar St</t>
  </si>
  <si>
    <t>505 Main St</t>
  </si>
  <si>
    <t>53 Main St</t>
  </si>
  <si>
    <t>182 Main St</t>
  </si>
  <si>
    <t>299 Oak St</t>
  </si>
  <si>
    <t>42 Elm St</t>
  </si>
  <si>
    <t>339 Main St</t>
  </si>
  <si>
    <t>597 Main St</t>
  </si>
  <si>
    <t>630 Main St</t>
  </si>
  <si>
    <t>809 Elm St</t>
  </si>
  <si>
    <t>274 Cedar St</t>
  </si>
  <si>
    <t>852 Cedar St</t>
  </si>
  <si>
    <t>142 Main St</t>
  </si>
  <si>
    <t>621 Oak St</t>
  </si>
  <si>
    <t>659 Cedar St</t>
  </si>
  <si>
    <t>509 Cedar St</t>
  </si>
  <si>
    <t>706 Oak St</t>
  </si>
  <si>
    <t>403 Oak St</t>
  </si>
  <si>
    <t>712 Pine St</t>
  </si>
  <si>
    <t>368 Cedar St</t>
  </si>
  <si>
    <t>301 Pine St</t>
  </si>
  <si>
    <t>683 Oak St</t>
  </si>
  <si>
    <t>247 Pine St</t>
  </si>
  <si>
    <t>721 Elm St</t>
  </si>
  <si>
    <t>82 Main St</t>
  </si>
  <si>
    <t>897 Main St</t>
  </si>
  <si>
    <t>153 Main St</t>
  </si>
  <si>
    <t>789 Oak St</t>
  </si>
  <si>
    <t>594 Elm St</t>
  </si>
  <si>
    <t>953 Cedar St</t>
  </si>
  <si>
    <t>672 Main St</t>
  </si>
  <si>
    <t>161 Pine St</t>
  </si>
  <si>
    <t>354 Main St</t>
  </si>
  <si>
    <t>33 Oak St</t>
  </si>
  <si>
    <t>192 Pine St</t>
  </si>
  <si>
    <t>675 Pine St</t>
  </si>
  <si>
    <t>764 Pine St</t>
  </si>
  <si>
    <t>982 Cedar St</t>
  </si>
  <si>
    <t>8 Elm St</t>
  </si>
  <si>
    <t>897 Oak St</t>
  </si>
  <si>
    <t>44 Elm St</t>
  </si>
  <si>
    <t>526 Cedar St</t>
  </si>
  <si>
    <t>981 Oak St</t>
  </si>
  <si>
    <t>739 Elm St</t>
  </si>
  <si>
    <t>40 Main St</t>
  </si>
  <si>
    <t>729 Oak St</t>
  </si>
  <si>
    <t>382 Oak St</t>
  </si>
  <si>
    <t>108 Pine St</t>
  </si>
  <si>
    <t>207 Elm St</t>
  </si>
  <si>
    <t>544 Pine St</t>
  </si>
  <si>
    <t>202 Pine St</t>
  </si>
  <si>
    <t>46 Oak St</t>
  </si>
  <si>
    <t>643 Main St</t>
  </si>
  <si>
    <t>850 Pine St</t>
  </si>
  <si>
    <t>937 Cedar St</t>
  </si>
  <si>
    <t>237 Oak St</t>
  </si>
  <si>
    <t>229 Pine St</t>
  </si>
  <si>
    <t>308 Main St</t>
  </si>
  <si>
    <t>405 Oak St</t>
  </si>
  <si>
    <t>544 Elm St</t>
  </si>
  <si>
    <t>228 Pine St</t>
  </si>
  <si>
    <t>407 Main St</t>
  </si>
  <si>
    <t>49 Main St</t>
  </si>
  <si>
    <t>549 Cedar St</t>
  </si>
  <si>
    <t>17 Cedar St</t>
  </si>
  <si>
    <t>547 Cedar St</t>
  </si>
  <si>
    <t>799 Main St</t>
  </si>
  <si>
    <t>744 Oak St</t>
  </si>
  <si>
    <t>559 Elm St</t>
  </si>
  <si>
    <t>702 Pine St</t>
  </si>
  <si>
    <t>337 Elm St</t>
  </si>
  <si>
    <t>674 Oak St</t>
  </si>
  <si>
    <t>426 Elm St</t>
  </si>
  <si>
    <t>209 Elm St</t>
  </si>
  <si>
    <t>100 Oak St</t>
  </si>
  <si>
    <t>556 Cedar St</t>
  </si>
  <si>
    <t>79 Elm St</t>
  </si>
  <si>
    <t>68 Oak St</t>
  </si>
  <si>
    <t>117 Pine St</t>
  </si>
  <si>
    <t>125 Cedar St</t>
  </si>
  <si>
    <t>477 Cedar St</t>
  </si>
  <si>
    <t>493 Cedar St</t>
  </si>
  <si>
    <t>805 Main St</t>
  </si>
  <si>
    <t>181 Pine St</t>
  </si>
  <si>
    <t>559 Oak St</t>
  </si>
  <si>
    <t>351 Elm St</t>
  </si>
  <si>
    <t>835 Cedar St</t>
  </si>
  <si>
    <t>491 Oak St</t>
  </si>
  <si>
    <t>349 Pine St</t>
  </si>
  <si>
    <t>107 Cedar St</t>
  </si>
  <si>
    <t>636 Pine St</t>
  </si>
  <si>
    <t>766 Main St</t>
  </si>
  <si>
    <t>855 Pine St</t>
  </si>
  <si>
    <t>790 Pine St</t>
  </si>
  <si>
    <t>330 Oak St</t>
  </si>
  <si>
    <t>464 Elm St</t>
  </si>
  <si>
    <t>681 Oak St</t>
  </si>
  <si>
    <t>883 Pine St</t>
  </si>
  <si>
    <t>138 Main St</t>
  </si>
  <si>
    <t>534 Cedar St</t>
  </si>
  <si>
    <t>507 Cedar St</t>
  </si>
  <si>
    <t>640 Main St</t>
  </si>
  <si>
    <t>252 Oak St</t>
  </si>
  <si>
    <t>842 Pine St</t>
  </si>
  <si>
    <t>962 Oak St</t>
  </si>
  <si>
    <t>713 Oak St</t>
  </si>
  <si>
    <t>157 Oak St</t>
  </si>
  <si>
    <t>871 Pine St</t>
  </si>
  <si>
    <t>999 Cedar St</t>
  </si>
  <si>
    <t>77 Pine St</t>
  </si>
  <si>
    <t>757 Oak St</t>
  </si>
  <si>
    <t>24 Main St</t>
  </si>
  <si>
    <t>336 Elm St</t>
  </si>
  <si>
    <t>891 Elm St</t>
  </si>
  <si>
    <t>618 Cedar St</t>
  </si>
  <si>
    <t>372 Main St</t>
  </si>
  <si>
    <t>999 Oak St</t>
  </si>
  <si>
    <t>326 Main St</t>
  </si>
  <si>
    <t>591 Elm St</t>
  </si>
  <si>
    <t>820 Main St</t>
  </si>
  <si>
    <t>51 Oak St</t>
  </si>
  <si>
    <t>862 Cedar St</t>
  </si>
  <si>
    <t>935 Main St</t>
  </si>
  <si>
    <t>305 Cedar St</t>
  </si>
  <si>
    <t>103 Pine St</t>
  </si>
  <si>
    <t>320 Pine St</t>
  </si>
  <si>
    <t>759 Main St</t>
  </si>
  <si>
    <t>71 Main St</t>
  </si>
  <si>
    <t>5 Main St</t>
  </si>
  <si>
    <t>416 Cedar St</t>
  </si>
  <si>
    <t>271 Elm St</t>
  </si>
  <si>
    <t>84 Oak St</t>
  </si>
  <si>
    <t>190 Cedar St</t>
  </si>
  <si>
    <t>646 Main St</t>
  </si>
  <si>
    <t>224 Elm St</t>
  </si>
  <si>
    <t>756 Cedar St</t>
  </si>
  <si>
    <t>418 Main St</t>
  </si>
  <si>
    <t>814 Elm St</t>
  </si>
  <si>
    <t>561 Elm St</t>
  </si>
  <si>
    <t>683 Pine St</t>
  </si>
  <si>
    <t>845 Cedar St</t>
  </si>
  <si>
    <t>353 Elm St</t>
  </si>
  <si>
    <t>998 Cedar St</t>
  </si>
  <si>
    <t>276 Elm St</t>
  </si>
  <si>
    <t>877 Main St</t>
  </si>
  <si>
    <t>262 Cedar St</t>
  </si>
  <si>
    <t>2 Main St</t>
  </si>
  <si>
    <t>605 Elm St</t>
  </si>
  <si>
    <t>708 Elm St</t>
  </si>
  <si>
    <t>189 Cedar St</t>
  </si>
  <si>
    <t>991 Elm St</t>
  </si>
  <si>
    <t>729 Main St</t>
  </si>
  <si>
    <t>256 Main St</t>
  </si>
  <si>
    <t>701 Pine St</t>
  </si>
  <si>
    <t>989 Elm St</t>
  </si>
  <si>
    <t>983 Main St</t>
  </si>
  <si>
    <t>3 Elm St</t>
  </si>
  <si>
    <t>850 Main St</t>
  </si>
  <si>
    <t>110 Oak St</t>
  </si>
  <si>
    <t>458 Elm St</t>
  </si>
  <si>
    <t>333 Pine St</t>
  </si>
  <si>
    <t>676 Cedar St</t>
  </si>
  <si>
    <t>455 Elm St</t>
  </si>
  <si>
    <t>212 Pine St</t>
  </si>
  <si>
    <t>193 Elm St</t>
  </si>
  <si>
    <t>501 Oak St</t>
  </si>
  <si>
    <t>444 Pine St</t>
  </si>
  <si>
    <t>63 Main St</t>
  </si>
  <si>
    <t>145 Oak St</t>
  </si>
  <si>
    <t>485 Cedar St</t>
  </si>
  <si>
    <t>601 Pine St</t>
  </si>
  <si>
    <t>311 Elm St</t>
  </si>
  <si>
    <t>206 Oak St</t>
  </si>
  <si>
    <t>165 Pine St</t>
  </si>
  <si>
    <t>800 Elm St</t>
  </si>
  <si>
    <t>394 Elm St</t>
  </si>
  <si>
    <t>522 Elm St</t>
  </si>
  <si>
    <t>275 Oak St</t>
  </si>
  <si>
    <t>261 Main St</t>
  </si>
  <si>
    <t>883 Cedar St</t>
  </si>
  <si>
    <t>65 Cedar St</t>
  </si>
  <si>
    <t>248 Oak St</t>
  </si>
  <si>
    <t>830 Elm St</t>
  </si>
  <si>
    <t>877 Cedar St</t>
  </si>
  <si>
    <t>819 Cedar St</t>
  </si>
  <si>
    <t>643 Pine St</t>
  </si>
  <si>
    <t>4 Elm St</t>
  </si>
  <si>
    <t>336 Cedar St</t>
  </si>
  <si>
    <t>582 Oak St</t>
  </si>
  <si>
    <t>493 Elm St</t>
  </si>
  <si>
    <t>112 Oak St</t>
  </si>
  <si>
    <t>258 Oak St</t>
  </si>
  <si>
    <t>205 Pine St</t>
  </si>
  <si>
    <t>579 Cedar St</t>
  </si>
  <si>
    <t>99 Pine St</t>
  </si>
  <si>
    <t>640 Elm St</t>
  </si>
  <si>
    <t>333 Main St</t>
  </si>
  <si>
    <t>366 Pine St</t>
  </si>
  <si>
    <t>546 Oak St</t>
  </si>
  <si>
    <t>234 Pine St</t>
  </si>
  <si>
    <t>17 Main St</t>
  </si>
  <si>
    <t>579 Elm St</t>
  </si>
  <si>
    <t>421 Main St</t>
  </si>
  <si>
    <t>479 Pine St</t>
  </si>
  <si>
    <t>698 Cedar St</t>
  </si>
  <si>
    <t>736 Elm St</t>
  </si>
  <si>
    <t>756 Elm St</t>
  </si>
  <si>
    <t>263 Main St</t>
  </si>
  <si>
    <t>419 Main St</t>
  </si>
  <si>
    <t>915 Elm St</t>
  </si>
  <si>
    <t>349 Elm St</t>
  </si>
  <si>
    <t>122 Main St</t>
  </si>
  <si>
    <t>811 Cedar St</t>
  </si>
  <si>
    <t>765 Elm St</t>
  </si>
  <si>
    <t>488 Oak St</t>
  </si>
  <si>
    <t>172 Main St</t>
  </si>
  <si>
    <t>909 Oak St</t>
  </si>
  <si>
    <t>91 Cedar St</t>
  </si>
  <si>
    <t>235 Cedar St</t>
  </si>
  <si>
    <t>1 Pine St</t>
  </si>
  <si>
    <t>958 Oak St</t>
  </si>
  <si>
    <t>570 Elm St</t>
  </si>
  <si>
    <t>22 Oak St</t>
  </si>
  <si>
    <t>177 Elm St</t>
  </si>
  <si>
    <t>756 Main St</t>
  </si>
  <si>
    <t>201 Elm St</t>
  </si>
  <si>
    <t>136 Oak St</t>
  </si>
  <si>
    <t>63 Pine St</t>
  </si>
  <si>
    <t>121 Elm St</t>
  </si>
  <si>
    <t>643 Oak St</t>
  </si>
  <si>
    <t>158 Main St</t>
  </si>
  <si>
    <t>486 Pine St</t>
  </si>
  <si>
    <t>176 Oak St</t>
  </si>
  <si>
    <t>546 Elm St</t>
  </si>
  <si>
    <t>217 Main St</t>
  </si>
  <si>
    <t>235 Elm St</t>
  </si>
  <si>
    <t>731 Cedar St</t>
  </si>
  <si>
    <t>906 Cedar St</t>
  </si>
  <si>
    <t>921 Cedar St</t>
  </si>
  <si>
    <t>908 Pine St</t>
  </si>
  <si>
    <t>849 Cedar St</t>
  </si>
  <si>
    <t>977 Pine St</t>
  </si>
  <si>
    <t>177 Cedar St</t>
  </si>
  <si>
    <t>286 Oak St</t>
  </si>
  <si>
    <t>621 Elm St</t>
  </si>
  <si>
    <t>201 Pine St</t>
  </si>
  <si>
    <t>385 Cedar St</t>
  </si>
  <si>
    <t>950 Main St</t>
  </si>
  <si>
    <t>119 Elm St</t>
  </si>
  <si>
    <t>574 Pine St</t>
  </si>
  <si>
    <t>932 Cedar St</t>
  </si>
  <si>
    <t>55 Cedar St</t>
  </si>
  <si>
    <t>552 Elm St</t>
  </si>
  <si>
    <t>247 Main St</t>
  </si>
  <si>
    <t>879 Cedar St</t>
  </si>
  <si>
    <t>906 Main St</t>
  </si>
  <si>
    <t>552 Cedar St</t>
  </si>
  <si>
    <t>348 Cedar St</t>
  </si>
  <si>
    <t>96 Oak St</t>
  </si>
  <si>
    <t>848 Elm St</t>
  </si>
  <si>
    <t>438 Pine St</t>
  </si>
  <si>
    <t>531 Elm St</t>
  </si>
  <si>
    <t>453 Main St</t>
  </si>
  <si>
    <t>739 Cedar St</t>
  </si>
  <si>
    <t>756 Oak St</t>
  </si>
  <si>
    <t>169 Oak St</t>
  </si>
  <si>
    <t>331 Elm St</t>
  </si>
  <si>
    <t>84 Main St</t>
  </si>
  <si>
    <t>493 Main St</t>
  </si>
  <si>
    <t>803 Cedar St</t>
  </si>
  <si>
    <t>59 Cedar St</t>
  </si>
  <si>
    <t>737 Elm St</t>
  </si>
  <si>
    <t>321 Pine St</t>
  </si>
  <si>
    <t>814 Cedar St</t>
  </si>
  <si>
    <t>771 Oak St</t>
  </si>
  <si>
    <t>164 Main St</t>
  </si>
  <si>
    <t>833 Elm St</t>
  </si>
  <si>
    <t>535 Main St</t>
  </si>
  <si>
    <t>180 Oak St</t>
  </si>
  <si>
    <t>637 Main St</t>
  </si>
  <si>
    <t>520 Pine St</t>
  </si>
  <si>
    <t>27 Main St</t>
  </si>
  <si>
    <t>51 Main St</t>
  </si>
  <si>
    <t>908 Elm St</t>
  </si>
  <si>
    <t>354 Oak St</t>
  </si>
  <si>
    <t>371 Cedar St</t>
  </si>
  <si>
    <t>543 Elm St</t>
  </si>
  <si>
    <t>387 Cedar St</t>
  </si>
  <si>
    <t>242 Pine St</t>
  </si>
  <si>
    <t>817 Oak St</t>
  </si>
  <si>
    <t>234 Oak St</t>
  </si>
  <si>
    <t>678 Main St</t>
  </si>
  <si>
    <t>318 Elm St</t>
  </si>
  <si>
    <t>385 Main St</t>
  </si>
  <si>
    <t>732 Main St</t>
  </si>
  <si>
    <t>55 Pine St</t>
  </si>
  <si>
    <t>472 Cedar St</t>
  </si>
  <si>
    <t>798 Cedar St</t>
  </si>
  <si>
    <t>129 Main St</t>
  </si>
  <si>
    <t>275 Main St</t>
  </si>
  <si>
    <t>887 Pine St</t>
  </si>
  <si>
    <t>855 Cedar St</t>
  </si>
  <si>
    <t>912 Cedar St</t>
  </si>
  <si>
    <t>641 Oak St</t>
  </si>
  <si>
    <t>561 Pine St</t>
  </si>
  <si>
    <t>199 Pine St</t>
  </si>
  <si>
    <t>542 Main St</t>
  </si>
  <si>
    <t>690 Main St</t>
  </si>
  <si>
    <t>695 Oak St</t>
  </si>
  <si>
    <t>535 Cedar St</t>
  </si>
  <si>
    <t>22 Elm St</t>
  </si>
  <si>
    <t>775 Elm St</t>
  </si>
  <si>
    <t>740 Cedar St</t>
  </si>
  <si>
    <t>220 Main St</t>
  </si>
  <si>
    <t>984 Oak St</t>
  </si>
  <si>
    <t>474 Main St</t>
  </si>
  <si>
    <t>299 Pine St</t>
  </si>
  <si>
    <t>364 Oak St</t>
  </si>
  <si>
    <t>888 Main St</t>
  </si>
  <si>
    <t>413 Elm St</t>
  </si>
  <si>
    <t>301 Elm St</t>
  </si>
  <si>
    <t>685 Main St</t>
  </si>
  <si>
    <t>387 Oak St</t>
  </si>
  <si>
    <t>812 Oak St</t>
  </si>
  <si>
    <t>749 Main St</t>
  </si>
  <si>
    <t>532 Elm St</t>
  </si>
  <si>
    <t>340 Elm St</t>
  </si>
  <si>
    <t>625 Main St</t>
  </si>
  <si>
    <t>39 Oak St</t>
  </si>
  <si>
    <t>874 Oak St</t>
  </si>
  <si>
    <t>994 Oak St</t>
  </si>
  <si>
    <t>602 Oak St</t>
  </si>
  <si>
    <t>405 Elm St</t>
  </si>
  <si>
    <t>826 Main St</t>
  </si>
  <si>
    <t>97 Cedar St</t>
  </si>
  <si>
    <t>539 Pine St</t>
  </si>
  <si>
    <t>558 Main St</t>
  </si>
  <si>
    <t>1000 Elm St</t>
  </si>
  <si>
    <t>608 Main St</t>
  </si>
  <si>
    <t>505 Elm St</t>
  </si>
  <si>
    <t>41 Pine St</t>
  </si>
  <si>
    <t>941 Cedar St</t>
  </si>
  <si>
    <t>509 Oak St</t>
  </si>
  <si>
    <t>98 Pine St</t>
  </si>
  <si>
    <t>879 Pine St</t>
  </si>
  <si>
    <t>738 Cedar St</t>
  </si>
  <si>
    <t>841 Main St</t>
  </si>
  <si>
    <t>601 Main St</t>
  </si>
  <si>
    <t>798 Pine St</t>
  </si>
  <si>
    <t>563 Elm St</t>
  </si>
  <si>
    <t>537 Main St</t>
  </si>
  <si>
    <t>705 Pine St</t>
  </si>
  <si>
    <t>484 Pine St</t>
  </si>
  <si>
    <t>747 Oak St</t>
  </si>
  <si>
    <t>123 Pine St</t>
  </si>
  <si>
    <t>904 Cedar St</t>
  </si>
  <si>
    <t>402 Oak St</t>
  </si>
  <si>
    <t>908 Main St</t>
  </si>
  <si>
    <t>319 Cedar St</t>
  </si>
  <si>
    <t>828 Main St</t>
  </si>
  <si>
    <t>655 Cedar St</t>
  </si>
  <si>
    <t>232 Elm St</t>
  </si>
  <si>
    <t>543 Pine St</t>
  </si>
  <si>
    <t>859 Main St</t>
  </si>
  <si>
    <t>143 Pine St</t>
  </si>
  <si>
    <t>175 Elm St</t>
  </si>
  <si>
    <t>622 Cedar St</t>
  </si>
  <si>
    <t>152 Main St</t>
  </si>
  <si>
    <t>463 Oak St</t>
  </si>
  <si>
    <t>346 Pine St</t>
  </si>
  <si>
    <t>95 Oak St</t>
  </si>
  <si>
    <t>533 Cedar St</t>
  </si>
  <si>
    <t>964 Main St</t>
  </si>
  <si>
    <t>244 Pine St</t>
  </si>
  <si>
    <t>439 Pine St</t>
  </si>
  <si>
    <t>532 Main St</t>
  </si>
  <si>
    <t>800 Main St</t>
  </si>
  <si>
    <t>967 Elm St</t>
  </si>
  <si>
    <t>400 Pine St</t>
  </si>
  <si>
    <t>91 Main St</t>
  </si>
  <si>
    <t>158 Pine St</t>
  </si>
  <si>
    <t>976 Elm St</t>
  </si>
  <si>
    <t>261 Oak St</t>
  </si>
  <si>
    <t>54 Pine St</t>
  </si>
  <si>
    <t>564 Elm St</t>
  </si>
  <si>
    <t>586 Main St</t>
  </si>
  <si>
    <t>782 Cedar St</t>
  </si>
  <si>
    <t>637 Elm St</t>
  </si>
  <si>
    <t>852 Oak St</t>
  </si>
  <si>
    <t>768 Main St</t>
  </si>
  <si>
    <t>6 Cedar St</t>
  </si>
  <si>
    <t>799 Elm St</t>
  </si>
  <si>
    <t>306 Elm St</t>
  </si>
  <si>
    <t>884 Cedar St</t>
  </si>
  <si>
    <t>140 Pine St</t>
  </si>
  <si>
    <t>105 Oak St</t>
  </si>
  <si>
    <t>708 Main St</t>
  </si>
  <si>
    <t>842 Main St</t>
  </si>
  <si>
    <t>378 Cedar St</t>
  </si>
  <si>
    <t>725 Main St</t>
  </si>
  <si>
    <t>293 Cedar St</t>
  </si>
  <si>
    <t>958 Main St</t>
  </si>
  <si>
    <t>413 Cedar St</t>
  </si>
  <si>
    <t>639 Pine St</t>
  </si>
  <si>
    <t>587 Pine St</t>
  </si>
  <si>
    <t>851 Cedar St</t>
  </si>
  <si>
    <t>92 Cedar St</t>
  </si>
  <si>
    <t>149 Cedar St</t>
  </si>
  <si>
    <t>594 Pine St</t>
  </si>
  <si>
    <t>255 Elm St</t>
  </si>
  <si>
    <t>579 Main St</t>
  </si>
  <si>
    <t>22 Cedar St</t>
  </si>
  <si>
    <t>584 Cedar St</t>
  </si>
  <si>
    <t>977 Elm St</t>
  </si>
  <si>
    <t>111 Elm St</t>
  </si>
  <si>
    <t>302 Elm St</t>
  </si>
  <si>
    <t>414 Cedar St</t>
  </si>
  <si>
    <t>638 Main St</t>
  </si>
  <si>
    <t>485 Elm St</t>
  </si>
  <si>
    <t>656 Main St</t>
  </si>
  <si>
    <t>783 Pine St</t>
  </si>
  <si>
    <t>658 Pine St</t>
  </si>
  <si>
    <t>768 Elm St</t>
  </si>
  <si>
    <t>576 Elm St</t>
  </si>
  <si>
    <t>622 Elm St</t>
  </si>
  <si>
    <t>687 Cedar St</t>
  </si>
  <si>
    <t>666 Elm St</t>
  </si>
  <si>
    <t>142 Cedar St</t>
  </si>
  <si>
    <t>857 Oak St</t>
  </si>
  <si>
    <t>919 Oak St</t>
  </si>
  <si>
    <t>909 Main St</t>
  </si>
  <si>
    <t>924 Cedar St</t>
  </si>
  <si>
    <t>445 Oak St</t>
  </si>
  <si>
    <t>605 Oak St</t>
  </si>
  <si>
    <t>693 Elm St</t>
  </si>
  <si>
    <t>677 Oak St</t>
  </si>
  <si>
    <t>417 Main St</t>
  </si>
  <si>
    <t>16 Cedar St</t>
  </si>
  <si>
    <t>689 Elm St</t>
  </si>
  <si>
    <t>827 Cedar St</t>
  </si>
  <si>
    <t>258 Elm St</t>
  </si>
  <si>
    <t>409 Cedar St</t>
  </si>
  <si>
    <t>247 Cedar St</t>
  </si>
  <si>
    <t>871 Cedar St</t>
  </si>
  <si>
    <t>642 Main St</t>
  </si>
  <si>
    <t>771 Elm St</t>
  </si>
  <si>
    <t>7 Cedar St</t>
  </si>
  <si>
    <t>615 Pine St</t>
  </si>
  <si>
    <t>65 Main St</t>
  </si>
  <si>
    <t>207 Main St</t>
  </si>
  <si>
    <t>685 Elm St</t>
  </si>
  <si>
    <t>343 Main St</t>
  </si>
  <si>
    <t>969 Main St</t>
  </si>
  <si>
    <t>541 Main St</t>
  </si>
  <si>
    <t>664 Oak St</t>
  </si>
  <si>
    <t>301 Cedar St</t>
  </si>
  <si>
    <t>879 Oak St</t>
  </si>
  <si>
    <t>465 Pine St</t>
  </si>
  <si>
    <t>893 Cedar St</t>
  </si>
  <si>
    <t>52 Oak St</t>
  </si>
  <si>
    <t>653 Oak St</t>
  </si>
  <si>
    <t>18 Pine St</t>
  </si>
  <si>
    <t>454 Cedar St</t>
  </si>
  <si>
    <t>401 Elm St</t>
  </si>
  <si>
    <t>732 Pine St</t>
  </si>
  <si>
    <t>744 Pine St</t>
  </si>
  <si>
    <t>688 Elm St</t>
  </si>
  <si>
    <t>141 Oak St</t>
  </si>
  <si>
    <t>569 Main St</t>
  </si>
  <si>
    <t>743 Pine St</t>
  </si>
  <si>
    <t>946 Main St</t>
  </si>
  <si>
    <t>788 Oak St</t>
  </si>
  <si>
    <t>407 Cedar St</t>
  </si>
  <si>
    <t>270 Main St</t>
  </si>
  <si>
    <t>204 Elm St</t>
  </si>
  <si>
    <t>238 Main St</t>
  </si>
  <si>
    <t>978 Oak St</t>
  </si>
  <si>
    <t>733 Elm St</t>
  </si>
  <si>
    <t>354 Pine St</t>
  </si>
  <si>
    <t>479 Cedar St</t>
  </si>
  <si>
    <t>476 Main St</t>
  </si>
  <si>
    <t>870 Elm St</t>
  </si>
  <si>
    <t>81 Cedar St</t>
  </si>
  <si>
    <t>136 Pine St</t>
  </si>
  <si>
    <t>560 Cedar St</t>
  </si>
  <si>
    <t>386 Main St</t>
  </si>
  <si>
    <t>224 Pine St</t>
  </si>
  <si>
    <t>913 Cedar St</t>
  </si>
  <si>
    <t>315 Oak St</t>
  </si>
  <si>
    <t>51 Elm St</t>
  </si>
  <si>
    <t>331 Main St</t>
  </si>
  <si>
    <t>885 Pine St</t>
  </si>
  <si>
    <t>523 Main St</t>
  </si>
  <si>
    <t>442 Oak St</t>
  </si>
  <si>
    <t>55 Elm St</t>
  </si>
  <si>
    <t>210 Oak St</t>
  </si>
  <si>
    <t>408 Pine St</t>
  </si>
  <si>
    <t>759 Pine St</t>
  </si>
  <si>
    <t>15 Elm St</t>
  </si>
  <si>
    <t>900 Pine St</t>
  </si>
  <si>
    <t>550 Elm St</t>
  </si>
  <si>
    <t>644 Elm St</t>
  </si>
  <si>
    <t>532 Pine St</t>
  </si>
  <si>
    <t>587 Cedar St</t>
  </si>
  <si>
    <t>753 Pine St</t>
  </si>
  <si>
    <t>888 Elm St</t>
  </si>
  <si>
    <t>182 Cedar St</t>
  </si>
  <si>
    <t>805 Cedar St</t>
  </si>
  <si>
    <t>698 Main St</t>
  </si>
  <si>
    <t>490 Main St</t>
  </si>
  <si>
    <t>922 Pine St</t>
  </si>
  <si>
    <t>675 Elm St</t>
  </si>
  <si>
    <t>230 Oak St</t>
  </si>
  <si>
    <t>691 Elm St</t>
  </si>
  <si>
    <t>796 Oak St</t>
  </si>
  <si>
    <t>415 Cedar St</t>
  </si>
  <si>
    <t>751 Main St</t>
  </si>
  <si>
    <t>667 Elm St</t>
  </si>
  <si>
    <t>774 Cedar St</t>
  </si>
  <si>
    <t>571 Cedar St</t>
  </si>
  <si>
    <t>792 Oak St</t>
  </si>
  <si>
    <t>441 Cedar St</t>
  </si>
  <si>
    <t>889 Main St</t>
  </si>
  <si>
    <t>130 Main St</t>
  </si>
  <si>
    <t>818 Main St</t>
  </si>
  <si>
    <t>709 Elm St</t>
  </si>
  <si>
    <t>520 Oak St</t>
  </si>
  <si>
    <t>306 Cedar St</t>
  </si>
  <si>
    <t>867 Cedar St</t>
  </si>
  <si>
    <t>567 Main St</t>
  </si>
  <si>
    <t>291 Oak St</t>
  </si>
  <si>
    <t>642 Cedar St</t>
  </si>
  <si>
    <t>469 Main St</t>
  </si>
  <si>
    <t>94 Oak St</t>
  </si>
  <si>
    <t>459 Pine St</t>
  </si>
  <si>
    <t>201 Cedar St</t>
  </si>
  <si>
    <t>27 Cedar St</t>
  </si>
  <si>
    <t>282 Pine St</t>
  </si>
  <si>
    <t>626 Cedar St</t>
  </si>
  <si>
    <t>394 Cedar St</t>
  </si>
  <si>
    <t>878 Cedar St</t>
  </si>
  <si>
    <t>938 Pine St</t>
  </si>
  <si>
    <t>510 Elm St</t>
  </si>
  <si>
    <t>Date for Tracking</t>
  </si>
  <si>
    <t>Time for Tracking</t>
  </si>
  <si>
    <t>Delivery City</t>
  </si>
  <si>
    <t>Delivery St</t>
  </si>
  <si>
    <t>Delay Status</t>
  </si>
  <si>
    <t>Row Labels</t>
  </si>
  <si>
    <t>Grand Total</t>
  </si>
  <si>
    <t>Count of Order ID</t>
  </si>
  <si>
    <t>Average of Delivery Time (min)</t>
  </si>
  <si>
    <t>Driver Efficiency</t>
  </si>
  <si>
    <t>Driver Status</t>
  </si>
  <si>
    <t>Under Utilized</t>
  </si>
  <si>
    <t>Utilized</t>
  </si>
  <si>
    <t>Count of Driver Status</t>
  </si>
  <si>
    <t>Sum of Delays (min)</t>
  </si>
  <si>
    <t>Actual Delivery Duration</t>
  </si>
  <si>
    <t>Count of Delay Status</t>
  </si>
  <si>
    <t>Driver Efiiciency</t>
  </si>
  <si>
    <t>Delayed</t>
  </si>
  <si>
    <t>On time</t>
  </si>
  <si>
    <t>Customer Communication</t>
  </si>
  <si>
    <t>Extremely Delayed</t>
  </si>
  <si>
    <t>Average of Delays (min)</t>
  </si>
  <si>
    <t>Count of Delays (min)</t>
  </si>
  <si>
    <t>Area with the Highest Number of Order</t>
  </si>
  <si>
    <t>Average Delivery Time for Different Location</t>
  </si>
  <si>
    <t>Utilized Drivers Vs Under Utilized Drivers</t>
  </si>
  <si>
    <t>Count of Orders that are Currently Delayed</t>
  </si>
  <si>
    <t>Impact of Delay on Delivery Time; Write report on it.</t>
  </si>
  <si>
    <t>Most Common Reasons for Delay</t>
  </si>
  <si>
    <t>Causing Factors</t>
  </si>
  <si>
    <t>Current Status of All Orders</t>
  </si>
  <si>
    <t>Average Delivery Time for Order 1001, 1002 and 1003</t>
  </si>
  <si>
    <t>Negative Feedback Related to Delay</t>
  </si>
  <si>
    <t>Area with Consistently High Delays</t>
  </si>
  <si>
    <t>Number of Orders in Allocation Rules</t>
  </si>
  <si>
    <t>Number of Customers Different Feedbacks</t>
  </si>
  <si>
    <t>Number of Customer that Waited for more than 25 mins</t>
  </si>
  <si>
    <t>1-Sep</t>
  </si>
  <si>
    <t>2-Sep</t>
  </si>
  <si>
    <t>3-Sep</t>
  </si>
  <si>
    <t>4-Sep</t>
  </si>
  <si>
    <t>5-Sep</t>
  </si>
  <si>
    <t>6-Sep</t>
  </si>
  <si>
    <t>7-Sep</t>
  </si>
  <si>
    <t>8-Sep</t>
  </si>
  <si>
    <t>Amount of Orders Per Day</t>
  </si>
  <si>
    <t>Customer Delay Status</t>
  </si>
  <si>
    <t>Total order</t>
  </si>
  <si>
    <t>avg. delivery time</t>
  </si>
  <si>
    <t>cities</t>
  </si>
  <si>
    <t>avg. delay time</t>
  </si>
  <si>
    <t>routes</t>
  </si>
  <si>
    <t>total drivers</t>
  </si>
  <si>
    <t>Total Delivery Time (min)</t>
  </si>
  <si>
    <t>Total Delays (min)</t>
  </si>
  <si>
    <t>Column1</t>
  </si>
  <si>
    <t>Count of Customer Delay Status</t>
  </si>
  <si>
    <t>Column2</t>
  </si>
  <si>
    <t>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</si>
</sst>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400]h:mm:ss\ AM/PM"/>
    <numFmt numFmtId="165" formatCode="0.00;[Red]0.00"/>
    <numFmt numFmtId="166" formatCode="0;[Red]0"/>
    <numFmt numFmtId="167" formatCode="m/d/yy\ h:mm;@"/>
    <numFmt numFmtId="168" formatCode="m/d/yy\ h:mm"/>
  </numFmts>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1">
    <xf numFmtId="0" fontId="0" fillId="0" borderId="0"/>
  </cellStyleXfs>
  <cellXfs count="40">
    <xf numFmtId="0" fontId="0" fillId="0" borderId="0" xfId="0"/>
    <xf numFmtId="0" fontId="6" fillId="0" borderId="0" xfId="0" applyFont="1"/>
    <xf numFmtId="22" fontId="7" fillId="0" borderId="0" xfId="0" applyNumberFormat="1" applyFont="1"/>
    <xf numFmtId="0" fontId="7" fillId="0" borderId="0" xfId="0" applyFont="1" applyAlignment="1">
      <alignment wrapText="1"/>
    </xf>
    <xf numFmtId="0" fontId="8" fillId="0" borderId="0" xfId="0" applyFont="1"/>
    <xf numFmtId="14" fontId="8" fillId="0" borderId="0" xfId="0" applyNumberFormat="1" applyFont="1"/>
    <xf numFmtId="14" fontId="7" fillId="0" borderId="0" xfId="0" applyNumberFormat="1" applyFont="1"/>
    <xf numFmtId="14" fontId="0" fillId="0" borderId="0" xfId="0" applyNumberFormat="1"/>
    <xf numFmtId="164" fontId="8" fillId="0" borderId="0" xfId="0" applyNumberFormat="1" applyFont="1"/>
    <xf numFmtId="164" fontId="7" fillId="0" borderId="0" xfId="0" applyNumberFormat="1" applyFont="1"/>
    <xf numFmtId="164" fontId="0" fillId="0" borderId="0" xfId="0" applyNumberFormat="1"/>
    <xf numFmtId="49" fontId="6" fillId="0" borderId="0" xfId="0" applyNumberFormat="1" applyFont="1"/>
    <xf numFmtId="49" fontId="0" fillId="0" borderId="0" xfId="0" applyNumberFormat="1"/>
    <xf numFmtId="0" fontId="0" fillId="0" borderId="0" xfId="0" pivotButton="1"/>
    <xf numFmtId="0" fontId="0" fillId="0" borderId="0" xfId="0" applyAlignment="1">
      <alignment horizontal="left"/>
    </xf>
    <xf numFmtId="2" fontId="0" fillId="0" borderId="0" xfId="0" applyNumberFormat="1"/>
    <xf numFmtId="165" fontId="8" fillId="0" borderId="0" xfId="0" applyNumberFormat="1" applyFont="1"/>
    <xf numFmtId="165" fontId="6" fillId="0" borderId="0" xfId="0" applyNumberFormat="1" applyFont="1"/>
    <xf numFmtId="165" fontId="0" fillId="0" borderId="0" xfId="0" applyNumberFormat="1"/>
    <xf numFmtId="166" fontId="8" fillId="0" borderId="0" xfId="0" applyNumberFormat="1" applyFont="1"/>
    <xf numFmtId="166" fontId="6" fillId="0" borderId="0" xfId="0" applyNumberFormat="1" applyFont="1"/>
    <xf numFmtId="166" fontId="0" fillId="0" borderId="0" xfId="0" applyNumberFormat="1"/>
    <xf numFmtId="0" fontId="0" fillId="0" borderId="0" xfId="0" applyAlignment="1">
      <alignment horizontal="left" indent="1"/>
    </xf>
    <xf numFmtId="0" fontId="5" fillId="0" borderId="0" xfId="0" applyFont="1"/>
    <xf numFmtId="4" fontId="0" fillId="0" borderId="0" xfId="0" applyNumberFormat="1"/>
    <xf numFmtId="0" fontId="10" fillId="0" borderId="0" xfId="0" applyFont="1"/>
    <xf numFmtId="10" fontId="0" fillId="0" borderId="0" xfId="0" applyNumberFormat="1"/>
    <xf numFmtId="167" fontId="7" fillId="0" borderId="0" xfId="0" applyNumberFormat="1" applyFont="1"/>
    <xf numFmtId="168" fontId="7" fillId="0" borderId="0" xfId="0" applyNumberFormat="1" applyFont="1"/>
    <xf numFmtId="0" fontId="4" fillId="0" borderId="0" xfId="0" applyFont="1"/>
    <xf numFmtId="0" fontId="0" fillId="2" borderId="0" xfId="0" applyFill="1"/>
    <xf numFmtId="0" fontId="3" fillId="0" borderId="0" xfId="0" applyFont="1"/>
    <xf numFmtId="0" fontId="0" fillId="0" borderId="0" xfId="0" applyNumberFormat="1"/>
    <xf numFmtId="0" fontId="2" fillId="0" borderId="0" xfId="0" applyFont="1"/>
    <xf numFmtId="0" fontId="1" fillId="0" borderId="0" xfId="0" applyFont="1"/>
    <xf numFmtId="166" fontId="1" fillId="0" borderId="0" xfId="0" applyNumberFormat="1" applyFont="1"/>
    <xf numFmtId="165" fontId="1" fillId="0" borderId="0" xfId="0" applyNumberFormat="1" applyFont="1"/>
    <xf numFmtId="3" fontId="1" fillId="0" borderId="0" xfId="0" applyNumberFormat="1" applyFont="1"/>
    <xf numFmtId="1" fontId="0" fillId="0" borderId="0" xfId="0" applyNumberFormat="1"/>
    <xf numFmtId="0" fontId="0" fillId="3" borderId="0" xfId="0" applyFill="1"/>
  </cellXfs>
  <cellStyles count="1">
    <cellStyle name="Normal" xfId="0" builtinId="0"/>
  </cellStyles>
  <dxfs count="90">
    <dxf>
      <font>
        <b val="0"/>
        <i val="0"/>
        <strike val="0"/>
        <condense val="0"/>
        <extend val="0"/>
        <outline val="0"/>
        <shadow val="0"/>
        <u val="none"/>
        <vertAlign val="baseline"/>
        <sz val="11"/>
        <color theme="1"/>
        <name val="Calibri"/>
        <scheme val="minor"/>
      </font>
      <numFmt numFmtId="165" formatCode="0.00;[Red]0.00"/>
    </dxf>
    <dxf>
      <font>
        <b val="0"/>
        <i val="0"/>
        <strike val="0"/>
        <condense val="0"/>
        <extend val="0"/>
        <outline val="0"/>
        <shadow val="0"/>
        <u val="none"/>
        <vertAlign val="baseline"/>
        <sz val="11"/>
        <color theme="1"/>
        <name val="Calibri"/>
        <family val="2"/>
        <scheme val="none"/>
      </font>
      <numFmt numFmtId="168"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0.00;[Red]0.00"/>
    </dxf>
    <dxf>
      <font>
        <b val="0"/>
        <i val="0"/>
        <strike val="0"/>
        <condense val="0"/>
        <extend val="0"/>
        <outline val="0"/>
        <shadow val="0"/>
        <u val="none"/>
        <vertAlign val="baseline"/>
        <sz val="11"/>
        <color theme="1"/>
        <name val="Calibri"/>
        <family val="2"/>
        <scheme val="minor"/>
      </font>
      <numFmt numFmtId="166" formatCode="0;[Red]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68"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4" formatCode="#,##0.00"/>
    </dxf>
    <dxf>
      <numFmt numFmtId="4" formatCode="#,##0.00"/>
    </dxf>
    <dxf>
      <numFmt numFmtId="4" formatCode="#,##0.00"/>
    </dxf>
    <dxf>
      <numFmt numFmtId="4" formatCode="#,##0.00"/>
    </dxf>
    <dxf>
      <font>
        <color rgb="FF9C0006"/>
      </font>
      <fill>
        <patternFill>
          <bgColor rgb="FFFFC7CE"/>
        </patternFill>
      </fill>
    </dxf>
    <dxf>
      <font>
        <b val="0"/>
        <i val="0"/>
        <strike val="0"/>
        <condense val="0"/>
        <extend val="0"/>
        <outline val="0"/>
        <shadow val="0"/>
        <u val="none"/>
        <vertAlign val="baseline"/>
        <sz val="11"/>
        <color theme="1"/>
        <name val="Calibri"/>
        <scheme val="none"/>
      </font>
      <numFmt numFmtId="168" formatCode="m/d/yy\ h:mm"/>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6" formatCode="0;[Red]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8" formatCode="m/d/yy\ h:mm"/>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2" formatCode="0.00"/>
    </dxf>
    <dxf>
      <numFmt numFmtId="2" formatCode="0.00"/>
    </dxf>
    <dxf>
      <numFmt numFmtId="4" formatCode="#,##0.00"/>
    </dxf>
    <dxf>
      <numFmt numFmtId="4" formatCode="#,##0.00"/>
    </dxf>
    <dxf>
      <numFmt numFmtId="2" formatCode="0.00"/>
    </dxf>
    <dxf>
      <numFmt numFmtId="2" formatCode="0.00"/>
    </dxf>
    <dxf>
      <numFmt numFmtId="1" formatCode="0"/>
    </dxf>
    <dxf>
      <numFmt numFmtId="1" formatCode="0"/>
    </dxf>
    <dxf>
      <numFmt numFmtId="164" formatCode="[$-F400]h:mm:ss\ AM/PM"/>
    </dxf>
    <dxf>
      <font>
        <b val="0"/>
        <i val="0"/>
        <strike val="0"/>
        <condense val="0"/>
        <extend val="0"/>
        <outline val="0"/>
        <shadow val="0"/>
        <u val="none"/>
        <vertAlign val="baseline"/>
        <sz val="11"/>
        <color theme="1"/>
        <name val="Calibri"/>
        <scheme val="none"/>
      </font>
      <numFmt numFmtId="169" formatCode="m/d/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none"/>
      </font>
      <numFmt numFmtId="164" formatCode="[$-F400]h:mm:ss\ AM/PM"/>
    </dxf>
    <dxf>
      <font>
        <b val="0"/>
        <i val="0"/>
        <strike val="0"/>
        <condense val="0"/>
        <extend val="0"/>
        <outline val="0"/>
        <shadow val="0"/>
        <u val="none"/>
        <vertAlign val="baseline"/>
        <sz val="11"/>
        <color theme="1"/>
        <name val="Calibri"/>
        <scheme val="none"/>
      </font>
      <numFmt numFmtId="169" formatCode="m/d/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ill>
        <patternFill>
          <fgColor theme="9" tint="-0.499984740745262"/>
          <bgColor theme="9" tint="0.79998168889431442"/>
        </patternFill>
      </fill>
    </dxf>
    <dxf>
      <fill>
        <patternFill>
          <fgColor theme="8" tint="-0.499984740745262"/>
          <bgColor theme="8" tint="0.79998168889431442"/>
        </patternFill>
      </fill>
    </dxf>
    <dxf>
      <fill>
        <patternFill>
          <fgColor theme="7" tint="-0.499984740745262"/>
          <bgColor theme="7"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color rgb="FF9C0006"/>
      </font>
      <fill>
        <patternFill>
          <bgColor rgb="FFFFC7CE"/>
        </patternFill>
      </fill>
    </dxf>
  </dxfs>
  <tableStyles count="0" defaultTableStyle="TableStyleMedium2" defaultPivotStyle="PivotStyleLight16"/>
  <colors>
    <mruColors>
      <color rgb="FFEDA16D"/>
      <color rgb="FF5CC4CC"/>
      <color rgb="FF48DC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c:name>
    <c:fmtId val="10"/>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100"/>
              <a:t>No of Delivery</a:t>
            </a:r>
            <a:r>
              <a:rPr lang="en-US" sz="1100" baseline="0"/>
              <a:t> Per Zone</a:t>
            </a:r>
            <a:endParaRPr lang="en-US" sz="1100"/>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Zone3</c:v>
                </c:pt>
                <c:pt idx="1">
                  <c:v>Zone2</c:v>
                </c:pt>
                <c:pt idx="2">
                  <c:v>Zone1</c:v>
                </c:pt>
              </c:strCache>
            </c:strRef>
          </c:cat>
          <c:val>
            <c:numRef>
              <c:f>Pivot!$B$4:$B$7</c:f>
              <c:numCache>
                <c:formatCode>General</c:formatCode>
                <c:ptCount val="3"/>
                <c:pt idx="0">
                  <c:v>463</c:v>
                </c:pt>
                <c:pt idx="1">
                  <c:v>518</c:v>
                </c:pt>
                <c:pt idx="2">
                  <c:v>519</c:v>
                </c:pt>
              </c:numCache>
            </c:numRef>
          </c:val>
          <c:extLst>
            <c:ext xmlns:c16="http://schemas.microsoft.com/office/drawing/2014/chart" uri="{C3380CC4-5D6E-409C-BE32-E72D297353CC}">
              <c16:uniqueId val="{00000000-9B39-4181-9382-EAC28A36491E}"/>
            </c:ext>
          </c:extLst>
        </c:ser>
        <c:dLbls>
          <c:dLblPos val="outEnd"/>
          <c:showLegendKey val="0"/>
          <c:showVal val="1"/>
          <c:showCatName val="0"/>
          <c:showSerName val="0"/>
          <c:showPercent val="0"/>
          <c:showBubbleSize val="0"/>
        </c:dLbls>
        <c:gapWidth val="219"/>
        <c:overlap val="-27"/>
        <c:axId val="485320879"/>
        <c:axId val="485278335"/>
      </c:barChart>
      <c:catAx>
        <c:axId val="48532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278335"/>
        <c:crosses val="autoZero"/>
        <c:auto val="1"/>
        <c:lblAlgn val="ctr"/>
        <c:lblOffset val="100"/>
        <c:noMultiLvlLbl val="0"/>
      </c:catAx>
      <c:valAx>
        <c:axId val="485278335"/>
        <c:scaling>
          <c:orientation val="minMax"/>
        </c:scaling>
        <c:delete val="1"/>
        <c:axPos val="l"/>
        <c:numFmt formatCode="General" sourceLinked="1"/>
        <c:majorTickMark val="none"/>
        <c:minorTickMark val="none"/>
        <c:tickLblPos val="nextTo"/>
        <c:crossAx val="4853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baseline="0">
                <a:effectLst/>
              </a:rPr>
              <a:t>Number of Orders in Allocation Rules</a:t>
            </a:r>
            <a:r>
              <a:rPr lang="en-US" sz="1100" b="0" i="0" u="none" strike="noStrike" baseline="0"/>
              <a:t> </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Pivot!$A$144:$A$147</c:f>
              <c:strCache>
                <c:ptCount val="3"/>
                <c:pt idx="0">
                  <c:v>Expedited Rules</c:v>
                </c:pt>
                <c:pt idx="1">
                  <c:v>Custom Rules</c:v>
                </c:pt>
                <c:pt idx="2">
                  <c:v>Standard Rules</c:v>
                </c:pt>
              </c:strCache>
            </c:strRef>
          </c:cat>
          <c:val>
            <c:numRef>
              <c:f>Pivot!$B$144:$B$147</c:f>
              <c:numCache>
                <c:formatCode>General</c:formatCode>
                <c:ptCount val="3"/>
                <c:pt idx="0">
                  <c:v>478</c:v>
                </c:pt>
                <c:pt idx="1">
                  <c:v>509</c:v>
                </c:pt>
                <c:pt idx="2">
                  <c:v>513</c:v>
                </c:pt>
              </c:numCache>
            </c:numRef>
          </c:val>
          <c:extLst>
            <c:ext xmlns:c16="http://schemas.microsoft.com/office/drawing/2014/chart" uri="{C3380CC4-5D6E-409C-BE32-E72D297353CC}">
              <c16:uniqueId val="{00000000-5B24-4CF2-82D3-1402D1B69721}"/>
            </c:ext>
          </c:extLst>
        </c:ser>
        <c:dLbls>
          <c:dLblPos val="outEnd"/>
          <c:showLegendKey val="0"/>
          <c:showVal val="1"/>
          <c:showCatName val="0"/>
          <c:showSerName val="0"/>
          <c:showPercent val="0"/>
          <c:showBubbleSize val="0"/>
        </c:dLbls>
        <c:gapWidth val="219"/>
        <c:axId val="477757887"/>
        <c:axId val="1150713231"/>
      </c:barChart>
      <c:catAx>
        <c:axId val="47775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713231"/>
        <c:crosses val="autoZero"/>
        <c:auto val="1"/>
        <c:lblAlgn val="ctr"/>
        <c:lblOffset val="100"/>
        <c:noMultiLvlLbl val="0"/>
      </c:catAx>
      <c:valAx>
        <c:axId val="1150713231"/>
        <c:scaling>
          <c:orientation val="minMax"/>
        </c:scaling>
        <c:delete val="1"/>
        <c:axPos val="b"/>
        <c:numFmt formatCode="General" sourceLinked="1"/>
        <c:majorTickMark val="none"/>
        <c:minorTickMark val="none"/>
        <c:tickLblPos val="nextTo"/>
        <c:crossAx val="47775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Delivery Per Day</a:t>
            </a:r>
          </a:p>
        </c:rich>
      </c:tx>
      <c:layout>
        <c:manualLayout>
          <c:xMode val="edge"/>
          <c:yMode val="edge"/>
          <c:x val="0.2504608654897672"/>
          <c:y val="3.52149533228566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99995748032166E-2"/>
          <c:y val="0.14632874015748032"/>
          <c:w val="0.93400001039369918"/>
          <c:h val="0.62387695308951019"/>
        </c:manualLayout>
      </c:layout>
      <c:lineChart>
        <c:grouping val="standard"/>
        <c:varyColors val="0"/>
        <c:ser>
          <c:idx val="0"/>
          <c:order val="0"/>
          <c:tx>
            <c:strRef>
              <c:f>Pivot!$B$159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Pivot!$A$160:$A$168</c:f>
              <c:strCache>
                <c:ptCount val="8"/>
                <c:pt idx="0">
                  <c:v>1-Sep</c:v>
                </c:pt>
                <c:pt idx="1">
                  <c:v>2-Sep</c:v>
                </c:pt>
                <c:pt idx="2">
                  <c:v>3-Sep</c:v>
                </c:pt>
                <c:pt idx="3">
                  <c:v>4-Sep</c:v>
                </c:pt>
                <c:pt idx="4">
                  <c:v>5-Sep</c:v>
                </c:pt>
                <c:pt idx="5">
                  <c:v>6-Sep</c:v>
                </c:pt>
                <c:pt idx="6">
                  <c:v>7-Sep</c:v>
                </c:pt>
                <c:pt idx="7">
                  <c:v>8-Sep</c:v>
                </c:pt>
              </c:strCache>
            </c:strRef>
          </c:cat>
          <c:val>
            <c:numRef>
              <c:f>Pivot!$B$160:$B$168</c:f>
              <c:numCache>
                <c:formatCode>General</c:formatCode>
                <c:ptCount val="8"/>
                <c:pt idx="0">
                  <c:v>194</c:v>
                </c:pt>
                <c:pt idx="1">
                  <c:v>195</c:v>
                </c:pt>
                <c:pt idx="2">
                  <c:v>210</c:v>
                </c:pt>
                <c:pt idx="3">
                  <c:v>177</c:v>
                </c:pt>
                <c:pt idx="4">
                  <c:v>178</c:v>
                </c:pt>
                <c:pt idx="5">
                  <c:v>194</c:v>
                </c:pt>
                <c:pt idx="6">
                  <c:v>184</c:v>
                </c:pt>
                <c:pt idx="7">
                  <c:v>168</c:v>
                </c:pt>
              </c:numCache>
            </c:numRef>
          </c:val>
          <c:smooth val="0"/>
          <c:extLst>
            <c:ext xmlns:c16="http://schemas.microsoft.com/office/drawing/2014/chart" uri="{C3380CC4-5D6E-409C-BE32-E72D297353CC}">
              <c16:uniqueId val="{00000000-A2E3-4E70-A8E6-310E4CBEC53D}"/>
            </c:ext>
          </c:extLst>
        </c:ser>
        <c:dLbls>
          <c:dLblPos val="t"/>
          <c:showLegendKey val="0"/>
          <c:showVal val="1"/>
          <c:showCatName val="0"/>
          <c:showSerName val="0"/>
          <c:showPercent val="0"/>
          <c:showBubbleSize val="0"/>
        </c:dLbls>
        <c:smooth val="0"/>
        <c:axId val="839499840"/>
        <c:axId val="839487840"/>
      </c:lineChart>
      <c:catAx>
        <c:axId val="839499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87840"/>
        <c:crosses val="autoZero"/>
        <c:auto val="1"/>
        <c:lblAlgn val="ctr"/>
        <c:lblOffset val="100"/>
        <c:noMultiLvlLbl val="0"/>
      </c:catAx>
      <c:valAx>
        <c:axId val="839487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baseline="0">
                <a:effectLst/>
              </a:rPr>
              <a:t>Drivers with Consistently High Delay </a:t>
            </a:r>
            <a:r>
              <a:rPr lang="en-US" sz="1100" b="0" i="0" u="none" strike="noStrike" baseline="0"/>
              <a:t> </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Pivot!$A$126:$A$136</c:f>
              <c:strCache>
                <c:ptCount val="10"/>
                <c:pt idx="0">
                  <c:v>D50</c:v>
                </c:pt>
                <c:pt idx="1">
                  <c:v>D2</c:v>
                </c:pt>
                <c:pt idx="2">
                  <c:v>D86</c:v>
                </c:pt>
                <c:pt idx="3">
                  <c:v>D64</c:v>
                </c:pt>
                <c:pt idx="4">
                  <c:v>D16</c:v>
                </c:pt>
                <c:pt idx="5">
                  <c:v>D60</c:v>
                </c:pt>
                <c:pt idx="6">
                  <c:v>D3</c:v>
                </c:pt>
                <c:pt idx="7">
                  <c:v>D13</c:v>
                </c:pt>
                <c:pt idx="8">
                  <c:v>D96</c:v>
                </c:pt>
                <c:pt idx="9">
                  <c:v>D34</c:v>
                </c:pt>
              </c:strCache>
            </c:strRef>
          </c:cat>
          <c:val>
            <c:numRef>
              <c:f>Pivot!$B$126:$B$136</c:f>
              <c:numCache>
                <c:formatCode>General</c:formatCode>
                <c:ptCount val="10"/>
                <c:pt idx="0">
                  <c:v>304</c:v>
                </c:pt>
                <c:pt idx="1">
                  <c:v>305</c:v>
                </c:pt>
                <c:pt idx="2">
                  <c:v>311</c:v>
                </c:pt>
                <c:pt idx="3">
                  <c:v>314</c:v>
                </c:pt>
                <c:pt idx="4">
                  <c:v>318</c:v>
                </c:pt>
                <c:pt idx="5">
                  <c:v>325</c:v>
                </c:pt>
                <c:pt idx="6">
                  <c:v>328</c:v>
                </c:pt>
                <c:pt idx="7">
                  <c:v>337</c:v>
                </c:pt>
                <c:pt idx="8">
                  <c:v>342</c:v>
                </c:pt>
                <c:pt idx="9">
                  <c:v>348</c:v>
                </c:pt>
              </c:numCache>
            </c:numRef>
          </c:val>
          <c:extLst>
            <c:ext xmlns:c16="http://schemas.microsoft.com/office/drawing/2014/chart" uri="{C3380CC4-5D6E-409C-BE32-E72D297353CC}">
              <c16:uniqueId val="{00000000-96BE-401D-BC50-199B189D3716}"/>
            </c:ext>
          </c:extLst>
        </c:ser>
        <c:dLbls>
          <c:dLblPos val="outEnd"/>
          <c:showLegendKey val="0"/>
          <c:showVal val="1"/>
          <c:showCatName val="0"/>
          <c:showSerName val="0"/>
          <c:showPercent val="0"/>
          <c:showBubbleSize val="0"/>
        </c:dLbls>
        <c:gapWidth val="219"/>
        <c:axId val="484839071"/>
        <c:axId val="1159457791"/>
      </c:barChart>
      <c:catAx>
        <c:axId val="484839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57791"/>
        <c:crosses val="autoZero"/>
        <c:auto val="1"/>
        <c:lblAlgn val="ctr"/>
        <c:lblOffset val="100"/>
        <c:noMultiLvlLbl val="0"/>
      </c:catAx>
      <c:valAx>
        <c:axId val="1159457791"/>
        <c:scaling>
          <c:orientation val="minMax"/>
        </c:scaling>
        <c:delete val="1"/>
        <c:axPos val="b"/>
        <c:numFmt formatCode="General" sourceLinked="1"/>
        <c:majorTickMark val="out"/>
        <c:minorTickMark val="none"/>
        <c:tickLblPos val="nextTo"/>
        <c:crossAx val="4848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Dashboard.xlsx]Pivot!PivotTable7</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Delay Status of Order Status </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Pivot!$A$38:$A$42</c:f>
              <c:multiLvlStrCache>
                <c:ptCount val="2"/>
                <c:lvl>
                  <c:pt idx="0">
                    <c:v>Delayed</c:v>
                  </c:pt>
                  <c:pt idx="1">
                    <c:v>Delayed</c:v>
                  </c:pt>
                </c:lvl>
                <c:lvl>
                  <c:pt idx="0">
                    <c:v>In Progress</c:v>
                  </c:pt>
                  <c:pt idx="1">
                    <c:v>Completed</c:v>
                  </c:pt>
                </c:lvl>
              </c:multiLvlStrCache>
            </c:multiLvlStrRef>
          </c:cat>
          <c:val>
            <c:numRef>
              <c:f>Pivot!$B$38:$B$42</c:f>
              <c:numCache>
                <c:formatCode>General</c:formatCode>
                <c:ptCount val="2"/>
                <c:pt idx="0">
                  <c:v>742</c:v>
                </c:pt>
                <c:pt idx="1">
                  <c:v>712</c:v>
                </c:pt>
              </c:numCache>
            </c:numRef>
          </c:val>
          <c:extLst>
            <c:ext xmlns:c16="http://schemas.microsoft.com/office/drawing/2014/chart" uri="{C3380CC4-5D6E-409C-BE32-E72D297353CC}">
              <c16:uniqueId val="{00000004-9AAB-4A11-A457-D321823D1B56}"/>
            </c:ext>
          </c:extLst>
        </c:ser>
        <c:dLbls>
          <c:dLblPos val="outEnd"/>
          <c:showLegendKey val="0"/>
          <c:showVal val="1"/>
          <c:showCatName val="0"/>
          <c:showSerName val="0"/>
          <c:showPercent val="0"/>
          <c:showBubbleSize val="0"/>
        </c:dLbls>
        <c:gapWidth val="219"/>
        <c:overlap val="-27"/>
        <c:axId val="605506031"/>
        <c:axId val="604824479"/>
      </c:barChart>
      <c:catAx>
        <c:axId val="60550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24479"/>
        <c:crosses val="autoZero"/>
        <c:auto val="1"/>
        <c:lblAlgn val="ctr"/>
        <c:lblOffset val="100"/>
        <c:noMultiLvlLbl val="0"/>
      </c:catAx>
      <c:valAx>
        <c:axId val="604824479"/>
        <c:scaling>
          <c:orientation val="minMax"/>
        </c:scaling>
        <c:delete val="1"/>
        <c:axPos val="l"/>
        <c:numFmt formatCode="General" sourceLinked="1"/>
        <c:majorTickMark val="none"/>
        <c:minorTickMark val="none"/>
        <c:tickLblPos val="nextTo"/>
        <c:crossAx val="60550603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No of Customer's Feedback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Pivot!$A$152:$A$153</c:f>
              <c:strCache>
                <c:ptCount val="1"/>
                <c:pt idx="0">
                  <c:v>Negative</c:v>
                </c:pt>
              </c:strCache>
            </c:strRef>
          </c:cat>
          <c:val>
            <c:numRef>
              <c:f>Pivot!$B$152:$B$153</c:f>
              <c:numCache>
                <c:formatCode>General</c:formatCode>
                <c:ptCount val="1"/>
                <c:pt idx="0">
                  <c:v>529</c:v>
                </c:pt>
              </c:numCache>
            </c:numRef>
          </c:val>
          <c:extLst>
            <c:ext xmlns:c16="http://schemas.microsoft.com/office/drawing/2014/chart" uri="{C3380CC4-5D6E-409C-BE32-E72D297353CC}">
              <c16:uniqueId val="{00000000-ABA1-4159-AE59-5E89AF285F37}"/>
            </c:ext>
          </c:extLst>
        </c:ser>
        <c:dLbls>
          <c:dLblPos val="outEnd"/>
          <c:showLegendKey val="0"/>
          <c:showVal val="1"/>
          <c:showCatName val="0"/>
          <c:showSerName val="0"/>
          <c:showPercent val="0"/>
          <c:showBubbleSize val="0"/>
        </c:dLbls>
        <c:gapWidth val="219"/>
        <c:axId val="1135637199"/>
        <c:axId val="1633388799"/>
      </c:barChart>
      <c:catAx>
        <c:axId val="11356371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88799"/>
        <c:crosses val="autoZero"/>
        <c:auto val="1"/>
        <c:lblAlgn val="ctr"/>
        <c:lblOffset val="100"/>
        <c:noMultiLvlLbl val="0"/>
      </c:catAx>
      <c:valAx>
        <c:axId val="1633388799"/>
        <c:scaling>
          <c:orientation val="minMax"/>
        </c:scaling>
        <c:delete val="1"/>
        <c:axPos val="b"/>
        <c:numFmt formatCode="General" sourceLinked="1"/>
        <c:majorTickMark val="out"/>
        <c:minorTickMark val="none"/>
        <c:tickLblPos val="nextTo"/>
        <c:crossAx val="1135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Current Status of All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Pivot!$A$81:$A$83</c:f>
              <c:strCache>
                <c:ptCount val="2"/>
                <c:pt idx="0">
                  <c:v>In Progress</c:v>
                </c:pt>
                <c:pt idx="1">
                  <c:v>Completed</c:v>
                </c:pt>
              </c:strCache>
            </c:strRef>
          </c:cat>
          <c:val>
            <c:numRef>
              <c:f>Pivot!$B$81:$B$83</c:f>
              <c:numCache>
                <c:formatCode>General</c:formatCode>
                <c:ptCount val="2"/>
                <c:pt idx="0">
                  <c:v>767</c:v>
                </c:pt>
                <c:pt idx="1">
                  <c:v>733</c:v>
                </c:pt>
              </c:numCache>
            </c:numRef>
          </c:val>
          <c:extLst>
            <c:ext xmlns:c16="http://schemas.microsoft.com/office/drawing/2014/chart" uri="{C3380CC4-5D6E-409C-BE32-E72D297353CC}">
              <c16:uniqueId val="{00000000-6DF0-4CBA-94B5-9D9219A2A2FA}"/>
            </c:ext>
          </c:extLst>
        </c:ser>
        <c:dLbls>
          <c:dLblPos val="outEnd"/>
          <c:showLegendKey val="0"/>
          <c:showVal val="1"/>
          <c:showCatName val="0"/>
          <c:showSerName val="0"/>
          <c:showPercent val="0"/>
          <c:showBubbleSize val="0"/>
        </c:dLbls>
        <c:gapWidth val="182"/>
        <c:axId val="682857519"/>
        <c:axId val="94782800"/>
      </c:barChart>
      <c:catAx>
        <c:axId val="68285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82800"/>
        <c:crosses val="autoZero"/>
        <c:auto val="1"/>
        <c:lblAlgn val="ctr"/>
        <c:lblOffset val="100"/>
        <c:noMultiLvlLbl val="0"/>
      </c:catAx>
      <c:valAx>
        <c:axId val="94782800"/>
        <c:scaling>
          <c:orientation val="minMax"/>
        </c:scaling>
        <c:delete val="1"/>
        <c:axPos val="b"/>
        <c:numFmt formatCode="General" sourceLinked="1"/>
        <c:majorTickMark val="none"/>
        <c:minorTickMark val="none"/>
        <c:tickLblPos val="nextTo"/>
        <c:crossAx val="68285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Average Delivery Time in</a:t>
            </a:r>
            <a:r>
              <a:rPr lang="en-US" sz="1100" baseline="0"/>
              <a:t> Each Delivery City</a:t>
            </a:r>
            <a:endParaRPr lang="en-US" sz="1100"/>
          </a:p>
        </c:rich>
      </c:tx>
      <c:layout>
        <c:manualLayout>
          <c:xMode val="edge"/>
          <c:yMode val="edge"/>
          <c:x val="0.11208313753439206"/>
          <c:y val="1.32158590308370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Pivot!$A$12:$A$17</c:f>
              <c:strCache>
                <c:ptCount val="5"/>
                <c:pt idx="0">
                  <c:v> CityD</c:v>
                </c:pt>
                <c:pt idx="1">
                  <c:v> CityE</c:v>
                </c:pt>
                <c:pt idx="2">
                  <c:v> CityA</c:v>
                </c:pt>
                <c:pt idx="3">
                  <c:v> CityC</c:v>
                </c:pt>
                <c:pt idx="4">
                  <c:v> CityB</c:v>
                </c:pt>
              </c:strCache>
            </c:strRef>
          </c:cat>
          <c:val>
            <c:numRef>
              <c:f>Pivot!$B$12:$B$17</c:f>
              <c:numCache>
                <c:formatCode>#,##0.00</c:formatCode>
                <c:ptCount val="5"/>
                <c:pt idx="0">
                  <c:v>149.70192307692307</c:v>
                </c:pt>
                <c:pt idx="1">
                  <c:v>150.88235294117646</c:v>
                </c:pt>
                <c:pt idx="2">
                  <c:v>152.40129449838187</c:v>
                </c:pt>
                <c:pt idx="3">
                  <c:v>152.62717770034843</c:v>
                </c:pt>
                <c:pt idx="4">
                  <c:v>153.16249999999999</c:v>
                </c:pt>
              </c:numCache>
            </c:numRef>
          </c:val>
          <c:extLst>
            <c:ext xmlns:c16="http://schemas.microsoft.com/office/drawing/2014/chart" uri="{C3380CC4-5D6E-409C-BE32-E72D297353CC}">
              <c16:uniqueId val="{00000000-00A4-48AD-B42F-585568DE4636}"/>
            </c:ext>
          </c:extLst>
        </c:ser>
        <c:dLbls>
          <c:showLegendKey val="0"/>
          <c:showVal val="1"/>
          <c:showCatName val="0"/>
          <c:showSerName val="0"/>
          <c:showPercent val="0"/>
          <c:showBubbleSize val="0"/>
        </c:dLbls>
        <c:gapWidth val="150"/>
        <c:overlap val="-25"/>
        <c:axId val="634195807"/>
        <c:axId val="457878223"/>
      </c:barChart>
      <c:catAx>
        <c:axId val="63419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8223"/>
        <c:crosses val="autoZero"/>
        <c:auto val="1"/>
        <c:lblAlgn val="ctr"/>
        <c:lblOffset val="100"/>
        <c:noMultiLvlLbl val="0"/>
      </c:catAx>
      <c:valAx>
        <c:axId val="457878223"/>
        <c:scaling>
          <c:orientation val="minMax"/>
        </c:scaling>
        <c:delete val="1"/>
        <c:axPos val="l"/>
        <c:numFmt formatCode="#,##0.00" sourceLinked="1"/>
        <c:majorTickMark val="none"/>
        <c:minorTickMark val="none"/>
        <c:tickLblPos val="nextTo"/>
        <c:crossAx val="63419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Vehicle Info on</a:t>
            </a:r>
            <a:r>
              <a:rPr lang="en-US" sz="1100" baseline="0"/>
              <a:t> Delay Time Across Delivery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Pivot!$D$55:$D$58</c:f>
              <c:strCache>
                <c:ptCount val="3"/>
                <c:pt idx="0">
                  <c:v>Bike C</c:v>
                </c:pt>
                <c:pt idx="1">
                  <c:v>Van A</c:v>
                </c:pt>
                <c:pt idx="2">
                  <c:v>Truck B</c:v>
                </c:pt>
              </c:strCache>
            </c:strRef>
          </c:cat>
          <c:val>
            <c:numRef>
              <c:f>Pivot!$E$55:$E$58</c:f>
              <c:numCache>
                <c:formatCode>General</c:formatCode>
                <c:ptCount val="3"/>
                <c:pt idx="0">
                  <c:v>23.5</c:v>
                </c:pt>
                <c:pt idx="1">
                  <c:v>14.5</c:v>
                </c:pt>
                <c:pt idx="2">
                  <c:v>10</c:v>
                </c:pt>
              </c:numCache>
            </c:numRef>
          </c:val>
          <c:extLst>
            <c:ext xmlns:c16="http://schemas.microsoft.com/office/drawing/2014/chart" uri="{C3380CC4-5D6E-409C-BE32-E72D297353CC}">
              <c16:uniqueId val="{00000001-D19E-4C2F-9D6E-C34FD0FB1DB3}"/>
            </c:ext>
          </c:extLst>
        </c:ser>
        <c:dLbls>
          <c:dLblPos val="outEnd"/>
          <c:showLegendKey val="0"/>
          <c:showVal val="1"/>
          <c:showCatName val="0"/>
          <c:showSerName val="0"/>
          <c:showPercent val="0"/>
          <c:showBubbleSize val="0"/>
        </c:dLbls>
        <c:gapWidth val="219"/>
        <c:axId val="682816239"/>
        <c:axId val="1708422224"/>
      </c:barChart>
      <c:catAx>
        <c:axId val="68281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22224"/>
        <c:crosses val="autoZero"/>
        <c:auto val="1"/>
        <c:lblAlgn val="ctr"/>
        <c:lblOffset val="100"/>
        <c:noMultiLvlLbl val="0"/>
      </c:catAx>
      <c:valAx>
        <c:axId val="1708422224"/>
        <c:scaling>
          <c:orientation val="minMax"/>
        </c:scaling>
        <c:delete val="1"/>
        <c:axPos val="l"/>
        <c:numFmt formatCode="General" sourceLinked="1"/>
        <c:majorTickMark val="none"/>
        <c:minorTickMark val="none"/>
        <c:tickLblPos val="nextTo"/>
        <c:crossAx val="68281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Driver's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6.4257068751901306E-2"/>
          <c:y val="0.28460728841055671"/>
          <c:w val="0.55311801734055421"/>
          <c:h val="0.69209195584220307"/>
        </c:manualLayout>
      </c:layout>
      <c:pieChart>
        <c:varyColors val="1"/>
        <c:ser>
          <c:idx val="0"/>
          <c:order val="0"/>
          <c:tx>
            <c:strRef>
              <c:f>Pivot!$B$21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8B-497D-A03F-89865918589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98B-497D-A03F-8986591858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2"/>
                <c:pt idx="0">
                  <c:v>Utilized</c:v>
                </c:pt>
                <c:pt idx="1">
                  <c:v>Under Utilized</c:v>
                </c:pt>
              </c:strCache>
            </c:strRef>
          </c:cat>
          <c:val>
            <c:numRef>
              <c:f>Pivot!$B$22:$B$24</c:f>
              <c:numCache>
                <c:formatCode>0.00%</c:formatCode>
                <c:ptCount val="2"/>
                <c:pt idx="0">
                  <c:v>0.52200000000000002</c:v>
                </c:pt>
                <c:pt idx="1">
                  <c:v>0.47799999999999998</c:v>
                </c:pt>
              </c:numCache>
            </c:numRef>
          </c:val>
          <c:extLst>
            <c:ext xmlns:c16="http://schemas.microsoft.com/office/drawing/2014/chart" uri="{C3380CC4-5D6E-409C-BE32-E72D297353CC}">
              <c16:uniqueId val="{00000004-498B-497D-A03F-89865918589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540721968644319"/>
          <c:y val="0.41205792743243769"/>
          <c:w val="0.35049637953159379"/>
          <c:h val="0.5309709714234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Customer's Delay Status</a:t>
            </a:r>
          </a:p>
        </c:rich>
      </c:tx>
      <c:layout>
        <c:manualLayout>
          <c:xMode val="edge"/>
          <c:yMode val="edge"/>
          <c:x val="0.1942035636854017"/>
          <c:y val="0.0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6">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8.8940999041302329E-2"/>
          <c:y val="0.33378448588591914"/>
          <c:w val="0.51831304407073375"/>
          <c:h val="0.6349330708661417"/>
        </c:manualLayout>
      </c:layout>
      <c:pieChart>
        <c:varyColors val="1"/>
        <c:ser>
          <c:idx val="0"/>
          <c:order val="0"/>
          <c:tx>
            <c:strRef>
              <c:f>Pivot!$B$95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0-44E8-930D-F21846D8D7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0-44E8-930D-F21846D8D7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0-44E8-930D-F21846D8D7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Pivot!$A$96:$A$99</c:f>
              <c:strCache>
                <c:ptCount val="3"/>
                <c:pt idx="0">
                  <c:v>Delayed</c:v>
                </c:pt>
                <c:pt idx="1">
                  <c:v>Extremely Delayed</c:v>
                </c:pt>
                <c:pt idx="2">
                  <c:v>On time</c:v>
                </c:pt>
              </c:strCache>
            </c:strRef>
          </c:cat>
          <c:val>
            <c:numRef>
              <c:f>Pivot!$B$96:$B$99</c:f>
              <c:numCache>
                <c:formatCode>0.00%</c:formatCode>
                <c:ptCount val="3"/>
                <c:pt idx="0">
                  <c:v>0.502</c:v>
                </c:pt>
                <c:pt idx="1">
                  <c:v>0.46733333333333332</c:v>
                </c:pt>
                <c:pt idx="2">
                  <c:v>3.0666666666666665E-2</c:v>
                </c:pt>
              </c:numCache>
            </c:numRef>
          </c:val>
          <c:extLst>
            <c:ext xmlns:c16="http://schemas.microsoft.com/office/drawing/2014/chart" uri="{C3380CC4-5D6E-409C-BE32-E72D297353CC}">
              <c16:uniqueId val="{00000007-0A5A-41A6-8C38-B24F583F323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Delivery Time of</a:t>
            </a:r>
            <a:r>
              <a:rPr lang="en-US" baseline="0"/>
              <a:t> </a:t>
            </a:r>
            <a:r>
              <a:rPr lang="en-US"/>
              <a:t>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Pivot!$A$173:$A$174</c:f>
              <c:strCache>
                <c:ptCount val="1"/>
                <c:pt idx="0">
                  <c:v>1001</c:v>
                </c:pt>
              </c:strCache>
            </c:strRef>
          </c:cat>
          <c:val>
            <c:numRef>
              <c:f>Pivot!$B$173:$B$174</c:f>
              <c:numCache>
                <c:formatCode>General</c:formatCode>
                <c:ptCount val="1"/>
                <c:pt idx="0">
                  <c:v>92</c:v>
                </c:pt>
              </c:numCache>
            </c:numRef>
          </c:val>
          <c:extLst>
            <c:ext xmlns:c16="http://schemas.microsoft.com/office/drawing/2014/chart" uri="{C3380CC4-5D6E-409C-BE32-E72D297353CC}">
              <c16:uniqueId val="{00000000-F6EE-457B-A5CD-1056E119A60C}"/>
            </c:ext>
          </c:extLst>
        </c:ser>
        <c:dLbls>
          <c:dLblPos val="outEnd"/>
          <c:showLegendKey val="0"/>
          <c:showVal val="1"/>
          <c:showCatName val="0"/>
          <c:showSerName val="0"/>
          <c:showPercent val="0"/>
          <c:showBubbleSize val="0"/>
        </c:dLbls>
        <c:gapWidth val="182"/>
        <c:axId val="725937167"/>
        <c:axId val="867129855"/>
      </c:barChart>
      <c:catAx>
        <c:axId val="725937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29855"/>
        <c:crosses val="autoZero"/>
        <c:auto val="1"/>
        <c:lblAlgn val="ctr"/>
        <c:lblOffset val="100"/>
        <c:noMultiLvlLbl val="0"/>
      </c:catAx>
      <c:valAx>
        <c:axId val="8671298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3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Dashboard.xlsx]Pivot!PivotTable4</c:name>
    <c:fmtId val="2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aseline="0">
                <a:solidFill>
                  <a:sysClr val="windowText" lastClr="000000"/>
                </a:solidFill>
              </a:rPr>
              <a:t>Orders Delay Status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dLbl>
          <c:idx val="0"/>
          <c:layout>
            <c:manualLayout>
              <c:x val="-0.18595686230103831"/>
              <c:y val="1.388909321168668E-2"/>
            </c:manualLayout>
          </c:layout>
          <c:tx>
            <c:rich>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4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A16D"/>
          </a:solidFill>
          <a:ln w="19050">
            <a:noFill/>
          </a:ln>
          <a:effectLst/>
        </c:spPr>
      </c:pivotFmt>
      <c:pivotFmt>
        <c:idx val="29"/>
        <c:spPr>
          <a:solidFill>
            <a:schemeClr val="bg2">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CC4CC"/>
          </a:solidFill>
          <a:ln w="19050">
            <a:noFill/>
          </a:ln>
          <a:effectLst/>
        </c:spPr>
        <c:dLbl>
          <c:idx val="0"/>
          <c:layout>
            <c:manualLayout>
              <c:x val="-0.18339276028920032"/>
              <c:y val="-5.38478759344948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DA16D"/>
          </a:solidFill>
          <a:ln w="19050">
            <a:noFill/>
          </a:ln>
          <a:effectLst/>
        </c:spPr>
        <c:dLbl>
          <c:idx val="0"/>
          <c:layout>
            <c:manualLayout>
              <c:x val="0.20977438543392216"/>
              <c:y val="-5.9935185787726948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3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DA16D"/>
          </a:solidFill>
          <a:ln w="19050">
            <a:noFill/>
          </a:ln>
          <a:effectLst/>
        </c:spPr>
        <c:dLbl>
          <c:idx val="0"/>
          <c:layout>
            <c:manualLayout>
              <c:x val="0.20977438543392216"/>
              <c:y val="-5.9935185787726948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38"/>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EDA16D"/>
          </a:solidFill>
          <a:ln w="19050">
            <a:noFill/>
          </a:ln>
          <a:effectLst/>
        </c:spPr>
        <c:dLbl>
          <c:idx val="0"/>
          <c:layout>
            <c:manualLayout>
              <c:x val="0.14838348887002986"/>
              <c:y val="-2.687733454805764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4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DA16D"/>
          </a:solidFill>
          <a:ln w="19050">
            <a:noFill/>
          </a:ln>
          <a:effectLst/>
        </c:spPr>
        <c:dLbl>
          <c:idx val="0"/>
          <c:layout>
            <c:manualLayout>
              <c:x val="0.14838348887002986"/>
              <c:y val="-2.687733454805764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46"/>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EDA16D"/>
          </a:solidFill>
          <a:ln w="19050">
            <a:noFill/>
          </a:ln>
          <a:effectLst/>
        </c:spPr>
        <c:dLbl>
          <c:idx val="0"/>
          <c:layout>
            <c:manualLayout>
              <c:x val="0.19247548346500168"/>
              <c:y val="-3.31787087034982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40729713171364"/>
                  <c:h val="0.14130843002144788"/>
                </c:manualLayout>
              </c15:layout>
            </c:ext>
          </c:extLst>
        </c:dLbl>
      </c:pivotFmt>
      <c:pivotFmt>
        <c:idx val="50"/>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4192769699408"/>
          <c:y val="0.28680781288446539"/>
          <c:w val="0.41056296338870041"/>
          <c:h val="0.71161373102390935"/>
        </c:manualLayout>
      </c:layout>
      <c:doughnutChart>
        <c:varyColors val="1"/>
        <c:ser>
          <c:idx val="0"/>
          <c:order val="0"/>
          <c:tx>
            <c:strRef>
              <c:f>Pivot!$B$95</c:f>
              <c:strCache>
                <c:ptCount val="1"/>
                <c:pt idx="0">
                  <c:v>Total</c:v>
                </c:pt>
              </c:strCache>
            </c:strRef>
          </c:tx>
          <c:spPr>
            <a:ln>
              <a:noFill/>
            </a:ln>
          </c:spPr>
          <c:dPt>
            <c:idx val="0"/>
            <c:bubble3D val="0"/>
            <c:spPr>
              <a:solidFill>
                <a:srgbClr val="5CC4CC"/>
              </a:solidFill>
              <a:ln w="19050">
                <a:noFill/>
              </a:ln>
              <a:effectLst/>
            </c:spPr>
            <c:extLst>
              <c:ext xmlns:c16="http://schemas.microsoft.com/office/drawing/2014/chart" uri="{C3380CC4-5D6E-409C-BE32-E72D297353CC}">
                <c16:uniqueId val="{00000001-57D3-4ABA-8811-8543310FFFD0}"/>
              </c:ext>
            </c:extLst>
          </c:dPt>
          <c:dPt>
            <c:idx val="1"/>
            <c:bubble3D val="0"/>
            <c:spPr>
              <a:solidFill>
                <a:srgbClr val="EDA16D"/>
              </a:solidFill>
              <a:ln w="19050">
                <a:noFill/>
              </a:ln>
              <a:effectLst/>
            </c:spPr>
            <c:extLst>
              <c:ext xmlns:c16="http://schemas.microsoft.com/office/drawing/2014/chart" uri="{C3380CC4-5D6E-409C-BE32-E72D297353CC}">
                <c16:uniqueId val="{00000003-57D3-4ABA-8811-8543310FFFD0}"/>
              </c:ext>
            </c:extLst>
          </c:dPt>
          <c:dPt>
            <c:idx val="2"/>
            <c:bubble3D val="0"/>
            <c:spPr>
              <a:solidFill>
                <a:schemeClr val="bg1">
                  <a:lumMod val="50000"/>
                </a:schemeClr>
              </a:solidFill>
              <a:ln w="19050">
                <a:noFill/>
              </a:ln>
              <a:effectLst/>
            </c:spPr>
            <c:extLst>
              <c:ext xmlns:c16="http://schemas.microsoft.com/office/drawing/2014/chart" uri="{C3380CC4-5D6E-409C-BE32-E72D297353CC}">
                <c16:uniqueId val="{00000005-57D3-4ABA-8811-8543310FFFD0}"/>
              </c:ext>
            </c:extLst>
          </c:dPt>
          <c:dLbls>
            <c:dLbl>
              <c:idx val="0"/>
              <c:delete val="1"/>
              <c:extLst>
                <c:ext xmlns:c15="http://schemas.microsoft.com/office/drawing/2012/chart" uri="{CE6537A1-D6FC-4f65-9D91-7224C49458BB}"/>
                <c:ext xmlns:c16="http://schemas.microsoft.com/office/drawing/2014/chart" uri="{C3380CC4-5D6E-409C-BE32-E72D297353CC}">
                  <c16:uniqueId val="{00000001-57D3-4ABA-8811-8543310FFFD0}"/>
                </c:ext>
              </c:extLst>
            </c:dLbl>
            <c:dLbl>
              <c:idx val="1"/>
              <c:layout>
                <c:manualLayout>
                  <c:x val="0.19247548346500168"/>
                  <c:y val="-3.31787087034982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40729713171364"/>
                      <c:h val="0.14130843002144788"/>
                    </c:manualLayout>
                  </c15:layout>
                </c:ext>
                <c:ext xmlns:c16="http://schemas.microsoft.com/office/drawing/2014/chart" uri="{C3380CC4-5D6E-409C-BE32-E72D297353CC}">
                  <c16:uniqueId val="{00000003-57D3-4ABA-8811-8543310FFFD0}"/>
                </c:ext>
              </c:extLst>
            </c:dLbl>
            <c:dLbl>
              <c:idx val="2"/>
              <c:delete val="1"/>
              <c:extLst>
                <c:ext xmlns:c15="http://schemas.microsoft.com/office/drawing/2012/chart" uri="{CE6537A1-D6FC-4f65-9D91-7224C49458BB}"/>
                <c:ext xmlns:c16="http://schemas.microsoft.com/office/drawing/2014/chart" uri="{C3380CC4-5D6E-409C-BE32-E72D297353CC}">
                  <c16:uniqueId val="{00000005-57D3-4ABA-8811-8543310FFF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Pivot!$A$96:$A$99</c:f>
              <c:strCache>
                <c:ptCount val="3"/>
                <c:pt idx="0">
                  <c:v>Delayed</c:v>
                </c:pt>
                <c:pt idx="1">
                  <c:v>Extremely Delayed</c:v>
                </c:pt>
                <c:pt idx="2">
                  <c:v>On time</c:v>
                </c:pt>
              </c:strCache>
            </c:strRef>
          </c:cat>
          <c:val>
            <c:numRef>
              <c:f>Pivot!$B$96:$B$99</c:f>
              <c:numCache>
                <c:formatCode>0.00%</c:formatCode>
                <c:ptCount val="3"/>
                <c:pt idx="0">
                  <c:v>0.502</c:v>
                </c:pt>
                <c:pt idx="1">
                  <c:v>0.46733333333333332</c:v>
                </c:pt>
                <c:pt idx="2">
                  <c:v>3.0666666666666665E-2</c:v>
                </c:pt>
              </c:numCache>
            </c:numRef>
          </c:val>
          <c:extLst>
            <c:ext xmlns:c16="http://schemas.microsoft.com/office/drawing/2014/chart" uri="{C3380CC4-5D6E-409C-BE32-E72D297353CC}">
              <c16:uniqueId val="{00000006-57D3-4ABA-8811-8543310FFF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583234964738643"/>
          <c:y val="0.44757951713129457"/>
          <c:w val="0.3451521162635300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10 Drivers With High Delays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0729639220762"/>
          <c:y val="0.15560915935836245"/>
          <c:w val="0.88257569831715532"/>
          <c:h val="0.81675080549285828"/>
        </c:manualLayout>
      </c:layout>
      <c:barChart>
        <c:barDir val="bar"/>
        <c:grouping val="clustered"/>
        <c:varyColors val="0"/>
        <c:ser>
          <c:idx val="0"/>
          <c:order val="0"/>
          <c:tx>
            <c:strRef>
              <c:f>Pivot!$B$125</c:f>
              <c:strCache>
                <c:ptCount val="1"/>
                <c:pt idx="0">
                  <c:v>Total</c:v>
                </c:pt>
              </c:strCache>
            </c:strRef>
          </c:tx>
          <c:spPr>
            <a:solidFill>
              <a:srgbClr val="5CC4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Pivot!$A$126:$A$136</c:f>
              <c:strCache>
                <c:ptCount val="10"/>
                <c:pt idx="0">
                  <c:v>D50</c:v>
                </c:pt>
                <c:pt idx="1">
                  <c:v>D2</c:v>
                </c:pt>
                <c:pt idx="2">
                  <c:v>D86</c:v>
                </c:pt>
                <c:pt idx="3">
                  <c:v>D64</c:v>
                </c:pt>
                <c:pt idx="4">
                  <c:v>D16</c:v>
                </c:pt>
                <c:pt idx="5">
                  <c:v>D60</c:v>
                </c:pt>
                <c:pt idx="6">
                  <c:v>D3</c:v>
                </c:pt>
                <c:pt idx="7">
                  <c:v>D13</c:v>
                </c:pt>
                <c:pt idx="8">
                  <c:v>D96</c:v>
                </c:pt>
                <c:pt idx="9">
                  <c:v>D34</c:v>
                </c:pt>
              </c:strCache>
            </c:strRef>
          </c:cat>
          <c:val>
            <c:numRef>
              <c:f>Pivot!$B$126:$B$136</c:f>
              <c:numCache>
                <c:formatCode>General</c:formatCode>
                <c:ptCount val="10"/>
                <c:pt idx="0">
                  <c:v>304</c:v>
                </c:pt>
                <c:pt idx="1">
                  <c:v>305</c:v>
                </c:pt>
                <c:pt idx="2">
                  <c:v>311</c:v>
                </c:pt>
                <c:pt idx="3">
                  <c:v>314</c:v>
                </c:pt>
                <c:pt idx="4">
                  <c:v>318</c:v>
                </c:pt>
                <c:pt idx="5">
                  <c:v>325</c:v>
                </c:pt>
                <c:pt idx="6">
                  <c:v>328</c:v>
                </c:pt>
                <c:pt idx="7">
                  <c:v>337</c:v>
                </c:pt>
                <c:pt idx="8">
                  <c:v>342</c:v>
                </c:pt>
                <c:pt idx="9">
                  <c:v>348</c:v>
                </c:pt>
              </c:numCache>
            </c:numRef>
          </c:val>
          <c:extLst>
            <c:ext xmlns:c16="http://schemas.microsoft.com/office/drawing/2014/chart" uri="{C3380CC4-5D6E-409C-BE32-E72D297353CC}">
              <c16:uniqueId val="{00000000-B67A-42BE-87F9-4A5E853F9671}"/>
            </c:ext>
          </c:extLst>
        </c:ser>
        <c:dLbls>
          <c:showLegendKey val="0"/>
          <c:showVal val="0"/>
          <c:showCatName val="0"/>
          <c:showSerName val="0"/>
          <c:showPercent val="0"/>
          <c:showBubbleSize val="0"/>
        </c:dLbls>
        <c:gapWidth val="60"/>
        <c:axId val="278752288"/>
        <c:axId val="278752704"/>
      </c:barChart>
      <c:catAx>
        <c:axId val="2787522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278752704"/>
        <c:crosses val="autoZero"/>
        <c:auto val="1"/>
        <c:lblAlgn val="ctr"/>
        <c:lblOffset val="100"/>
        <c:noMultiLvlLbl val="0"/>
      </c:catAx>
      <c:valAx>
        <c:axId val="278752704"/>
        <c:scaling>
          <c:orientation val="minMax"/>
        </c:scaling>
        <c:delete val="1"/>
        <c:axPos val="b"/>
        <c:numFmt formatCode="General" sourceLinked="1"/>
        <c:majorTickMark val="none"/>
        <c:minorTickMark val="none"/>
        <c:tickLblPos val="nextTo"/>
        <c:crossAx val="278752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Dashboard.xlsx]Pivot!PivotTable19</c:name>
    <c:fmtId val="2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 Delay </a:t>
            </a:r>
            <a:r>
              <a:rPr lang="en-US" baseline="0">
                <a:solidFill>
                  <a:sysClr val="windowText" lastClr="000000"/>
                </a:solidFill>
              </a:rPr>
              <a:t>by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086956521739129E-2"/>
          <c:y val="0.17428099004765096"/>
          <c:w val="0.94782608695652171"/>
          <c:h val="0.6382504821888878"/>
        </c:manualLayout>
      </c:layout>
      <c:barChart>
        <c:barDir val="col"/>
        <c:grouping val="clustered"/>
        <c:varyColors val="0"/>
        <c:ser>
          <c:idx val="0"/>
          <c:order val="0"/>
          <c:tx>
            <c:strRef>
              <c:f>Pivot!$E$63</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Pivot!$D$64:$D$70</c:f>
              <c:multiLvlStrCache>
                <c:ptCount val="5"/>
                <c:lvl>
                  <c:pt idx="0">
                    <c:v>Route2</c:v>
                  </c:pt>
                  <c:pt idx="1">
                    <c:v>Route4</c:v>
                  </c:pt>
                  <c:pt idx="2">
                    <c:v>Route3</c:v>
                  </c:pt>
                  <c:pt idx="3">
                    <c:v>Route5</c:v>
                  </c:pt>
                  <c:pt idx="4">
                    <c:v>Route1</c:v>
                  </c:pt>
                </c:lvl>
                <c:lvl>
                  <c:pt idx="0">
                    <c:v>Completed</c:v>
                  </c:pt>
                </c:lvl>
              </c:multiLvlStrCache>
            </c:multiLvlStrRef>
          </c:cat>
          <c:val>
            <c:numRef>
              <c:f>Pivot!$E$64:$E$70</c:f>
              <c:numCache>
                <c:formatCode>0.00</c:formatCode>
                <c:ptCount val="5"/>
                <c:pt idx="0">
                  <c:v>2201</c:v>
                </c:pt>
                <c:pt idx="1">
                  <c:v>2142</c:v>
                </c:pt>
                <c:pt idx="2">
                  <c:v>2097</c:v>
                </c:pt>
                <c:pt idx="3">
                  <c:v>1988</c:v>
                </c:pt>
                <c:pt idx="4">
                  <c:v>1898</c:v>
                </c:pt>
              </c:numCache>
            </c:numRef>
          </c:val>
          <c:extLst>
            <c:ext xmlns:c16="http://schemas.microsoft.com/office/drawing/2014/chart" uri="{C3380CC4-5D6E-409C-BE32-E72D297353CC}">
              <c16:uniqueId val="{00000000-02EF-4818-97FB-8F6C977C8DAB}"/>
            </c:ext>
          </c:extLst>
        </c:ser>
        <c:dLbls>
          <c:dLblPos val="outEnd"/>
          <c:showLegendKey val="0"/>
          <c:showVal val="1"/>
          <c:showCatName val="0"/>
          <c:showSerName val="0"/>
          <c:showPercent val="0"/>
          <c:showBubbleSize val="0"/>
        </c:dLbls>
        <c:gapWidth val="100"/>
        <c:overlap val="-27"/>
        <c:axId val="1477182928"/>
        <c:axId val="1477181680"/>
      </c:barChart>
      <c:catAx>
        <c:axId val="14771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77181680"/>
        <c:crosses val="autoZero"/>
        <c:auto val="1"/>
        <c:lblAlgn val="ctr"/>
        <c:lblOffset val="100"/>
        <c:noMultiLvlLbl val="0"/>
      </c:catAx>
      <c:valAx>
        <c:axId val="1477181680"/>
        <c:scaling>
          <c:orientation val="minMax"/>
        </c:scaling>
        <c:delete val="1"/>
        <c:axPos val="l"/>
        <c:numFmt formatCode="0.00" sourceLinked="1"/>
        <c:majorTickMark val="none"/>
        <c:minorTickMark val="none"/>
        <c:tickLblPos val="nextTo"/>
        <c:crossAx val="147718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Dashboard.xlsx]Pivot!PivotTable3</c:name>
    <c:fmtId val="2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a:t>
            </a:r>
            <a:r>
              <a:rPr lang="en-US" baseline="0">
                <a:solidFill>
                  <a:sysClr val="windowText" lastClr="000000"/>
                </a:solidFill>
              </a:rPr>
              <a:t> Delivery Time by City</a:t>
            </a:r>
          </a:p>
        </c:rich>
      </c:tx>
      <c:layout>
        <c:manualLayout>
          <c:xMode val="edge"/>
          <c:yMode val="edge"/>
          <c:x val="0.18462576114118168"/>
          <c:y val="3.07523392014146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5358705161854"/>
          <c:y val="0.16708333333333336"/>
          <c:w val="0.86180755411078369"/>
          <c:h val="0.76383735677246478"/>
        </c:manualLayout>
      </c:layout>
      <c:barChart>
        <c:barDir val="bar"/>
        <c:grouping val="clustered"/>
        <c:varyColors val="0"/>
        <c:ser>
          <c:idx val="0"/>
          <c:order val="0"/>
          <c:tx>
            <c:strRef>
              <c:f>Pivot!$B$11</c:f>
              <c:strCache>
                <c:ptCount val="1"/>
                <c:pt idx="0">
                  <c:v>Total</c:v>
                </c:pt>
              </c:strCache>
            </c:strRef>
          </c:tx>
          <c:spPr>
            <a:solidFill>
              <a:srgbClr val="5CC4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Pivot!$A$12:$A$17</c:f>
              <c:strCache>
                <c:ptCount val="5"/>
                <c:pt idx="0">
                  <c:v> CityD</c:v>
                </c:pt>
                <c:pt idx="1">
                  <c:v> CityE</c:v>
                </c:pt>
                <c:pt idx="2">
                  <c:v> CityA</c:v>
                </c:pt>
                <c:pt idx="3">
                  <c:v> CityC</c:v>
                </c:pt>
                <c:pt idx="4">
                  <c:v> CityB</c:v>
                </c:pt>
              </c:strCache>
            </c:strRef>
          </c:cat>
          <c:val>
            <c:numRef>
              <c:f>Pivot!$B$12:$B$17</c:f>
              <c:numCache>
                <c:formatCode>#,##0.00</c:formatCode>
                <c:ptCount val="5"/>
                <c:pt idx="0">
                  <c:v>149.70192307692307</c:v>
                </c:pt>
                <c:pt idx="1">
                  <c:v>150.88235294117646</c:v>
                </c:pt>
                <c:pt idx="2">
                  <c:v>152.40129449838187</c:v>
                </c:pt>
                <c:pt idx="3">
                  <c:v>152.62717770034843</c:v>
                </c:pt>
                <c:pt idx="4">
                  <c:v>153.16249999999999</c:v>
                </c:pt>
              </c:numCache>
            </c:numRef>
          </c:val>
          <c:extLst>
            <c:ext xmlns:c16="http://schemas.microsoft.com/office/drawing/2014/chart" uri="{C3380CC4-5D6E-409C-BE32-E72D297353CC}">
              <c16:uniqueId val="{00000000-8C29-4F16-85E7-7DA6E68FF593}"/>
            </c:ext>
          </c:extLst>
        </c:ser>
        <c:dLbls>
          <c:showLegendKey val="0"/>
          <c:showVal val="0"/>
          <c:showCatName val="0"/>
          <c:showSerName val="0"/>
          <c:showPercent val="0"/>
          <c:showBubbleSize val="0"/>
        </c:dLbls>
        <c:gapWidth val="50"/>
        <c:axId val="1471129808"/>
        <c:axId val="1471131472"/>
      </c:barChart>
      <c:catAx>
        <c:axId val="14711298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 spcFirstLastPara="1" vertOverflow="ellipsis"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71131472"/>
        <c:crosses val="autoZero"/>
        <c:auto val="1"/>
        <c:lblAlgn val="ctr"/>
        <c:lblOffset val="100"/>
        <c:noMultiLvlLbl val="0"/>
      </c:catAx>
      <c:valAx>
        <c:axId val="1471131472"/>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14711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Dashboard.xlsx]Pivot!PivotTable20</c:name>
    <c:fmtId val="2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Customers</a:t>
            </a:r>
            <a:r>
              <a:rPr lang="en-US" baseline="0">
                <a:solidFill>
                  <a:sysClr val="windowText" lastClr="000000"/>
                </a:solidFill>
              </a:rPr>
              <a:t> Feedback</a:t>
            </a:r>
            <a:endParaRPr lang="en-US">
              <a:solidFill>
                <a:sysClr val="windowText" lastClr="000000"/>
              </a:solidFill>
            </a:endParaRPr>
          </a:p>
        </c:rich>
      </c:tx>
      <c:layout>
        <c:manualLayout>
          <c:xMode val="edge"/>
          <c:yMode val="edge"/>
          <c:x val="0.23191952457736728"/>
          <c:y val="4.3344754277905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81869151172857"/>
          <c:y val="0.19742931738895708"/>
          <c:w val="0.748108010058952"/>
          <c:h val="0.70166983897103097"/>
        </c:manualLayout>
      </c:layout>
      <c:barChart>
        <c:barDir val="bar"/>
        <c:grouping val="clustered"/>
        <c:varyColors val="0"/>
        <c:ser>
          <c:idx val="0"/>
          <c:order val="0"/>
          <c:tx>
            <c:strRef>
              <c:f>Pivot!$E$75</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Pivot!$D$76:$D$79</c:f>
              <c:strCache>
                <c:ptCount val="3"/>
                <c:pt idx="0">
                  <c:v>Positive</c:v>
                </c:pt>
                <c:pt idx="1">
                  <c:v>Neutral</c:v>
                </c:pt>
                <c:pt idx="2">
                  <c:v>Negative</c:v>
                </c:pt>
              </c:strCache>
            </c:strRef>
          </c:cat>
          <c:val>
            <c:numRef>
              <c:f>Pivot!$E$76:$E$79</c:f>
              <c:numCache>
                <c:formatCode>0.00</c:formatCode>
                <c:ptCount val="3"/>
                <c:pt idx="0">
                  <c:v>481</c:v>
                </c:pt>
                <c:pt idx="1">
                  <c:v>490</c:v>
                </c:pt>
                <c:pt idx="2">
                  <c:v>529</c:v>
                </c:pt>
              </c:numCache>
            </c:numRef>
          </c:val>
          <c:extLst>
            <c:ext xmlns:c16="http://schemas.microsoft.com/office/drawing/2014/chart" uri="{C3380CC4-5D6E-409C-BE32-E72D297353CC}">
              <c16:uniqueId val="{00000000-2FDD-4F80-B713-497161C18066}"/>
            </c:ext>
          </c:extLst>
        </c:ser>
        <c:dLbls>
          <c:showLegendKey val="0"/>
          <c:showVal val="0"/>
          <c:showCatName val="0"/>
          <c:showSerName val="0"/>
          <c:showPercent val="0"/>
          <c:showBubbleSize val="0"/>
        </c:dLbls>
        <c:gapWidth val="70"/>
        <c:axId val="18866800"/>
        <c:axId val="18870128"/>
      </c:barChart>
      <c:catAx>
        <c:axId val="18866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70128"/>
        <c:crosses val="autoZero"/>
        <c:auto val="1"/>
        <c:lblAlgn val="ctr"/>
        <c:lblOffset val="100"/>
        <c:noMultiLvlLbl val="0"/>
      </c:catAx>
      <c:valAx>
        <c:axId val="18870128"/>
        <c:scaling>
          <c:orientation val="minMax"/>
        </c:scaling>
        <c:delete val="1"/>
        <c:axPos val="b"/>
        <c:numFmt formatCode="0.00" sourceLinked="1"/>
        <c:majorTickMark val="none"/>
        <c:minorTickMark val="none"/>
        <c:tickLblPos val="nextTo"/>
        <c:crossAx val="188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Dashboard.xlsx]Pivot!PivotTable9</c:name>
    <c:fmtId val="27"/>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Orders Delivery Status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w="19050">
            <a:solidFill>
              <a:schemeClr val="lt1"/>
            </a:solidFill>
          </a:ln>
          <a:effectLst/>
        </c:spPr>
        <c:dLbl>
          <c:idx val="0"/>
          <c:layout>
            <c:manualLayout>
              <c:x val="-0.18055555555555555"/>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w="19050">
            <a:solidFill>
              <a:schemeClr val="lt1"/>
            </a:solidFill>
          </a:ln>
          <a:effectLst/>
        </c:spPr>
        <c:dLbl>
          <c:idx val="0"/>
          <c:layout>
            <c:manualLayout>
              <c:x val="-0.18055555555555555"/>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w="19050">
            <a:solidFill>
              <a:schemeClr val="lt1"/>
            </a:solidFill>
          </a:ln>
          <a:effectLst/>
        </c:spPr>
      </c:pivotFmt>
      <c:pivotFmt>
        <c:idx val="8"/>
        <c:spPr>
          <a:solidFill>
            <a:srgbClr val="5CC4CC"/>
          </a:solidFill>
          <a:ln w="19050">
            <a:solidFill>
              <a:schemeClr val="lt1"/>
            </a:solidFill>
          </a:ln>
          <a:effectLst/>
        </c:spPr>
      </c:pivotFmt>
      <c:pivotFmt>
        <c:idx val="9"/>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w="19050">
            <a:solidFill>
              <a:schemeClr val="lt1"/>
            </a:solidFill>
          </a:ln>
          <a:effectLst/>
        </c:spPr>
      </c:pivotFmt>
      <c:pivotFmt>
        <c:idx val="11"/>
        <c:spPr>
          <a:solidFill>
            <a:srgbClr val="5CC4CC"/>
          </a:solidFill>
          <a:ln w="19050">
            <a:solidFill>
              <a:schemeClr val="lt1"/>
            </a:solidFill>
          </a:ln>
          <a:effectLst/>
        </c:spPr>
      </c:pivotFmt>
      <c:pivotFmt>
        <c:idx val="12"/>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noFill/>
          </a:ln>
          <a:effectLst/>
        </c:spPr>
      </c:pivotFmt>
      <c:pivotFmt>
        <c:idx val="14"/>
        <c:spPr>
          <a:solidFill>
            <a:srgbClr val="5CC4CC"/>
          </a:solidFill>
          <a:ln w="19050">
            <a:noFill/>
          </a:ln>
          <a:effectLst/>
        </c:spPr>
      </c:pivotFmt>
      <c:pivotFmt>
        <c:idx val="15"/>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w="19050">
            <a:noFill/>
          </a:ln>
          <a:effectLst/>
        </c:spPr>
      </c:pivotFmt>
      <c:pivotFmt>
        <c:idx val="17"/>
        <c:spPr>
          <a:solidFill>
            <a:srgbClr val="5CC4CC"/>
          </a:solidFill>
          <a:ln w="19050">
            <a:noFill/>
          </a:ln>
          <a:effectLst/>
        </c:spPr>
      </c:pivotFmt>
      <c:pivotFmt>
        <c:idx val="18"/>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5CC4CC"/>
          </a:solidFill>
          <a:ln w="19050">
            <a:noFill/>
          </a:ln>
          <a:effectLst/>
        </c:spPr>
      </c:pivotFmt>
      <c:pivotFmt>
        <c:idx val="20"/>
        <c:spPr>
          <a:solidFill>
            <a:srgbClr val="5CC4CC"/>
          </a:solidFill>
          <a:ln w="19050">
            <a:noFill/>
          </a:ln>
          <a:effectLst/>
        </c:spPr>
      </c:pivotFmt>
      <c:pivotFmt>
        <c:idx val="21"/>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w="19050">
            <a:noFill/>
          </a:ln>
          <a:effectLst/>
        </c:spPr>
      </c:pivotFmt>
      <c:pivotFmt>
        <c:idx val="23"/>
        <c:spPr>
          <a:solidFill>
            <a:srgbClr val="5CC4CC"/>
          </a:solidFill>
          <a:ln w="19050">
            <a:noFill/>
          </a:ln>
          <a:effectLst/>
        </c:spPr>
      </c:pivotFmt>
      <c:pivotFmt>
        <c:idx val="24"/>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pivotFmt>
      <c:pivotFmt>
        <c:idx val="26"/>
        <c:spPr>
          <a:solidFill>
            <a:srgbClr val="5CC4CC"/>
          </a:solidFill>
          <a:ln w="19050">
            <a:noFill/>
          </a:ln>
          <a:effectLst/>
        </c:spPr>
      </c:pivotFmt>
    </c:pivotFmts>
    <c:plotArea>
      <c:layout/>
      <c:barChart>
        <c:barDir val="col"/>
        <c:grouping val="clustered"/>
        <c:varyColors val="0"/>
        <c:ser>
          <c:idx val="0"/>
          <c:order val="0"/>
          <c:tx>
            <c:strRef>
              <c:f>Pivot!$B$80</c:f>
              <c:strCache>
                <c:ptCount val="1"/>
                <c:pt idx="0">
                  <c:v>Total</c:v>
                </c:pt>
              </c:strCache>
            </c:strRef>
          </c:tx>
          <c:spPr>
            <a:solidFill>
              <a:srgbClr val="EDA16D"/>
            </a:solidFill>
            <a:ln w="19050">
              <a:noFill/>
            </a:ln>
            <a:effectLst/>
          </c:spPr>
          <c:invertIfNegative val="0"/>
          <c:dPt>
            <c:idx val="0"/>
            <c:invertIfNegative val="0"/>
            <c:bubble3D val="0"/>
            <c:spPr>
              <a:solidFill>
                <a:srgbClr val="5CC4CC"/>
              </a:solidFill>
              <a:ln w="19050">
                <a:noFill/>
              </a:ln>
              <a:effectLst/>
            </c:spPr>
            <c:extLst>
              <c:ext xmlns:c16="http://schemas.microsoft.com/office/drawing/2014/chart" uri="{C3380CC4-5D6E-409C-BE32-E72D297353CC}">
                <c16:uniqueId val="{00000001-F631-4527-AB84-9B74D8A0BD48}"/>
              </c:ext>
            </c:extLst>
          </c:dPt>
          <c:dPt>
            <c:idx val="1"/>
            <c:invertIfNegative val="0"/>
            <c:bubble3D val="0"/>
            <c:spPr>
              <a:solidFill>
                <a:srgbClr val="5CC4CC"/>
              </a:solidFill>
              <a:ln w="19050">
                <a:noFill/>
              </a:ln>
              <a:effectLst/>
            </c:spPr>
            <c:extLst>
              <c:ext xmlns:c16="http://schemas.microsoft.com/office/drawing/2014/chart" uri="{C3380CC4-5D6E-409C-BE32-E72D297353CC}">
                <c16:uniqueId val="{00000003-F631-4527-AB84-9B74D8A0BD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Pivot!$A$81:$A$83</c:f>
              <c:strCache>
                <c:ptCount val="2"/>
                <c:pt idx="0">
                  <c:v>In Progress</c:v>
                </c:pt>
                <c:pt idx="1">
                  <c:v>Completed</c:v>
                </c:pt>
              </c:strCache>
            </c:strRef>
          </c:cat>
          <c:val>
            <c:numRef>
              <c:f>Pivot!$B$81:$B$83</c:f>
              <c:numCache>
                <c:formatCode>General</c:formatCode>
                <c:ptCount val="2"/>
                <c:pt idx="0">
                  <c:v>767</c:v>
                </c:pt>
                <c:pt idx="1">
                  <c:v>733</c:v>
                </c:pt>
              </c:numCache>
            </c:numRef>
          </c:val>
          <c:extLst>
            <c:ext xmlns:c16="http://schemas.microsoft.com/office/drawing/2014/chart" uri="{C3380CC4-5D6E-409C-BE32-E72D297353CC}">
              <c16:uniqueId val="{00000004-F631-4527-AB84-9B74D8A0BD48}"/>
            </c:ext>
          </c:extLst>
        </c:ser>
        <c:dLbls>
          <c:dLblPos val="outEnd"/>
          <c:showLegendKey val="0"/>
          <c:showVal val="1"/>
          <c:showCatName val="0"/>
          <c:showSerName val="0"/>
          <c:showPercent val="0"/>
          <c:showBubbleSize val="0"/>
        </c:dLbls>
        <c:gapWidth val="100"/>
        <c:axId val="285281712"/>
        <c:axId val="285279632"/>
      </c:barChart>
      <c:valAx>
        <c:axId val="285279632"/>
        <c:scaling>
          <c:orientation val="minMax"/>
        </c:scaling>
        <c:delete val="1"/>
        <c:axPos val="l"/>
        <c:numFmt formatCode="General" sourceLinked="1"/>
        <c:majorTickMark val="out"/>
        <c:minorTickMark val="none"/>
        <c:tickLblPos val="nextTo"/>
        <c:crossAx val="285281712"/>
        <c:crosses val="autoZero"/>
        <c:crossBetween val="between"/>
      </c:valAx>
      <c:catAx>
        <c:axId val="285281712"/>
        <c:scaling>
          <c:orientation val="minMax"/>
        </c:scaling>
        <c:delete val="0"/>
        <c:axPos val="b"/>
        <c:numFmt formatCode="General" sourceLinked="1"/>
        <c:majorTickMark val="out"/>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1" i="0" u="none" strike="noStrike" kern="1200" baseline="0">
                <a:solidFill>
                  <a:schemeClr val="tx2">
                    <a:lumMod val="65000"/>
                    <a:lumOff val="35000"/>
                  </a:schemeClr>
                </a:solidFill>
                <a:latin typeface="+mn-lt"/>
                <a:ea typeface="+mn-ea"/>
                <a:cs typeface="+mn-cs"/>
              </a:defRPr>
            </a:pPr>
            <a:endParaRPr lang="en-US"/>
          </a:p>
        </c:txPr>
        <c:crossAx val="28527963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c:name>
    <c:fmtId val="1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 Delivery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0"/>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1"/>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Pivot!$B$159</c:f>
              <c:strCache>
                <c:ptCount val="1"/>
                <c:pt idx="0">
                  <c:v>Total</c:v>
                </c:pt>
              </c:strCache>
            </c:strRef>
          </c:tx>
          <c:spPr>
            <a:ln w="28575" cap="rnd">
              <a:solidFill>
                <a:srgbClr val="EDA16D"/>
              </a:solidFill>
              <a:round/>
            </a:ln>
            <a:effectLst/>
          </c:spPr>
          <c:marker>
            <c:symbol val="none"/>
          </c:marker>
          <c:dPt>
            <c:idx val="0"/>
            <c:marker>
              <c:symbol val="none"/>
            </c:marker>
            <c:bubble3D val="0"/>
            <c:spPr>
              <a:ln w="28575" cap="rnd">
                <a:solidFill>
                  <a:srgbClr val="EDA16D"/>
                </a:solidFill>
                <a:round/>
              </a:ln>
              <a:effectLst/>
            </c:spPr>
            <c:extLst>
              <c:ext xmlns:c16="http://schemas.microsoft.com/office/drawing/2014/chart" uri="{C3380CC4-5D6E-409C-BE32-E72D297353CC}">
                <c16:uniqueId val="{00000000-0FBB-422E-BA17-6387F787D53A}"/>
              </c:ext>
            </c:extLst>
          </c:dPt>
          <c:dPt>
            <c:idx val="1"/>
            <c:marker>
              <c:symbol val="none"/>
            </c:marker>
            <c:bubble3D val="0"/>
            <c:spPr>
              <a:ln w="28575" cap="rnd">
                <a:solidFill>
                  <a:srgbClr val="EDA16D"/>
                </a:solidFill>
                <a:round/>
              </a:ln>
              <a:effectLst/>
            </c:spPr>
            <c:extLst>
              <c:ext xmlns:c16="http://schemas.microsoft.com/office/drawing/2014/chart" uri="{C3380CC4-5D6E-409C-BE32-E72D297353CC}">
                <c16:uniqueId val="{00000001-0FBB-422E-BA17-6387F787D53A}"/>
              </c:ext>
            </c:extLst>
          </c:dPt>
          <c:dPt>
            <c:idx val="3"/>
            <c:marker>
              <c:symbol val="none"/>
            </c:marker>
            <c:bubble3D val="0"/>
            <c:spPr>
              <a:ln w="28575" cap="rnd">
                <a:solidFill>
                  <a:srgbClr val="EDA16D"/>
                </a:solidFill>
                <a:round/>
              </a:ln>
              <a:effectLst/>
            </c:spPr>
            <c:extLst>
              <c:ext xmlns:c16="http://schemas.microsoft.com/office/drawing/2014/chart" uri="{C3380CC4-5D6E-409C-BE32-E72D297353CC}">
                <c16:uniqueId val="{00000002-0FBB-422E-BA17-6387F787D53A}"/>
              </c:ext>
            </c:extLst>
          </c:dPt>
          <c:dPt>
            <c:idx val="4"/>
            <c:marker>
              <c:symbol val="none"/>
            </c:marker>
            <c:bubble3D val="0"/>
            <c:spPr>
              <a:ln w="28575" cap="rnd">
                <a:solidFill>
                  <a:srgbClr val="EDA16D"/>
                </a:solidFill>
                <a:round/>
              </a:ln>
              <a:effectLst/>
            </c:spPr>
            <c:extLst>
              <c:ext xmlns:c16="http://schemas.microsoft.com/office/drawing/2014/chart" uri="{C3380CC4-5D6E-409C-BE32-E72D297353CC}">
                <c16:uniqueId val="{00000003-0FBB-422E-BA17-6387F787D53A}"/>
              </c:ext>
            </c:extLst>
          </c:dPt>
          <c:dPt>
            <c:idx val="5"/>
            <c:marker>
              <c:symbol val="none"/>
            </c:marker>
            <c:bubble3D val="0"/>
            <c:spPr>
              <a:ln w="28575" cap="rnd">
                <a:solidFill>
                  <a:srgbClr val="EDA16D"/>
                </a:solidFill>
                <a:round/>
              </a:ln>
              <a:effectLst/>
            </c:spPr>
            <c:extLst>
              <c:ext xmlns:c16="http://schemas.microsoft.com/office/drawing/2014/chart" uri="{C3380CC4-5D6E-409C-BE32-E72D297353CC}">
                <c16:uniqueId val="{00000004-0FBB-422E-BA17-6387F787D53A}"/>
              </c:ext>
            </c:extLst>
          </c:dPt>
          <c:dPt>
            <c:idx val="6"/>
            <c:marker>
              <c:symbol val="none"/>
            </c:marker>
            <c:bubble3D val="0"/>
            <c:spPr>
              <a:ln w="28575" cap="rnd">
                <a:solidFill>
                  <a:srgbClr val="EDA16D"/>
                </a:solidFill>
                <a:round/>
              </a:ln>
              <a:effectLst/>
            </c:spPr>
            <c:extLst>
              <c:ext xmlns:c16="http://schemas.microsoft.com/office/drawing/2014/chart" uri="{C3380CC4-5D6E-409C-BE32-E72D297353CC}">
                <c16:uniqueId val="{00000005-0FBB-422E-BA17-6387F787D53A}"/>
              </c:ext>
            </c:extLst>
          </c:dPt>
          <c:dPt>
            <c:idx val="7"/>
            <c:marker>
              <c:symbol val="none"/>
            </c:marker>
            <c:bubble3D val="0"/>
            <c:spPr>
              <a:ln w="28575" cap="rnd">
                <a:solidFill>
                  <a:srgbClr val="EDA16D"/>
                </a:solidFill>
                <a:round/>
              </a:ln>
              <a:effectLst/>
            </c:spPr>
            <c:extLst>
              <c:ext xmlns:c16="http://schemas.microsoft.com/office/drawing/2014/chart" uri="{C3380CC4-5D6E-409C-BE32-E72D297353CC}">
                <c16:uniqueId val="{00000006-0FBB-422E-BA17-6387F787D53A}"/>
              </c:ext>
            </c:extLst>
          </c:dPt>
          <c:dLbls>
            <c:dLbl>
              <c:idx val="0"/>
              <c:delete val="1"/>
              <c:extLst>
                <c:ext xmlns:c15="http://schemas.microsoft.com/office/drawing/2012/chart" uri="{CE6537A1-D6FC-4f65-9D91-7224C49458BB}"/>
                <c:ext xmlns:c16="http://schemas.microsoft.com/office/drawing/2014/chart" uri="{C3380CC4-5D6E-409C-BE32-E72D297353CC}">
                  <c16:uniqueId val="{00000000-0FBB-422E-BA17-6387F787D53A}"/>
                </c:ext>
              </c:extLst>
            </c:dLbl>
            <c:dLbl>
              <c:idx val="1"/>
              <c:delete val="1"/>
              <c:extLst>
                <c:ext xmlns:c15="http://schemas.microsoft.com/office/drawing/2012/chart" uri="{CE6537A1-D6FC-4f65-9D91-7224C49458BB}"/>
                <c:ext xmlns:c16="http://schemas.microsoft.com/office/drawing/2014/chart" uri="{C3380CC4-5D6E-409C-BE32-E72D297353CC}">
                  <c16:uniqueId val="{00000001-0FBB-422E-BA17-6387F787D53A}"/>
                </c:ext>
              </c:extLst>
            </c:dLbl>
            <c:dLbl>
              <c:idx val="3"/>
              <c:delete val="1"/>
              <c:extLst>
                <c:ext xmlns:c15="http://schemas.microsoft.com/office/drawing/2012/chart" uri="{CE6537A1-D6FC-4f65-9D91-7224C49458BB}"/>
                <c:ext xmlns:c16="http://schemas.microsoft.com/office/drawing/2014/chart" uri="{C3380CC4-5D6E-409C-BE32-E72D297353CC}">
                  <c16:uniqueId val="{00000002-0FBB-422E-BA17-6387F787D53A}"/>
                </c:ext>
              </c:extLst>
            </c:dLbl>
            <c:dLbl>
              <c:idx val="4"/>
              <c:delete val="1"/>
              <c:extLst>
                <c:ext xmlns:c15="http://schemas.microsoft.com/office/drawing/2012/chart" uri="{CE6537A1-D6FC-4f65-9D91-7224C49458BB}"/>
                <c:ext xmlns:c16="http://schemas.microsoft.com/office/drawing/2014/chart" uri="{C3380CC4-5D6E-409C-BE32-E72D297353CC}">
                  <c16:uniqueId val="{00000003-0FBB-422E-BA17-6387F787D53A}"/>
                </c:ext>
              </c:extLst>
            </c:dLbl>
            <c:dLbl>
              <c:idx val="5"/>
              <c:delete val="1"/>
              <c:extLst>
                <c:ext xmlns:c15="http://schemas.microsoft.com/office/drawing/2012/chart" uri="{CE6537A1-D6FC-4f65-9D91-7224C49458BB}"/>
                <c:ext xmlns:c16="http://schemas.microsoft.com/office/drawing/2014/chart" uri="{C3380CC4-5D6E-409C-BE32-E72D297353CC}">
                  <c16:uniqueId val="{00000004-0FBB-422E-BA17-6387F787D53A}"/>
                </c:ext>
              </c:extLst>
            </c:dLbl>
            <c:dLbl>
              <c:idx val="6"/>
              <c:delete val="1"/>
              <c:extLst>
                <c:ext xmlns:c15="http://schemas.microsoft.com/office/drawing/2012/chart" uri="{CE6537A1-D6FC-4f65-9D91-7224C49458BB}"/>
                <c:ext xmlns:c16="http://schemas.microsoft.com/office/drawing/2014/chart" uri="{C3380CC4-5D6E-409C-BE32-E72D297353CC}">
                  <c16:uniqueId val="{00000005-0FBB-422E-BA17-6387F787D53A}"/>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BB-422E-BA17-6387F787D5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Pivot!$A$160:$A$168</c:f>
              <c:strCache>
                <c:ptCount val="8"/>
                <c:pt idx="0">
                  <c:v>1-Sep</c:v>
                </c:pt>
                <c:pt idx="1">
                  <c:v>2-Sep</c:v>
                </c:pt>
                <c:pt idx="2">
                  <c:v>3-Sep</c:v>
                </c:pt>
                <c:pt idx="3">
                  <c:v>4-Sep</c:v>
                </c:pt>
                <c:pt idx="4">
                  <c:v>5-Sep</c:v>
                </c:pt>
                <c:pt idx="5">
                  <c:v>6-Sep</c:v>
                </c:pt>
                <c:pt idx="6">
                  <c:v>7-Sep</c:v>
                </c:pt>
                <c:pt idx="7">
                  <c:v>8-Sep</c:v>
                </c:pt>
              </c:strCache>
            </c:strRef>
          </c:cat>
          <c:val>
            <c:numRef>
              <c:f>Pivot!$B$160:$B$168</c:f>
              <c:numCache>
                <c:formatCode>General</c:formatCode>
                <c:ptCount val="8"/>
                <c:pt idx="0">
                  <c:v>194</c:v>
                </c:pt>
                <c:pt idx="1">
                  <c:v>195</c:v>
                </c:pt>
                <c:pt idx="2">
                  <c:v>210</c:v>
                </c:pt>
                <c:pt idx="3">
                  <c:v>177</c:v>
                </c:pt>
                <c:pt idx="4">
                  <c:v>178</c:v>
                </c:pt>
                <c:pt idx="5">
                  <c:v>194</c:v>
                </c:pt>
                <c:pt idx="6">
                  <c:v>184</c:v>
                </c:pt>
                <c:pt idx="7">
                  <c:v>168</c:v>
                </c:pt>
              </c:numCache>
            </c:numRef>
          </c:val>
          <c:smooth val="1"/>
          <c:extLst>
            <c:ext xmlns:c16="http://schemas.microsoft.com/office/drawing/2014/chart" uri="{C3380CC4-5D6E-409C-BE32-E72D297353CC}">
              <c16:uniqueId val="{00000007-0FBB-422E-BA17-6387F787D53A}"/>
            </c:ext>
          </c:extLst>
        </c:ser>
        <c:dLbls>
          <c:dLblPos val="t"/>
          <c:showLegendKey val="0"/>
          <c:showVal val="1"/>
          <c:showCatName val="0"/>
          <c:showSerName val="0"/>
          <c:showPercent val="0"/>
          <c:showBubbleSize val="0"/>
        </c:dLbls>
        <c:smooth val="0"/>
        <c:axId val="1099264096"/>
        <c:axId val="1099266592"/>
      </c:lineChart>
      <c:catAx>
        <c:axId val="109926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099266592"/>
        <c:crosses val="autoZero"/>
        <c:auto val="1"/>
        <c:lblAlgn val="ctr"/>
        <c:lblOffset val="100"/>
        <c:noMultiLvlLbl val="0"/>
      </c:catAx>
      <c:valAx>
        <c:axId val="1099266592"/>
        <c:scaling>
          <c:orientation val="minMax"/>
          <c:max val="300"/>
          <c:min val="100"/>
        </c:scaling>
        <c:delete val="1"/>
        <c:axPos val="l"/>
        <c:numFmt formatCode="General" sourceLinked="1"/>
        <c:majorTickMark val="none"/>
        <c:minorTickMark val="none"/>
        <c:tickLblPos val="nextTo"/>
        <c:crossAx val="1099264096"/>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Dashboard.xlsx]Pivot!PivotTable5</c:name>
    <c:fmtId val="3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Driver's</a:t>
            </a:r>
            <a:r>
              <a:rPr lang="en-US" baseline="0">
                <a:solidFill>
                  <a:sysClr val="windowText" lastClr="000000"/>
                </a:solidFill>
              </a:rPr>
              <a:t> Utilization Rate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0"/>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3"/>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6"/>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9"/>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DA16D"/>
          </a:solidFill>
          <a:ln w="19050">
            <a:noFill/>
          </a:ln>
          <a:effectLst/>
        </c:spPr>
        <c:dLbl>
          <c:idx val="0"/>
          <c:layout>
            <c:manualLayout>
              <c:x val="0.17786551854241028"/>
              <c:y val="1.2412720008131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568110660374"/>
          <c:y val="0.28071132646880681"/>
          <c:w val="0.40433125090574928"/>
          <c:h val="0.69759273167777103"/>
        </c:manualLayout>
      </c:layout>
      <c:doughnutChart>
        <c:varyColors val="1"/>
        <c:ser>
          <c:idx val="0"/>
          <c:order val="0"/>
          <c:tx>
            <c:strRef>
              <c:f>Pivot!$B$21</c:f>
              <c:strCache>
                <c:ptCount val="1"/>
                <c:pt idx="0">
                  <c:v>Total</c:v>
                </c:pt>
              </c:strCache>
            </c:strRef>
          </c:tx>
          <c:spPr>
            <a:solidFill>
              <a:srgbClr val="5CC4CC"/>
            </a:solidFill>
            <a:ln>
              <a:noFill/>
            </a:ln>
          </c:spPr>
          <c:dPt>
            <c:idx val="0"/>
            <c:bubble3D val="0"/>
            <c:spPr>
              <a:solidFill>
                <a:srgbClr val="5CC4CC"/>
              </a:solidFill>
              <a:ln w="19050">
                <a:noFill/>
              </a:ln>
              <a:effectLst/>
            </c:spPr>
            <c:extLst>
              <c:ext xmlns:c16="http://schemas.microsoft.com/office/drawing/2014/chart" uri="{C3380CC4-5D6E-409C-BE32-E72D297353CC}">
                <c16:uniqueId val="{00000001-3E32-486E-AF72-116AC9BB0868}"/>
              </c:ext>
            </c:extLst>
          </c:dPt>
          <c:dPt>
            <c:idx val="1"/>
            <c:bubble3D val="0"/>
            <c:spPr>
              <a:solidFill>
                <a:srgbClr val="EDA16D"/>
              </a:solidFill>
              <a:ln w="19050">
                <a:noFill/>
              </a:ln>
              <a:effectLst/>
            </c:spPr>
            <c:extLst>
              <c:ext xmlns:c16="http://schemas.microsoft.com/office/drawing/2014/chart" uri="{C3380CC4-5D6E-409C-BE32-E72D297353CC}">
                <c16:uniqueId val="{00000003-3E32-486E-AF72-116AC9BB0868}"/>
              </c:ext>
            </c:extLst>
          </c:dPt>
          <c:dLbls>
            <c:dLbl>
              <c:idx val="0"/>
              <c:delete val="1"/>
              <c:extLst>
                <c:ext xmlns:c15="http://schemas.microsoft.com/office/drawing/2012/chart" uri="{CE6537A1-D6FC-4f65-9D91-7224C49458BB}"/>
                <c:ext xmlns:c16="http://schemas.microsoft.com/office/drawing/2014/chart" uri="{C3380CC4-5D6E-409C-BE32-E72D297353CC}">
                  <c16:uniqueId val="{00000001-3E32-486E-AF72-116AC9BB0868}"/>
                </c:ext>
              </c:extLst>
            </c:dLbl>
            <c:dLbl>
              <c:idx val="1"/>
              <c:layout>
                <c:manualLayout>
                  <c:x val="0.17786551854241028"/>
                  <c:y val="1.2412720008131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32-486E-AF72-116AC9BB086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2"/>
                <c:pt idx="0">
                  <c:v>Utilized</c:v>
                </c:pt>
                <c:pt idx="1">
                  <c:v>Under Utilized</c:v>
                </c:pt>
              </c:strCache>
            </c:strRef>
          </c:cat>
          <c:val>
            <c:numRef>
              <c:f>Pivot!$B$22:$B$24</c:f>
              <c:numCache>
                <c:formatCode>0.00%</c:formatCode>
                <c:ptCount val="2"/>
                <c:pt idx="0">
                  <c:v>0.52200000000000002</c:v>
                </c:pt>
                <c:pt idx="1">
                  <c:v>0.47799999999999998</c:v>
                </c:pt>
              </c:numCache>
            </c:numRef>
          </c:val>
          <c:extLst>
            <c:ext xmlns:c16="http://schemas.microsoft.com/office/drawing/2014/chart" uri="{C3380CC4-5D6E-409C-BE32-E72D297353CC}">
              <c16:uniqueId val="{00000004-3E32-486E-AF72-116AC9BB08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956541152214708"/>
          <c:y val="0.5007280065905676"/>
          <c:w val="0.25441381176235772"/>
          <c:h val="0.1575477960554608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Dashboard.xlsx]Pivot!PivotTable6</c:name>
    <c:fmtId val="1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Impact</a:t>
            </a:r>
            <a:r>
              <a:rPr lang="en-US" baseline="0">
                <a:solidFill>
                  <a:sysClr val="windowText" lastClr="000000"/>
                </a:solidFill>
              </a:rPr>
              <a:t> of </a:t>
            </a:r>
            <a:r>
              <a:rPr lang="en-US" b="0" baseline="0">
                <a:solidFill>
                  <a:srgbClr val="EDA16D"/>
                </a:solidFill>
              </a:rPr>
              <a:t>Delay</a:t>
            </a:r>
            <a:r>
              <a:rPr lang="en-US" baseline="0">
                <a:solidFill>
                  <a:sysClr val="windowText" lastClr="000000"/>
                </a:solidFill>
              </a:rPr>
              <a:t> on </a:t>
            </a:r>
            <a:r>
              <a:rPr lang="en-US" b="0" baseline="0">
                <a:solidFill>
                  <a:srgbClr val="5CC4CC"/>
                </a:solidFill>
              </a:rPr>
              <a:t>Delivery</a:t>
            </a:r>
            <a:r>
              <a:rPr lang="en-US" b="1" baseline="0">
                <a:solidFill>
                  <a:srgbClr val="5CC4CC"/>
                </a:solidFill>
              </a:rPr>
              <a:t> </a:t>
            </a:r>
            <a:r>
              <a:rPr lang="en-US" b="0" baseline="0">
                <a:solidFill>
                  <a:srgbClr val="5CC4CC"/>
                </a:solidFill>
              </a:rPr>
              <a:t>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02142328047439E-2"/>
          <c:y val="0.18433173991209234"/>
          <c:w val="0.87226468441852845"/>
          <c:h val="0.65853091280256637"/>
        </c:manualLayout>
      </c:layout>
      <c:barChart>
        <c:barDir val="col"/>
        <c:grouping val="clustered"/>
        <c:varyColors val="0"/>
        <c:ser>
          <c:idx val="0"/>
          <c:order val="0"/>
          <c:tx>
            <c:strRef>
              <c:f>Pivot!$B$28</c:f>
              <c:strCache>
                <c:ptCount val="1"/>
                <c:pt idx="0">
                  <c:v>Total Delivery Time (min)</c:v>
                </c:pt>
              </c:strCache>
            </c:strRef>
          </c:tx>
          <c:spPr>
            <a:solidFill>
              <a:srgbClr val="5CC4C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Pivot!$A$29:$A$34</c:f>
              <c:strCache>
                <c:ptCount val="5"/>
                <c:pt idx="0">
                  <c:v> CityB</c:v>
                </c:pt>
                <c:pt idx="1">
                  <c:v> CityA</c:v>
                </c:pt>
                <c:pt idx="2">
                  <c:v> CityD</c:v>
                </c:pt>
                <c:pt idx="3">
                  <c:v> CityC</c:v>
                </c:pt>
                <c:pt idx="4">
                  <c:v> CityE</c:v>
                </c:pt>
              </c:strCache>
            </c:strRef>
          </c:cat>
          <c:val>
            <c:numRef>
              <c:f>Pivot!$B$29:$B$34</c:f>
              <c:numCache>
                <c:formatCode>General</c:formatCode>
                <c:ptCount val="5"/>
                <c:pt idx="0">
                  <c:v>49012</c:v>
                </c:pt>
                <c:pt idx="1">
                  <c:v>47092</c:v>
                </c:pt>
                <c:pt idx="2">
                  <c:v>46707</c:v>
                </c:pt>
                <c:pt idx="3">
                  <c:v>43804</c:v>
                </c:pt>
                <c:pt idx="4">
                  <c:v>41040</c:v>
                </c:pt>
              </c:numCache>
            </c:numRef>
          </c:val>
          <c:extLst>
            <c:ext xmlns:c16="http://schemas.microsoft.com/office/drawing/2014/chart" uri="{C3380CC4-5D6E-409C-BE32-E72D297353CC}">
              <c16:uniqueId val="{00000000-5922-471B-B60E-CC5DEA8B2A92}"/>
            </c:ext>
          </c:extLst>
        </c:ser>
        <c:ser>
          <c:idx val="1"/>
          <c:order val="1"/>
          <c:tx>
            <c:strRef>
              <c:f>Pivot!$C$28</c:f>
              <c:strCache>
                <c:ptCount val="1"/>
                <c:pt idx="0">
                  <c:v>Total Delays (min)</c:v>
                </c:pt>
              </c:strCache>
            </c:strRef>
          </c:tx>
          <c:spPr>
            <a:solidFill>
              <a:srgbClr val="EDA16D"/>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Pivot!$A$29:$A$34</c:f>
              <c:strCache>
                <c:ptCount val="5"/>
                <c:pt idx="0">
                  <c:v> CityB</c:v>
                </c:pt>
                <c:pt idx="1">
                  <c:v> CityA</c:v>
                </c:pt>
                <c:pt idx="2">
                  <c:v> CityD</c:v>
                </c:pt>
                <c:pt idx="3">
                  <c:v> CityC</c:v>
                </c:pt>
                <c:pt idx="4">
                  <c:v> CityE</c:v>
                </c:pt>
              </c:strCache>
            </c:strRef>
          </c:cat>
          <c:val>
            <c:numRef>
              <c:f>Pivot!$C$29:$C$34</c:f>
              <c:numCache>
                <c:formatCode>General</c:formatCode>
                <c:ptCount val="5"/>
                <c:pt idx="0">
                  <c:v>4674</c:v>
                </c:pt>
                <c:pt idx="1">
                  <c:v>4486</c:v>
                </c:pt>
                <c:pt idx="2">
                  <c:v>4395</c:v>
                </c:pt>
                <c:pt idx="3">
                  <c:v>4046</c:v>
                </c:pt>
                <c:pt idx="4">
                  <c:v>4160</c:v>
                </c:pt>
              </c:numCache>
            </c:numRef>
          </c:val>
          <c:extLst>
            <c:ext xmlns:c16="http://schemas.microsoft.com/office/drawing/2014/chart" uri="{C3380CC4-5D6E-409C-BE32-E72D297353CC}">
              <c16:uniqueId val="{00000001-5922-471B-B60E-CC5DEA8B2A92}"/>
            </c:ext>
          </c:extLst>
        </c:ser>
        <c:dLbls>
          <c:showLegendKey val="0"/>
          <c:showVal val="0"/>
          <c:showCatName val="0"/>
          <c:showSerName val="0"/>
          <c:showPercent val="0"/>
          <c:showBubbleSize val="0"/>
        </c:dLbls>
        <c:gapWidth val="37"/>
        <c:overlap val="-17"/>
        <c:axId val="1099265760"/>
        <c:axId val="1099267008"/>
      </c:barChart>
      <c:catAx>
        <c:axId val="109926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099267008"/>
        <c:crosses val="autoZero"/>
        <c:auto val="1"/>
        <c:lblAlgn val="ctr"/>
        <c:lblOffset val="100"/>
        <c:noMultiLvlLbl val="0"/>
      </c:catAx>
      <c:valAx>
        <c:axId val="1099267008"/>
        <c:scaling>
          <c:orientation val="minMax"/>
        </c:scaling>
        <c:delete val="1"/>
        <c:axPos val="l"/>
        <c:numFmt formatCode="General" sourceLinked="1"/>
        <c:majorTickMark val="out"/>
        <c:minorTickMark val="none"/>
        <c:tickLblPos val="nextTo"/>
        <c:crossAx val="109926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Dashboard.xlsx]Pivot!PivotTable15</c:name>
    <c:fmtId val="2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 </a:t>
            </a:r>
            <a:r>
              <a:rPr lang="en-US" baseline="0">
                <a:solidFill>
                  <a:sysClr val="windowText" lastClr="000000"/>
                </a:solidFill>
              </a:rPr>
              <a:t>Delay Time by Vehicles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Pivot!$E$54</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Pivot!$D$55:$D$58</c:f>
              <c:strCache>
                <c:ptCount val="3"/>
                <c:pt idx="0">
                  <c:v>Bike C</c:v>
                </c:pt>
                <c:pt idx="1">
                  <c:v>Van A</c:v>
                </c:pt>
                <c:pt idx="2">
                  <c:v>Truck B</c:v>
                </c:pt>
              </c:strCache>
            </c:strRef>
          </c:cat>
          <c:val>
            <c:numRef>
              <c:f>Pivot!$E$55:$E$58</c:f>
              <c:numCache>
                <c:formatCode>General</c:formatCode>
                <c:ptCount val="3"/>
                <c:pt idx="0">
                  <c:v>23.5</c:v>
                </c:pt>
                <c:pt idx="1">
                  <c:v>14.5</c:v>
                </c:pt>
                <c:pt idx="2">
                  <c:v>10</c:v>
                </c:pt>
              </c:numCache>
            </c:numRef>
          </c:val>
          <c:extLst>
            <c:ext xmlns:c16="http://schemas.microsoft.com/office/drawing/2014/chart" uri="{C3380CC4-5D6E-409C-BE32-E72D297353CC}">
              <c16:uniqueId val="{00000000-66AF-47B2-8D50-29D949D4DD00}"/>
            </c:ext>
          </c:extLst>
        </c:ser>
        <c:dLbls>
          <c:showLegendKey val="0"/>
          <c:showVal val="0"/>
          <c:showCatName val="0"/>
          <c:showSerName val="0"/>
          <c:showPercent val="0"/>
          <c:showBubbleSize val="0"/>
        </c:dLbls>
        <c:gapWidth val="129"/>
        <c:overlap val="-17"/>
        <c:axId val="149250736"/>
        <c:axId val="149249904"/>
      </c:barChart>
      <c:catAx>
        <c:axId val="14925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9249904"/>
        <c:crosses val="autoZero"/>
        <c:auto val="1"/>
        <c:lblAlgn val="ctr"/>
        <c:lblOffset val="100"/>
        <c:noMultiLvlLbl val="0"/>
      </c:catAx>
      <c:valAx>
        <c:axId val="149249904"/>
        <c:scaling>
          <c:orientation val="minMax"/>
        </c:scaling>
        <c:delete val="1"/>
        <c:axPos val="l"/>
        <c:numFmt formatCode="General" sourceLinked="1"/>
        <c:majorTickMark val="none"/>
        <c:minorTickMark val="none"/>
        <c:tickLblPos val="nextTo"/>
        <c:crossAx val="14925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5.xml"/><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4.xml"/><Relationship Id="rId17" Type="http://schemas.openxmlformats.org/officeDocument/2006/relationships/chart" Target="../charts/chart9.xml"/><Relationship Id="rId2" Type="http://schemas.openxmlformats.org/officeDocument/2006/relationships/image" Target="../media/image2.png"/><Relationship Id="rId16" Type="http://schemas.openxmlformats.org/officeDocument/2006/relationships/chart" Target="../charts/chart8.xml"/><Relationship Id="rId20"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chart" Target="../charts/chart2.xml"/><Relationship Id="rId19"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16.png"/><Relationship Id="rId3" Type="http://schemas.openxmlformats.org/officeDocument/2006/relationships/image" Target="../media/image11.gif"/><Relationship Id="rId21" Type="http://schemas.openxmlformats.org/officeDocument/2006/relationships/image" Target="../media/image19.png"/><Relationship Id="rId7" Type="http://schemas.openxmlformats.org/officeDocument/2006/relationships/image" Target="../media/image15.gif"/><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image" Target="../media/image10.gif"/><Relationship Id="rId16" Type="http://schemas.openxmlformats.org/officeDocument/2006/relationships/chart" Target="../charts/chart21.xml"/><Relationship Id="rId20" Type="http://schemas.openxmlformats.org/officeDocument/2006/relationships/image" Target="../media/image18.png"/><Relationship Id="rId1" Type="http://schemas.openxmlformats.org/officeDocument/2006/relationships/image" Target="../media/image9.gif"/><Relationship Id="rId6" Type="http://schemas.openxmlformats.org/officeDocument/2006/relationships/image" Target="../media/image14.gif"/><Relationship Id="rId11" Type="http://schemas.openxmlformats.org/officeDocument/2006/relationships/chart" Target="../charts/chart16.xml"/><Relationship Id="rId24" Type="http://schemas.openxmlformats.org/officeDocument/2006/relationships/image" Target="../media/image22.png"/><Relationship Id="rId5" Type="http://schemas.openxmlformats.org/officeDocument/2006/relationships/image" Target="../media/image13.png"/><Relationship Id="rId15" Type="http://schemas.openxmlformats.org/officeDocument/2006/relationships/chart" Target="../charts/chart20.xml"/><Relationship Id="rId23" Type="http://schemas.openxmlformats.org/officeDocument/2006/relationships/image" Target="../media/image21.png"/><Relationship Id="rId10" Type="http://schemas.openxmlformats.org/officeDocument/2006/relationships/chart" Target="../charts/chart15.xml"/><Relationship Id="rId19" Type="http://schemas.openxmlformats.org/officeDocument/2006/relationships/image" Target="../media/image17.png"/><Relationship Id="rId4" Type="http://schemas.openxmlformats.org/officeDocument/2006/relationships/image" Target="../media/image12.gif"/><Relationship Id="rId9" Type="http://schemas.openxmlformats.org/officeDocument/2006/relationships/chart" Target="../charts/chart14.xml"/><Relationship Id="rId14" Type="http://schemas.openxmlformats.org/officeDocument/2006/relationships/chart" Target="../charts/chart19.xml"/><Relationship Id="rId22"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11</xdr:col>
      <xdr:colOff>457200</xdr:colOff>
      <xdr:row>7</xdr:row>
      <xdr:rowOff>120650</xdr:rowOff>
    </xdr:from>
    <xdr:to>
      <xdr:col>14</xdr:col>
      <xdr:colOff>596900</xdr:colOff>
      <xdr:row>23</xdr:row>
      <xdr:rowOff>31750</xdr:rowOff>
    </xdr:to>
    <xdr:sp macro="" textlink="">
      <xdr:nvSpPr>
        <xdr:cNvPr id="63" name="Rectangle 62">
          <a:extLst>
            <a:ext uri="{FF2B5EF4-FFF2-40B4-BE49-F238E27FC236}">
              <a16:creationId xmlns:a16="http://schemas.microsoft.com/office/drawing/2014/main" id="{79F47188-E472-4C8E-AC15-DFF2B4C6EDF8}"/>
            </a:ext>
          </a:extLst>
        </xdr:cNvPr>
        <xdr:cNvSpPr/>
      </xdr:nvSpPr>
      <xdr:spPr>
        <a:xfrm>
          <a:off x="7162800" y="1409700"/>
          <a:ext cx="1968500" cy="2857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215900</xdr:colOff>
      <xdr:row>15</xdr:row>
      <xdr:rowOff>57150</xdr:rowOff>
    </xdr:from>
    <xdr:to>
      <xdr:col>11</xdr:col>
      <xdr:colOff>406400</xdr:colOff>
      <xdr:row>23</xdr:row>
      <xdr:rowOff>31750</xdr:rowOff>
    </xdr:to>
    <xdr:sp macro="" textlink="">
      <xdr:nvSpPr>
        <xdr:cNvPr id="62" name="Rectangle 61">
          <a:extLst>
            <a:ext uri="{FF2B5EF4-FFF2-40B4-BE49-F238E27FC236}">
              <a16:creationId xmlns:a16="http://schemas.microsoft.com/office/drawing/2014/main" id="{91CFAA49-512A-4935-BEA7-0ADA5D7AED77}"/>
            </a:ext>
          </a:extLst>
        </xdr:cNvPr>
        <xdr:cNvSpPr/>
      </xdr:nvSpPr>
      <xdr:spPr>
        <a:xfrm>
          <a:off x="5092700" y="2819400"/>
          <a:ext cx="2019300" cy="14478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603250</xdr:colOff>
      <xdr:row>15</xdr:row>
      <xdr:rowOff>63500</xdr:rowOff>
    </xdr:from>
    <xdr:to>
      <xdr:col>8</xdr:col>
      <xdr:colOff>120650</xdr:colOff>
      <xdr:row>23</xdr:row>
      <xdr:rowOff>44450</xdr:rowOff>
    </xdr:to>
    <xdr:sp macro="" textlink="">
      <xdr:nvSpPr>
        <xdr:cNvPr id="58" name="Rectangle 57">
          <a:extLst>
            <a:ext uri="{FF2B5EF4-FFF2-40B4-BE49-F238E27FC236}">
              <a16:creationId xmlns:a16="http://schemas.microsoft.com/office/drawing/2014/main" id="{6F5E0443-607A-4A4C-8EE3-88EAA5E7E3EC}"/>
            </a:ext>
          </a:extLst>
        </xdr:cNvPr>
        <xdr:cNvSpPr/>
      </xdr:nvSpPr>
      <xdr:spPr>
        <a:xfrm>
          <a:off x="3041650" y="2825750"/>
          <a:ext cx="1955800" cy="14541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596900</xdr:colOff>
      <xdr:row>7</xdr:row>
      <xdr:rowOff>120650</xdr:rowOff>
    </xdr:from>
    <xdr:to>
      <xdr:col>8</xdr:col>
      <xdr:colOff>120650</xdr:colOff>
      <xdr:row>14</xdr:row>
      <xdr:rowOff>158750</xdr:rowOff>
    </xdr:to>
    <xdr:sp macro="" textlink="">
      <xdr:nvSpPr>
        <xdr:cNvPr id="60" name="Rectangle 59">
          <a:extLst>
            <a:ext uri="{FF2B5EF4-FFF2-40B4-BE49-F238E27FC236}">
              <a16:creationId xmlns:a16="http://schemas.microsoft.com/office/drawing/2014/main" id="{B012F0D4-B038-43B0-BD83-D84FE0B06444}"/>
            </a:ext>
          </a:extLst>
        </xdr:cNvPr>
        <xdr:cNvSpPr/>
      </xdr:nvSpPr>
      <xdr:spPr>
        <a:xfrm>
          <a:off x="3035300" y="1409700"/>
          <a:ext cx="1962150" cy="13271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469900</xdr:colOff>
      <xdr:row>7</xdr:row>
      <xdr:rowOff>120650</xdr:rowOff>
    </xdr:from>
    <xdr:to>
      <xdr:col>8</xdr:col>
      <xdr:colOff>158750</xdr:colOff>
      <xdr:row>23</xdr:row>
      <xdr:rowOff>38100</xdr:rowOff>
    </xdr:to>
    <xdr:sp macro="" textlink="">
      <xdr:nvSpPr>
        <xdr:cNvPr id="57" name="Rectangle 56">
          <a:extLst>
            <a:ext uri="{FF2B5EF4-FFF2-40B4-BE49-F238E27FC236}">
              <a16:creationId xmlns:a16="http://schemas.microsoft.com/office/drawing/2014/main" id="{15E1DD97-581B-405E-A3C7-DA632F07A944}"/>
            </a:ext>
          </a:extLst>
        </xdr:cNvPr>
        <xdr:cNvSpPr/>
      </xdr:nvSpPr>
      <xdr:spPr>
        <a:xfrm>
          <a:off x="2908300" y="1409700"/>
          <a:ext cx="2127250" cy="28638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200">
            <a:solidFill>
              <a:sysClr val="windowText" lastClr="000000"/>
            </a:solidFill>
          </a:endParaRPr>
        </a:p>
      </xdr:txBody>
    </xdr:sp>
    <xdr:clientData/>
  </xdr:twoCellAnchor>
  <xdr:twoCellAnchor>
    <xdr:from>
      <xdr:col>8</xdr:col>
      <xdr:colOff>215900</xdr:colOff>
      <xdr:row>23</xdr:row>
      <xdr:rowOff>127000</xdr:rowOff>
    </xdr:from>
    <xdr:to>
      <xdr:col>15</xdr:col>
      <xdr:colOff>13369</xdr:colOff>
      <xdr:row>37</xdr:row>
      <xdr:rowOff>127000</xdr:rowOff>
    </xdr:to>
    <xdr:sp macro="" textlink="">
      <xdr:nvSpPr>
        <xdr:cNvPr id="47" name="Rectangle 46">
          <a:extLst>
            <a:ext uri="{FF2B5EF4-FFF2-40B4-BE49-F238E27FC236}">
              <a16:creationId xmlns:a16="http://schemas.microsoft.com/office/drawing/2014/main" id="{DE7B8D20-C87C-4751-B2DA-70AB8EDA2A75}"/>
            </a:ext>
          </a:extLst>
        </xdr:cNvPr>
        <xdr:cNvSpPr/>
      </xdr:nvSpPr>
      <xdr:spPr>
        <a:xfrm>
          <a:off x="5082005" y="4431632"/>
          <a:ext cx="4055311" cy="26202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xdr:colOff>
      <xdr:row>0</xdr:row>
      <xdr:rowOff>63501</xdr:rowOff>
    </xdr:from>
    <xdr:to>
      <xdr:col>1</xdr:col>
      <xdr:colOff>533400</xdr:colOff>
      <xdr:row>11</xdr:row>
      <xdr:rowOff>100479</xdr:rowOff>
    </xdr:to>
    <xdr:sp macro="" textlink="">
      <xdr:nvSpPr>
        <xdr:cNvPr id="2" name="Rectangle 1">
          <a:extLst>
            <a:ext uri="{FF2B5EF4-FFF2-40B4-BE49-F238E27FC236}">
              <a16:creationId xmlns:a16="http://schemas.microsoft.com/office/drawing/2014/main" id="{7831AC61-F361-6B2C-739E-79EBD952E033}"/>
            </a:ext>
          </a:extLst>
        </xdr:cNvPr>
        <xdr:cNvSpPr/>
      </xdr:nvSpPr>
      <xdr:spPr>
        <a:xfrm>
          <a:off x="25400" y="63501"/>
          <a:ext cx="1117600" cy="206262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31750</xdr:colOff>
      <xdr:row>11</xdr:row>
      <xdr:rowOff>107576</xdr:rowOff>
    </xdr:from>
    <xdr:to>
      <xdr:col>1</xdr:col>
      <xdr:colOff>539750</xdr:colOff>
      <xdr:row>24</xdr:row>
      <xdr:rowOff>37353</xdr:rowOff>
    </xdr:to>
    <xdr:sp macro="" textlink="">
      <xdr:nvSpPr>
        <xdr:cNvPr id="3" name="Rectangle 2">
          <a:extLst>
            <a:ext uri="{FF2B5EF4-FFF2-40B4-BE49-F238E27FC236}">
              <a16:creationId xmlns:a16="http://schemas.microsoft.com/office/drawing/2014/main" id="{672B9EA4-8A74-49C6-82B4-F4B67EC87E6F}"/>
            </a:ext>
          </a:extLst>
        </xdr:cNvPr>
        <xdr:cNvSpPr/>
      </xdr:nvSpPr>
      <xdr:spPr>
        <a:xfrm>
          <a:off x="31750" y="2161988"/>
          <a:ext cx="1124324" cy="235771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44076</xdr:colOff>
      <xdr:row>24</xdr:row>
      <xdr:rowOff>93381</xdr:rowOff>
    </xdr:from>
    <xdr:to>
      <xdr:col>1</xdr:col>
      <xdr:colOff>552076</xdr:colOff>
      <xdr:row>38</xdr:row>
      <xdr:rowOff>107950</xdr:rowOff>
    </xdr:to>
    <xdr:sp macro="" textlink="">
      <xdr:nvSpPr>
        <xdr:cNvPr id="4" name="Rectangle 3">
          <a:extLst>
            <a:ext uri="{FF2B5EF4-FFF2-40B4-BE49-F238E27FC236}">
              <a16:creationId xmlns:a16="http://schemas.microsoft.com/office/drawing/2014/main" id="{1C3BB70A-2A2D-4EFE-88DF-3BFB56B8C349}"/>
            </a:ext>
          </a:extLst>
        </xdr:cNvPr>
        <xdr:cNvSpPr/>
      </xdr:nvSpPr>
      <xdr:spPr>
        <a:xfrm>
          <a:off x="44076" y="4512981"/>
          <a:ext cx="1117600" cy="259266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86895</xdr:colOff>
      <xdr:row>0</xdr:row>
      <xdr:rowOff>63500</xdr:rowOff>
    </xdr:from>
    <xdr:to>
      <xdr:col>15</xdr:col>
      <xdr:colOff>0</xdr:colOff>
      <xdr:row>37</xdr:row>
      <xdr:rowOff>167105</xdr:rowOff>
    </xdr:to>
    <xdr:sp macro="" textlink="">
      <xdr:nvSpPr>
        <xdr:cNvPr id="5" name="Rectangle 4">
          <a:extLst>
            <a:ext uri="{FF2B5EF4-FFF2-40B4-BE49-F238E27FC236}">
              <a16:creationId xmlns:a16="http://schemas.microsoft.com/office/drawing/2014/main" id="{6712E2C4-C1BF-4C1F-8657-BE39B7E72374}"/>
            </a:ext>
          </a:extLst>
        </xdr:cNvPr>
        <xdr:cNvSpPr/>
      </xdr:nvSpPr>
      <xdr:spPr>
        <a:xfrm>
          <a:off x="1303421" y="63500"/>
          <a:ext cx="7820526" cy="7028447"/>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101601</xdr:colOff>
      <xdr:row>0</xdr:row>
      <xdr:rowOff>139700</xdr:rowOff>
    </xdr:from>
    <xdr:to>
      <xdr:col>14</xdr:col>
      <xdr:colOff>569312</xdr:colOff>
      <xdr:row>3</xdr:row>
      <xdr:rowOff>88900</xdr:rowOff>
    </xdr:to>
    <xdr:sp macro="" textlink="">
      <xdr:nvSpPr>
        <xdr:cNvPr id="6" name="Rectangle: Rounded Corners 5">
          <a:extLst>
            <a:ext uri="{FF2B5EF4-FFF2-40B4-BE49-F238E27FC236}">
              <a16:creationId xmlns:a16="http://schemas.microsoft.com/office/drawing/2014/main" id="{D92EAC6F-453D-C969-B18B-D48969AFCA74}"/>
            </a:ext>
          </a:extLst>
        </xdr:cNvPr>
        <xdr:cNvSpPr/>
      </xdr:nvSpPr>
      <xdr:spPr>
        <a:xfrm>
          <a:off x="1316860" y="139700"/>
          <a:ext cx="7759262" cy="507562"/>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200">
            <a:solidFill>
              <a:sysClr val="windowText" lastClr="000000"/>
            </a:solidFill>
          </a:endParaRPr>
        </a:p>
      </xdr:txBody>
    </xdr:sp>
    <xdr:clientData/>
  </xdr:twoCellAnchor>
  <xdr:twoCellAnchor>
    <xdr:from>
      <xdr:col>2</xdr:col>
      <xdr:colOff>117804</xdr:colOff>
      <xdr:row>3</xdr:row>
      <xdr:rowOff>156999</xdr:rowOff>
    </xdr:from>
    <xdr:to>
      <xdr:col>4</xdr:col>
      <xdr:colOff>569311</xdr:colOff>
      <xdr:row>7</xdr:row>
      <xdr:rowOff>27371</xdr:rowOff>
    </xdr:to>
    <xdr:sp macro="" textlink="">
      <xdr:nvSpPr>
        <xdr:cNvPr id="10" name="Rectangle: Rounded Corners 9">
          <a:extLst>
            <a:ext uri="{FF2B5EF4-FFF2-40B4-BE49-F238E27FC236}">
              <a16:creationId xmlns:a16="http://schemas.microsoft.com/office/drawing/2014/main" id="{0803952B-2142-443C-B678-17EE750F896F}"/>
            </a:ext>
          </a:extLst>
        </xdr:cNvPr>
        <xdr:cNvSpPr/>
      </xdr:nvSpPr>
      <xdr:spPr>
        <a:xfrm>
          <a:off x="1333063" y="715361"/>
          <a:ext cx="1666765" cy="61485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16421</xdr:colOff>
      <xdr:row>3</xdr:row>
      <xdr:rowOff>162474</xdr:rowOff>
    </xdr:from>
    <xdr:to>
      <xdr:col>8</xdr:col>
      <xdr:colOff>136853</xdr:colOff>
      <xdr:row>7</xdr:row>
      <xdr:rowOff>38321</xdr:rowOff>
    </xdr:to>
    <xdr:sp macro="" textlink="">
      <xdr:nvSpPr>
        <xdr:cNvPr id="14" name="Rectangle: Rounded Corners 13">
          <a:extLst>
            <a:ext uri="{FF2B5EF4-FFF2-40B4-BE49-F238E27FC236}">
              <a16:creationId xmlns:a16="http://schemas.microsoft.com/office/drawing/2014/main" id="{0095D9ED-0D2B-460A-94CB-F02255351525}"/>
            </a:ext>
          </a:extLst>
        </xdr:cNvPr>
        <xdr:cNvSpPr/>
      </xdr:nvSpPr>
      <xdr:spPr>
        <a:xfrm>
          <a:off x="3054568" y="720836"/>
          <a:ext cx="1943319" cy="62033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93580</xdr:colOff>
      <xdr:row>7</xdr:row>
      <xdr:rowOff>127000</xdr:rowOff>
    </xdr:from>
    <xdr:to>
      <xdr:col>4</xdr:col>
      <xdr:colOff>539751</xdr:colOff>
      <xdr:row>23</xdr:row>
      <xdr:rowOff>44450</xdr:rowOff>
    </xdr:to>
    <xdr:sp macro="" textlink="">
      <xdr:nvSpPr>
        <xdr:cNvPr id="16" name="Rectangle 15">
          <a:extLst>
            <a:ext uri="{FF2B5EF4-FFF2-40B4-BE49-F238E27FC236}">
              <a16:creationId xmlns:a16="http://schemas.microsoft.com/office/drawing/2014/main" id="{C87C9749-5C5C-4D03-A507-9BC4FC25E212}"/>
            </a:ext>
          </a:extLst>
        </xdr:cNvPr>
        <xdr:cNvSpPr/>
      </xdr:nvSpPr>
      <xdr:spPr>
        <a:xfrm>
          <a:off x="1310106" y="1437105"/>
          <a:ext cx="1662698" cy="291197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200">
            <a:solidFill>
              <a:sysClr val="windowText" lastClr="000000"/>
            </a:solidFill>
          </a:endParaRPr>
        </a:p>
      </xdr:txBody>
    </xdr:sp>
    <xdr:clientData/>
  </xdr:twoCellAnchor>
  <xdr:oneCellAnchor>
    <xdr:from>
      <xdr:col>14</xdr:col>
      <xdr:colOff>419100</xdr:colOff>
      <xdr:row>5</xdr:row>
      <xdr:rowOff>25400</xdr:rowOff>
    </xdr:from>
    <xdr:ext cx="184731" cy="264560"/>
    <xdr:sp macro="" textlink="">
      <xdr:nvSpPr>
        <xdr:cNvPr id="20" name="TextBox 19">
          <a:extLst>
            <a:ext uri="{FF2B5EF4-FFF2-40B4-BE49-F238E27FC236}">
              <a16:creationId xmlns:a16="http://schemas.microsoft.com/office/drawing/2014/main" id="{3F69E21E-5CAC-D71F-44B3-7CDDE0C8CBC5}"/>
            </a:ext>
          </a:extLst>
        </xdr:cNvPr>
        <xdr:cNvSpPr txBox="1"/>
      </xdr:nvSpPr>
      <xdr:spPr>
        <a:xfrm>
          <a:off x="8953500" y="946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31750</xdr:colOff>
      <xdr:row>3</xdr:row>
      <xdr:rowOff>158750</xdr:rowOff>
    </xdr:from>
    <xdr:to>
      <xdr:col>4</xdr:col>
      <xdr:colOff>347341</xdr:colOff>
      <xdr:row>7</xdr:row>
      <xdr:rowOff>171450</xdr:rowOff>
    </xdr:to>
    <xdr:grpSp>
      <xdr:nvGrpSpPr>
        <xdr:cNvPr id="29" name="Group 28">
          <a:extLst>
            <a:ext uri="{FF2B5EF4-FFF2-40B4-BE49-F238E27FC236}">
              <a16:creationId xmlns:a16="http://schemas.microsoft.com/office/drawing/2014/main" id="{759FA1BF-246D-D5F1-BA9A-7B3F08BA1068}"/>
            </a:ext>
          </a:extLst>
        </xdr:cNvPr>
        <xdr:cNvGrpSpPr/>
      </xdr:nvGrpSpPr>
      <xdr:grpSpPr>
        <a:xfrm>
          <a:off x="1254125" y="706438"/>
          <a:ext cx="1537966" cy="742950"/>
          <a:chOff x="1250950" y="711200"/>
          <a:chExt cx="1534791" cy="749300"/>
        </a:xfrm>
      </xdr:grpSpPr>
      <xdr:pic>
        <xdr:nvPicPr>
          <xdr:cNvPr id="21" name="Picture 20">
            <a:extLst>
              <a:ext uri="{FF2B5EF4-FFF2-40B4-BE49-F238E27FC236}">
                <a16:creationId xmlns:a16="http://schemas.microsoft.com/office/drawing/2014/main" id="{C2598A17-972E-55B4-956A-EEE7D2114DF8}"/>
              </a:ext>
            </a:extLst>
          </xdr:cNvPr>
          <xdr:cNvPicPr>
            <a:picLocks noChangeAspect="1"/>
          </xdr:cNvPicPr>
        </xdr:nvPicPr>
        <xdr:blipFill>
          <a:blip xmlns:r="http://schemas.openxmlformats.org/officeDocument/2006/relationships" r:embed="rId1"/>
          <a:stretch>
            <a:fillRect/>
          </a:stretch>
        </xdr:blipFill>
        <xdr:spPr>
          <a:xfrm>
            <a:off x="1365250" y="711200"/>
            <a:ext cx="1420491" cy="298730"/>
          </a:xfrm>
          <a:prstGeom prst="rect">
            <a:avLst/>
          </a:prstGeom>
        </xdr:spPr>
      </xdr:pic>
      <xdr:pic>
        <xdr:nvPicPr>
          <xdr:cNvPr id="22" name="Picture 21">
            <a:extLst>
              <a:ext uri="{FF2B5EF4-FFF2-40B4-BE49-F238E27FC236}">
                <a16:creationId xmlns:a16="http://schemas.microsoft.com/office/drawing/2014/main" id="{019AC820-1471-617A-BFE8-D3F4258C1855}"/>
              </a:ext>
            </a:extLst>
          </xdr:cNvPr>
          <xdr:cNvPicPr>
            <a:picLocks noChangeAspect="1"/>
          </xdr:cNvPicPr>
        </xdr:nvPicPr>
        <xdr:blipFill>
          <a:blip xmlns:r="http://schemas.openxmlformats.org/officeDocument/2006/relationships" r:embed="rId2"/>
          <a:stretch>
            <a:fillRect/>
          </a:stretch>
        </xdr:blipFill>
        <xdr:spPr>
          <a:xfrm>
            <a:off x="1250950" y="844550"/>
            <a:ext cx="977900" cy="615950"/>
          </a:xfrm>
          <a:prstGeom prst="rect">
            <a:avLst/>
          </a:prstGeom>
        </xdr:spPr>
      </xdr:pic>
    </xdr:grpSp>
    <xdr:clientData/>
  </xdr:twoCellAnchor>
  <xdr:twoCellAnchor>
    <xdr:from>
      <xdr:col>4</xdr:col>
      <xdr:colOff>529678</xdr:colOff>
      <xdr:row>3</xdr:row>
      <xdr:rowOff>162473</xdr:rowOff>
    </xdr:from>
    <xdr:to>
      <xdr:col>7</xdr:col>
      <xdr:colOff>86350</xdr:colOff>
      <xdr:row>7</xdr:row>
      <xdr:rowOff>185486</xdr:rowOff>
    </xdr:to>
    <xdr:grpSp>
      <xdr:nvGrpSpPr>
        <xdr:cNvPr id="28" name="Group 27">
          <a:extLst>
            <a:ext uri="{FF2B5EF4-FFF2-40B4-BE49-F238E27FC236}">
              <a16:creationId xmlns:a16="http://schemas.microsoft.com/office/drawing/2014/main" id="{8C300F40-A4BD-60A1-28C1-DC1A7C83C6BB}"/>
            </a:ext>
          </a:extLst>
        </xdr:cNvPr>
        <xdr:cNvGrpSpPr/>
      </xdr:nvGrpSpPr>
      <xdr:grpSpPr>
        <a:xfrm>
          <a:off x="2968078" y="714923"/>
          <a:ext cx="1385472" cy="759613"/>
          <a:chOff x="3117850" y="698500"/>
          <a:chExt cx="1383502" cy="759613"/>
        </a:xfrm>
      </xdr:grpSpPr>
      <xdr:sp macro="" textlink="">
        <xdr:nvSpPr>
          <xdr:cNvPr id="25" name="TextBox 24">
            <a:extLst>
              <a:ext uri="{FF2B5EF4-FFF2-40B4-BE49-F238E27FC236}">
                <a16:creationId xmlns:a16="http://schemas.microsoft.com/office/drawing/2014/main" id="{3BB67885-E2AF-9092-FBFD-F0576D8F128D}"/>
              </a:ext>
            </a:extLst>
          </xdr:cNvPr>
          <xdr:cNvSpPr txBox="1"/>
        </xdr:nvSpPr>
        <xdr:spPr>
          <a:xfrm>
            <a:off x="3257550" y="698500"/>
            <a:ext cx="12438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Number of Drivers</a:t>
            </a:r>
          </a:p>
        </xdr:txBody>
      </xdr:sp>
      <xdr:pic>
        <xdr:nvPicPr>
          <xdr:cNvPr id="27" name="Picture 26">
            <a:extLst>
              <a:ext uri="{FF2B5EF4-FFF2-40B4-BE49-F238E27FC236}">
                <a16:creationId xmlns:a16="http://schemas.microsoft.com/office/drawing/2014/main" id="{B55717A4-E6C2-5FFA-14E1-1E623649294F}"/>
              </a:ext>
            </a:extLst>
          </xdr:cNvPr>
          <xdr:cNvPicPr>
            <a:picLocks noChangeAspect="1"/>
          </xdr:cNvPicPr>
        </xdr:nvPicPr>
        <xdr:blipFill>
          <a:blip xmlns:r="http://schemas.openxmlformats.org/officeDocument/2006/relationships" r:embed="rId3"/>
          <a:stretch>
            <a:fillRect/>
          </a:stretch>
        </xdr:blipFill>
        <xdr:spPr>
          <a:xfrm>
            <a:off x="3117850" y="781050"/>
            <a:ext cx="863600" cy="677063"/>
          </a:xfrm>
          <a:prstGeom prst="rect">
            <a:avLst/>
          </a:prstGeom>
        </xdr:spPr>
      </xdr:pic>
    </xdr:grpSp>
    <xdr:clientData/>
  </xdr:twoCellAnchor>
  <xdr:twoCellAnchor>
    <xdr:from>
      <xdr:col>8</xdr:col>
      <xdr:colOff>90872</xdr:colOff>
      <xdr:row>3</xdr:row>
      <xdr:rowOff>145176</xdr:rowOff>
    </xdr:from>
    <xdr:to>
      <xdr:col>11</xdr:col>
      <xdr:colOff>366768</xdr:colOff>
      <xdr:row>7</xdr:row>
      <xdr:rowOff>131379</xdr:rowOff>
    </xdr:to>
    <xdr:grpSp>
      <xdr:nvGrpSpPr>
        <xdr:cNvPr id="86" name="Group 85">
          <a:extLst>
            <a:ext uri="{FF2B5EF4-FFF2-40B4-BE49-F238E27FC236}">
              <a16:creationId xmlns:a16="http://schemas.microsoft.com/office/drawing/2014/main" id="{CB3AE4AE-5872-D790-0C4F-575AEEFAB7EA}"/>
            </a:ext>
          </a:extLst>
        </xdr:cNvPr>
        <xdr:cNvGrpSpPr/>
      </xdr:nvGrpSpPr>
      <xdr:grpSpPr>
        <a:xfrm>
          <a:off x="4967672" y="697626"/>
          <a:ext cx="2104696" cy="722803"/>
          <a:chOff x="4793154" y="676166"/>
          <a:chExt cx="2230164" cy="760029"/>
        </a:xfrm>
      </xdr:grpSpPr>
      <xdr:sp macro="" textlink="">
        <xdr:nvSpPr>
          <xdr:cNvPr id="15" name="Rectangle: Rounded Corners 14">
            <a:extLst>
              <a:ext uri="{FF2B5EF4-FFF2-40B4-BE49-F238E27FC236}">
                <a16:creationId xmlns:a16="http://schemas.microsoft.com/office/drawing/2014/main" id="{FC70C461-2F9D-4FCA-9F49-6A83D3A68741}"/>
              </a:ext>
            </a:extLst>
          </xdr:cNvPr>
          <xdr:cNvSpPr/>
        </xdr:nvSpPr>
        <xdr:spPr>
          <a:xfrm>
            <a:off x="4900009" y="676166"/>
            <a:ext cx="2123309" cy="6492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2200">
                <a:solidFill>
                  <a:sysClr val="windowText" lastClr="000000"/>
                </a:solidFill>
              </a:rPr>
              <a:t>1500</a:t>
            </a:r>
          </a:p>
        </xdr:txBody>
      </xdr:sp>
      <xdr:grpSp>
        <xdr:nvGrpSpPr>
          <xdr:cNvPr id="85" name="Group 84">
            <a:extLst>
              <a:ext uri="{FF2B5EF4-FFF2-40B4-BE49-F238E27FC236}">
                <a16:creationId xmlns:a16="http://schemas.microsoft.com/office/drawing/2014/main" id="{E7053476-17E5-31B4-0B06-FDF0176E5EA0}"/>
              </a:ext>
            </a:extLst>
          </xdr:cNvPr>
          <xdr:cNvGrpSpPr/>
        </xdr:nvGrpSpPr>
        <xdr:grpSpPr>
          <a:xfrm>
            <a:off x="4793154" y="704412"/>
            <a:ext cx="1797381" cy="731783"/>
            <a:chOff x="4793154" y="704412"/>
            <a:chExt cx="1797381" cy="731783"/>
          </a:xfrm>
        </xdr:grpSpPr>
        <xdr:pic>
          <xdr:nvPicPr>
            <xdr:cNvPr id="30" name="Picture 29">
              <a:extLst>
                <a:ext uri="{FF2B5EF4-FFF2-40B4-BE49-F238E27FC236}">
                  <a16:creationId xmlns:a16="http://schemas.microsoft.com/office/drawing/2014/main" id="{5DBC8CC2-371F-2B32-3E08-0E3A68022279}"/>
                </a:ext>
              </a:extLst>
            </xdr:cNvPr>
            <xdr:cNvPicPr>
              <a:picLocks noChangeAspect="1"/>
            </xdr:cNvPicPr>
          </xdr:nvPicPr>
          <xdr:blipFill>
            <a:blip xmlns:r="http://schemas.openxmlformats.org/officeDocument/2006/relationships" r:embed="rId4"/>
            <a:stretch>
              <a:fillRect/>
            </a:stretch>
          </xdr:blipFill>
          <xdr:spPr>
            <a:xfrm>
              <a:off x="4911834" y="704412"/>
              <a:ext cx="1678701" cy="300453"/>
            </a:xfrm>
            <a:prstGeom prst="rect">
              <a:avLst/>
            </a:prstGeom>
          </xdr:spPr>
        </xdr:pic>
        <xdr:pic>
          <xdr:nvPicPr>
            <xdr:cNvPr id="31" name="Picture 30">
              <a:extLst>
                <a:ext uri="{FF2B5EF4-FFF2-40B4-BE49-F238E27FC236}">
                  <a16:creationId xmlns:a16="http://schemas.microsoft.com/office/drawing/2014/main" id="{20DEFEE1-551F-9CA5-DD59-58050254C5BD}"/>
                </a:ext>
              </a:extLst>
            </xdr:cNvPr>
            <xdr:cNvPicPr>
              <a:picLocks noChangeAspect="1"/>
            </xdr:cNvPicPr>
          </xdr:nvPicPr>
          <xdr:blipFill>
            <a:blip xmlns:r="http://schemas.openxmlformats.org/officeDocument/2006/relationships" r:embed="rId5"/>
            <a:stretch>
              <a:fillRect/>
            </a:stretch>
          </xdr:blipFill>
          <xdr:spPr>
            <a:xfrm>
              <a:off x="4793154" y="811771"/>
              <a:ext cx="588580" cy="624424"/>
            </a:xfrm>
            <a:prstGeom prst="rect">
              <a:avLst/>
            </a:prstGeom>
          </xdr:spPr>
        </xdr:pic>
      </xdr:grpSp>
    </xdr:grpSp>
    <xdr:clientData/>
  </xdr:twoCellAnchor>
  <xdr:twoCellAnchor>
    <xdr:from>
      <xdr:col>4</xdr:col>
      <xdr:colOff>336550</xdr:colOff>
      <xdr:row>0</xdr:row>
      <xdr:rowOff>76200</xdr:rowOff>
    </xdr:from>
    <xdr:to>
      <xdr:col>12</xdr:col>
      <xdr:colOff>337947</xdr:colOff>
      <xdr:row>3</xdr:row>
      <xdr:rowOff>172010</xdr:rowOff>
    </xdr:to>
    <xdr:grpSp>
      <xdr:nvGrpSpPr>
        <xdr:cNvPr id="35" name="Group 34">
          <a:extLst>
            <a:ext uri="{FF2B5EF4-FFF2-40B4-BE49-F238E27FC236}">
              <a16:creationId xmlns:a16="http://schemas.microsoft.com/office/drawing/2014/main" id="{14BF0658-EAAE-E152-4049-697A2BC1B697}"/>
            </a:ext>
          </a:extLst>
        </xdr:cNvPr>
        <xdr:cNvGrpSpPr/>
      </xdr:nvGrpSpPr>
      <xdr:grpSpPr>
        <a:xfrm>
          <a:off x="2774950" y="76200"/>
          <a:ext cx="4878197" cy="648260"/>
          <a:chOff x="1498600" y="82550"/>
          <a:chExt cx="4878197" cy="641910"/>
        </a:xfrm>
      </xdr:grpSpPr>
      <xdr:pic>
        <xdr:nvPicPr>
          <xdr:cNvPr id="33" name="Graphic 32" descr="Truck with solid fill">
            <a:extLst>
              <a:ext uri="{FF2B5EF4-FFF2-40B4-BE49-F238E27FC236}">
                <a16:creationId xmlns:a16="http://schemas.microsoft.com/office/drawing/2014/main" id="{B726FE30-F4A3-1070-8FF2-DBA36E57614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498600" y="82550"/>
            <a:ext cx="552450" cy="552450"/>
          </a:xfrm>
          <a:prstGeom prst="rect">
            <a:avLst/>
          </a:prstGeom>
        </xdr:spPr>
      </xdr:pic>
      <xdr:pic>
        <xdr:nvPicPr>
          <xdr:cNvPr id="34" name="Picture 33">
            <a:extLst>
              <a:ext uri="{FF2B5EF4-FFF2-40B4-BE49-F238E27FC236}">
                <a16:creationId xmlns:a16="http://schemas.microsoft.com/office/drawing/2014/main" id="{C2725D39-06CA-524C-D881-45D4C309BC69}"/>
              </a:ext>
            </a:extLst>
          </xdr:cNvPr>
          <xdr:cNvPicPr>
            <a:picLocks noChangeAspect="1"/>
          </xdr:cNvPicPr>
        </xdr:nvPicPr>
        <xdr:blipFill>
          <a:blip xmlns:r="http://schemas.openxmlformats.org/officeDocument/2006/relationships" r:embed="rId8"/>
          <a:stretch>
            <a:fillRect/>
          </a:stretch>
        </xdr:blipFill>
        <xdr:spPr>
          <a:xfrm>
            <a:off x="1981200" y="127000"/>
            <a:ext cx="4395597" cy="597460"/>
          </a:xfrm>
          <a:prstGeom prst="rect">
            <a:avLst/>
          </a:prstGeom>
        </xdr:spPr>
      </xdr:pic>
    </xdr:grpSp>
    <xdr:clientData/>
  </xdr:twoCellAnchor>
  <xdr:twoCellAnchor>
    <xdr:from>
      <xdr:col>2</xdr:col>
      <xdr:colOff>133350</xdr:colOff>
      <xdr:row>7</xdr:row>
      <xdr:rowOff>127000</xdr:rowOff>
    </xdr:from>
    <xdr:to>
      <xdr:col>4</xdr:col>
      <xdr:colOff>539750</xdr:colOff>
      <xdr:row>23</xdr:row>
      <xdr:rowOff>38100</xdr:rowOff>
    </xdr:to>
    <xdr:graphicFrame macro="">
      <xdr:nvGraphicFramePr>
        <xdr:cNvPr id="40" name="Chart 39">
          <a:extLst>
            <a:ext uri="{FF2B5EF4-FFF2-40B4-BE49-F238E27FC236}">
              <a16:creationId xmlns:a16="http://schemas.microsoft.com/office/drawing/2014/main" id="{CA7E0B93-FF61-4610-A0E0-4013A13D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203200</xdr:colOff>
      <xdr:row>15</xdr:row>
      <xdr:rowOff>31750</xdr:rowOff>
    </xdr:from>
    <xdr:to>
      <xdr:col>11</xdr:col>
      <xdr:colOff>400050</xdr:colOff>
      <xdr:row>23</xdr:row>
      <xdr:rowOff>25400</xdr:rowOff>
    </xdr:to>
    <xdr:graphicFrame macro="">
      <xdr:nvGraphicFramePr>
        <xdr:cNvPr id="41" name="Chart 40">
          <a:extLst>
            <a:ext uri="{FF2B5EF4-FFF2-40B4-BE49-F238E27FC236}">
              <a16:creationId xmlns:a16="http://schemas.microsoft.com/office/drawing/2014/main" id="{1F32C2E9-BD8E-4617-A1A6-5523D5297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133350</xdr:colOff>
      <xdr:row>23</xdr:row>
      <xdr:rowOff>127000</xdr:rowOff>
    </xdr:from>
    <xdr:to>
      <xdr:col>5</xdr:col>
      <xdr:colOff>25400</xdr:colOff>
      <xdr:row>30</xdr:row>
      <xdr:rowOff>114300</xdr:rowOff>
    </xdr:to>
    <xdr:sp macro="" textlink="">
      <xdr:nvSpPr>
        <xdr:cNvPr id="43" name="Rectangle 42">
          <a:extLst>
            <a:ext uri="{FF2B5EF4-FFF2-40B4-BE49-F238E27FC236}">
              <a16:creationId xmlns:a16="http://schemas.microsoft.com/office/drawing/2014/main" id="{CFC6023B-4CBD-4C33-A0FF-C2F6D495FB7A}"/>
            </a:ext>
          </a:extLst>
        </xdr:cNvPr>
        <xdr:cNvSpPr/>
      </xdr:nvSpPr>
      <xdr:spPr>
        <a:xfrm>
          <a:off x="1352550" y="4362450"/>
          <a:ext cx="1720850" cy="12763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215899</xdr:colOff>
      <xdr:row>29</xdr:row>
      <xdr:rowOff>174949</xdr:rowOff>
    </xdr:from>
    <xdr:to>
      <xdr:col>14</xdr:col>
      <xdr:colOff>609080</xdr:colOff>
      <xdr:row>37</xdr:row>
      <xdr:rowOff>139700</xdr:rowOff>
    </xdr:to>
    <xdr:graphicFrame macro="">
      <xdr:nvGraphicFramePr>
        <xdr:cNvPr id="45" name="Chart 44">
          <a:extLst>
            <a:ext uri="{FF2B5EF4-FFF2-40B4-BE49-F238E27FC236}">
              <a16:creationId xmlns:a16="http://schemas.microsoft.com/office/drawing/2014/main" id="{D4A19630-B451-4A0F-861E-0B614F33E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425450</xdr:colOff>
      <xdr:row>23</xdr:row>
      <xdr:rowOff>139700</xdr:rowOff>
    </xdr:from>
    <xdr:to>
      <xdr:col>8</xdr:col>
      <xdr:colOff>139700</xdr:colOff>
      <xdr:row>30</xdr:row>
      <xdr:rowOff>114300</xdr:rowOff>
    </xdr:to>
    <xdr:sp macro="" textlink="">
      <xdr:nvSpPr>
        <xdr:cNvPr id="46" name="Rectangle 45">
          <a:extLst>
            <a:ext uri="{FF2B5EF4-FFF2-40B4-BE49-F238E27FC236}">
              <a16:creationId xmlns:a16="http://schemas.microsoft.com/office/drawing/2014/main" id="{5953D9C1-3FB6-4485-9548-14B5F0F6B654}"/>
            </a:ext>
          </a:extLst>
        </xdr:cNvPr>
        <xdr:cNvSpPr/>
      </xdr:nvSpPr>
      <xdr:spPr>
        <a:xfrm>
          <a:off x="3473450" y="4375150"/>
          <a:ext cx="1543050" cy="1263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139700</xdr:colOff>
      <xdr:row>30</xdr:row>
      <xdr:rowOff>165100</xdr:rowOff>
    </xdr:from>
    <xdr:to>
      <xdr:col>5</xdr:col>
      <xdr:colOff>355600</xdr:colOff>
      <xdr:row>37</xdr:row>
      <xdr:rowOff>139700</xdr:rowOff>
    </xdr:to>
    <xdr:sp macro="" textlink="">
      <xdr:nvSpPr>
        <xdr:cNvPr id="48" name="Rectangle 47">
          <a:extLst>
            <a:ext uri="{FF2B5EF4-FFF2-40B4-BE49-F238E27FC236}">
              <a16:creationId xmlns:a16="http://schemas.microsoft.com/office/drawing/2014/main" id="{A1B0FFEC-D293-43BB-9DE4-66FBDA11865C}"/>
            </a:ext>
          </a:extLst>
        </xdr:cNvPr>
        <xdr:cNvSpPr/>
      </xdr:nvSpPr>
      <xdr:spPr>
        <a:xfrm>
          <a:off x="1358900" y="5689600"/>
          <a:ext cx="2044700" cy="1263650"/>
        </a:xfrm>
        <a:prstGeom prst="rect">
          <a:avLst/>
        </a:prstGeom>
        <a:solidFill>
          <a:sysClr val="window" lastClr="FFFFFF"/>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457201</xdr:colOff>
      <xdr:row>7</xdr:row>
      <xdr:rowOff>107950</xdr:rowOff>
    </xdr:from>
    <xdr:to>
      <xdr:col>14</xdr:col>
      <xdr:colOff>584200</xdr:colOff>
      <xdr:row>23</xdr:row>
      <xdr:rowOff>26736</xdr:rowOff>
    </xdr:to>
    <xdr:graphicFrame macro="">
      <xdr:nvGraphicFramePr>
        <xdr:cNvPr id="50" name="Chart 49">
          <a:extLst>
            <a:ext uri="{FF2B5EF4-FFF2-40B4-BE49-F238E27FC236}">
              <a16:creationId xmlns:a16="http://schemas.microsoft.com/office/drawing/2014/main" id="{B7F02238-E19A-4154-837A-735513ACD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596900</xdr:colOff>
      <xdr:row>7</xdr:row>
      <xdr:rowOff>120650</xdr:rowOff>
    </xdr:from>
    <xdr:to>
      <xdr:col>8</xdr:col>
      <xdr:colOff>133350</xdr:colOff>
      <xdr:row>14</xdr:row>
      <xdr:rowOff>177800</xdr:rowOff>
    </xdr:to>
    <xdr:graphicFrame macro="">
      <xdr:nvGraphicFramePr>
        <xdr:cNvPr id="51" name="Chart 50">
          <a:extLst>
            <a:ext uri="{FF2B5EF4-FFF2-40B4-BE49-F238E27FC236}">
              <a16:creationId xmlns:a16="http://schemas.microsoft.com/office/drawing/2014/main" id="{C0CC0DDD-425C-47C4-82FA-E96B1107D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93579</xdr:colOff>
      <xdr:row>30</xdr:row>
      <xdr:rowOff>158750</xdr:rowOff>
    </xdr:from>
    <xdr:to>
      <xdr:col>5</xdr:col>
      <xdr:colOff>374316</xdr:colOff>
      <xdr:row>37</xdr:row>
      <xdr:rowOff>167104</xdr:rowOff>
    </xdr:to>
    <xdr:graphicFrame macro="">
      <xdr:nvGraphicFramePr>
        <xdr:cNvPr id="53" name="Chart 52">
          <a:extLst>
            <a:ext uri="{FF2B5EF4-FFF2-40B4-BE49-F238E27FC236}">
              <a16:creationId xmlns:a16="http://schemas.microsoft.com/office/drawing/2014/main" id="{16492E67-97E0-403D-952E-34B34839F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93579</xdr:colOff>
      <xdr:row>23</xdr:row>
      <xdr:rowOff>120650</xdr:rowOff>
    </xdr:from>
    <xdr:to>
      <xdr:col>5</xdr:col>
      <xdr:colOff>368300</xdr:colOff>
      <xdr:row>30</xdr:row>
      <xdr:rowOff>114300</xdr:rowOff>
    </xdr:to>
    <xdr:graphicFrame macro="">
      <xdr:nvGraphicFramePr>
        <xdr:cNvPr id="55" name="Chart 54">
          <a:extLst>
            <a:ext uri="{FF2B5EF4-FFF2-40B4-BE49-F238E27FC236}">
              <a16:creationId xmlns:a16="http://schemas.microsoft.com/office/drawing/2014/main" id="{31198780-FF60-4041-9F56-BEDEC3B1A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425450</xdr:colOff>
      <xdr:row>30</xdr:row>
      <xdr:rowOff>165100</xdr:rowOff>
    </xdr:from>
    <xdr:to>
      <xdr:col>8</xdr:col>
      <xdr:colOff>139700</xdr:colOff>
      <xdr:row>37</xdr:row>
      <xdr:rowOff>139700</xdr:rowOff>
    </xdr:to>
    <xdr:sp macro="" textlink="">
      <xdr:nvSpPr>
        <xdr:cNvPr id="56" name="Rectangle 55">
          <a:extLst>
            <a:ext uri="{FF2B5EF4-FFF2-40B4-BE49-F238E27FC236}">
              <a16:creationId xmlns:a16="http://schemas.microsoft.com/office/drawing/2014/main" id="{6F49F112-49F3-45B0-BF2D-AC8A3C587B00}"/>
            </a:ext>
          </a:extLst>
        </xdr:cNvPr>
        <xdr:cNvSpPr/>
      </xdr:nvSpPr>
      <xdr:spPr>
        <a:xfrm>
          <a:off x="3473450" y="5689600"/>
          <a:ext cx="1543050" cy="1263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590551</xdr:colOff>
      <xdr:row>15</xdr:row>
      <xdr:rowOff>25400</xdr:rowOff>
    </xdr:from>
    <xdr:to>
      <xdr:col>8</xdr:col>
      <xdr:colOff>133350</xdr:colOff>
      <xdr:row>23</xdr:row>
      <xdr:rowOff>38100</xdr:rowOff>
    </xdr:to>
    <xdr:graphicFrame macro="">
      <xdr:nvGraphicFramePr>
        <xdr:cNvPr id="42" name="Chart 41">
          <a:extLst>
            <a:ext uri="{FF2B5EF4-FFF2-40B4-BE49-F238E27FC236}">
              <a16:creationId xmlns:a16="http://schemas.microsoft.com/office/drawing/2014/main" id="{E3B44A3E-AA93-41FF-886F-D5C2BA0DD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209550</xdr:colOff>
      <xdr:row>7</xdr:row>
      <xdr:rowOff>114300</xdr:rowOff>
    </xdr:from>
    <xdr:to>
      <xdr:col>11</xdr:col>
      <xdr:colOff>400050</xdr:colOff>
      <xdr:row>15</xdr:row>
      <xdr:rowOff>0</xdr:rowOff>
    </xdr:to>
    <xdr:sp macro="" textlink="">
      <xdr:nvSpPr>
        <xdr:cNvPr id="61" name="Rectangle 60">
          <a:extLst>
            <a:ext uri="{FF2B5EF4-FFF2-40B4-BE49-F238E27FC236}">
              <a16:creationId xmlns:a16="http://schemas.microsoft.com/office/drawing/2014/main" id="{DFA02E25-CB5A-4610-BC38-08F98E35B96F}"/>
            </a:ext>
          </a:extLst>
        </xdr:cNvPr>
        <xdr:cNvSpPr/>
      </xdr:nvSpPr>
      <xdr:spPr>
        <a:xfrm>
          <a:off x="5086350" y="1403350"/>
          <a:ext cx="2019300" cy="13589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209550</xdr:colOff>
      <xdr:row>7</xdr:row>
      <xdr:rowOff>114300</xdr:rowOff>
    </xdr:from>
    <xdr:to>
      <xdr:col>11</xdr:col>
      <xdr:colOff>393700</xdr:colOff>
      <xdr:row>14</xdr:row>
      <xdr:rowOff>177800</xdr:rowOff>
    </xdr:to>
    <xdr:graphicFrame macro="">
      <xdr:nvGraphicFramePr>
        <xdr:cNvPr id="64" name="Chart 63">
          <a:extLst>
            <a:ext uri="{FF2B5EF4-FFF2-40B4-BE49-F238E27FC236}">
              <a16:creationId xmlns:a16="http://schemas.microsoft.com/office/drawing/2014/main" id="{7564BC2B-F88D-4CE1-ABCC-5B1090A3E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400051</xdr:colOff>
      <xdr:row>23</xdr:row>
      <xdr:rowOff>120316</xdr:rowOff>
    </xdr:from>
    <xdr:to>
      <xdr:col>8</xdr:col>
      <xdr:colOff>152400</xdr:colOff>
      <xdr:row>30</xdr:row>
      <xdr:rowOff>114301</xdr:rowOff>
    </xdr:to>
    <xdr:graphicFrame macro="">
      <xdr:nvGraphicFramePr>
        <xdr:cNvPr id="66" name="Chart 65">
          <a:extLst>
            <a:ext uri="{FF2B5EF4-FFF2-40B4-BE49-F238E27FC236}">
              <a16:creationId xmlns:a16="http://schemas.microsoft.com/office/drawing/2014/main" id="{76B8917F-4ABE-434C-A1C3-6C299AD5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412750</xdr:colOff>
      <xdr:row>30</xdr:row>
      <xdr:rowOff>152400</xdr:rowOff>
    </xdr:from>
    <xdr:to>
      <xdr:col>8</xdr:col>
      <xdr:colOff>160420</xdr:colOff>
      <xdr:row>37</xdr:row>
      <xdr:rowOff>160421</xdr:rowOff>
    </xdr:to>
    <xdr:graphicFrame macro="">
      <xdr:nvGraphicFramePr>
        <xdr:cNvPr id="67" name="Chart 66">
          <a:extLst>
            <a:ext uri="{FF2B5EF4-FFF2-40B4-BE49-F238E27FC236}">
              <a16:creationId xmlns:a16="http://schemas.microsoft.com/office/drawing/2014/main" id="{0B3B7A3D-9F8B-4FED-AA46-F833BB4D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31750</xdr:colOff>
      <xdr:row>11</xdr:row>
      <xdr:rowOff>113631</xdr:rowOff>
    </xdr:from>
    <xdr:to>
      <xdr:col>1</xdr:col>
      <xdr:colOff>533400</xdr:colOff>
      <xdr:row>24</xdr:row>
      <xdr:rowOff>44450</xdr:rowOff>
    </xdr:to>
    <mc:AlternateContent xmlns:mc="http://schemas.openxmlformats.org/markup-compatibility/2006" xmlns:a14="http://schemas.microsoft.com/office/drawing/2010/main">
      <mc:Choice Requires="a14">
        <xdr:graphicFrame macro="">
          <xdr:nvGraphicFramePr>
            <xdr:cNvPr id="69" name="Driver ID">
              <a:extLst>
                <a:ext uri="{FF2B5EF4-FFF2-40B4-BE49-F238E27FC236}">
                  <a16:creationId xmlns:a16="http://schemas.microsoft.com/office/drawing/2014/main" id="{AF2D68B7-40A8-4B1F-8593-8EF21AB74B76}"/>
                </a:ext>
              </a:extLst>
            </xdr:cNvPr>
            <xdr:cNvGraphicFramePr/>
          </xdr:nvGraphicFramePr>
          <xdr:xfrm>
            <a:off x="0" y="0"/>
            <a:ext cx="0" cy="0"/>
          </xdr:xfrm>
          <a:graphic>
            <a:graphicData uri="http://schemas.microsoft.com/office/drawing/2010/slicer">
              <sle:slicer xmlns:sle="http://schemas.microsoft.com/office/drawing/2010/slicer" name="Driver ID"/>
            </a:graphicData>
          </a:graphic>
        </xdr:graphicFrame>
      </mc:Choice>
      <mc:Fallback xmlns="">
        <xdr:sp macro="" textlink="">
          <xdr:nvSpPr>
            <xdr:cNvPr id="0" name=""/>
            <xdr:cNvSpPr>
              <a:spLocks noTextEdit="1"/>
            </xdr:cNvSpPr>
          </xdr:nvSpPr>
          <xdr:spPr>
            <a:xfrm>
              <a:off x="31750" y="2209131"/>
              <a:ext cx="1111250" cy="240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xdr:colOff>
      <xdr:row>24</xdr:row>
      <xdr:rowOff>95251</xdr:rowOff>
    </xdr:from>
    <xdr:to>
      <xdr:col>1</xdr:col>
      <xdr:colOff>539750</xdr:colOff>
      <xdr:row>30</xdr:row>
      <xdr:rowOff>171451</xdr:rowOff>
    </xdr:to>
    <mc:AlternateContent xmlns:mc="http://schemas.openxmlformats.org/markup-compatibility/2006" xmlns:a14="http://schemas.microsoft.com/office/drawing/2010/main">
      <mc:Choice Requires="a14">
        <xdr:graphicFrame macro="">
          <xdr:nvGraphicFramePr>
            <xdr:cNvPr id="70" name="Vehicle Info">
              <a:extLst>
                <a:ext uri="{FF2B5EF4-FFF2-40B4-BE49-F238E27FC236}">
                  <a16:creationId xmlns:a16="http://schemas.microsoft.com/office/drawing/2014/main" id="{2E57CD88-9553-42FA-9A40-254957E04BC6}"/>
                </a:ext>
              </a:extLst>
            </xdr:cNvPr>
            <xdr:cNvGraphicFramePr/>
          </xdr:nvGraphicFramePr>
          <xdr:xfrm>
            <a:off x="0" y="0"/>
            <a:ext cx="0" cy="0"/>
          </xdr:xfrm>
          <a:graphic>
            <a:graphicData uri="http://schemas.microsoft.com/office/drawing/2010/slicer">
              <sle:slicer xmlns:sle="http://schemas.microsoft.com/office/drawing/2010/slicer" name="Vehicle Info"/>
            </a:graphicData>
          </a:graphic>
        </xdr:graphicFrame>
      </mc:Choice>
      <mc:Fallback xmlns="">
        <xdr:sp macro="" textlink="">
          <xdr:nvSpPr>
            <xdr:cNvPr id="0" name=""/>
            <xdr:cNvSpPr>
              <a:spLocks noTextEdit="1"/>
            </xdr:cNvSpPr>
          </xdr:nvSpPr>
          <xdr:spPr>
            <a:xfrm>
              <a:off x="44450" y="4667251"/>
              <a:ext cx="11049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31</xdr:row>
      <xdr:rowOff>6350</xdr:rowOff>
    </xdr:from>
    <xdr:to>
      <xdr:col>1</xdr:col>
      <xdr:colOff>546100</xdr:colOff>
      <xdr:row>38</xdr:row>
      <xdr:rowOff>95250</xdr:rowOff>
    </xdr:to>
    <mc:AlternateContent xmlns:mc="http://schemas.openxmlformats.org/markup-compatibility/2006" xmlns:a14="http://schemas.microsoft.com/office/drawing/2010/main">
      <mc:Choice Requires="a14">
        <xdr:graphicFrame macro="">
          <xdr:nvGraphicFramePr>
            <xdr:cNvPr id="71" name="Delivery City">
              <a:extLst>
                <a:ext uri="{FF2B5EF4-FFF2-40B4-BE49-F238E27FC236}">
                  <a16:creationId xmlns:a16="http://schemas.microsoft.com/office/drawing/2014/main" id="{436495C3-3C08-44A8-AEB9-4D3D5E3ED3C2}"/>
                </a:ext>
              </a:extLst>
            </xdr:cNvPr>
            <xdr:cNvGraphicFramePr/>
          </xdr:nvGraphicFramePr>
          <xdr:xfrm>
            <a:off x="0" y="0"/>
            <a:ext cx="0" cy="0"/>
          </xdr:xfrm>
          <a:graphic>
            <a:graphicData uri="http://schemas.microsoft.com/office/drawing/2010/slicer">
              <sle:slicer xmlns:sle="http://schemas.microsoft.com/office/drawing/2010/slicer" name="Delivery City"/>
            </a:graphicData>
          </a:graphic>
        </xdr:graphicFrame>
      </mc:Choice>
      <mc:Fallback xmlns="">
        <xdr:sp macro="" textlink="">
          <xdr:nvSpPr>
            <xdr:cNvPr id="0" name=""/>
            <xdr:cNvSpPr>
              <a:spLocks noTextEdit="1"/>
            </xdr:cNvSpPr>
          </xdr:nvSpPr>
          <xdr:spPr>
            <a:xfrm>
              <a:off x="31750" y="5911850"/>
              <a:ext cx="112395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6</xdr:row>
      <xdr:rowOff>146051</xdr:rowOff>
    </xdr:from>
    <xdr:to>
      <xdr:col>1</xdr:col>
      <xdr:colOff>539750</xdr:colOff>
      <xdr:row>11</xdr:row>
      <xdr:rowOff>93579</xdr:rowOff>
    </xdr:to>
    <mc:AlternateContent xmlns:mc="http://schemas.openxmlformats.org/markup-compatibility/2006" xmlns:a14="http://schemas.microsoft.com/office/drawing/2010/main">
      <mc:Choice Requires="a14">
        <xdr:graphicFrame macro="">
          <xdr:nvGraphicFramePr>
            <xdr:cNvPr id="73" name="Customer Feedback">
              <a:extLst>
                <a:ext uri="{FF2B5EF4-FFF2-40B4-BE49-F238E27FC236}">
                  <a16:creationId xmlns:a16="http://schemas.microsoft.com/office/drawing/2014/main" id="{EE52AF13-1CDA-4E47-BD40-78E1D2A28D39}"/>
                </a:ext>
              </a:extLst>
            </xdr:cNvPr>
            <xdr:cNvGraphicFramePr/>
          </xdr:nvGraphicFramePr>
          <xdr:xfrm>
            <a:off x="0" y="0"/>
            <a:ext cx="0" cy="0"/>
          </xdr:xfrm>
          <a:graphic>
            <a:graphicData uri="http://schemas.microsoft.com/office/drawing/2010/slicer">
              <sle:slicer xmlns:sle="http://schemas.microsoft.com/office/drawing/2010/slicer" name="Customer Feedback"/>
            </a:graphicData>
          </a:graphic>
        </xdr:graphicFrame>
      </mc:Choice>
      <mc:Fallback xmlns="">
        <xdr:sp macro="" textlink="">
          <xdr:nvSpPr>
            <xdr:cNvPr id="0" name=""/>
            <xdr:cNvSpPr>
              <a:spLocks noTextEdit="1"/>
            </xdr:cNvSpPr>
          </xdr:nvSpPr>
          <xdr:spPr>
            <a:xfrm>
              <a:off x="25400" y="1289051"/>
              <a:ext cx="1123950" cy="90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413510</xdr:colOff>
      <xdr:row>3</xdr:row>
      <xdr:rowOff>133351</xdr:rowOff>
    </xdr:from>
    <xdr:to>
      <xdr:col>15</xdr:col>
      <xdr:colOff>332492</xdr:colOff>
      <xdr:row>7</xdr:row>
      <xdr:rowOff>27372</xdr:rowOff>
    </xdr:to>
    <xdr:grpSp>
      <xdr:nvGrpSpPr>
        <xdr:cNvPr id="84" name="Group 83">
          <a:extLst>
            <a:ext uri="{FF2B5EF4-FFF2-40B4-BE49-F238E27FC236}">
              <a16:creationId xmlns:a16="http://schemas.microsoft.com/office/drawing/2014/main" id="{6BDC4709-B9DB-AFD7-9FDC-B47B1CF8A602}"/>
            </a:ext>
          </a:extLst>
        </xdr:cNvPr>
        <xdr:cNvGrpSpPr/>
      </xdr:nvGrpSpPr>
      <xdr:grpSpPr>
        <a:xfrm>
          <a:off x="7119110" y="685801"/>
          <a:ext cx="2357382" cy="630621"/>
          <a:chOff x="6851096" y="691713"/>
          <a:chExt cx="2349500" cy="603536"/>
        </a:xfrm>
      </xdr:grpSpPr>
      <xdr:sp macro="" textlink="">
        <xdr:nvSpPr>
          <xdr:cNvPr id="75" name="Rectangle: Rounded Corners 74">
            <a:extLst>
              <a:ext uri="{FF2B5EF4-FFF2-40B4-BE49-F238E27FC236}">
                <a16:creationId xmlns:a16="http://schemas.microsoft.com/office/drawing/2014/main" id="{E6123D30-42C8-406B-921F-08ADE9C59AB0}"/>
              </a:ext>
            </a:extLst>
          </xdr:cNvPr>
          <xdr:cNvSpPr/>
        </xdr:nvSpPr>
        <xdr:spPr>
          <a:xfrm>
            <a:off x="6899384" y="691713"/>
            <a:ext cx="1919452" cy="60018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2200">
                <a:solidFill>
                  <a:sysClr val="windowText" lastClr="000000"/>
                </a:solidFill>
              </a:rPr>
              <a:t>1500</a:t>
            </a:r>
          </a:p>
        </xdr:txBody>
      </xdr:sp>
      <xdr:grpSp>
        <xdr:nvGrpSpPr>
          <xdr:cNvPr id="83" name="Group 82">
            <a:extLst>
              <a:ext uri="{FF2B5EF4-FFF2-40B4-BE49-F238E27FC236}">
                <a16:creationId xmlns:a16="http://schemas.microsoft.com/office/drawing/2014/main" id="{D09F86FD-1140-F54C-5FC3-CEB500C5D0A5}"/>
              </a:ext>
            </a:extLst>
          </xdr:cNvPr>
          <xdr:cNvGrpSpPr/>
        </xdr:nvGrpSpPr>
        <xdr:grpSpPr>
          <a:xfrm>
            <a:off x="6851096" y="697284"/>
            <a:ext cx="2349500" cy="597965"/>
            <a:chOff x="6851096" y="697284"/>
            <a:chExt cx="2349500" cy="597965"/>
          </a:xfrm>
        </xdr:grpSpPr>
        <xdr:sp macro="" textlink="">
          <xdr:nvSpPr>
            <xdr:cNvPr id="76" name="TextBox 75">
              <a:extLst>
                <a:ext uri="{FF2B5EF4-FFF2-40B4-BE49-F238E27FC236}">
                  <a16:creationId xmlns:a16="http://schemas.microsoft.com/office/drawing/2014/main" id="{2E9C8905-0659-0991-AA16-0BB2945AA87F}"/>
                </a:ext>
              </a:extLst>
            </xdr:cNvPr>
            <xdr:cNvSpPr txBox="1"/>
          </xdr:nvSpPr>
          <xdr:spPr>
            <a:xfrm>
              <a:off x="6851096" y="697284"/>
              <a:ext cx="23495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ysClr val="windowText" lastClr="000000"/>
                  </a:solidFill>
                </a:rPr>
                <a:t>Number of Delivery City</a:t>
              </a:r>
            </a:p>
          </xdr:txBody>
        </xdr:sp>
        <xdr:sp macro="" textlink="">
          <xdr:nvSpPr>
            <xdr:cNvPr id="79" name="TextBox 78">
              <a:extLst>
                <a:ext uri="{FF2B5EF4-FFF2-40B4-BE49-F238E27FC236}">
                  <a16:creationId xmlns:a16="http://schemas.microsoft.com/office/drawing/2014/main" id="{F35306B7-3CF7-9F85-3FAF-329A9C1A9DB9}"/>
                </a:ext>
              </a:extLst>
            </xdr:cNvPr>
            <xdr:cNvSpPr txBox="1"/>
          </xdr:nvSpPr>
          <xdr:spPr>
            <a:xfrm>
              <a:off x="6871830" y="861116"/>
              <a:ext cx="434133" cy="434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200"/>
                <a:t>5</a:t>
              </a:r>
            </a:p>
          </xdr:txBody>
        </xdr:sp>
      </xdr:grpSp>
    </xdr:grpSp>
    <xdr:clientData/>
  </xdr:twoCellAnchor>
  <xdr:twoCellAnchor>
    <xdr:from>
      <xdr:col>8</xdr:col>
      <xdr:colOff>207345</xdr:colOff>
      <xdr:row>23</xdr:row>
      <xdr:rowOff>84234</xdr:rowOff>
    </xdr:from>
    <xdr:to>
      <xdr:col>14</xdr:col>
      <xdr:colOff>583162</xdr:colOff>
      <xdr:row>29</xdr:row>
      <xdr:rowOff>129591</xdr:rowOff>
    </xdr:to>
    <xdr:graphicFrame macro="">
      <xdr:nvGraphicFramePr>
        <xdr:cNvPr id="80" name="Chart 79">
          <a:extLst>
            <a:ext uri="{FF2B5EF4-FFF2-40B4-BE49-F238E27FC236}">
              <a16:creationId xmlns:a16="http://schemas.microsoft.com/office/drawing/2014/main" id="{F96ECF8D-11CA-4F3F-A926-14E472281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38877</xdr:colOff>
      <xdr:row>0</xdr:row>
      <xdr:rowOff>64796</xdr:rowOff>
    </xdr:from>
    <xdr:to>
      <xdr:col>1</xdr:col>
      <xdr:colOff>518367</xdr:colOff>
      <xdr:row>6</xdr:row>
      <xdr:rowOff>123113</xdr:rowOff>
    </xdr:to>
    <mc:AlternateContent xmlns:mc="http://schemas.openxmlformats.org/markup-compatibility/2006" xmlns:a14="http://schemas.microsoft.com/office/drawing/2010/main">
      <mc:Choice Requires="a14">
        <xdr:graphicFrame macro="">
          <xdr:nvGraphicFramePr>
            <xdr:cNvPr id="82" name="Order ID">
              <a:extLst>
                <a:ext uri="{FF2B5EF4-FFF2-40B4-BE49-F238E27FC236}">
                  <a16:creationId xmlns:a16="http://schemas.microsoft.com/office/drawing/2014/main" id="{01CC303B-914F-406D-981D-B41276A7A4D8}"/>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38877" y="64796"/>
              <a:ext cx="1089090" cy="1201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222250</xdr:colOff>
      <xdr:row>158</xdr:row>
      <xdr:rowOff>69850</xdr:rowOff>
    </xdr:from>
    <xdr:to>
      <xdr:col>5</xdr:col>
      <xdr:colOff>469900</xdr:colOff>
      <xdr:row>165</xdr:row>
      <xdr:rowOff>152400</xdr:rowOff>
    </xdr:to>
    <mc:AlternateContent xmlns:mc="http://schemas.openxmlformats.org/markup-compatibility/2006" xmlns:tsle="http://schemas.microsoft.com/office/drawing/2012/timeslicer">
      <mc:Choice Requires="tsle">
        <xdr:graphicFrame macro="">
          <xdr:nvGraphicFramePr>
            <xdr:cNvPr id="2" name="Order Timestamp">
              <a:extLst>
                <a:ext uri="{FF2B5EF4-FFF2-40B4-BE49-F238E27FC236}">
                  <a16:creationId xmlns:a16="http://schemas.microsoft.com/office/drawing/2014/main" id="{43F842C9-1D83-848E-7305-DBF8F7E24AE1}"/>
                </a:ext>
              </a:extLst>
            </xdr:cNvPr>
            <xdr:cNvGraphicFramePr/>
          </xdr:nvGraphicFramePr>
          <xdr:xfrm>
            <a:off x="0" y="0"/>
            <a:ext cx="0" cy="0"/>
          </xdr:xfrm>
          <a:graphic>
            <a:graphicData uri="http://schemas.microsoft.com/office/drawing/2012/timeslicer">
              <tsle:timeslicer name="Order Timestamp"/>
            </a:graphicData>
          </a:graphic>
        </xdr:graphicFrame>
      </mc:Choice>
      <mc:Fallback xmlns="">
        <xdr:sp macro="" textlink="">
          <xdr:nvSpPr>
            <xdr:cNvPr id="0" name=""/>
            <xdr:cNvSpPr>
              <a:spLocks noTextEdit="1"/>
            </xdr:cNvSpPr>
          </xdr:nvSpPr>
          <xdr:spPr>
            <a:xfrm>
              <a:off x="2952750" y="291655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479423</xdr:colOff>
      <xdr:row>0</xdr:row>
      <xdr:rowOff>15875</xdr:rowOff>
    </xdr:from>
    <xdr:to>
      <xdr:col>3</xdr:col>
      <xdr:colOff>87313</xdr:colOff>
      <xdr:row>2</xdr:row>
      <xdr:rowOff>68923</xdr:rowOff>
    </xdr:to>
    <xdr:pic>
      <xdr:nvPicPr>
        <xdr:cNvPr id="123" name="Picture 122">
          <a:extLst>
            <a:ext uri="{FF2B5EF4-FFF2-40B4-BE49-F238E27FC236}">
              <a16:creationId xmlns:a16="http://schemas.microsoft.com/office/drawing/2014/main" id="{6764637C-1172-4C58-BBDD-1C0820D2573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19048" r="3545" b="19895"/>
        <a:stretch/>
      </xdr:blipFill>
      <xdr:spPr>
        <a:xfrm>
          <a:off x="915986" y="15875"/>
          <a:ext cx="830265" cy="418173"/>
        </a:xfrm>
        <a:prstGeom prst="rect">
          <a:avLst/>
        </a:prstGeom>
      </xdr:spPr>
    </xdr:pic>
    <xdr:clientData/>
  </xdr:twoCellAnchor>
  <xdr:twoCellAnchor>
    <xdr:from>
      <xdr:col>1</xdr:col>
      <xdr:colOff>38100</xdr:colOff>
      <xdr:row>2</xdr:row>
      <xdr:rowOff>79374</xdr:rowOff>
    </xdr:from>
    <xdr:to>
      <xdr:col>17</xdr:col>
      <xdr:colOff>304800</xdr:colOff>
      <xdr:row>8</xdr:row>
      <xdr:rowOff>148166</xdr:rowOff>
    </xdr:to>
    <xdr:sp macro="" textlink="">
      <xdr:nvSpPr>
        <xdr:cNvPr id="3" name="Rectangle: Rounded Corners 2">
          <a:extLst>
            <a:ext uri="{FF2B5EF4-FFF2-40B4-BE49-F238E27FC236}">
              <a16:creationId xmlns:a16="http://schemas.microsoft.com/office/drawing/2014/main" id="{46A29355-BFCE-42E4-A349-010AB2EBD739}"/>
            </a:ext>
          </a:extLst>
        </xdr:cNvPr>
        <xdr:cNvSpPr/>
      </xdr:nvSpPr>
      <xdr:spPr>
        <a:xfrm>
          <a:off x="474663" y="444499"/>
          <a:ext cx="10045700" cy="1164167"/>
        </a:xfrm>
        <a:prstGeom prst="roundRect">
          <a:avLst>
            <a:gd name="adj" fmla="val 1123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14288</xdr:colOff>
      <xdr:row>3</xdr:row>
      <xdr:rowOff>111125</xdr:rowOff>
    </xdr:from>
    <xdr:to>
      <xdr:col>3</xdr:col>
      <xdr:colOff>349568</xdr:colOff>
      <xdr:row>8</xdr:row>
      <xdr:rowOff>33973</xdr:rowOff>
    </xdr:to>
    <xdr:sp macro="" textlink="">
      <xdr:nvSpPr>
        <xdr:cNvPr id="4" name="Rectangle: Rounded Corners 3">
          <a:extLst>
            <a:ext uri="{FF2B5EF4-FFF2-40B4-BE49-F238E27FC236}">
              <a16:creationId xmlns:a16="http://schemas.microsoft.com/office/drawing/2014/main" id="{CAAAA8AE-2206-4151-B8F8-785CFE3F8BE3}"/>
            </a:ext>
          </a:extLst>
        </xdr:cNvPr>
        <xdr:cNvSpPr/>
      </xdr:nvSpPr>
      <xdr:spPr>
        <a:xfrm>
          <a:off x="450851" y="658813"/>
          <a:ext cx="1557655" cy="835660"/>
        </a:xfrm>
        <a:prstGeom prst="roundRect">
          <a:avLst>
            <a:gd name="adj" fmla="val 9723"/>
          </a:avLst>
        </a:prstGeom>
        <a:solidFill>
          <a:schemeClr val="tx2">
            <a:lumMod val="85000"/>
            <a:lumOff val="15000"/>
            <a:alpha val="99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503238</xdr:colOff>
      <xdr:row>3</xdr:row>
      <xdr:rowOff>111125</xdr:rowOff>
    </xdr:from>
    <xdr:to>
      <xdr:col>6</xdr:col>
      <xdr:colOff>228918</xdr:colOff>
      <xdr:row>8</xdr:row>
      <xdr:rowOff>33973</xdr:rowOff>
    </xdr:to>
    <xdr:sp macro="" textlink="">
      <xdr:nvSpPr>
        <xdr:cNvPr id="13" name="Rectangle: Rounded Corners 12">
          <a:extLst>
            <a:ext uri="{FF2B5EF4-FFF2-40B4-BE49-F238E27FC236}">
              <a16:creationId xmlns:a16="http://schemas.microsoft.com/office/drawing/2014/main" id="{A8E11474-147C-428F-8DF0-67A3790083C9}"/>
            </a:ext>
          </a:extLst>
        </xdr:cNvPr>
        <xdr:cNvSpPr/>
      </xdr:nvSpPr>
      <xdr:spPr>
        <a:xfrm>
          <a:off x="2162176" y="658813"/>
          <a:ext cx="1559242"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382588</xdr:colOff>
      <xdr:row>3</xdr:row>
      <xdr:rowOff>111125</xdr:rowOff>
    </xdr:from>
    <xdr:to>
      <xdr:col>9</xdr:col>
      <xdr:colOff>108268</xdr:colOff>
      <xdr:row>8</xdr:row>
      <xdr:rowOff>33973</xdr:rowOff>
    </xdr:to>
    <xdr:sp macro="" textlink="">
      <xdr:nvSpPr>
        <xdr:cNvPr id="14" name="Rectangle: Rounded Corners 13">
          <a:extLst>
            <a:ext uri="{FF2B5EF4-FFF2-40B4-BE49-F238E27FC236}">
              <a16:creationId xmlns:a16="http://schemas.microsoft.com/office/drawing/2014/main" id="{BBB01EFF-23D8-43BC-AD43-3F53E322DF1F}"/>
            </a:ext>
          </a:extLst>
        </xdr:cNvPr>
        <xdr:cNvSpPr/>
      </xdr:nvSpPr>
      <xdr:spPr>
        <a:xfrm>
          <a:off x="3875088" y="658813"/>
          <a:ext cx="1559243"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261938</xdr:colOff>
      <xdr:row>3</xdr:row>
      <xdr:rowOff>111125</xdr:rowOff>
    </xdr:from>
    <xdr:to>
      <xdr:col>11</xdr:col>
      <xdr:colOff>597218</xdr:colOff>
      <xdr:row>8</xdr:row>
      <xdr:rowOff>33973</xdr:rowOff>
    </xdr:to>
    <xdr:sp macro="" textlink="">
      <xdr:nvSpPr>
        <xdr:cNvPr id="15" name="Rectangle: Rounded Corners 14">
          <a:extLst>
            <a:ext uri="{FF2B5EF4-FFF2-40B4-BE49-F238E27FC236}">
              <a16:creationId xmlns:a16="http://schemas.microsoft.com/office/drawing/2014/main" id="{E083CE7F-F677-4B0F-BE49-20072973C5AD}"/>
            </a:ext>
          </a:extLst>
        </xdr:cNvPr>
        <xdr:cNvSpPr/>
      </xdr:nvSpPr>
      <xdr:spPr>
        <a:xfrm>
          <a:off x="5588001" y="658813"/>
          <a:ext cx="1557655"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20638</xdr:colOff>
      <xdr:row>3</xdr:row>
      <xdr:rowOff>111125</xdr:rowOff>
    </xdr:from>
    <xdr:to>
      <xdr:col>17</xdr:col>
      <xdr:colOff>355918</xdr:colOff>
      <xdr:row>8</xdr:row>
      <xdr:rowOff>33973</xdr:rowOff>
    </xdr:to>
    <xdr:sp macro="" textlink="">
      <xdr:nvSpPr>
        <xdr:cNvPr id="16" name="Rectangle: Rounded Corners 15">
          <a:extLst>
            <a:ext uri="{FF2B5EF4-FFF2-40B4-BE49-F238E27FC236}">
              <a16:creationId xmlns:a16="http://schemas.microsoft.com/office/drawing/2014/main" id="{C584222D-0210-45E0-ABC0-8166DC974E32}"/>
            </a:ext>
          </a:extLst>
        </xdr:cNvPr>
        <xdr:cNvSpPr/>
      </xdr:nvSpPr>
      <xdr:spPr>
        <a:xfrm>
          <a:off x="9013826" y="658813"/>
          <a:ext cx="1557655" cy="835660"/>
        </a:xfrm>
        <a:prstGeom prst="roundRect">
          <a:avLst>
            <a:gd name="adj" fmla="val 9723"/>
          </a:avLst>
        </a:prstGeom>
        <a:solidFill>
          <a:schemeClr val="tx2">
            <a:lumMod val="85000"/>
            <a:lumOff val="15000"/>
            <a:alpha val="99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14288</xdr:colOff>
      <xdr:row>6</xdr:row>
      <xdr:rowOff>63500</xdr:rowOff>
    </xdr:from>
    <xdr:to>
      <xdr:col>3</xdr:col>
      <xdr:colOff>471488</xdr:colOff>
      <xdr:row>8</xdr:row>
      <xdr:rowOff>150812</xdr:rowOff>
    </xdr:to>
    <xdr:sp macro="" textlink="">
      <xdr:nvSpPr>
        <xdr:cNvPr id="17" name="Oval 16">
          <a:extLst>
            <a:ext uri="{FF2B5EF4-FFF2-40B4-BE49-F238E27FC236}">
              <a16:creationId xmlns:a16="http://schemas.microsoft.com/office/drawing/2014/main" id="{56A3585F-B19F-44BC-9E4A-20B0BE696CF0}"/>
            </a:ext>
          </a:extLst>
        </xdr:cNvPr>
        <xdr:cNvSpPr/>
      </xdr:nvSpPr>
      <xdr:spPr>
        <a:xfrm>
          <a:off x="1673226" y="1158875"/>
          <a:ext cx="457200" cy="452437"/>
        </a:xfrm>
        <a:prstGeom prst="ellipse">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515938</xdr:colOff>
      <xdr:row>6</xdr:row>
      <xdr:rowOff>50800</xdr:rowOff>
    </xdr:from>
    <xdr:to>
      <xdr:col>15</xdr:col>
      <xdr:colOff>363538</xdr:colOff>
      <xdr:row>8</xdr:row>
      <xdr:rowOff>139700</xdr:rowOff>
    </xdr:to>
    <xdr:sp macro="" textlink="">
      <xdr:nvSpPr>
        <xdr:cNvPr id="18" name="Oval 17">
          <a:extLst>
            <a:ext uri="{FF2B5EF4-FFF2-40B4-BE49-F238E27FC236}">
              <a16:creationId xmlns:a16="http://schemas.microsoft.com/office/drawing/2014/main" id="{C7FF65CC-94E6-4CFF-9191-6EB37F300388}"/>
            </a:ext>
          </a:extLst>
        </xdr:cNvPr>
        <xdr:cNvSpPr/>
      </xdr:nvSpPr>
      <xdr:spPr>
        <a:xfrm>
          <a:off x="8897938" y="1146175"/>
          <a:ext cx="458788" cy="454025"/>
        </a:xfrm>
        <a:prstGeom prst="ellipse">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392112</xdr:colOff>
      <xdr:row>2</xdr:row>
      <xdr:rowOff>71438</xdr:rowOff>
    </xdr:from>
    <xdr:to>
      <xdr:col>5</xdr:col>
      <xdr:colOff>239712</xdr:colOff>
      <xdr:row>4</xdr:row>
      <xdr:rowOff>160338</xdr:rowOff>
    </xdr:to>
    <xdr:sp macro="" textlink="">
      <xdr:nvSpPr>
        <xdr:cNvPr id="22" name="Oval 21">
          <a:extLst>
            <a:ext uri="{FF2B5EF4-FFF2-40B4-BE49-F238E27FC236}">
              <a16:creationId xmlns:a16="http://schemas.microsoft.com/office/drawing/2014/main" id="{3FEC2665-F94F-423E-B3CA-52F340DEF691}"/>
            </a:ext>
          </a:extLst>
        </xdr:cNvPr>
        <xdr:cNvSpPr/>
      </xdr:nvSpPr>
      <xdr:spPr>
        <a:xfrm>
          <a:off x="2662237" y="436563"/>
          <a:ext cx="458788" cy="45402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252412</xdr:colOff>
      <xdr:row>2</xdr:row>
      <xdr:rowOff>60325</xdr:rowOff>
    </xdr:from>
    <xdr:to>
      <xdr:col>8</xdr:col>
      <xdr:colOff>100012</xdr:colOff>
      <xdr:row>4</xdr:row>
      <xdr:rowOff>147638</xdr:rowOff>
    </xdr:to>
    <xdr:sp macro="" textlink="">
      <xdr:nvSpPr>
        <xdr:cNvPr id="23" name="Oval 22">
          <a:extLst>
            <a:ext uri="{FF2B5EF4-FFF2-40B4-BE49-F238E27FC236}">
              <a16:creationId xmlns:a16="http://schemas.microsoft.com/office/drawing/2014/main" id="{898984A3-1FB1-4965-B83D-4543AB0F8C1C}"/>
            </a:ext>
          </a:extLst>
        </xdr:cNvPr>
        <xdr:cNvSpPr/>
      </xdr:nvSpPr>
      <xdr:spPr>
        <a:xfrm>
          <a:off x="4356100" y="425450"/>
          <a:ext cx="458787"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220662</xdr:colOff>
      <xdr:row>2</xdr:row>
      <xdr:rowOff>53975</xdr:rowOff>
    </xdr:from>
    <xdr:to>
      <xdr:col>11</xdr:col>
      <xdr:colOff>68262</xdr:colOff>
      <xdr:row>4</xdr:row>
      <xdr:rowOff>141288</xdr:rowOff>
    </xdr:to>
    <xdr:sp macro="" textlink="">
      <xdr:nvSpPr>
        <xdr:cNvPr id="24" name="Oval 23">
          <a:extLst>
            <a:ext uri="{FF2B5EF4-FFF2-40B4-BE49-F238E27FC236}">
              <a16:creationId xmlns:a16="http://schemas.microsoft.com/office/drawing/2014/main" id="{F2937A17-1C22-41FE-B5C0-E0FB29613D73}"/>
            </a:ext>
          </a:extLst>
        </xdr:cNvPr>
        <xdr:cNvSpPr/>
      </xdr:nvSpPr>
      <xdr:spPr>
        <a:xfrm>
          <a:off x="6157912" y="419100"/>
          <a:ext cx="458788"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82550</xdr:colOff>
      <xdr:row>6</xdr:row>
      <xdr:rowOff>139701</xdr:rowOff>
    </xdr:from>
    <xdr:to>
      <xdr:col>3</xdr:col>
      <xdr:colOff>384302</xdr:colOff>
      <xdr:row>8</xdr:row>
      <xdr:rowOff>73153</xdr:rowOff>
    </xdr:to>
    <xdr:pic>
      <xdr:nvPicPr>
        <xdr:cNvPr id="59" name="Picture 58">
          <a:extLst>
            <a:ext uri="{FF2B5EF4-FFF2-40B4-BE49-F238E27FC236}">
              <a16:creationId xmlns:a16="http://schemas.microsoft.com/office/drawing/2014/main" id="{037C0C0F-9A8F-4B63-9DA7-35F8537B4A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1488" y="1235076"/>
          <a:ext cx="301752" cy="298577"/>
        </a:xfrm>
        <a:prstGeom prst="rect">
          <a:avLst/>
        </a:prstGeom>
        <a:ln>
          <a:noFill/>
        </a:ln>
      </xdr:spPr>
    </xdr:pic>
    <xdr:clientData/>
  </xdr:twoCellAnchor>
  <xdr:twoCellAnchor editAs="oneCell">
    <xdr:from>
      <xdr:col>14</xdr:col>
      <xdr:colOff>590550</xdr:colOff>
      <xdr:row>6</xdr:row>
      <xdr:rowOff>127001</xdr:rowOff>
    </xdr:from>
    <xdr:to>
      <xdr:col>15</xdr:col>
      <xdr:colOff>282702</xdr:colOff>
      <xdr:row>8</xdr:row>
      <xdr:rowOff>60453</xdr:rowOff>
    </xdr:to>
    <xdr:pic>
      <xdr:nvPicPr>
        <xdr:cNvPr id="63" name="Picture 62">
          <a:extLst>
            <a:ext uri="{FF2B5EF4-FFF2-40B4-BE49-F238E27FC236}">
              <a16:creationId xmlns:a16="http://schemas.microsoft.com/office/drawing/2014/main" id="{AA15133C-85DD-4144-86BF-7C0F42B9F8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972550" y="1222376"/>
          <a:ext cx="303340" cy="298577"/>
        </a:xfrm>
        <a:prstGeom prst="rect">
          <a:avLst/>
        </a:prstGeom>
      </xdr:spPr>
    </xdr:pic>
    <xdr:clientData/>
  </xdr:twoCellAnchor>
  <xdr:twoCellAnchor editAs="oneCell">
    <xdr:from>
      <xdr:col>4</xdr:col>
      <xdr:colOff>461962</xdr:colOff>
      <xdr:row>2</xdr:row>
      <xdr:rowOff>165100</xdr:rowOff>
    </xdr:from>
    <xdr:to>
      <xdr:col>5</xdr:col>
      <xdr:colOff>154114</xdr:colOff>
      <xdr:row>4</xdr:row>
      <xdr:rowOff>98552</xdr:rowOff>
    </xdr:to>
    <xdr:pic>
      <xdr:nvPicPr>
        <xdr:cNvPr id="65" name="Picture 64">
          <a:extLst>
            <a:ext uri="{FF2B5EF4-FFF2-40B4-BE49-F238E27FC236}">
              <a16:creationId xmlns:a16="http://schemas.microsoft.com/office/drawing/2014/main" id="{CC5F7666-35B6-4E0F-A2E1-463B361A7A7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32087" y="530225"/>
          <a:ext cx="303340" cy="298577"/>
        </a:xfrm>
        <a:prstGeom prst="rect">
          <a:avLst/>
        </a:prstGeom>
      </xdr:spPr>
    </xdr:pic>
    <xdr:clientData/>
  </xdr:twoCellAnchor>
  <xdr:twoCellAnchor editAs="oneCell">
    <xdr:from>
      <xdr:col>10</xdr:col>
      <xdr:colOff>303212</xdr:colOff>
      <xdr:row>2</xdr:row>
      <xdr:rowOff>146050</xdr:rowOff>
    </xdr:from>
    <xdr:to>
      <xdr:col>11</xdr:col>
      <xdr:colOff>7937</xdr:colOff>
      <xdr:row>4</xdr:row>
      <xdr:rowOff>128397</xdr:rowOff>
    </xdr:to>
    <xdr:pic>
      <xdr:nvPicPr>
        <xdr:cNvPr id="66" name="Picture 65">
          <a:extLst>
            <a:ext uri="{FF2B5EF4-FFF2-40B4-BE49-F238E27FC236}">
              <a16:creationId xmlns:a16="http://schemas.microsoft.com/office/drawing/2014/main" id="{E7F8C75B-9E34-4257-B002-A46308D32B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240462" y="511175"/>
          <a:ext cx="315913" cy="347472"/>
        </a:xfrm>
        <a:prstGeom prst="rect">
          <a:avLst/>
        </a:prstGeom>
        <a:ln>
          <a:noFill/>
        </a:ln>
      </xdr:spPr>
    </xdr:pic>
    <xdr:clientData/>
  </xdr:twoCellAnchor>
  <xdr:twoCellAnchor editAs="oneCell">
    <xdr:from>
      <xdr:col>7</xdr:col>
      <xdr:colOff>328612</xdr:colOff>
      <xdr:row>2</xdr:row>
      <xdr:rowOff>152400</xdr:rowOff>
    </xdr:from>
    <xdr:to>
      <xdr:col>8</xdr:col>
      <xdr:colOff>20764</xdr:colOff>
      <xdr:row>4</xdr:row>
      <xdr:rowOff>87439</xdr:rowOff>
    </xdr:to>
    <xdr:pic>
      <xdr:nvPicPr>
        <xdr:cNvPr id="67" name="Picture 66">
          <a:extLst>
            <a:ext uri="{FF2B5EF4-FFF2-40B4-BE49-F238E27FC236}">
              <a16:creationId xmlns:a16="http://schemas.microsoft.com/office/drawing/2014/main" id="{1712CD15-D448-454A-A0A7-E20E89748CB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2300" y="517525"/>
          <a:ext cx="303339" cy="300164"/>
        </a:xfrm>
        <a:prstGeom prst="rect">
          <a:avLst/>
        </a:prstGeom>
      </xdr:spPr>
    </xdr:pic>
    <xdr:clientData/>
  </xdr:twoCellAnchor>
  <xdr:twoCellAnchor>
    <xdr:from>
      <xdr:col>12</xdr:col>
      <xdr:colOff>141288</xdr:colOff>
      <xdr:row>3</xdr:row>
      <xdr:rowOff>117475</xdr:rowOff>
    </xdr:from>
    <xdr:to>
      <xdr:col>14</xdr:col>
      <xdr:colOff>476568</xdr:colOff>
      <xdr:row>8</xdr:row>
      <xdr:rowOff>40323</xdr:rowOff>
    </xdr:to>
    <xdr:sp macro="" textlink="">
      <xdr:nvSpPr>
        <xdr:cNvPr id="68" name="Rectangle: Rounded Corners 67">
          <a:extLst>
            <a:ext uri="{FF2B5EF4-FFF2-40B4-BE49-F238E27FC236}">
              <a16:creationId xmlns:a16="http://schemas.microsoft.com/office/drawing/2014/main" id="{505CAB0E-00F4-41C5-B5AB-1471588C8F98}"/>
            </a:ext>
          </a:extLst>
        </xdr:cNvPr>
        <xdr:cNvSpPr/>
      </xdr:nvSpPr>
      <xdr:spPr>
        <a:xfrm>
          <a:off x="7300913" y="665163"/>
          <a:ext cx="1557655"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49212</xdr:colOff>
      <xdr:row>2</xdr:row>
      <xdr:rowOff>60325</xdr:rowOff>
    </xdr:from>
    <xdr:to>
      <xdr:col>13</xdr:col>
      <xdr:colOff>506412</xdr:colOff>
      <xdr:row>4</xdr:row>
      <xdr:rowOff>147638</xdr:rowOff>
    </xdr:to>
    <xdr:sp macro="" textlink="">
      <xdr:nvSpPr>
        <xdr:cNvPr id="70" name="Oval 69">
          <a:extLst>
            <a:ext uri="{FF2B5EF4-FFF2-40B4-BE49-F238E27FC236}">
              <a16:creationId xmlns:a16="http://schemas.microsoft.com/office/drawing/2014/main" id="{01D8AA99-FC25-4259-B81C-7B70B5F2B7EC}"/>
            </a:ext>
          </a:extLst>
        </xdr:cNvPr>
        <xdr:cNvSpPr/>
      </xdr:nvSpPr>
      <xdr:spPr>
        <a:xfrm>
          <a:off x="7820025" y="425450"/>
          <a:ext cx="457200"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138112</xdr:colOff>
      <xdr:row>2</xdr:row>
      <xdr:rowOff>146050</xdr:rowOff>
    </xdr:from>
    <xdr:to>
      <xdr:col>13</xdr:col>
      <xdr:colOff>439864</xdr:colOff>
      <xdr:row>4</xdr:row>
      <xdr:rowOff>83736</xdr:rowOff>
    </xdr:to>
    <xdr:pic>
      <xdr:nvPicPr>
        <xdr:cNvPr id="69" name="Picture 68">
          <a:extLst>
            <a:ext uri="{FF2B5EF4-FFF2-40B4-BE49-F238E27FC236}">
              <a16:creationId xmlns:a16="http://schemas.microsoft.com/office/drawing/2014/main" id="{6940819F-32EA-416C-A5B3-5B960045E1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7891462" y="514350"/>
          <a:ext cx="301752" cy="305986"/>
        </a:xfrm>
        <a:prstGeom prst="rect">
          <a:avLst/>
        </a:prstGeom>
        <a:ln>
          <a:noFill/>
        </a:ln>
      </xdr:spPr>
    </xdr:pic>
    <xdr:clientData/>
  </xdr:twoCellAnchor>
  <xdr:oneCellAnchor>
    <xdr:from>
      <xdr:col>1</xdr:col>
      <xdr:colOff>231775</xdr:colOff>
      <xdr:row>4</xdr:row>
      <xdr:rowOff>11113</xdr:rowOff>
    </xdr:from>
    <xdr:ext cx="1113062" cy="311496"/>
    <xdr:sp macro="" textlink="">
      <xdr:nvSpPr>
        <xdr:cNvPr id="71" name="TextBox 70">
          <a:extLst>
            <a:ext uri="{FF2B5EF4-FFF2-40B4-BE49-F238E27FC236}">
              <a16:creationId xmlns:a16="http://schemas.microsoft.com/office/drawing/2014/main" id="{11205ECB-CB09-4C21-88C7-CD8C2714FAD8}"/>
            </a:ext>
          </a:extLst>
        </xdr:cNvPr>
        <xdr:cNvSpPr txBox="1"/>
      </xdr:nvSpPr>
      <xdr:spPr>
        <a:xfrm>
          <a:off x="676275" y="773113"/>
          <a:ext cx="11130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bg1"/>
              </a:solidFill>
            </a:rPr>
            <a:t>Total Orders</a:t>
          </a:r>
        </a:p>
      </xdr:txBody>
    </xdr:sp>
    <xdr:clientData/>
  </xdr:oneCellAnchor>
  <xdr:oneCellAnchor>
    <xdr:from>
      <xdr:col>6</xdr:col>
      <xdr:colOff>373866</xdr:colOff>
      <xdr:row>4</xdr:row>
      <xdr:rowOff>104775</xdr:rowOff>
    </xdr:from>
    <xdr:ext cx="1578189" cy="311496"/>
    <xdr:sp macro="" textlink="">
      <xdr:nvSpPr>
        <xdr:cNvPr id="72" name="TextBox 71">
          <a:extLst>
            <a:ext uri="{FF2B5EF4-FFF2-40B4-BE49-F238E27FC236}">
              <a16:creationId xmlns:a16="http://schemas.microsoft.com/office/drawing/2014/main" id="{4BF5EC52-DADD-4E24-8BD8-7B52440C6536}"/>
            </a:ext>
          </a:extLst>
        </xdr:cNvPr>
        <xdr:cNvSpPr txBox="1"/>
      </xdr:nvSpPr>
      <xdr:spPr>
        <a:xfrm>
          <a:off x="3866366" y="835025"/>
          <a:ext cx="157818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Avg.</a:t>
          </a:r>
          <a:r>
            <a:rPr lang="en-US" sz="1400" b="1" baseline="0">
              <a:solidFill>
                <a:sysClr val="windowText" lastClr="000000"/>
              </a:solidFill>
            </a:rPr>
            <a:t> Delivery Time</a:t>
          </a:r>
          <a:endParaRPr lang="en-US" sz="1400" b="1">
            <a:solidFill>
              <a:sysClr val="windowText" lastClr="000000"/>
            </a:solidFill>
          </a:endParaRPr>
        </a:p>
      </xdr:txBody>
    </xdr:sp>
    <xdr:clientData/>
  </xdr:oneCellAnchor>
  <xdr:oneCellAnchor>
    <xdr:from>
      <xdr:col>15</xdr:col>
      <xdr:colOff>5577</xdr:colOff>
      <xdr:row>4</xdr:row>
      <xdr:rowOff>11113</xdr:rowOff>
    </xdr:from>
    <xdr:ext cx="1562287" cy="311496"/>
    <xdr:sp macro="" textlink="">
      <xdr:nvSpPr>
        <xdr:cNvPr id="73" name="TextBox 72">
          <a:extLst>
            <a:ext uri="{FF2B5EF4-FFF2-40B4-BE49-F238E27FC236}">
              <a16:creationId xmlns:a16="http://schemas.microsoft.com/office/drawing/2014/main" id="{908AD8CC-D891-442E-9E4F-0A11F7503FDC}"/>
            </a:ext>
          </a:extLst>
        </xdr:cNvPr>
        <xdr:cNvSpPr txBox="1"/>
      </xdr:nvSpPr>
      <xdr:spPr>
        <a:xfrm>
          <a:off x="8998765" y="741363"/>
          <a:ext cx="15622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bg1"/>
              </a:solidFill>
            </a:rPr>
            <a:t>Number</a:t>
          </a:r>
          <a:r>
            <a:rPr lang="en-US" sz="1400" b="1" baseline="0">
              <a:solidFill>
                <a:schemeClr val="bg1"/>
              </a:solidFill>
            </a:rPr>
            <a:t> of Drivers</a:t>
          </a:r>
        </a:p>
      </xdr:txBody>
    </xdr:sp>
    <xdr:clientData/>
  </xdr:oneCellAnchor>
  <xdr:oneCellAnchor>
    <xdr:from>
      <xdr:col>9</xdr:col>
      <xdr:colOff>344196</xdr:colOff>
      <xdr:row>4</xdr:row>
      <xdr:rowOff>104775</xdr:rowOff>
    </xdr:from>
    <xdr:ext cx="1383520" cy="311496"/>
    <xdr:sp macro="" textlink="">
      <xdr:nvSpPr>
        <xdr:cNvPr id="74" name="TextBox 73">
          <a:extLst>
            <a:ext uri="{FF2B5EF4-FFF2-40B4-BE49-F238E27FC236}">
              <a16:creationId xmlns:a16="http://schemas.microsoft.com/office/drawing/2014/main" id="{AC4EB6AF-972D-43AF-A7AC-944142A2583F}"/>
            </a:ext>
          </a:extLst>
        </xdr:cNvPr>
        <xdr:cNvSpPr txBox="1"/>
      </xdr:nvSpPr>
      <xdr:spPr>
        <a:xfrm>
          <a:off x="5670259" y="835025"/>
          <a:ext cx="13835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Avg</a:t>
          </a:r>
          <a:r>
            <a:rPr lang="en-US" sz="1400" b="1" baseline="0">
              <a:solidFill>
                <a:sysClr val="windowText" lastClr="000000"/>
              </a:solidFill>
            </a:rPr>
            <a:t>. Delay Time</a:t>
          </a:r>
          <a:endParaRPr lang="en-US" sz="1400" b="1">
            <a:solidFill>
              <a:sysClr val="windowText" lastClr="000000"/>
            </a:solidFill>
          </a:endParaRPr>
        </a:p>
      </xdr:txBody>
    </xdr:sp>
    <xdr:clientData/>
  </xdr:oneCellAnchor>
  <xdr:oneCellAnchor>
    <xdr:from>
      <xdr:col>12</xdr:col>
      <xdr:colOff>576563</xdr:colOff>
      <xdr:row>4</xdr:row>
      <xdr:rowOff>104775</xdr:rowOff>
    </xdr:from>
    <xdr:ext cx="702885" cy="311496"/>
    <xdr:sp macro="" textlink="">
      <xdr:nvSpPr>
        <xdr:cNvPr id="75" name="TextBox 74">
          <a:extLst>
            <a:ext uri="{FF2B5EF4-FFF2-40B4-BE49-F238E27FC236}">
              <a16:creationId xmlns:a16="http://schemas.microsoft.com/office/drawing/2014/main" id="{60BBD587-5672-40C0-BB7C-B907DB5303DA}"/>
            </a:ext>
          </a:extLst>
        </xdr:cNvPr>
        <xdr:cNvSpPr txBox="1"/>
      </xdr:nvSpPr>
      <xdr:spPr>
        <a:xfrm>
          <a:off x="7736188" y="835025"/>
          <a:ext cx="7028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Routes</a:t>
          </a:r>
        </a:p>
      </xdr:txBody>
    </xdr:sp>
    <xdr:clientData/>
  </xdr:oneCellAnchor>
  <xdr:oneCellAnchor>
    <xdr:from>
      <xdr:col>4</xdr:col>
      <xdr:colOff>301698</xdr:colOff>
      <xdr:row>4</xdr:row>
      <xdr:rowOff>104775</xdr:rowOff>
    </xdr:from>
    <xdr:ext cx="592213" cy="311496"/>
    <xdr:sp macro="" textlink="">
      <xdr:nvSpPr>
        <xdr:cNvPr id="76" name="TextBox 75">
          <a:extLst>
            <a:ext uri="{FF2B5EF4-FFF2-40B4-BE49-F238E27FC236}">
              <a16:creationId xmlns:a16="http://schemas.microsoft.com/office/drawing/2014/main" id="{1F43DC76-25B6-4ED9-ACE6-925C08D8E1AB}"/>
            </a:ext>
          </a:extLst>
        </xdr:cNvPr>
        <xdr:cNvSpPr txBox="1"/>
      </xdr:nvSpPr>
      <xdr:spPr>
        <a:xfrm>
          <a:off x="2571823" y="835025"/>
          <a:ext cx="59221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Cities</a:t>
          </a:r>
        </a:p>
      </xdr:txBody>
    </xdr:sp>
    <xdr:clientData/>
  </xdr:oneCellAnchor>
  <xdr:oneCellAnchor>
    <xdr:from>
      <xdr:col>1</xdr:col>
      <xdr:colOff>413022</xdr:colOff>
      <xdr:row>5</xdr:row>
      <xdr:rowOff>124491</xdr:rowOff>
    </xdr:from>
    <xdr:ext cx="698140" cy="357790"/>
    <xdr:sp macro="" textlink="Pivot!E87">
      <xdr:nvSpPr>
        <xdr:cNvPr id="77" name="TextBox 76">
          <a:extLst>
            <a:ext uri="{FF2B5EF4-FFF2-40B4-BE49-F238E27FC236}">
              <a16:creationId xmlns:a16="http://schemas.microsoft.com/office/drawing/2014/main" id="{B72A870D-3C0F-4FE9-8D69-F3E2BE3D56F2}"/>
            </a:ext>
          </a:extLst>
        </xdr:cNvPr>
        <xdr:cNvSpPr txBox="1"/>
      </xdr:nvSpPr>
      <xdr:spPr>
        <a:xfrm>
          <a:off x="849585" y="1037304"/>
          <a:ext cx="6981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EF86991B-1A3F-4F36-A38B-53C29AEB14CA}" type="TxLink">
            <a:rPr lang="en-US" sz="1800" b="1" i="0" u="none" strike="noStrike">
              <a:solidFill>
                <a:schemeClr val="bg1"/>
              </a:solidFill>
              <a:latin typeface="Arial" panose="020B0604020202020204" pitchFamily="34" charset="0"/>
              <a:cs typeface="Arial" panose="020B0604020202020204" pitchFamily="34" charset="0"/>
            </a:rPr>
            <a:pPr algn="ctr"/>
            <a:t>1500</a:t>
          </a:fld>
          <a:endParaRPr lang="en-US" sz="2400" b="1">
            <a:solidFill>
              <a:schemeClr val="bg1"/>
            </a:solidFill>
            <a:latin typeface="Arial" panose="020B0604020202020204" pitchFamily="34" charset="0"/>
            <a:cs typeface="Arial" panose="020B0604020202020204" pitchFamily="34" charset="0"/>
          </a:endParaRPr>
        </a:p>
      </xdr:txBody>
    </xdr:sp>
    <xdr:clientData/>
  </xdr:oneCellAnchor>
  <xdr:oneCellAnchor>
    <xdr:from>
      <xdr:col>15</xdr:col>
      <xdr:colOff>477210</xdr:colOff>
      <xdr:row>5</xdr:row>
      <xdr:rowOff>124491</xdr:rowOff>
    </xdr:from>
    <xdr:ext cx="569771" cy="357790"/>
    <xdr:sp macro="" textlink="Pivot!J87">
      <xdr:nvSpPr>
        <xdr:cNvPr id="78" name="TextBox 77">
          <a:extLst>
            <a:ext uri="{FF2B5EF4-FFF2-40B4-BE49-F238E27FC236}">
              <a16:creationId xmlns:a16="http://schemas.microsoft.com/office/drawing/2014/main" id="{8C2B6BB9-A03E-47BD-9F0B-36C4A48E1E90}"/>
            </a:ext>
          </a:extLst>
        </xdr:cNvPr>
        <xdr:cNvSpPr txBox="1"/>
      </xdr:nvSpPr>
      <xdr:spPr>
        <a:xfrm>
          <a:off x="9470398" y="1037304"/>
          <a:ext cx="569771"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5252D9E9-89A1-47EB-BFB8-B4A91F292858}" type="TxLink">
            <a:rPr lang="en-US" sz="1800" b="1" i="0" u="none" strike="noStrike">
              <a:solidFill>
                <a:schemeClr val="bg1"/>
              </a:solidFill>
              <a:latin typeface="Arial" panose="020B0604020202020204" pitchFamily="34" charset="0"/>
              <a:cs typeface="Arial" panose="020B0604020202020204" pitchFamily="34" charset="0"/>
            </a:rPr>
            <a:pPr algn="ctr"/>
            <a:t>100</a:t>
          </a:fld>
          <a:endParaRPr lang="en-US" sz="2400" b="1" baseline="0">
            <a:solidFill>
              <a:schemeClr val="bg1"/>
            </a:solidFill>
            <a:latin typeface="Arial" panose="020B0604020202020204" pitchFamily="34" charset="0"/>
            <a:cs typeface="Arial" panose="020B0604020202020204" pitchFamily="34" charset="0"/>
          </a:endParaRPr>
        </a:p>
      </xdr:txBody>
    </xdr:sp>
    <xdr:clientData/>
  </xdr:oneCellAnchor>
  <xdr:oneCellAnchor>
    <xdr:from>
      <xdr:col>7</xdr:col>
      <xdr:colOff>268475</xdr:colOff>
      <xdr:row>6</xdr:row>
      <xdr:rowOff>43182</xdr:rowOff>
    </xdr:from>
    <xdr:ext cx="569771" cy="357790"/>
    <xdr:sp macro="" textlink="Pivot!G87">
      <xdr:nvSpPr>
        <xdr:cNvPr id="79" name="TextBox 78">
          <a:extLst>
            <a:ext uri="{FF2B5EF4-FFF2-40B4-BE49-F238E27FC236}">
              <a16:creationId xmlns:a16="http://schemas.microsoft.com/office/drawing/2014/main" id="{863C76CC-5799-40D3-8569-E56B749AEA3F}"/>
            </a:ext>
          </a:extLst>
        </xdr:cNvPr>
        <xdr:cNvSpPr txBox="1"/>
      </xdr:nvSpPr>
      <xdr:spPr>
        <a:xfrm>
          <a:off x="4372163" y="1138557"/>
          <a:ext cx="569771"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BBC5C05C-9761-48E6-96EF-D039D962BB27}"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152</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10</xdr:col>
      <xdr:colOff>205655</xdr:colOff>
      <xdr:row>6</xdr:row>
      <xdr:rowOff>43182</xdr:rowOff>
    </xdr:from>
    <xdr:ext cx="441403" cy="357790"/>
    <xdr:sp macro="" textlink="Pivot!H87">
      <xdr:nvSpPr>
        <xdr:cNvPr id="80" name="TextBox 79">
          <a:extLst>
            <a:ext uri="{FF2B5EF4-FFF2-40B4-BE49-F238E27FC236}">
              <a16:creationId xmlns:a16="http://schemas.microsoft.com/office/drawing/2014/main" id="{31DBDDD2-2DCA-4571-A55A-FB2FCCE10E49}"/>
            </a:ext>
          </a:extLst>
        </xdr:cNvPr>
        <xdr:cNvSpPr txBox="1"/>
      </xdr:nvSpPr>
      <xdr:spPr>
        <a:xfrm>
          <a:off x="6142905" y="1138557"/>
          <a:ext cx="441403"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D65F0C2D-C316-4F9B-B433-CD4FD0A3C0B3}"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15</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13</xdr:col>
      <xdr:colOff>161889</xdr:colOff>
      <xdr:row>6</xdr:row>
      <xdr:rowOff>43182</xdr:rowOff>
    </xdr:from>
    <xdr:ext cx="313034" cy="357790"/>
    <xdr:sp macro="" textlink="Pivot!I87">
      <xdr:nvSpPr>
        <xdr:cNvPr id="81" name="TextBox 80">
          <a:extLst>
            <a:ext uri="{FF2B5EF4-FFF2-40B4-BE49-F238E27FC236}">
              <a16:creationId xmlns:a16="http://schemas.microsoft.com/office/drawing/2014/main" id="{B0F1A7A2-1DE7-40A7-8A12-58FC1A33E3BF}"/>
            </a:ext>
          </a:extLst>
        </xdr:cNvPr>
        <xdr:cNvSpPr txBox="1"/>
      </xdr:nvSpPr>
      <xdr:spPr>
        <a:xfrm>
          <a:off x="7932702" y="1138557"/>
          <a:ext cx="313034"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2C8C2671-436D-4A42-922F-B6298BC78DB7}"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5</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4</xdr:col>
      <xdr:colOff>441287</xdr:colOff>
      <xdr:row>6</xdr:row>
      <xdr:rowOff>43183</xdr:rowOff>
    </xdr:from>
    <xdr:ext cx="313035" cy="357790"/>
    <xdr:sp macro="" textlink="Pivot!F87">
      <xdr:nvSpPr>
        <xdr:cNvPr id="82" name="TextBox 81">
          <a:extLst>
            <a:ext uri="{FF2B5EF4-FFF2-40B4-BE49-F238E27FC236}">
              <a16:creationId xmlns:a16="http://schemas.microsoft.com/office/drawing/2014/main" id="{C1528D70-3A2B-4F72-A40F-D36FC45DDF35}"/>
            </a:ext>
          </a:extLst>
        </xdr:cNvPr>
        <xdr:cNvSpPr txBox="1"/>
      </xdr:nvSpPr>
      <xdr:spPr>
        <a:xfrm>
          <a:off x="2711412" y="1138558"/>
          <a:ext cx="313035"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E2986DD2-A431-4A5B-B5F8-9ED518678CF3}" type="TxLink">
            <a:rPr lang="en-US" sz="1800" b="1" i="0" u="none" strike="noStrike">
              <a:solidFill>
                <a:srgbClr val="000000"/>
              </a:solidFill>
              <a:latin typeface="Arial" panose="020B0604020202020204" pitchFamily="34" charset="0"/>
              <a:cs typeface="Arial" panose="020B0604020202020204" pitchFamily="34" charset="0"/>
            </a:rPr>
            <a:pPr algn="ctr"/>
            <a:t>5</a:t>
          </a:fld>
          <a:endParaRPr lang="en-US" sz="2400" b="1">
            <a:solidFill>
              <a:sysClr val="windowText" lastClr="000000"/>
            </a:solidFill>
            <a:latin typeface="Arial" panose="020B0604020202020204" pitchFamily="34" charset="0"/>
            <a:cs typeface="Arial" panose="020B0604020202020204" pitchFamily="34" charset="0"/>
          </a:endParaRPr>
        </a:p>
      </xdr:txBody>
    </xdr:sp>
    <xdr:clientData/>
  </xdr:oneCellAnchor>
  <xdr:twoCellAnchor>
    <xdr:from>
      <xdr:col>0</xdr:col>
      <xdr:colOff>428624</xdr:colOff>
      <xdr:row>9</xdr:row>
      <xdr:rowOff>30690</xdr:rowOff>
    </xdr:from>
    <xdr:to>
      <xdr:col>6</xdr:col>
      <xdr:colOff>134937</xdr:colOff>
      <xdr:row>25</xdr:row>
      <xdr:rowOff>79375</xdr:rowOff>
    </xdr:to>
    <xdr:sp macro="" textlink="">
      <xdr:nvSpPr>
        <xdr:cNvPr id="83" name="Rectangle: Rounded Corners 82">
          <a:extLst>
            <a:ext uri="{FF2B5EF4-FFF2-40B4-BE49-F238E27FC236}">
              <a16:creationId xmlns:a16="http://schemas.microsoft.com/office/drawing/2014/main" id="{56A19800-6C45-4574-A926-DCB62B9472D4}"/>
            </a:ext>
          </a:extLst>
        </xdr:cNvPr>
        <xdr:cNvSpPr/>
      </xdr:nvSpPr>
      <xdr:spPr>
        <a:xfrm>
          <a:off x="428624" y="1673753"/>
          <a:ext cx="3198813" cy="2969685"/>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186248</xdr:colOff>
      <xdr:row>9</xdr:row>
      <xdr:rowOff>49741</xdr:rowOff>
    </xdr:from>
    <xdr:to>
      <xdr:col>12</xdr:col>
      <xdr:colOff>126664</xdr:colOff>
      <xdr:row>18</xdr:row>
      <xdr:rowOff>66675</xdr:rowOff>
    </xdr:to>
    <xdr:sp macro="" textlink="">
      <xdr:nvSpPr>
        <xdr:cNvPr id="84" name="Rectangle: Rounded Corners 83">
          <a:extLst>
            <a:ext uri="{FF2B5EF4-FFF2-40B4-BE49-F238E27FC236}">
              <a16:creationId xmlns:a16="http://schemas.microsoft.com/office/drawing/2014/main" id="{79762C5B-1870-4D18-9EC0-C4B5B31DD9CC}"/>
            </a:ext>
          </a:extLst>
        </xdr:cNvPr>
        <xdr:cNvSpPr/>
      </xdr:nvSpPr>
      <xdr:spPr>
        <a:xfrm>
          <a:off x="3678748" y="1764241"/>
          <a:ext cx="3598016" cy="1731434"/>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215899</xdr:colOff>
      <xdr:row>9</xdr:row>
      <xdr:rowOff>63500</xdr:rowOff>
    </xdr:from>
    <xdr:to>
      <xdr:col>17</xdr:col>
      <xdr:colOff>348826</xdr:colOff>
      <xdr:row>25</xdr:row>
      <xdr:rowOff>93662</xdr:rowOff>
    </xdr:to>
    <xdr:sp macro="" textlink="">
      <xdr:nvSpPr>
        <xdr:cNvPr id="86" name="Rectangle: Rounded Corners 85">
          <a:extLst>
            <a:ext uri="{FF2B5EF4-FFF2-40B4-BE49-F238E27FC236}">
              <a16:creationId xmlns:a16="http://schemas.microsoft.com/office/drawing/2014/main" id="{7AC5AC91-500D-49D5-8C40-9335C192C785}"/>
            </a:ext>
          </a:extLst>
        </xdr:cNvPr>
        <xdr:cNvSpPr/>
      </xdr:nvSpPr>
      <xdr:spPr>
        <a:xfrm>
          <a:off x="7359649" y="1720850"/>
          <a:ext cx="3180927" cy="2976562"/>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192087</xdr:colOff>
      <xdr:row>18</xdr:row>
      <xdr:rowOff>139171</xdr:rowOff>
    </xdr:from>
    <xdr:to>
      <xdr:col>12</xdr:col>
      <xdr:colOff>120825</xdr:colOff>
      <xdr:row>30</xdr:row>
      <xdr:rowOff>3704</xdr:rowOff>
    </xdr:to>
    <xdr:sp macro="" textlink="">
      <xdr:nvSpPr>
        <xdr:cNvPr id="92" name="Rectangle: Rounded Corners 91">
          <a:extLst>
            <a:ext uri="{FF2B5EF4-FFF2-40B4-BE49-F238E27FC236}">
              <a16:creationId xmlns:a16="http://schemas.microsoft.com/office/drawing/2014/main" id="{FE791D87-C0EF-49C0-A0B2-162755FDE968}"/>
            </a:ext>
          </a:extLst>
        </xdr:cNvPr>
        <xdr:cNvSpPr/>
      </xdr:nvSpPr>
      <xdr:spPr>
        <a:xfrm>
          <a:off x="3684587" y="3568171"/>
          <a:ext cx="3586338" cy="2150533"/>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395110</xdr:colOff>
      <xdr:row>25</xdr:row>
      <xdr:rowOff>150812</xdr:rowOff>
    </xdr:from>
    <xdr:to>
      <xdr:col>6</xdr:col>
      <xdr:colOff>103188</xdr:colOff>
      <xdr:row>41</xdr:row>
      <xdr:rowOff>161995</xdr:rowOff>
    </xdr:to>
    <xdr:sp macro="" textlink="">
      <xdr:nvSpPr>
        <xdr:cNvPr id="95" name="Rectangle: Rounded Corners 94">
          <a:extLst>
            <a:ext uri="{FF2B5EF4-FFF2-40B4-BE49-F238E27FC236}">
              <a16:creationId xmlns:a16="http://schemas.microsoft.com/office/drawing/2014/main" id="{4A4BF5DB-3131-4E21-9885-BB5DEF51509A}"/>
            </a:ext>
          </a:extLst>
        </xdr:cNvPr>
        <xdr:cNvSpPr/>
      </xdr:nvSpPr>
      <xdr:spPr>
        <a:xfrm>
          <a:off x="395110" y="4714875"/>
          <a:ext cx="3200578" cy="2932183"/>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173212</xdr:colOff>
      <xdr:row>30</xdr:row>
      <xdr:rowOff>76200</xdr:rowOff>
    </xdr:from>
    <xdr:to>
      <xdr:col>12</xdr:col>
      <xdr:colOff>139700</xdr:colOff>
      <xdr:row>41</xdr:row>
      <xdr:rowOff>168276</xdr:rowOff>
    </xdr:to>
    <xdr:sp macro="" textlink="">
      <xdr:nvSpPr>
        <xdr:cNvPr id="102" name="Rectangle: Rounded Corners 101">
          <a:extLst>
            <a:ext uri="{FF2B5EF4-FFF2-40B4-BE49-F238E27FC236}">
              <a16:creationId xmlns:a16="http://schemas.microsoft.com/office/drawing/2014/main" id="{1210DA16-A620-4329-8EB2-1DD0D80CD90B}"/>
            </a:ext>
          </a:extLst>
        </xdr:cNvPr>
        <xdr:cNvSpPr/>
      </xdr:nvSpPr>
      <xdr:spPr>
        <a:xfrm>
          <a:off x="3665712" y="5791200"/>
          <a:ext cx="3624088" cy="2187576"/>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214313</xdr:colOff>
      <xdr:row>25</xdr:row>
      <xdr:rowOff>142875</xdr:rowOff>
    </xdr:from>
    <xdr:to>
      <xdr:col>17</xdr:col>
      <xdr:colOff>362938</xdr:colOff>
      <xdr:row>41</xdr:row>
      <xdr:rowOff>161995</xdr:rowOff>
    </xdr:to>
    <xdr:sp macro="" textlink="">
      <xdr:nvSpPr>
        <xdr:cNvPr id="107" name="Rectangle: Rounded Corners 106">
          <a:extLst>
            <a:ext uri="{FF2B5EF4-FFF2-40B4-BE49-F238E27FC236}">
              <a16:creationId xmlns:a16="http://schemas.microsoft.com/office/drawing/2014/main" id="{1FC06A39-7B65-41A0-A4D7-4ADF536881B9}"/>
            </a:ext>
          </a:extLst>
        </xdr:cNvPr>
        <xdr:cNvSpPr/>
      </xdr:nvSpPr>
      <xdr:spPr>
        <a:xfrm>
          <a:off x="7373938" y="4706938"/>
          <a:ext cx="3204563" cy="2940120"/>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401603</xdr:colOff>
      <xdr:row>42</xdr:row>
      <xdr:rowOff>55033</xdr:rowOff>
    </xdr:from>
    <xdr:to>
      <xdr:col>6</xdr:col>
      <xdr:colOff>84950</xdr:colOff>
      <xdr:row>57</xdr:row>
      <xdr:rowOff>138007</xdr:rowOff>
    </xdr:to>
    <xdr:sp macro="" textlink="">
      <xdr:nvSpPr>
        <xdr:cNvPr id="111" name="Rectangle: Rounded Corners 110">
          <a:extLst>
            <a:ext uri="{FF2B5EF4-FFF2-40B4-BE49-F238E27FC236}">
              <a16:creationId xmlns:a16="http://schemas.microsoft.com/office/drawing/2014/main" id="{A666165A-6030-42DC-9D18-DCBA7EF97E76}"/>
            </a:ext>
          </a:extLst>
        </xdr:cNvPr>
        <xdr:cNvSpPr/>
      </xdr:nvSpPr>
      <xdr:spPr>
        <a:xfrm>
          <a:off x="401603" y="7759700"/>
          <a:ext cx="3154680" cy="2834640"/>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222392</xdr:colOff>
      <xdr:row>42</xdr:row>
      <xdr:rowOff>52210</xdr:rowOff>
    </xdr:from>
    <xdr:to>
      <xdr:col>17</xdr:col>
      <xdr:colOff>343183</xdr:colOff>
      <xdr:row>57</xdr:row>
      <xdr:rowOff>135184</xdr:rowOff>
    </xdr:to>
    <xdr:sp macro="" textlink="">
      <xdr:nvSpPr>
        <xdr:cNvPr id="112" name="Rectangle: Rounded Corners 111">
          <a:extLst>
            <a:ext uri="{FF2B5EF4-FFF2-40B4-BE49-F238E27FC236}">
              <a16:creationId xmlns:a16="http://schemas.microsoft.com/office/drawing/2014/main" id="{0F4631EF-EB6D-420A-86EB-2E6F3F79A2B6}"/>
            </a:ext>
          </a:extLst>
        </xdr:cNvPr>
        <xdr:cNvSpPr/>
      </xdr:nvSpPr>
      <xdr:spPr>
        <a:xfrm>
          <a:off x="7334392" y="7756877"/>
          <a:ext cx="3154680" cy="2834640"/>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177799</xdr:colOff>
      <xdr:row>42</xdr:row>
      <xdr:rowOff>63501</xdr:rowOff>
    </xdr:from>
    <xdr:to>
      <xdr:col>12</xdr:col>
      <xdr:colOff>162278</xdr:colOff>
      <xdr:row>57</xdr:row>
      <xdr:rowOff>127001</xdr:rowOff>
    </xdr:to>
    <xdr:sp macro="" textlink="">
      <xdr:nvSpPr>
        <xdr:cNvPr id="113" name="Rectangle: Rounded Corners 112">
          <a:extLst>
            <a:ext uri="{FF2B5EF4-FFF2-40B4-BE49-F238E27FC236}">
              <a16:creationId xmlns:a16="http://schemas.microsoft.com/office/drawing/2014/main" id="{B3AAC664-E30E-46EC-BCB1-9139A1E48DA2}"/>
            </a:ext>
          </a:extLst>
        </xdr:cNvPr>
        <xdr:cNvSpPr/>
      </xdr:nvSpPr>
      <xdr:spPr>
        <a:xfrm>
          <a:off x="3663949" y="7797801"/>
          <a:ext cx="3642079" cy="2825750"/>
        </a:xfrm>
        <a:prstGeom prst="roundRect">
          <a:avLst>
            <a:gd name="adj" fmla="val 698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349249</xdr:colOff>
      <xdr:row>0</xdr:row>
      <xdr:rowOff>6349</xdr:rowOff>
    </xdr:from>
    <xdr:ext cx="9699625" cy="493713"/>
    <xdr:sp macro="" textlink="">
      <xdr:nvSpPr>
        <xdr:cNvPr id="121" name="TextBox 120">
          <a:extLst>
            <a:ext uri="{FF2B5EF4-FFF2-40B4-BE49-F238E27FC236}">
              <a16:creationId xmlns:a16="http://schemas.microsoft.com/office/drawing/2014/main" id="{EB723FED-B430-41DD-B295-6D772A446DE0}"/>
            </a:ext>
          </a:extLst>
        </xdr:cNvPr>
        <xdr:cNvSpPr txBox="1"/>
      </xdr:nvSpPr>
      <xdr:spPr>
        <a:xfrm>
          <a:off x="785812" y="6349"/>
          <a:ext cx="9699625" cy="493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400" b="1"/>
            <a:t>STREAMLINE LOGISTICS ORDER FULFILLMENT</a:t>
          </a:r>
          <a:r>
            <a:rPr lang="en-US" sz="2400" b="1" baseline="0"/>
            <a:t> DASHBOARD </a:t>
          </a:r>
        </a:p>
      </xdr:txBody>
    </xdr:sp>
    <xdr:clientData/>
  </xdr:oneCellAnchor>
  <xdr:twoCellAnchor>
    <xdr:from>
      <xdr:col>6</xdr:col>
      <xdr:colOff>266700</xdr:colOff>
      <xdr:row>19</xdr:row>
      <xdr:rowOff>-1</xdr:rowOff>
    </xdr:from>
    <xdr:to>
      <xdr:col>12</xdr:col>
      <xdr:colOff>88900</xdr:colOff>
      <xdr:row>29</xdr:row>
      <xdr:rowOff>88899</xdr:rowOff>
    </xdr:to>
    <xdr:graphicFrame macro="">
      <xdr:nvGraphicFramePr>
        <xdr:cNvPr id="125" name="Chart 124">
          <a:extLst>
            <a:ext uri="{FF2B5EF4-FFF2-40B4-BE49-F238E27FC236}">
              <a16:creationId xmlns:a16="http://schemas.microsoft.com/office/drawing/2014/main" id="{FD2B6DD1-11F8-4C9D-AD63-1B1E24A8D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1410</xdr:colOff>
      <xdr:row>26</xdr:row>
      <xdr:rowOff>12701</xdr:rowOff>
    </xdr:from>
    <xdr:to>
      <xdr:col>6</xdr:col>
      <xdr:colOff>85547</xdr:colOff>
      <xdr:row>41</xdr:row>
      <xdr:rowOff>152401</xdr:rowOff>
    </xdr:to>
    <xdr:graphicFrame macro="">
      <xdr:nvGraphicFramePr>
        <xdr:cNvPr id="126" name="Chart 125">
          <a:extLst>
            <a:ext uri="{FF2B5EF4-FFF2-40B4-BE49-F238E27FC236}">
              <a16:creationId xmlns:a16="http://schemas.microsoft.com/office/drawing/2014/main" id="{F0B72B65-AC88-43F0-9BFC-B434710DD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247650</xdr:colOff>
      <xdr:row>25</xdr:row>
      <xdr:rowOff>177800</xdr:rowOff>
    </xdr:from>
    <xdr:to>
      <xdr:col>17</xdr:col>
      <xdr:colOff>330200</xdr:colOff>
      <xdr:row>41</xdr:row>
      <xdr:rowOff>95250</xdr:rowOff>
    </xdr:to>
    <xdr:graphicFrame macro="">
      <xdr:nvGraphicFramePr>
        <xdr:cNvPr id="127" name="Chart 126">
          <a:extLst>
            <a:ext uri="{FF2B5EF4-FFF2-40B4-BE49-F238E27FC236}">
              <a16:creationId xmlns:a16="http://schemas.microsoft.com/office/drawing/2014/main" id="{27152401-F60E-4C6E-937C-CB96B3CC7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317500</xdr:colOff>
      <xdr:row>9</xdr:row>
      <xdr:rowOff>19050</xdr:rowOff>
    </xdr:from>
    <xdr:to>
      <xdr:col>17</xdr:col>
      <xdr:colOff>336550</xdr:colOff>
      <xdr:row>24</xdr:row>
      <xdr:rowOff>171450</xdr:rowOff>
    </xdr:to>
    <xdr:graphicFrame macro="">
      <xdr:nvGraphicFramePr>
        <xdr:cNvPr id="128" name="Chart 127">
          <a:extLst>
            <a:ext uri="{FF2B5EF4-FFF2-40B4-BE49-F238E27FC236}">
              <a16:creationId xmlns:a16="http://schemas.microsoft.com/office/drawing/2014/main" id="{D886DEE3-05FC-45F7-B348-B83BE9146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428624</xdr:colOff>
      <xdr:row>9</xdr:row>
      <xdr:rowOff>87312</xdr:rowOff>
    </xdr:from>
    <xdr:to>
      <xdr:col>6</xdr:col>
      <xdr:colOff>95250</xdr:colOff>
      <xdr:row>25</xdr:row>
      <xdr:rowOff>25399</xdr:rowOff>
    </xdr:to>
    <xdr:graphicFrame macro="">
      <xdr:nvGraphicFramePr>
        <xdr:cNvPr id="129" name="Chart 128">
          <a:extLst>
            <a:ext uri="{FF2B5EF4-FFF2-40B4-BE49-F238E27FC236}">
              <a16:creationId xmlns:a16="http://schemas.microsoft.com/office/drawing/2014/main" id="{85D1D294-4325-4ECC-A958-4F0F5501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218334</xdr:colOff>
      <xdr:row>9</xdr:row>
      <xdr:rowOff>35454</xdr:rowOff>
    </xdr:from>
    <xdr:to>
      <xdr:col>11</xdr:col>
      <xdr:colOff>590866</xdr:colOff>
      <xdr:row>17</xdr:row>
      <xdr:rowOff>148872</xdr:rowOff>
    </xdr:to>
    <xdr:graphicFrame macro="">
      <xdr:nvGraphicFramePr>
        <xdr:cNvPr id="130" name="Chart 129">
          <a:extLst>
            <a:ext uri="{FF2B5EF4-FFF2-40B4-BE49-F238E27FC236}">
              <a16:creationId xmlns:a16="http://schemas.microsoft.com/office/drawing/2014/main" id="{1B593DAE-5A7A-4464-9559-AD0453AC6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203200</xdr:colOff>
      <xdr:row>42</xdr:row>
      <xdr:rowOff>114300</xdr:rowOff>
    </xdr:from>
    <xdr:to>
      <xdr:col>12</xdr:col>
      <xdr:colOff>171450</xdr:colOff>
      <xdr:row>57</xdr:row>
      <xdr:rowOff>63500</xdr:rowOff>
    </xdr:to>
    <xdr:graphicFrame macro="">
      <xdr:nvGraphicFramePr>
        <xdr:cNvPr id="131" name="Chart 130">
          <a:extLst>
            <a:ext uri="{FF2B5EF4-FFF2-40B4-BE49-F238E27FC236}">
              <a16:creationId xmlns:a16="http://schemas.microsoft.com/office/drawing/2014/main" id="{B4899FBC-958D-46A6-BF58-0A4552CE3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192262</xdr:colOff>
      <xdr:row>30</xdr:row>
      <xdr:rowOff>38100</xdr:rowOff>
    </xdr:from>
    <xdr:to>
      <xdr:col>12</xdr:col>
      <xdr:colOff>95250</xdr:colOff>
      <xdr:row>41</xdr:row>
      <xdr:rowOff>76200</xdr:rowOff>
    </xdr:to>
    <xdr:graphicFrame macro="">
      <xdr:nvGraphicFramePr>
        <xdr:cNvPr id="132" name="Chart 131">
          <a:extLst>
            <a:ext uri="{FF2B5EF4-FFF2-40B4-BE49-F238E27FC236}">
              <a16:creationId xmlns:a16="http://schemas.microsoft.com/office/drawing/2014/main" id="{6128DE55-B806-4AC9-9560-D7D52A5F5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196993</xdr:colOff>
      <xdr:row>42</xdr:row>
      <xdr:rowOff>98777</xdr:rowOff>
    </xdr:from>
    <xdr:to>
      <xdr:col>17</xdr:col>
      <xdr:colOff>279401</xdr:colOff>
      <xdr:row>57</xdr:row>
      <xdr:rowOff>152401</xdr:rowOff>
    </xdr:to>
    <xdr:graphicFrame macro="">
      <xdr:nvGraphicFramePr>
        <xdr:cNvPr id="133" name="Chart 132">
          <a:extLst>
            <a:ext uri="{FF2B5EF4-FFF2-40B4-BE49-F238E27FC236}">
              <a16:creationId xmlns:a16="http://schemas.microsoft.com/office/drawing/2014/main" id="{140775F6-FEE4-4B2B-B55E-83845EB8C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88900</xdr:colOff>
      <xdr:row>42</xdr:row>
      <xdr:rowOff>142874</xdr:rowOff>
    </xdr:from>
    <xdr:to>
      <xdr:col>6</xdr:col>
      <xdr:colOff>76200</xdr:colOff>
      <xdr:row>57</xdr:row>
      <xdr:rowOff>50799</xdr:rowOff>
    </xdr:to>
    <xdr:graphicFrame macro="">
      <xdr:nvGraphicFramePr>
        <xdr:cNvPr id="134" name="Chart 133">
          <a:extLst>
            <a:ext uri="{FF2B5EF4-FFF2-40B4-BE49-F238E27FC236}">
              <a16:creationId xmlns:a16="http://schemas.microsoft.com/office/drawing/2014/main" id="{C49C34EE-CF1F-4C42-B12E-A3E31C270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425450</xdr:colOff>
      <xdr:row>19</xdr:row>
      <xdr:rowOff>85726</xdr:rowOff>
    </xdr:from>
    <xdr:to>
      <xdr:col>8</xdr:col>
      <xdr:colOff>71438</xdr:colOff>
      <xdr:row>21</xdr:row>
      <xdr:rowOff>3467</xdr:rowOff>
    </xdr:to>
    <xdr:pic>
      <xdr:nvPicPr>
        <xdr:cNvPr id="56" name="Picture 55">
          <a:extLst>
            <a:ext uri="{FF2B5EF4-FFF2-40B4-BE49-F238E27FC236}">
              <a16:creationId xmlns:a16="http://schemas.microsoft.com/office/drawing/2014/main" id="{7361AB02-7747-4B18-9563-516C4CB194BD}"/>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rcRect/>
        <a:stretch/>
      </xdr:blipFill>
      <xdr:spPr>
        <a:xfrm>
          <a:off x="4529138" y="3554414"/>
          <a:ext cx="257175" cy="282866"/>
        </a:xfrm>
        <a:prstGeom prst="rect">
          <a:avLst/>
        </a:prstGeom>
        <a:ln>
          <a:noFill/>
        </a:ln>
      </xdr:spPr>
    </xdr:pic>
    <xdr:clientData/>
  </xdr:twoCellAnchor>
  <xdr:twoCellAnchor editAs="oneCell">
    <xdr:from>
      <xdr:col>13</xdr:col>
      <xdr:colOff>95249</xdr:colOff>
      <xdr:row>26</xdr:row>
      <xdr:rowOff>30437</xdr:rowOff>
    </xdr:from>
    <xdr:to>
      <xdr:col>13</xdr:col>
      <xdr:colOff>420687</xdr:colOff>
      <xdr:row>27</xdr:row>
      <xdr:rowOff>173312</xdr:rowOff>
    </xdr:to>
    <xdr:pic>
      <xdr:nvPicPr>
        <xdr:cNvPr id="58" name="Picture 57">
          <a:extLst>
            <a:ext uri="{FF2B5EF4-FFF2-40B4-BE49-F238E27FC236}">
              <a16:creationId xmlns:a16="http://schemas.microsoft.com/office/drawing/2014/main" id="{73F98B29-B9D1-46C3-A6F0-BADA53038CD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7866062" y="4777062"/>
          <a:ext cx="325438" cy="325438"/>
        </a:xfrm>
        <a:prstGeom prst="rect">
          <a:avLst/>
        </a:prstGeom>
        <a:ln>
          <a:noFill/>
        </a:ln>
      </xdr:spPr>
    </xdr:pic>
    <xdr:clientData/>
  </xdr:twoCellAnchor>
  <xdr:twoCellAnchor editAs="oneCell">
    <xdr:from>
      <xdr:col>12</xdr:col>
      <xdr:colOff>309705</xdr:colOff>
      <xdr:row>43</xdr:row>
      <xdr:rowOff>25753</xdr:rowOff>
    </xdr:from>
    <xdr:to>
      <xdr:col>12</xdr:col>
      <xdr:colOff>563563</xdr:colOff>
      <xdr:row>44</xdr:row>
      <xdr:rowOff>122409</xdr:rowOff>
    </xdr:to>
    <xdr:pic>
      <xdr:nvPicPr>
        <xdr:cNvPr id="60" name="Picture 59">
          <a:extLst>
            <a:ext uri="{FF2B5EF4-FFF2-40B4-BE49-F238E27FC236}">
              <a16:creationId xmlns:a16="http://schemas.microsoft.com/office/drawing/2014/main" id="{B3DD54B6-12DF-48A4-98A5-13120AEF5844}"/>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rcRect/>
        <a:stretch/>
      </xdr:blipFill>
      <xdr:spPr>
        <a:xfrm>
          <a:off x="7469330" y="7875941"/>
          <a:ext cx="253858" cy="279218"/>
        </a:xfrm>
        <a:prstGeom prst="rect">
          <a:avLst/>
        </a:prstGeom>
        <a:ln>
          <a:noFill/>
        </a:ln>
      </xdr:spPr>
    </xdr:pic>
    <xdr:clientData/>
  </xdr:twoCellAnchor>
  <xdr:twoCellAnchor editAs="oneCell">
    <xdr:from>
      <xdr:col>7</xdr:col>
      <xdr:colOff>233362</xdr:colOff>
      <xdr:row>9</xdr:row>
      <xdr:rowOff>115792</xdr:rowOff>
    </xdr:from>
    <xdr:to>
      <xdr:col>7</xdr:col>
      <xdr:colOff>508000</xdr:colOff>
      <xdr:row>11</xdr:row>
      <xdr:rowOff>25305</xdr:rowOff>
    </xdr:to>
    <xdr:pic>
      <xdr:nvPicPr>
        <xdr:cNvPr id="62" name="Picture 61">
          <a:extLst>
            <a:ext uri="{FF2B5EF4-FFF2-40B4-BE49-F238E27FC236}">
              <a16:creationId xmlns:a16="http://schemas.microsoft.com/office/drawing/2014/main" id="{814890DE-E331-4108-AF50-26DD571377C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4337050" y="1758855"/>
          <a:ext cx="274638" cy="274638"/>
        </a:xfrm>
        <a:prstGeom prst="rect">
          <a:avLst/>
        </a:prstGeom>
        <a:ln>
          <a:noFill/>
        </a:ln>
      </xdr:spPr>
    </xdr:pic>
    <xdr:clientData/>
  </xdr:twoCellAnchor>
  <xdr:twoCellAnchor editAs="oneCell">
    <xdr:from>
      <xdr:col>1</xdr:col>
      <xdr:colOff>415924</xdr:colOff>
      <xdr:row>9</xdr:row>
      <xdr:rowOff>99917</xdr:rowOff>
    </xdr:from>
    <xdr:to>
      <xdr:col>2</xdr:col>
      <xdr:colOff>120650</xdr:colOff>
      <xdr:row>11</xdr:row>
      <xdr:rowOff>50705</xdr:rowOff>
    </xdr:to>
    <xdr:pic>
      <xdr:nvPicPr>
        <xdr:cNvPr id="64" name="Picture 63">
          <a:extLst>
            <a:ext uri="{FF2B5EF4-FFF2-40B4-BE49-F238E27FC236}">
              <a16:creationId xmlns:a16="http://schemas.microsoft.com/office/drawing/2014/main" id="{D6CC78BF-50F0-4108-9E75-C4C7351C687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852487" y="1742980"/>
          <a:ext cx="315913" cy="315913"/>
        </a:xfrm>
        <a:prstGeom prst="rect">
          <a:avLst/>
        </a:prstGeom>
        <a:ln>
          <a:noFill/>
        </a:ln>
      </xdr:spPr>
    </xdr:pic>
    <xdr:clientData/>
  </xdr:twoCellAnchor>
  <xdr:twoCellAnchor editAs="oneCell">
    <xdr:from>
      <xdr:col>12</xdr:col>
      <xdr:colOff>592138</xdr:colOff>
      <xdr:row>9</xdr:row>
      <xdr:rowOff>53879</xdr:rowOff>
    </xdr:from>
    <xdr:to>
      <xdr:col>13</xdr:col>
      <xdr:colOff>296863</xdr:colOff>
      <xdr:row>11</xdr:row>
      <xdr:rowOff>4667</xdr:rowOff>
    </xdr:to>
    <xdr:pic>
      <xdr:nvPicPr>
        <xdr:cNvPr id="87" name="Picture 86">
          <a:extLst>
            <a:ext uri="{FF2B5EF4-FFF2-40B4-BE49-F238E27FC236}">
              <a16:creationId xmlns:a16="http://schemas.microsoft.com/office/drawing/2014/main" id="{4F262EA5-3FDF-4E4A-8256-E51AD2C17A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751763" y="1696942"/>
          <a:ext cx="315913" cy="315913"/>
        </a:xfrm>
        <a:prstGeom prst="rect">
          <a:avLst/>
        </a:prstGeom>
        <a:ln>
          <a:noFill/>
        </a:ln>
      </xdr:spPr>
    </xdr:pic>
    <xdr:clientData/>
  </xdr:twoCellAnchor>
  <xdr:twoCellAnchor editAs="oneCell">
    <xdr:from>
      <xdr:col>7</xdr:col>
      <xdr:colOff>138111</xdr:colOff>
      <xdr:row>30</xdr:row>
      <xdr:rowOff>112986</xdr:rowOff>
    </xdr:from>
    <xdr:to>
      <xdr:col>7</xdr:col>
      <xdr:colOff>469624</xdr:colOff>
      <xdr:row>32</xdr:row>
      <xdr:rowOff>79374</xdr:rowOff>
    </xdr:to>
    <xdr:pic>
      <xdr:nvPicPr>
        <xdr:cNvPr id="89" name="Picture 88">
          <a:extLst>
            <a:ext uri="{FF2B5EF4-FFF2-40B4-BE49-F238E27FC236}">
              <a16:creationId xmlns:a16="http://schemas.microsoft.com/office/drawing/2014/main" id="{268A2499-E5D9-4314-A1DE-A3F7BA7FF94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4241799" y="5589861"/>
          <a:ext cx="331513" cy="331513"/>
        </a:xfrm>
        <a:prstGeom prst="rect">
          <a:avLst/>
        </a:prstGeom>
        <a:ln>
          <a:noFill/>
        </a:ln>
      </xdr:spPr>
    </xdr:pic>
    <xdr:clientData/>
  </xdr:twoCellAnchor>
  <xdr:twoCellAnchor editAs="oneCell">
    <xdr:from>
      <xdr:col>7</xdr:col>
      <xdr:colOff>227010</xdr:colOff>
      <xdr:row>43</xdr:row>
      <xdr:rowOff>3448</xdr:rowOff>
    </xdr:from>
    <xdr:to>
      <xdr:col>7</xdr:col>
      <xdr:colOff>563561</xdr:colOff>
      <xdr:row>44</xdr:row>
      <xdr:rowOff>157437</xdr:rowOff>
    </xdr:to>
    <xdr:pic>
      <xdr:nvPicPr>
        <xdr:cNvPr id="90" name="Picture 89">
          <a:extLst>
            <a:ext uri="{FF2B5EF4-FFF2-40B4-BE49-F238E27FC236}">
              <a16:creationId xmlns:a16="http://schemas.microsoft.com/office/drawing/2014/main" id="{92876B0C-DD85-41F2-AD49-D4BD36DA2D6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4330698" y="7853636"/>
          <a:ext cx="336551" cy="336551"/>
        </a:xfrm>
        <a:prstGeom prst="rect">
          <a:avLst/>
        </a:prstGeom>
        <a:ln>
          <a:noFill/>
        </a:ln>
      </xdr:spPr>
    </xdr:pic>
    <xdr:clientData/>
  </xdr:twoCellAnchor>
  <xdr:twoCellAnchor editAs="oneCell">
    <xdr:from>
      <xdr:col>1</xdr:col>
      <xdr:colOff>260349</xdr:colOff>
      <xdr:row>43</xdr:row>
      <xdr:rowOff>28849</xdr:rowOff>
    </xdr:from>
    <xdr:to>
      <xdr:col>1</xdr:col>
      <xdr:colOff>551899</xdr:colOff>
      <xdr:row>44</xdr:row>
      <xdr:rowOff>137837</xdr:rowOff>
    </xdr:to>
    <xdr:pic>
      <xdr:nvPicPr>
        <xdr:cNvPr id="91" name="Picture 90">
          <a:extLst>
            <a:ext uri="{FF2B5EF4-FFF2-40B4-BE49-F238E27FC236}">
              <a16:creationId xmlns:a16="http://schemas.microsoft.com/office/drawing/2014/main" id="{1AAB3AAA-61A2-4AE3-BDA6-3EC72BA9382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696912" y="7879037"/>
          <a:ext cx="291550" cy="291550"/>
        </a:xfrm>
        <a:prstGeom prst="rect">
          <a:avLst/>
        </a:prstGeom>
        <a:ln>
          <a:noFill/>
        </a:ln>
      </xdr:spPr>
    </xdr:pic>
    <xdr:clientData/>
  </xdr:twoCellAnchor>
  <xdr:twoCellAnchor editAs="oneCell">
    <xdr:from>
      <xdr:col>1</xdr:col>
      <xdr:colOff>92074</xdr:colOff>
      <xdr:row>26</xdr:row>
      <xdr:rowOff>43136</xdr:rowOff>
    </xdr:from>
    <xdr:to>
      <xdr:col>1</xdr:col>
      <xdr:colOff>423587</xdr:colOff>
      <xdr:row>28</xdr:row>
      <xdr:rowOff>9524</xdr:rowOff>
    </xdr:to>
    <xdr:pic>
      <xdr:nvPicPr>
        <xdr:cNvPr id="93" name="Picture 92">
          <a:extLst>
            <a:ext uri="{FF2B5EF4-FFF2-40B4-BE49-F238E27FC236}">
              <a16:creationId xmlns:a16="http://schemas.microsoft.com/office/drawing/2014/main" id="{7CA365FE-1B55-4933-B5AD-9243D3FC0AF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528637" y="4789761"/>
          <a:ext cx="331513" cy="331513"/>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3.600555555553" createdVersion="8" refreshedVersion="7" minRefreshableVersion="3" recordCount="1500" xr:uid="{FE94B300-69FF-4945-B3E7-E07F3D94A37B}">
  <cacheSource type="worksheet">
    <worksheetSource name="Delivery"/>
  </cacheSource>
  <cacheFields count="26">
    <cacheField name="Order ID" numFmtId="0">
      <sharedItems containsSemiMixedTypes="0" containsString="0" containsNumber="1" containsInteger="1" minValue="1001" maxValue="2500"/>
    </cacheField>
    <cacheField name="Delivery St" numFmtId="0">
      <sharedItems/>
    </cacheField>
    <cacheField name="Column1" numFmtId="0">
      <sharedItems containsSemiMixedTypes="0" containsString="0" containsNumber="1" containsInteger="1" minValue="5" maxValue="5"/>
    </cacheField>
    <cacheField name="Delivery City" numFmtId="0">
      <sharedItems count="5">
        <s v=" CityE"/>
        <s v=" CityD"/>
        <s v=" CityB"/>
        <s v=" CityA"/>
        <s v=" CityC"/>
      </sharedItems>
    </cacheField>
    <cacheField name="Order Timestamp" numFmtId="0">
      <sharedItems containsSemiMixedTypes="0" containsNonDate="0" containsDate="1" containsString="0" minDate="2023-09-01T08:00:00" maxDate="2023-09-08T16:58:00" count="1277">
        <d v="2023-09-04T13:33:00"/>
        <d v="2023-09-01T15:47:00"/>
        <d v="2023-09-01T16:20:00"/>
        <d v="2023-09-03T14:41:00"/>
        <d v="2023-09-01T11:23:00"/>
        <d v="2023-09-01T12:56:00"/>
        <d v="2023-09-07T13:48:00"/>
        <d v="2023-09-06T14:46:00"/>
        <d v="2023-09-01T15:36:00"/>
        <d v="2023-09-02T08:43:00"/>
        <d v="2023-09-03T10:17:00"/>
        <d v="2023-09-06T13:54:00"/>
        <d v="2023-09-03T12:16:00"/>
        <d v="2023-09-08T16:25:00"/>
        <d v="2023-09-03T14:12:00"/>
        <d v="2023-09-05T13:52:00"/>
        <d v="2023-09-04T10:40:00"/>
        <d v="2023-09-05T10:43:00"/>
        <d v="2023-09-04T14:53:00"/>
        <d v="2023-09-02T11:34:00"/>
        <d v="2023-09-03T13:25:00"/>
        <d v="2023-09-06T12:05:00"/>
        <d v="2023-09-06T10:34:00"/>
        <d v="2023-09-06T15:11:00"/>
        <d v="2023-09-03T14:10:00"/>
        <d v="2023-09-04T14:37:00"/>
        <d v="2023-09-06T11:21:00"/>
        <d v="2023-09-02T09:14:00"/>
        <d v="2023-09-07T16:45:00"/>
        <d v="2023-09-01T13:23:00"/>
        <d v="2023-09-05T15:33:00"/>
        <d v="2023-09-06T14:54:00"/>
        <d v="2023-09-06T08:39:00"/>
        <d v="2023-09-05T15:49:00"/>
        <d v="2023-09-01T12:14:00"/>
        <d v="2023-09-02T11:19:00"/>
        <d v="2023-09-02T16:52:00"/>
        <d v="2023-09-08T09:58:00"/>
        <d v="2023-09-01T15:10:00"/>
        <d v="2023-09-06T11:33:00"/>
        <d v="2023-09-01T11:17:00"/>
        <d v="2023-09-06T09:53:00"/>
        <d v="2023-09-05T11:25:00"/>
        <d v="2023-09-05T09:20:00"/>
        <d v="2023-09-06T15:06:00"/>
        <d v="2023-09-02T13:12:00"/>
        <d v="2023-09-03T11:46:00"/>
        <d v="2023-09-04T13:39:00"/>
        <d v="2023-09-02T14:30:00"/>
        <d v="2023-09-07T11:51:00"/>
        <d v="2023-09-06T15:54:00"/>
        <d v="2023-09-05T08:01:00"/>
        <d v="2023-09-02T10:44:00"/>
        <d v="2023-09-02T12:49:00"/>
        <d v="2023-09-06T08:49:00"/>
        <d v="2023-09-07T10:29:00"/>
        <d v="2023-09-08T16:07:00"/>
        <d v="2023-09-03T16:03:00"/>
        <d v="2023-09-05T15:00:00"/>
        <d v="2023-09-04T13:08:00"/>
        <d v="2023-09-06T16:33:00"/>
        <d v="2023-09-07T13:35:00"/>
        <d v="2023-09-06T14:03:00"/>
        <d v="2023-09-08T16:26:00"/>
        <d v="2023-09-05T16:28:00"/>
        <d v="2023-09-03T12:55:00"/>
        <d v="2023-09-06T10:31:00"/>
        <d v="2023-09-05T16:21:00"/>
        <d v="2023-09-06T16:40:00"/>
        <d v="2023-09-06T14:23:00"/>
        <d v="2023-09-03T12:11:00"/>
        <d v="2023-09-02T12:39:00"/>
        <d v="2023-09-07T09:51:00"/>
        <d v="2023-09-03T13:01:00"/>
        <d v="2023-09-01T08:56:00"/>
        <d v="2023-09-05T08:09:00"/>
        <d v="2023-09-04T13:40:00"/>
        <d v="2023-09-04T11:04:00"/>
        <d v="2023-09-02T10:41:00"/>
        <d v="2023-09-06T13:55:00"/>
        <d v="2023-09-01T09:13:00"/>
        <d v="2023-09-08T13:21:00"/>
        <d v="2023-09-04T08:33:00"/>
        <d v="2023-09-03T14:35:00"/>
        <d v="2023-09-05T09:18:00"/>
        <d v="2023-09-07T12:54:00"/>
        <d v="2023-09-08T14:37:00"/>
        <d v="2023-09-04T10:31:00"/>
        <d v="2023-09-08T14:28:00"/>
        <d v="2023-09-07T12:41:00"/>
        <d v="2023-09-01T10:47:00"/>
        <d v="2023-09-03T10:23:00"/>
        <d v="2023-09-04T13:18:00"/>
        <d v="2023-09-04T09:33:00"/>
        <d v="2023-09-02T10:45:00"/>
        <d v="2023-09-02T10:12:00"/>
        <d v="2023-09-03T10:12:00"/>
        <d v="2023-09-05T08:40:00"/>
        <d v="2023-09-07T09:03:00"/>
        <d v="2023-09-02T08:56:00"/>
        <d v="2023-09-07T16:15:00"/>
        <d v="2023-09-03T12:31:00"/>
        <d v="2023-09-08T11:45:00"/>
        <d v="2023-09-02T15:25:00"/>
        <d v="2023-09-03T15:11:00"/>
        <d v="2023-09-08T13:30:00"/>
        <d v="2023-09-06T13:16:00"/>
        <d v="2023-09-05T16:40:00"/>
        <d v="2023-09-07T15:08:00"/>
        <d v="2023-09-01T10:55:00"/>
        <d v="2023-09-02T13:09:00"/>
        <d v="2023-09-08T16:52:00"/>
        <d v="2023-09-04T14:57:00"/>
        <d v="2023-09-01T09:25:00"/>
        <d v="2023-09-03T16:55:00"/>
        <d v="2023-09-08T15:07:00"/>
        <d v="2023-09-08T10:04:00"/>
        <d v="2023-09-08T11:12:00"/>
        <d v="2023-09-03T11:59:00"/>
        <d v="2023-09-03T08:20:00"/>
        <d v="2023-09-04T10:09:00"/>
        <d v="2023-09-03T14:56:00"/>
        <d v="2023-09-07T09:46:00"/>
        <d v="2023-09-02T13:42:00"/>
        <d v="2023-09-03T12:15:00"/>
        <d v="2023-09-03T11:57:00"/>
        <d v="2023-09-06T13:41:00"/>
        <d v="2023-09-04T11:50:00"/>
        <d v="2023-09-05T13:35:00"/>
        <d v="2023-09-02T12:26:00"/>
        <d v="2023-09-08T15:46:00"/>
        <d v="2023-09-03T15:14:00"/>
        <d v="2023-09-04T14:18:00"/>
        <d v="2023-09-06T08:36:00"/>
        <d v="2023-09-05T12:55:00"/>
        <d v="2023-09-02T15:39:00"/>
        <d v="2023-09-08T10:57:00"/>
        <d v="2023-09-03T15:00:00"/>
        <d v="2023-09-02T10:28:00"/>
        <d v="2023-09-06T10:03:00"/>
        <d v="2023-09-08T11:42:00"/>
        <d v="2023-09-08T16:58:00"/>
        <d v="2023-09-08T09:13:00"/>
        <d v="2023-09-01T10:09:00"/>
        <d v="2023-09-06T09:08:00"/>
        <d v="2023-09-01T14:46:00"/>
        <d v="2023-09-03T16:12:00"/>
        <d v="2023-09-08T12:48:00"/>
        <d v="2023-09-08T15:33:00"/>
        <d v="2023-09-04T13:43:00"/>
        <d v="2023-09-06T13:42:00"/>
        <d v="2023-09-07T10:15:00"/>
        <d v="2023-09-01T08:51:00"/>
        <d v="2023-09-05T11:01:00"/>
        <d v="2023-09-07T12:15:00"/>
        <d v="2023-09-06T09:52:00"/>
        <d v="2023-09-02T09:29:00"/>
        <d v="2023-09-03T13:53:00"/>
        <d v="2023-09-02T11:55:00"/>
        <d v="2023-09-03T08:49:00"/>
        <d v="2023-09-06T10:49:00"/>
        <d v="2023-09-05T08:05:00"/>
        <d v="2023-09-05T11:30:00"/>
        <d v="2023-09-01T16:12:00"/>
        <d v="2023-09-01T11:58:00"/>
        <d v="2023-09-08T11:43:00"/>
        <d v="2023-09-02T09:38:00"/>
        <d v="2023-09-01T10:25:00"/>
        <d v="2023-09-03T10:46:00"/>
        <d v="2023-09-03T09:13:00"/>
        <d v="2023-09-08T09:55:00"/>
        <d v="2023-09-03T14:29:00"/>
        <d v="2023-09-02T08:07:00"/>
        <d v="2023-09-07T09:07:00"/>
        <d v="2023-09-03T14:06:00"/>
        <d v="2023-09-02T10:02:00"/>
        <d v="2023-09-03T08:28:00"/>
        <d v="2023-09-08T13:42:00"/>
        <d v="2023-09-04T11:12:00"/>
        <d v="2023-09-04T08:18:00"/>
        <d v="2023-09-06T14:24:00"/>
        <d v="2023-09-01T11:34:00"/>
        <d v="2023-09-05T10:29:00"/>
        <d v="2023-09-03T16:06:00"/>
        <d v="2023-09-02T12:11:00"/>
        <d v="2023-09-01T09:18:00"/>
        <d v="2023-09-07T16:43:00"/>
        <d v="2023-09-06T16:08:00"/>
        <d v="2023-09-05T10:09:00"/>
        <d v="2023-09-01T14:08:00"/>
        <d v="2023-09-06T11:44:00"/>
        <d v="2023-09-07T13:46:00"/>
        <d v="2023-09-01T09:51:00"/>
        <d v="2023-09-06T11:45:00"/>
        <d v="2023-09-08T10:49:00"/>
        <d v="2023-09-02T08:49:00"/>
        <d v="2023-09-02T11:29:00"/>
        <d v="2023-09-04T10:17:00"/>
        <d v="2023-09-06T14:59:00"/>
        <d v="2023-09-06T16:20:00"/>
        <d v="2023-09-03T14:19:00"/>
        <d v="2023-09-01T11:54:00"/>
        <d v="2023-09-03T12:04:00"/>
        <d v="2023-09-08T08:09:00"/>
        <d v="2023-09-02T08:27:00"/>
        <d v="2023-09-03T13:39:00"/>
        <d v="2023-09-08T15:14:00"/>
        <d v="2023-09-03T12:03:00"/>
        <d v="2023-09-02T08:28:00"/>
        <d v="2023-09-01T14:27:00"/>
        <d v="2023-09-03T14:14:00"/>
        <d v="2023-09-05T10:55:00"/>
        <d v="2023-09-02T16:41:00"/>
        <d v="2023-09-05T13:20:00"/>
        <d v="2023-09-01T10:52:00"/>
        <d v="2023-09-05T11:44:00"/>
        <d v="2023-09-01T08:15:00"/>
        <d v="2023-09-06T09:01:00"/>
        <d v="2023-09-08T14:31:00"/>
        <d v="2023-09-05T13:27:00"/>
        <d v="2023-09-08T09:23:00"/>
        <d v="2023-09-05T13:23:00"/>
        <d v="2023-09-03T14:53:00"/>
        <d v="2023-09-08T11:16:00"/>
        <d v="2023-09-05T09:08:00"/>
        <d v="2023-09-01T15:27:00"/>
        <d v="2023-09-01T09:02:00"/>
        <d v="2023-09-02T09:51:00"/>
        <d v="2023-09-01T08:13:00"/>
        <d v="2023-09-04T14:35:00"/>
        <d v="2023-09-07T09:28:00"/>
        <d v="2023-09-02T12:48:00"/>
        <d v="2023-09-07T15:10:00"/>
        <d v="2023-09-01T16:02:00"/>
        <d v="2023-09-06T16:06:00"/>
        <d v="2023-09-03T15:06:00"/>
        <d v="2023-09-02T08:55:00"/>
        <d v="2023-09-01T13:45:00"/>
        <d v="2023-09-04T15:05:00"/>
        <d v="2023-09-07T16:02:00"/>
        <d v="2023-09-04T15:06:00"/>
        <d v="2023-09-04T08:29:00"/>
        <d v="2023-09-01T13:05:00"/>
        <d v="2023-09-05T12:23:00"/>
        <d v="2023-09-04T15:19:00"/>
        <d v="2023-09-02T14:11:00"/>
        <d v="2023-09-01T11:01:00"/>
        <d v="2023-09-06T14:11:00"/>
        <d v="2023-09-06T16:55:00"/>
        <d v="2023-09-07T15:27:00"/>
        <d v="2023-09-01T12:31:00"/>
        <d v="2023-09-01T11:07:00"/>
        <d v="2023-09-04T13:12:00"/>
        <d v="2023-09-08T14:10:00"/>
        <d v="2023-09-07T12:53:00"/>
        <d v="2023-09-03T14:27:00"/>
        <d v="2023-09-02T09:22:00"/>
        <d v="2023-09-03T16:15:00"/>
        <d v="2023-09-01T15:01:00"/>
        <d v="2023-09-07T08:17:00"/>
        <d v="2023-09-02T14:27:00"/>
        <d v="2023-09-01T12:21:00"/>
        <d v="2023-09-02T09:50:00"/>
        <d v="2023-09-08T08:28:00"/>
        <d v="2023-09-05T15:07:00"/>
        <d v="2023-09-01T12:36:00"/>
        <d v="2023-09-02T13:15:00"/>
        <d v="2023-09-03T13:50:00"/>
        <d v="2023-09-01T08:16:00"/>
        <d v="2023-09-08T12:41:00"/>
        <d v="2023-09-08T14:50:00"/>
        <d v="2023-09-02T11:41:00"/>
        <d v="2023-09-08T11:29:00"/>
        <d v="2023-09-07T09:52:00"/>
        <d v="2023-09-05T14:38:00"/>
        <d v="2023-09-07T09:26:00"/>
        <d v="2023-09-04T09:09:00"/>
        <d v="2023-09-01T15:18:00"/>
        <d v="2023-09-05T15:30:00"/>
        <d v="2023-09-03T11:14:00"/>
        <d v="2023-09-03T13:27:00"/>
        <d v="2023-09-05T11:47:00"/>
        <d v="2023-09-08T09:39:00"/>
        <d v="2023-09-05T08:04:00"/>
        <d v="2023-09-07T10:56:00"/>
        <d v="2023-09-04T10:01:00"/>
        <d v="2023-09-08T15:03:00"/>
        <d v="2023-09-03T16:54:00"/>
        <d v="2023-09-07T09:05:00"/>
        <d v="2023-09-03T08:53:00"/>
        <d v="2023-09-02T09:54:00"/>
        <d v="2023-09-08T11:23:00"/>
        <d v="2023-09-02T10:57:00"/>
        <d v="2023-09-01T09:28:00"/>
        <d v="2023-09-05T16:32:00"/>
        <d v="2023-09-02T16:01:00"/>
        <d v="2023-09-07T16:59:00"/>
        <d v="2023-09-03T12:19:00"/>
        <d v="2023-09-02T10:48:00"/>
        <d v="2023-09-06T15:56:00"/>
        <d v="2023-09-04T16:32:00"/>
        <d v="2023-09-06T15:32:00"/>
        <d v="2023-09-01T15:59:00"/>
        <d v="2023-09-01T16:11:00"/>
        <d v="2023-09-06T14:30:00"/>
        <d v="2023-09-02T15:42:00"/>
        <d v="2023-09-04T10:53:00"/>
        <d v="2023-09-02T14:36:00"/>
        <d v="2023-09-07T12:38:00"/>
        <d v="2023-09-02T09:48:00"/>
        <d v="2023-09-08T10:32:00"/>
        <d v="2023-09-03T12:50:00"/>
        <d v="2023-09-07T15:46:00"/>
        <d v="2023-09-01T15:42:00"/>
        <d v="2023-09-06T12:02:00"/>
        <d v="2023-09-02T11:45:00"/>
        <d v="2023-09-02T12:57:00"/>
        <d v="2023-09-06T14:07:00"/>
        <d v="2023-09-08T14:02:00"/>
        <d v="2023-09-04T16:41:00"/>
        <d v="2023-09-05T10:31:00"/>
        <d v="2023-09-04T16:35:00"/>
        <d v="2023-09-08T13:06:00"/>
        <d v="2023-09-05T14:11:00"/>
        <d v="2023-09-07T08:56:00"/>
        <d v="2023-09-04T14:34:00"/>
        <d v="2023-09-07T12:59:00"/>
        <d v="2023-09-08T08:17:00"/>
        <d v="2023-09-03T16:19:00"/>
        <d v="2023-09-06T10:35:00"/>
        <d v="2023-09-03T09:24:00"/>
        <d v="2023-09-06T10:59:00"/>
        <d v="2023-09-07T11:52:00"/>
        <d v="2023-09-03T12:34:00"/>
        <d v="2023-09-04T08:32:00"/>
        <d v="2023-09-07T12:34:00"/>
        <d v="2023-09-04T16:44:00"/>
        <d v="2023-09-07T10:16:00"/>
        <d v="2023-09-08T15:09:00"/>
        <d v="2023-09-01T09:27:00"/>
        <d v="2023-09-05T09:05:00"/>
        <d v="2023-09-02T09:13:00"/>
        <d v="2023-09-03T11:22:00"/>
        <d v="2023-09-07T11:45:00"/>
        <d v="2023-09-04T09:14:00"/>
        <d v="2023-09-03T08:21:00"/>
        <d v="2023-09-05T11:02:00"/>
        <d v="2023-09-02T13:35:00"/>
        <d v="2023-09-01T14:21:00"/>
        <d v="2023-09-05T10:23:00"/>
        <d v="2023-09-02T12:07:00"/>
        <d v="2023-09-01T14:20:00"/>
        <d v="2023-09-07T12:01:00"/>
        <d v="2023-09-02T14:54:00"/>
        <d v="2023-09-08T15:48:00"/>
        <d v="2023-09-03T09:49:00"/>
        <d v="2023-09-01T12:38:00"/>
        <d v="2023-09-01T16:34:00"/>
        <d v="2023-09-02T09:17:00"/>
        <d v="2023-09-07T15:17:00"/>
        <d v="2023-09-02T16:54:00"/>
        <d v="2023-09-06T11:53:00"/>
        <d v="2023-09-07T10:58:00"/>
        <d v="2023-09-07T14:16:00"/>
        <d v="2023-09-04T16:39:00"/>
        <d v="2023-09-08T14:44:00"/>
        <d v="2023-09-02T12:44:00"/>
        <d v="2023-09-05T13:21:00"/>
        <d v="2023-09-01T13:51:00"/>
        <d v="2023-09-03T09:07:00"/>
        <d v="2023-09-08T10:03:00"/>
        <d v="2023-09-07T13:15:00"/>
        <d v="2023-09-02T08:22:00"/>
        <d v="2023-09-02T09:30:00"/>
        <d v="2023-09-01T14:43:00"/>
        <d v="2023-09-07T11:53:00"/>
        <d v="2023-09-06T11:26:00"/>
        <d v="2023-09-03T11:26:00"/>
        <d v="2023-09-05T09:32:00"/>
        <d v="2023-09-01T14:31:00"/>
        <d v="2023-09-05T10:19:00"/>
        <d v="2023-09-05T10:03:00"/>
        <d v="2023-09-05T14:24:00"/>
        <d v="2023-09-07T16:39:00"/>
        <d v="2023-09-07T14:31:00"/>
        <d v="2023-09-07T08:20:00"/>
        <d v="2023-09-01T12:10:00"/>
        <d v="2023-09-07T12:20:00"/>
        <d v="2023-09-08T13:31:00"/>
        <d v="2023-09-01T13:34:00"/>
        <d v="2023-09-05T15:50:00"/>
        <d v="2023-09-04T13:14:00"/>
        <d v="2023-09-01T16:51:00"/>
        <d v="2023-09-04T14:08:00"/>
        <d v="2023-09-07T13:16:00"/>
        <d v="2023-09-03T14:50:00"/>
        <d v="2023-09-07T10:49:00"/>
        <d v="2023-09-05T13:44:00"/>
        <d v="2023-09-07T08:06:00"/>
        <d v="2023-09-06T13:38:00"/>
        <d v="2023-09-01T11:59:00"/>
        <d v="2023-09-07T08:44:00"/>
        <d v="2023-09-03T10:54:00"/>
        <d v="2023-09-03T09:11:00"/>
        <d v="2023-09-08T12:11:00"/>
        <d v="2023-09-08T14:56:00"/>
        <d v="2023-09-07T15:19:00"/>
        <d v="2023-09-06T10:48:00"/>
        <d v="2023-09-01T09:24:00"/>
        <d v="2023-09-03T09:05:00"/>
        <d v="2023-09-02T12:45:00"/>
        <d v="2023-09-05T09:23:00"/>
        <d v="2023-09-07T16:51:00"/>
        <d v="2023-09-01T08:00:00"/>
        <d v="2023-09-07T09:30:00"/>
        <d v="2023-09-08T15:45:00"/>
        <d v="2023-09-04T16:08:00"/>
        <d v="2023-09-06T09:11:00"/>
        <d v="2023-09-03T12:28:00"/>
        <d v="2023-09-05T14:50:00"/>
        <d v="2023-09-07T10:40:00"/>
        <d v="2023-09-02T09:09:00"/>
        <d v="2023-09-04T10:03:00"/>
        <d v="2023-09-04T16:16:00"/>
        <d v="2023-09-04T15:21:00"/>
        <d v="2023-09-07T14:22:00"/>
        <d v="2023-09-08T16:03:00"/>
        <d v="2023-09-03T16:22:00"/>
        <d v="2023-09-03T13:16:00"/>
        <d v="2023-09-02T12:08:00"/>
        <d v="2023-09-05T16:20:00"/>
        <d v="2023-09-05T13:51:00"/>
        <d v="2023-09-07T08:02:00"/>
        <d v="2023-09-06T12:19:00"/>
        <d v="2023-09-03T13:47:00"/>
        <d v="2023-09-02T11:54:00"/>
        <d v="2023-09-04T09:08:00"/>
        <d v="2023-09-08T10:59:00"/>
        <d v="2023-09-08T12:49:00"/>
        <d v="2023-09-08T09:28:00"/>
        <d v="2023-09-04T14:48:00"/>
        <d v="2023-09-05T11:42:00"/>
        <d v="2023-09-03T10:31:00"/>
        <d v="2023-09-07T08:12:00"/>
        <d v="2023-09-02T10:52:00"/>
        <d v="2023-09-01T15:22:00"/>
        <d v="2023-09-02T16:03:00"/>
        <d v="2023-09-01T14:15:00"/>
        <d v="2023-09-04T12:21:00"/>
        <d v="2023-09-04T08:24:00"/>
        <d v="2023-09-03T13:46:00"/>
        <d v="2023-09-04T12:39:00"/>
        <d v="2023-09-04T13:54:00"/>
        <d v="2023-09-01T12:00:00"/>
        <d v="2023-09-02T09:32:00"/>
        <d v="2023-09-02T16:18:00"/>
        <d v="2023-09-03T14:22:00"/>
        <d v="2023-09-05T12:16:00"/>
        <d v="2023-09-05T13:16:00"/>
        <d v="2023-09-04T14:03:00"/>
        <d v="2023-09-06T16:56:00"/>
        <d v="2023-09-04T09:30:00"/>
        <d v="2023-09-02T15:45:00"/>
        <d v="2023-09-06T08:41:00"/>
        <d v="2023-09-08T10:34:00"/>
        <d v="2023-09-07T16:47:00"/>
        <d v="2023-09-03T14:37:00"/>
        <d v="2023-09-06T08:19:00"/>
        <d v="2023-09-03T15:37:00"/>
        <d v="2023-09-05T15:06:00"/>
        <d v="2023-09-03T15:43:00"/>
        <d v="2023-09-04T12:24:00"/>
        <d v="2023-09-02T08:51:00"/>
        <d v="2023-09-05T12:11:00"/>
        <d v="2023-09-04T10:57:00"/>
        <d v="2023-09-04T15:10:00"/>
        <d v="2023-09-02T11:36:00"/>
        <d v="2023-09-08T10:07:00"/>
        <d v="2023-09-03T08:25:00"/>
        <d v="2023-09-01T11:11:00"/>
        <d v="2023-09-04T16:59:00"/>
        <d v="2023-09-02T10:09:00"/>
        <d v="2023-09-02T08:52:00"/>
        <d v="2023-09-04T08:11:00"/>
        <d v="2023-09-01T10:56:00"/>
        <d v="2023-09-07T08:04:00"/>
        <d v="2023-09-08T16:53:00"/>
        <d v="2023-09-01T14:07:00"/>
        <d v="2023-09-05T16:05:00"/>
        <d v="2023-09-07T11:23:00"/>
        <d v="2023-09-05T11:57:00"/>
        <d v="2023-09-04T13:41:00"/>
        <d v="2023-09-01T09:37:00"/>
        <d v="2023-09-03T16:41:00"/>
        <d v="2023-09-05T11:20:00"/>
        <d v="2023-09-06T14:55:00"/>
        <d v="2023-09-01T11:46:00"/>
        <d v="2023-09-07T15:53:00"/>
        <d v="2023-09-06T10:00:00"/>
        <d v="2023-09-07T12:21:00"/>
        <d v="2023-09-02T15:53:00"/>
        <d v="2023-09-01T13:01:00"/>
        <d v="2023-09-07T14:27:00"/>
        <d v="2023-09-02T14:17:00"/>
        <d v="2023-09-07T09:00:00"/>
        <d v="2023-09-02T13:19:00"/>
        <d v="2023-09-04T09:45:00"/>
        <d v="2023-09-08T12:00:00"/>
        <d v="2023-09-02T16:20:00"/>
        <d v="2023-09-05T14:39:00"/>
        <d v="2023-09-01T15:02:00"/>
        <d v="2023-09-04T13:49:00"/>
        <d v="2023-09-04T14:26:00"/>
        <d v="2023-09-03T12:35:00"/>
        <d v="2023-09-07T14:34:00"/>
        <d v="2023-09-08T10:24:00"/>
        <d v="2023-09-02T16:27:00"/>
        <d v="2023-09-01T09:23:00"/>
        <d v="2023-09-07T13:51:00"/>
        <d v="2023-09-08T10:23:00"/>
        <d v="2023-09-08T09:36:00"/>
        <d v="2023-09-04T14:01:00"/>
        <d v="2023-09-02T10:01:00"/>
        <d v="2023-09-06T10:27:00"/>
        <d v="2023-09-03T15:54:00"/>
        <d v="2023-09-05T14:00:00"/>
        <d v="2023-09-01T09:35:00"/>
        <d v="2023-09-03T13:59:00"/>
        <d v="2023-09-08T09:50:00"/>
        <d v="2023-09-06T13:21:00"/>
        <d v="2023-09-08T09:29:00"/>
        <d v="2023-09-02T15:18:00"/>
        <d v="2023-09-03T14:38:00"/>
        <d v="2023-09-03T09:06:00"/>
        <d v="2023-09-07T12:05:00"/>
        <d v="2023-09-05T10:27:00"/>
        <d v="2023-09-03T10:10:00"/>
        <d v="2023-09-02T15:21:00"/>
        <d v="2023-09-05T15:03:00"/>
        <d v="2023-09-03T13:17:00"/>
        <d v="2023-09-08T12:23:00"/>
        <d v="2023-09-01T16:08:00"/>
        <d v="2023-09-06T10:08:00"/>
        <d v="2023-09-01T15:53:00"/>
        <d v="2023-09-01T08:46:00"/>
        <d v="2023-09-07T09:40:00"/>
        <d v="2023-09-06T11:59:00"/>
        <d v="2023-09-01T14:17:00"/>
        <d v="2023-09-08T10:17:00"/>
        <d v="2023-09-03T10:32:00"/>
        <d v="2023-09-06T16:39:00"/>
        <d v="2023-09-03T09:31:00"/>
        <d v="2023-09-05T10:44:00"/>
        <d v="2023-09-02T15:15:00"/>
        <d v="2023-09-02T10:26:00"/>
        <d v="2023-09-02T08:30:00"/>
        <d v="2023-09-06T08:50:00"/>
        <d v="2023-09-01T16:41:00"/>
        <d v="2023-09-06T09:07:00"/>
        <d v="2023-09-03T08:39:00"/>
        <d v="2023-09-02T15:56:00"/>
        <d v="2023-09-03T09:20:00"/>
        <d v="2023-09-01T14:05:00"/>
        <d v="2023-09-08T13:14:00"/>
        <d v="2023-09-03T08:52:00"/>
        <d v="2023-09-01T11:02:00"/>
        <d v="2023-09-07T15:04:00"/>
        <d v="2023-09-01T13:43:00"/>
        <d v="2023-09-05T08:30:00"/>
        <d v="2023-09-05T09:56:00"/>
        <d v="2023-09-06T16:45:00"/>
        <d v="2023-09-03T12:14:00"/>
        <d v="2023-09-07T16:29:00"/>
        <d v="2023-09-04T16:36:00"/>
        <d v="2023-09-08T12:17:00"/>
        <d v="2023-09-02T09:26:00"/>
        <d v="2023-09-03T16:59:00"/>
        <d v="2023-09-05T15:12:00"/>
        <d v="2023-09-04T16:05:00"/>
        <d v="2023-09-05T09:02:00"/>
        <d v="2023-09-03T13:02:00"/>
        <d v="2023-09-07T13:49:00"/>
        <d v="2023-09-03T11:43:00"/>
        <d v="2023-09-05T09:29:00"/>
        <d v="2023-09-06T11:56:00"/>
        <d v="2023-09-04T15:16:00"/>
        <d v="2023-09-03T13:55:00"/>
        <d v="2023-09-01T14:33:00"/>
        <d v="2023-09-05T14:55:00"/>
        <d v="2023-09-01T16:27:00"/>
        <d v="2023-09-04T14:28:00"/>
        <d v="2023-09-05T16:14:00"/>
        <d v="2023-09-04T12:59:00"/>
        <d v="2023-09-04T13:51:00"/>
        <d v="2023-09-05T14:58:00"/>
        <d v="2023-09-03T14:58:00"/>
        <d v="2023-09-06T16:03:00"/>
        <d v="2023-09-08T13:03:00"/>
        <d v="2023-09-05T15:59:00"/>
        <d v="2023-09-06T08:25:00"/>
        <d v="2023-09-06T15:39:00"/>
        <d v="2023-09-06T13:05:00"/>
        <d v="2023-09-04T14:10:00"/>
        <d v="2023-09-01T10:46:00"/>
        <d v="2023-09-06T08:34:00"/>
        <d v="2023-09-01T13:06:00"/>
        <d v="2023-09-05T15:40:00"/>
        <d v="2023-09-02T08:42:00"/>
        <d v="2023-09-02T11:06:00"/>
        <d v="2023-09-07T09:29:00"/>
        <d v="2023-09-01T09:38:00"/>
        <d v="2023-09-05T10:21:00"/>
        <d v="2023-09-07T15:43:00"/>
        <d v="2023-09-03T08:43:00"/>
        <d v="2023-09-01T10:40:00"/>
        <d v="2023-09-06T14:45:00"/>
        <d v="2023-09-03T09:43:00"/>
        <d v="2023-09-02T08:57:00"/>
        <d v="2023-09-08T10:11:00"/>
        <d v="2023-09-06T13:50:00"/>
        <d v="2023-09-03T08:00:00"/>
        <d v="2023-09-01T14:48:00"/>
        <d v="2023-09-02T09:20:00"/>
        <d v="2023-09-03T13:13:00"/>
        <d v="2023-09-06T15:40:00"/>
        <d v="2023-09-05T08:28:00"/>
        <d v="2023-09-08T08:53:00"/>
        <d v="2023-09-08T09:48:00"/>
        <d v="2023-09-03T11:54:00"/>
        <d v="2023-09-01T15:38:00"/>
        <d v="2023-09-06T13:45:00"/>
        <d v="2023-09-04T08:58:00"/>
        <d v="2023-09-01T09:03:00"/>
        <d v="2023-09-01T12:49:00"/>
        <d v="2023-09-02T11:44:00"/>
        <d v="2023-09-06T08:17:00"/>
        <d v="2023-09-04T10:02:00"/>
        <d v="2023-09-05T14:02:00"/>
        <d v="2023-09-05T09:04:00"/>
        <d v="2023-09-06T09:14:00"/>
        <d v="2023-09-04T13:48:00"/>
        <d v="2023-09-06T13:43:00"/>
        <d v="2023-09-06T10:02:00"/>
        <d v="2023-09-01T14:04:00"/>
        <d v="2023-09-08T08:26:00"/>
        <d v="2023-09-01T08:41:00"/>
        <d v="2023-09-07T14:36:00"/>
        <d v="2023-09-08T16:24:00"/>
        <d v="2023-09-01T15:16:00"/>
        <d v="2023-09-04T10:45:00"/>
        <d v="2023-09-05T11:36:00"/>
        <d v="2023-09-06T12:37:00"/>
        <d v="2023-09-03T14:48:00"/>
        <d v="2023-09-01T13:20:00"/>
        <d v="2023-09-06T11:10:00"/>
        <d v="2023-09-08T08:04:00"/>
        <d v="2023-09-06T11:24:00"/>
        <d v="2023-09-07T12:08:00"/>
        <d v="2023-09-02T10:18:00"/>
        <d v="2023-09-05T15:34:00"/>
        <d v="2023-09-01T10:37:00"/>
        <d v="2023-09-03T10:42:00"/>
        <d v="2023-09-02T12:21:00"/>
        <d v="2023-09-01T09:00:00"/>
        <d v="2023-09-07T08:41:00"/>
        <d v="2023-09-04T08:22:00"/>
        <d v="2023-09-07T08:40:00"/>
        <d v="2023-09-02T08:09:00"/>
        <d v="2023-09-07T09:24:00"/>
        <d v="2023-09-06T08:18:00"/>
        <d v="2023-09-08T15:21:00"/>
        <d v="2023-09-03T13:54:00"/>
        <d v="2023-09-07T09:10:00"/>
        <d v="2023-09-07T12:10:00"/>
        <d v="2023-09-04T08:14:00"/>
        <d v="2023-09-03T14:42:00"/>
        <d v="2023-09-03T08:56:00"/>
        <d v="2023-09-06T15:23:00"/>
        <d v="2023-09-02T16:11:00"/>
        <d v="2023-09-08T12:29:00"/>
        <d v="2023-09-03T08:44:00"/>
        <d v="2023-09-08T08:58:00"/>
        <d v="2023-09-06T09:05:00"/>
        <d v="2023-09-01T10:14:00"/>
        <d v="2023-09-07T10:12:00"/>
        <d v="2023-09-03T10:06:00"/>
        <d v="2023-09-08T16:36:00"/>
        <d v="2023-09-06T08:43:00"/>
        <d v="2023-09-02T09:27:00"/>
        <d v="2023-09-07T09:32:00"/>
        <d v="2023-09-06T11:34:00"/>
        <d v="2023-09-08T13:36:00"/>
        <d v="2023-09-02T15:10:00"/>
        <d v="2023-09-01T14:35:00"/>
        <d v="2023-09-06T08:48:00"/>
        <d v="2023-09-04T11:30:00"/>
        <d v="2023-09-07T09:35:00"/>
        <d v="2023-09-05T10:51:00"/>
        <d v="2023-09-05T13:56:00"/>
        <d v="2023-09-03T16:08:00"/>
        <d v="2023-09-03T11:08:00"/>
        <d v="2023-09-02T08:16:00"/>
        <d v="2023-09-04T12:41:00"/>
        <d v="2023-09-02T10:59:00"/>
        <d v="2023-09-06T09:26:00"/>
        <d v="2023-09-01T11:44:00"/>
        <d v="2023-09-03T08:17:00"/>
        <d v="2023-09-08T10:45:00"/>
        <d v="2023-09-03T15:22:00"/>
        <d v="2023-09-06T09:15:00"/>
        <d v="2023-09-03T11:02:00"/>
        <d v="2023-09-07T16:05:00"/>
        <d v="2023-09-01T13:56:00"/>
        <d v="2023-09-01T11:00:00"/>
        <d v="2023-09-04T13:45:00"/>
        <d v="2023-09-08T15:29:00"/>
        <d v="2023-09-02T13:25:00"/>
        <d v="2023-09-03T16:14:00"/>
        <d v="2023-09-01T09:43:00"/>
        <d v="2023-09-02T10:38:00"/>
        <d v="2023-09-02T14:43:00"/>
        <d v="2023-09-03T08:55:00"/>
        <d v="2023-09-02T16:13:00"/>
        <d v="2023-09-04T08:16:00"/>
        <d v="2023-09-05T16:52:00"/>
        <d v="2023-09-07T09:39:00"/>
        <d v="2023-09-04T09:51:00"/>
        <d v="2023-09-08T09:26:00"/>
        <d v="2023-09-01T08:32:00"/>
        <d v="2023-09-06T13:25:00"/>
        <d v="2023-09-07T14:53:00"/>
        <d v="2023-09-01T15:48:00"/>
        <d v="2023-09-07T14:14:00"/>
        <d v="2023-09-07T10:05:00"/>
        <d v="2023-09-05T12:37:00"/>
        <d v="2023-09-01T12:19:00"/>
        <d v="2023-09-05T11:43:00"/>
        <d v="2023-09-04T11:45:00"/>
        <d v="2023-09-01T14:22:00"/>
        <d v="2023-09-04T10:29:00"/>
        <d v="2023-09-07T14:08:00"/>
        <d v="2023-09-04T10:16:00"/>
        <d v="2023-09-03T12:43:00"/>
        <d v="2023-09-08T16:47:00"/>
        <d v="2023-09-07T09:47:00"/>
        <d v="2023-09-02T12:58:00"/>
        <d v="2023-09-04T14:16:00"/>
        <d v="2023-09-06T11:35:00"/>
        <d v="2023-09-03T11:56:00"/>
        <d v="2023-09-03T12:29:00"/>
        <d v="2023-09-01T13:42:00"/>
        <d v="2023-09-04T13:34:00"/>
        <d v="2023-09-05T11:15:00"/>
        <d v="2023-09-01T11:52:00"/>
        <d v="2023-09-02T11:04:00"/>
        <d v="2023-09-08T13:54:00"/>
        <d v="2023-09-06T14:01:00"/>
        <d v="2023-09-05T14:37:00"/>
        <d v="2023-09-06T13:12:00"/>
        <d v="2023-09-06T11:27:00"/>
        <d v="2023-09-05T15:54:00"/>
        <d v="2023-09-07T14:24:00"/>
        <d v="2023-09-04T09:27:00"/>
        <d v="2023-09-05T13:59:00"/>
        <d v="2023-09-06T16:05:00"/>
        <d v="2023-09-07T10:48:00"/>
        <d v="2023-09-06T10:20:00"/>
        <d v="2023-09-05T14:25:00"/>
        <d v="2023-09-02T15:11:00"/>
        <d v="2023-09-08T11:00:00"/>
        <d v="2023-09-04T12:08:00"/>
        <d v="2023-09-02T13:49:00"/>
        <d v="2023-09-07T12:11:00"/>
        <d v="2023-09-05T09:59:00"/>
        <d v="2023-09-05T08:42:00"/>
        <d v="2023-09-04T16:37:00"/>
        <d v="2023-09-03T11:50:00"/>
        <d v="2023-09-02T14:52:00"/>
        <d v="2023-09-06T12:49:00"/>
        <d v="2023-09-01T12:13:00"/>
        <d v="2023-09-07T15:36:00"/>
        <d v="2023-09-01T11:06:00"/>
        <d v="2023-09-02T08:34:00"/>
        <d v="2023-09-06T15:33:00"/>
        <d v="2023-09-05T09:58:00"/>
        <d v="2023-09-04T13:10:00"/>
        <d v="2023-09-08T10:27:00"/>
        <d v="2023-09-08T08:07:00"/>
        <d v="2023-09-03T11:41:00"/>
        <d v="2023-09-03T13:56:00"/>
        <d v="2023-09-08T11:57:00"/>
        <d v="2023-09-03T15:28:00"/>
        <d v="2023-09-06T14:25:00"/>
        <d v="2023-09-04T14:12:00"/>
        <d v="2023-09-02T15:00:00"/>
        <d v="2023-09-01T12:58:00"/>
        <d v="2023-09-06T08:59:00"/>
        <d v="2023-09-08T10:52:00"/>
        <d v="2023-09-01T16:04:00"/>
        <d v="2023-09-03T08:01:00"/>
        <d v="2023-09-05T10:04:00"/>
        <d v="2023-09-08T10:20:00"/>
        <d v="2023-09-07T11:07:00"/>
        <d v="2023-09-05T08:38:00"/>
        <d v="2023-09-07T11:48:00"/>
        <d v="2023-09-02T16:51:00"/>
        <d v="2023-09-04T11:07:00"/>
        <d v="2023-09-06T14:39:00"/>
        <d v="2023-09-03T13:45:00"/>
        <d v="2023-09-07T16:49:00"/>
        <d v="2023-09-01T10:58:00"/>
        <d v="2023-09-08T10:36:00"/>
        <d v="2023-09-06T13:39:00"/>
        <d v="2023-09-04T11:58:00"/>
        <d v="2023-09-04T15:14:00"/>
        <d v="2023-09-03T16:38:00"/>
        <d v="2023-09-04T15:44:00"/>
        <d v="2023-09-03T13:14:00"/>
        <d v="2023-09-07T11:27:00"/>
        <d v="2023-09-06T09:32:00"/>
        <d v="2023-09-07T08:30:00"/>
        <d v="2023-09-01T09:58:00"/>
        <d v="2023-09-01T16:29:00"/>
        <d v="2023-09-07T16:11:00"/>
        <d v="2023-09-02T15:50:00"/>
        <d v="2023-09-03T16:51:00"/>
        <d v="2023-09-01T11:24:00"/>
        <d v="2023-09-08T09:00:00"/>
        <d v="2023-09-07T09:09:00"/>
        <d v="2023-09-04T09:22:00"/>
        <d v="2023-09-03T16:43:00"/>
        <d v="2023-09-08T09:54:00"/>
        <d v="2023-09-05T14:59:00"/>
        <d v="2023-09-05T16:55:00"/>
        <d v="2023-09-04T14:30:00"/>
        <d v="2023-09-05T13:28:00"/>
        <d v="2023-09-03T11:44:00"/>
        <d v="2023-09-01T10:10:00"/>
        <d v="2023-09-05T09:48:00"/>
        <d v="2023-09-06T12:09:00"/>
        <d v="2023-09-03T16:42:00"/>
        <d v="2023-09-06T10:11:00"/>
        <d v="2023-09-07T14:03:00"/>
        <d v="2023-09-06T10:52:00"/>
        <d v="2023-09-08T14:15:00"/>
        <d v="2023-09-05T16:03:00"/>
        <d v="2023-09-08T14:43:00"/>
        <d v="2023-09-04T12:06:00"/>
        <d v="2023-09-06T08:31:00"/>
        <d v="2023-09-05T11:54:00"/>
        <d v="2023-09-06T09:41:00"/>
        <d v="2023-09-02T10:00:00"/>
        <d v="2023-09-07T11:49:00"/>
        <d v="2023-09-05T16:50:00"/>
        <d v="2023-09-08T14:14:00"/>
        <d v="2023-09-02T13:24:00"/>
        <d v="2023-09-05T13:46:00"/>
        <d v="2023-09-06T15:02:00"/>
        <d v="2023-09-02T13:16:00"/>
        <d v="2023-09-07T13:05:00"/>
        <d v="2023-09-02T12:04:00"/>
        <d v="2023-09-07T13:21:00"/>
        <d v="2023-09-02T12:01:00"/>
        <d v="2023-09-08T13:28:00"/>
        <d v="2023-09-03T13:51:00"/>
        <d v="2023-09-01T08:30:00"/>
        <d v="2023-09-05T10:01:00"/>
        <d v="2023-09-03T10:27:00"/>
        <d v="2023-09-02T09:08:00"/>
        <d v="2023-09-02T10:19:00"/>
        <d v="2023-09-04T11:36:00"/>
        <d v="2023-09-07T14:57:00"/>
        <d v="2023-09-08T15:34:00"/>
        <d v="2023-09-03T11:04:00"/>
        <d v="2023-09-03T11:05:00"/>
        <d v="2023-09-07T10:28:00"/>
        <d v="2023-09-06T08:29:00"/>
        <d v="2023-09-08T16:34:00"/>
        <d v="2023-09-06T16:26:00"/>
        <d v="2023-09-04T11:53:00"/>
        <d v="2023-09-02T12:12:00"/>
        <d v="2023-09-04T13:19:00"/>
        <d v="2023-09-06T08:32:00"/>
        <d v="2023-09-02T10:14:00"/>
        <d v="2023-09-03T10:02:00"/>
        <d v="2023-09-02T09:37:00"/>
        <d v="2023-09-01T13:53:00"/>
        <d v="2023-09-07T13:31:00"/>
        <d v="2023-09-08T12:18:00"/>
        <d v="2023-09-01T12:30:00"/>
        <d v="2023-09-08T14:35:00"/>
        <d v="2023-09-05T14:19:00"/>
        <d v="2023-09-07T16:42:00"/>
        <d v="2023-09-05T15:25:00"/>
        <d v="2023-09-08T15:37:00"/>
        <d v="2023-09-02T12:56:00"/>
        <d v="2023-09-04T14:52:00"/>
        <d v="2023-09-06T14:56:00"/>
        <d v="2023-09-01T14:44:00"/>
        <d v="2023-09-06T12:54:00"/>
        <d v="2023-09-07T08:01:00"/>
        <d v="2023-09-06T11:22:00"/>
        <d v="2023-09-07T08:37:00"/>
        <d v="2023-09-07T12:36:00"/>
        <d v="2023-09-08T10:29:00"/>
        <d v="2023-09-07T10:36:00"/>
        <d v="2023-09-04T11:20:00"/>
        <d v="2023-09-06T08:44:00"/>
        <d v="2023-09-01T15:46:00"/>
        <d v="2023-09-06T10:23:00"/>
        <d v="2023-09-03T09:10:00"/>
        <d v="2023-09-04T15:26:00"/>
        <d v="2023-09-04T14:19:00"/>
        <d v="2023-09-06T09:54:00"/>
        <d v="2023-09-06T12:58:00"/>
        <d v="2023-09-05T14:22:00"/>
        <d v="2023-09-07T14:42:00"/>
        <d v="2023-09-06T11:19:00"/>
        <d v="2023-09-05T11:19:00"/>
        <d v="2023-09-05T09:50:00"/>
        <d v="2023-09-04T09:25:00"/>
        <d v="2023-09-05T11:53:00"/>
        <d v="2023-09-08T12:37:00"/>
        <d v="2023-09-05T12:14:00"/>
        <d v="2023-09-01T14:16:00"/>
        <d v="2023-09-03T16:48:00"/>
        <d v="2023-09-07T13:32:00"/>
        <d v="2023-09-08T10:38:00"/>
        <d v="2023-09-03T09:15:00"/>
        <d v="2023-09-03T10:03:00"/>
        <d v="2023-09-06T08:30:00"/>
        <d v="2023-09-06T12:57:00"/>
        <d v="2023-09-07T11:18:00"/>
        <d v="2023-09-05T08:19:00"/>
        <d v="2023-09-05T14:54:00"/>
        <d v="2023-09-02T14:59:00"/>
        <d v="2023-09-04T10:46:00"/>
        <d v="2023-09-01T08:52:00"/>
        <d v="2023-09-06T10:57:00"/>
        <d v="2023-09-08T11:46:00"/>
        <d v="2023-09-07T13:54:00"/>
        <d v="2023-09-07T13:33:00"/>
        <d v="2023-09-07T15:00:00"/>
        <d v="2023-09-04T09:59:00"/>
        <d v="2023-09-06T09:16:00"/>
        <d v="2023-09-04T16:19:00"/>
        <d v="2023-09-06T12:44:00"/>
        <d v="2023-09-04T14:24:00"/>
        <d v="2023-09-04T09:04:00"/>
        <d v="2023-09-06T16:35:00"/>
        <d v="2023-09-04T08:56:00"/>
        <d v="2023-09-03T12:56:00"/>
        <d v="2023-09-03T10:59:00"/>
        <d v="2023-09-04T08:54:00"/>
        <d v="2023-09-08T11:19:00"/>
        <d v="2023-09-02T14:13:00"/>
        <d v="2023-09-04T08:19:00"/>
        <d v="2023-09-07T15:45:00"/>
        <d v="2023-09-01T16:53:00"/>
        <d v="2023-09-06T08:35:00"/>
        <d v="2023-09-05T10:36:00"/>
        <d v="2023-09-02T10:56:00"/>
        <d v="2023-09-05T15:28:00"/>
        <d v="2023-09-04T08:09:00"/>
        <d v="2023-09-06T16:50:00"/>
        <d v="2023-09-03T08:10:00"/>
        <d v="2023-09-05T16:39:00"/>
        <d v="2023-09-06T10:28:00"/>
        <d v="2023-09-04T10:12:00"/>
        <d v="2023-09-03T10:33:00"/>
        <d v="2023-09-03T11:00:00"/>
        <d v="2023-09-06T08:08:00"/>
        <d v="2023-09-01T11:13:00"/>
        <d v="2023-09-04T11:01:00"/>
        <d v="2023-09-07T11:16:00"/>
        <d v="2023-09-02T15:28:00"/>
        <d v="2023-09-07T09:42:00"/>
        <d v="2023-09-01T15:23:00"/>
        <d v="2023-09-07T15:54:00"/>
        <d v="2023-09-06T13:48:00"/>
        <d v="2023-09-01T11:57:00"/>
        <d v="2023-09-06T10:17:00"/>
        <d v="2023-09-02T11:03:00"/>
        <d v="2023-09-04T10:58:00"/>
        <d v="2023-09-05T16:49:00"/>
        <d v="2023-09-05T08:13:00"/>
        <d v="2023-09-08T16:18:00"/>
        <d v="2023-09-03T09:29:00"/>
        <d v="2023-09-06T12:03:00"/>
        <d v="2023-09-07T08:28:00"/>
        <d v="2023-09-08T12:42:00"/>
        <d v="2023-09-08T09:53:00"/>
        <d v="2023-09-05T15:20:00"/>
        <d v="2023-09-07T12:03:00"/>
        <d v="2023-09-08T16:55:00"/>
        <d v="2023-09-08T10:50:00"/>
        <d v="2023-09-02T10:21:00"/>
        <d v="2023-09-06T10:09:00"/>
        <d v="2023-09-06T08:51:00"/>
        <d v="2023-09-03T12:58:00"/>
        <d v="2023-09-04T11:31:00"/>
        <d v="2023-09-02T11:28:00"/>
        <d v="2023-09-01T09:05:00"/>
        <d v="2023-09-08T09:33:00"/>
        <d v="2023-09-04T16:02:00"/>
        <d v="2023-09-07T13:44:00"/>
        <d v="2023-09-01T15:54:00"/>
        <d v="2023-09-03T11:38:00"/>
        <d v="2023-09-05T13:06:00"/>
        <d v="2023-09-06T13:11:00"/>
        <d v="2023-09-02T09:31:00"/>
        <d v="2023-09-03T10:11:00"/>
        <d v="2023-09-05T15:24:00"/>
        <d v="2023-09-08T11:14:00"/>
        <d v="2023-09-05T13:54:00"/>
        <d v="2023-09-07T14:11:00"/>
        <d v="2023-09-05T13:43:00"/>
        <d v="2023-09-04T14:54:00"/>
        <d v="2023-09-01T11:47:00"/>
        <d v="2023-09-04T16:52:00"/>
        <d v="2023-09-05T11:18:00"/>
        <d v="2023-09-01T12:28:00"/>
        <d v="2023-09-08T12:32:00"/>
        <d v="2023-09-06T16:38:00"/>
        <d v="2023-09-03T08:51:00"/>
        <d v="2023-09-06T08:55:00"/>
        <d v="2023-09-06T14:49:00"/>
        <d v="2023-09-06T09:39:00"/>
        <d v="2023-09-08T11:50:00"/>
        <d v="2023-09-03T15:16:00"/>
        <d v="2023-09-04T14:27:00"/>
        <d v="2023-09-06T10:56:00"/>
        <d v="2023-09-05T14:14:00"/>
        <d v="2023-09-08T10:28:00"/>
        <d v="2023-09-03T15:20:00"/>
        <d v="2023-09-06T10:58:00"/>
        <d v="2023-09-07T10:01:00"/>
        <d v="2023-09-07T09:56:00"/>
        <d v="2023-09-02T13:34:00"/>
        <d v="2023-09-03T10:51:00"/>
        <d v="2023-09-06T09:04:00"/>
        <d v="2023-09-01T14:13:00"/>
        <d v="2023-09-06T10:37:00"/>
        <d v="2023-09-04T11:27:00"/>
        <d v="2023-09-03T15:42:00"/>
        <d v="2023-09-07T10:02:00"/>
        <d v="2023-09-06T14:04:00"/>
        <d v="2023-09-01T12:39:00"/>
        <d v="2023-09-02T16:21:00"/>
        <d v="2023-09-02T11:13:00"/>
        <d v="2023-09-01T11:41:00"/>
        <d v="2023-09-04T08:17:00"/>
        <d v="2023-09-02T10:04:00"/>
        <d v="2023-09-03T09:53:00"/>
        <d v="2023-09-02T16:42:00"/>
        <d v="2023-09-03T13:34:00"/>
        <d v="2023-09-07T16:31:00"/>
        <d v="2023-09-01T12:57:00"/>
        <d v="2023-09-01T10:53:00"/>
        <d v="2023-09-07T08:50:00"/>
        <d v="2023-09-08T15:40:00"/>
        <d v="2023-09-07T16:20:00"/>
        <d v="2023-09-07T14:18:00"/>
        <d v="2023-09-03T14:46:00"/>
        <d v="2023-09-03T11:18:00"/>
        <d v="2023-09-03T09:39:00"/>
        <d v="2023-09-03T14:51:00"/>
        <d v="2023-09-04T10:04:00"/>
        <d v="2023-09-05T10:39:00"/>
        <d v="2023-09-08T12:46:00"/>
        <d v="2023-09-02T16:58:00"/>
        <d v="2023-09-08T09:30:00"/>
        <d v="2023-09-07T10:52:00"/>
        <d v="2023-09-02T12:36:00"/>
        <d v="2023-09-04T10:32:00"/>
        <d v="2023-09-01T09:47:00"/>
        <d v="2023-09-07T08:14:00"/>
        <d v="2023-09-01T14:26:00"/>
        <d v="2023-09-01T10:45:00"/>
        <d v="2023-09-06T08:00:00"/>
        <d v="2023-09-03T11:47:00"/>
        <d v="2023-09-04T16:21:00"/>
        <d v="2023-09-04T16:25:00"/>
        <d v="2023-09-06T09:00:00"/>
        <d v="2023-09-04T12:15:00"/>
        <d v="2023-09-01T16:45:00"/>
        <d v="2023-09-03T13:35:00"/>
        <d v="2023-09-08T08:03:00"/>
        <d v="2023-09-04T14:59:00"/>
        <d v="2023-09-04T11:11:00"/>
        <d v="2023-09-08T11:13:00"/>
        <d v="2023-09-02T14:57:00"/>
        <d v="2023-09-07T16:58:00"/>
        <d v="2023-09-08T10:25:00"/>
        <d v="2023-09-07T09:15:00"/>
        <d v="2023-09-02T16:19:00"/>
        <d v="2023-09-04T08:04:00"/>
        <d v="2023-09-04T11:57:00"/>
        <d v="2023-09-04T10:06:00"/>
        <d v="2023-09-03T13:57:00"/>
        <d v="2023-09-02T15:47:00"/>
        <d v="2023-09-06T16:30:00"/>
        <d v="2023-09-08T08:25:00"/>
        <d v="2023-09-02T15:24:00"/>
        <d v="2023-09-06T08:27:00"/>
        <d v="2023-09-02T12:15:00"/>
        <d v="2023-09-08T14:07:00"/>
        <d v="2023-09-02T16:44:00"/>
        <d v="2023-09-07T13:37:00"/>
        <d v="2023-09-05T16:44:00"/>
        <d v="2023-09-07T10:44:00"/>
        <d v="2023-09-07T14:23:00"/>
        <d v="2023-09-03T16:24:00"/>
        <d v="2023-09-02T13:36:00"/>
        <d v="2023-09-03T11:19:00"/>
        <d v="2023-09-04T13:20:00"/>
        <d v="2023-09-07T12:42:00"/>
        <d v="2023-09-08T08:48:00"/>
        <d v="2023-09-07T15:09:00"/>
        <d v="2023-09-08T16:00:00"/>
        <d v="2023-09-08T12:43:00"/>
        <d v="2023-09-06T12:35:00"/>
        <d v="2023-09-05T12:25:00"/>
        <d v="2023-09-04T09:32:00"/>
        <d v="2023-09-05T16:54:00"/>
        <d v="2023-09-08T11:18:00"/>
        <d v="2023-09-02T11:25:00"/>
        <d v="2023-09-01T14:18:00"/>
        <d v="2023-09-06T12:18:00"/>
        <d v="2023-09-03T08:50:00"/>
        <d v="2023-09-01T09:53:00"/>
        <d v="2023-09-03T10:25:00"/>
        <d v="2023-09-07T15:02:00"/>
        <d v="2023-09-05T12:34:00"/>
        <d v="2023-09-02T13:33:00"/>
        <d v="2023-09-04T11:00:00"/>
        <d v="2023-09-08T08:21:00"/>
        <d v="2023-09-04T12:42:00"/>
        <d v="2023-09-02T15:16:00"/>
        <d v="2023-09-07T16:22:00"/>
        <d v="2023-09-06T15:50:00"/>
        <d v="2023-09-01T08:03:00"/>
        <d v="2023-09-06T11:02:00"/>
        <d v="2023-09-07T14:48:00"/>
        <d v="2023-09-06T09:37:00"/>
        <d v="2023-09-06T11:01:00"/>
        <d v="2023-09-02T14:18:00"/>
        <d v="2023-09-01T14:28:00"/>
        <d v="2023-09-08T16:48:00"/>
        <d v="2023-09-02T08:41:00"/>
        <d v="2023-09-03T16:30:00"/>
        <d v="2023-09-01T14:56:00"/>
        <d v="2023-09-04T08:07:00"/>
        <d v="2023-09-02T14:23:00"/>
        <d v="2023-09-05T08:14:00"/>
        <d v="2023-09-05T12:19:00"/>
        <d v="2023-09-01T10:38:00"/>
        <d v="2023-09-05T14:30:00"/>
        <d v="2023-09-07T13:27:00"/>
        <d v="2023-09-05T13:10:00"/>
        <d v="2023-09-03T08:24:00"/>
        <d v="2023-09-06T10:07:00"/>
        <d v="2023-09-07T13:39:00"/>
        <d v="2023-09-06T15:08:00"/>
        <d v="2023-09-03T14:49:00"/>
        <d v="2023-09-04T13:15:00"/>
        <d v="2023-09-05T12:31:00"/>
        <d v="2023-09-07T15:57:00"/>
        <d v="2023-09-04T13:23:00"/>
        <d v="2023-09-03T14:20:00"/>
        <d v="2023-09-04T09:54:00"/>
        <d v="2023-09-06T16:14:00"/>
        <d v="2023-09-02T08:31:00"/>
        <d v="2023-09-06T10:18:00"/>
        <d v="2023-09-02T13:13:00"/>
        <d v="2023-09-01T10:44:00"/>
        <d v="2023-09-04T08:47:00"/>
        <d v="2023-09-03T14:08:00"/>
        <d v="2023-09-02T09:59:00"/>
        <d v="2023-09-03T15:15:00"/>
        <d v="2023-09-03T15:31:00"/>
        <d v="2023-09-05T14:49:00"/>
        <d v="2023-09-06T13:35:00"/>
        <d v="2023-09-05T10:11:00"/>
        <d v="2023-09-06T10:43:00"/>
        <d v="2023-09-06T10:45:00"/>
        <d v="2023-09-02T09:25:00"/>
        <d v="2023-09-08T16:20:00"/>
        <d v="2023-09-02T13:39:00"/>
        <d v="2023-09-01T15:04:00"/>
        <d v="2023-09-01T13:58:00"/>
        <d v="2023-09-01T16:54:00"/>
        <d v="2023-09-08T12:28:00"/>
        <d v="2023-09-06T11:48:00"/>
        <d v="2023-09-05T12:28:00"/>
        <d v="2023-09-05T09:22:00"/>
        <d v="2023-09-04T12:54:00"/>
        <d v="2023-09-04T08:21:00"/>
        <d v="2023-09-01T15:32:00"/>
        <d v="2023-09-02T11:12:00"/>
        <d v="2023-09-07T16:13:00"/>
        <d v="2023-09-02T09:55:00"/>
        <d v="2023-09-03T11:15:00"/>
        <d v="2023-09-01T14:59:00"/>
        <d v="2023-09-06T16:04:00"/>
        <d v="2023-09-08T10:30:00"/>
        <d v="2023-09-05T11:00:00"/>
        <d v="2023-09-03T16:27:00"/>
        <d v="2023-09-02T13:43:00"/>
        <d v="2023-09-02T13:11:00"/>
        <d v="2023-09-05T15:44:00"/>
        <d v="2023-09-04T14:20:00"/>
        <d v="2023-09-04T13:46:00"/>
        <d v="2023-09-01T15:51:00"/>
        <d v="2023-09-08T13:27:00"/>
        <d v="2023-09-02T14:31:00"/>
        <d v="2023-09-07T15:28:00"/>
        <d v="2023-09-07T10:37:00"/>
        <d v="2023-09-04T09:19:00"/>
        <d v="2023-09-05T10:37:00"/>
        <d v="2023-09-07T14:40:00"/>
        <d v="2023-09-01T08:39:00"/>
        <d v="2023-09-01T08:07:00"/>
        <d v="2023-09-01T15:14:00"/>
        <d v="2023-09-04T16:57:00"/>
        <d v="2023-09-02T13:10:00"/>
        <d v="2023-09-07T09:34:00"/>
        <d v="2023-09-05T16:18:00"/>
        <d v="2023-09-05T10:41:00"/>
        <d v="2023-09-05T14:17:00"/>
        <d v="2023-09-06T15:37:00"/>
        <d v="2023-09-06T15:10:00"/>
        <d v="2023-09-06T15:21:00"/>
        <d v="2023-09-02T16:08:00"/>
        <d v="2023-09-03T08:11:00"/>
        <d v="2023-09-02T16:38:00"/>
        <d v="2023-09-04T10:19:00"/>
        <d v="2023-09-02T15:57:00"/>
        <d v="2023-09-06T15:00:00"/>
        <d v="2023-09-05T16:19:00"/>
        <d v="2023-09-02T13:51:00"/>
        <d v="2023-09-04T12:50:00"/>
        <d v="2023-09-03T14:31:00"/>
        <d v="2023-09-02T16:25:00"/>
        <d v="2023-09-04T09:11:00"/>
        <d v="2023-09-06T08:13:00"/>
        <d v="2023-09-04T09:36:00"/>
        <d v="2023-09-02T10:53:00"/>
        <d v="2023-09-01T15:29:00"/>
        <d v="2023-09-03T13:20:00"/>
        <d v="2023-09-07T16:55:00"/>
        <d v="2023-09-06T11:52:00"/>
        <d v="2023-09-06T09:40:00"/>
        <d v="2023-09-03T13:12:00"/>
        <d v="2023-09-02T14:01:00"/>
        <d v="2023-09-04T09:00:00"/>
        <d v="2023-09-08T16:08:00"/>
        <d v="2023-09-06T12:08:00"/>
        <d v="2023-09-04T13:07:00"/>
        <d v="2023-09-01T14:02:00"/>
        <d v="2023-09-02T16:45:00"/>
        <d v="2023-09-08T12:13:00"/>
        <d v="2023-09-08T13:59:00"/>
        <d v="2023-09-07T11:24:00"/>
        <d v="2023-09-08T10:58:00"/>
        <d v="2023-09-06T09:13:00"/>
        <d v="2023-09-07T16:46:00"/>
        <d v="2023-09-06T11:13:00"/>
        <d v="2023-09-01T11:51:00"/>
        <d v="2023-09-06T08:40:00"/>
        <d v="2023-09-04T15:42:00"/>
        <d v="2023-09-07T14:52:00"/>
        <d v="2023-09-08T11:37:00"/>
        <d v="2023-09-06T10:22:00"/>
        <d v="2023-09-07T09:06:00"/>
        <d v="2023-09-03T08:42:00"/>
        <d v="2023-09-04T16:58:00"/>
      </sharedItems>
      <fieldGroup par="25"/>
    </cacheField>
    <cacheField name="Order Status" numFmtId="0">
      <sharedItems/>
    </cacheField>
    <cacheField name="Driver ID" numFmtId="0">
      <sharedItems count="100">
        <s v="D59"/>
        <s v="D4"/>
        <s v="D21"/>
        <s v="D70"/>
        <s v="D77"/>
        <s v="D54"/>
        <s v="D99"/>
        <s v="D84"/>
        <s v="D49"/>
        <s v="D53"/>
        <s v="D1"/>
        <s v="D44"/>
        <s v="D32"/>
        <s v="D38"/>
        <s v="D23"/>
        <s v="D67"/>
        <s v="D11"/>
        <s v="D33"/>
        <s v="D9"/>
        <s v="D91"/>
        <s v="D88"/>
        <s v="D10"/>
        <s v="D5"/>
        <s v="D14"/>
        <s v="D80"/>
        <s v="D90"/>
        <s v="D60"/>
        <s v="D42"/>
        <s v="D82"/>
        <s v="D27"/>
        <s v="D43"/>
        <s v="D69"/>
        <s v="D39"/>
        <s v="D34"/>
        <s v="D6"/>
        <s v="D48"/>
        <s v="D16"/>
        <s v="D25"/>
        <s v="D86"/>
        <s v="D72"/>
        <s v="D18"/>
        <s v="D63"/>
        <s v="D28"/>
        <s v="D2"/>
        <s v="D19"/>
        <s v="D55"/>
        <s v="D66"/>
        <s v="D87"/>
        <s v="D35"/>
        <s v="D15"/>
        <s v="D68"/>
        <s v="D97"/>
        <s v="D75"/>
        <s v="D30"/>
        <s v="D76"/>
        <s v="D41"/>
        <s v="D3"/>
        <s v="D74"/>
        <s v="D64"/>
        <s v="D52"/>
        <s v="D89"/>
        <s v="D85"/>
        <s v="D78"/>
        <s v="D81"/>
        <s v="D73"/>
        <s v="D65"/>
        <s v="D98"/>
        <s v="D36"/>
        <s v="D79"/>
        <s v="D45"/>
        <s v="D31"/>
        <s v="D96"/>
        <s v="D26"/>
        <s v="D83"/>
        <s v="D71"/>
        <s v="D50"/>
        <s v="D100"/>
        <s v="D93"/>
        <s v="D40"/>
        <s v="D61"/>
        <s v="D57"/>
        <s v="D46"/>
        <s v="D29"/>
        <s v="D94"/>
        <s v="D37"/>
        <s v="D58"/>
        <s v="D13"/>
        <s v="D92"/>
        <s v="D24"/>
        <s v="D17"/>
        <s v="D51"/>
        <s v="D22"/>
        <s v="D8"/>
        <s v="D62"/>
        <s v="D95"/>
        <s v="D20"/>
        <s v="D7"/>
        <s v="D56"/>
        <s v="D47"/>
        <s v="D12"/>
      </sharedItems>
    </cacheField>
    <cacheField name="Driver Efficiency" numFmtId="166">
      <sharedItems containsSemiMixedTypes="0" containsString="0" containsNumber="1" minValue="2.56" maxValue="36.166666666666664"/>
    </cacheField>
    <cacheField name="Driver Status" numFmtId="165">
      <sharedItems/>
    </cacheField>
    <cacheField name="Vehicle Info" numFmtId="0">
      <sharedItems count="3">
        <s v="Van A"/>
        <s v="Truck B"/>
        <s v="Bike C"/>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Actual Delivery Duration" numFmtId="0">
      <sharedItems containsSemiMixedTypes="0" containsString="0" containsNumber="1" containsInteger="1" minValue="31" maxValue="236"/>
    </cacheField>
    <cacheField name="Delay Status" numFmtId="0">
      <sharedItems count="2">
        <s v="Delayed"/>
        <s v="On time"/>
      </sharedItems>
    </cacheField>
    <cacheField name="Customer Delay Status" numFmtId="0">
      <sharedItems count="3">
        <s v="Delayed"/>
        <s v="Extremely Delayed"/>
        <s v="On time"/>
      </sharedItems>
    </cacheField>
    <cacheField name="Column3" numFmtId="0">
      <sharedItems containsSemiMixedTypes="0" containsString="0" containsNumber="1" containsInteger="1" minValue="100" maxValue="100"/>
    </cacheField>
    <cacheField name="Customer Feedback" numFmtId="0">
      <sharedItems count="3">
        <s v="Neutral"/>
        <s v="Positive"/>
        <s v="Negative"/>
      </sharedItems>
    </cacheField>
    <cacheField name="Column2" numFmtId="0">
      <sharedItems containsSemiMixedTypes="0" containsString="0" containsNumber="1" containsInteger="1" minValue="5" maxValue="5"/>
    </cacheField>
    <cacheField name="Route" numFmtId="0">
      <sharedItems/>
    </cacheField>
    <cacheField name="Delivery Zone" numFmtId="0">
      <sharedItems/>
    </cacheField>
    <cacheField name="Allocation Rules" numFmtId="0">
      <sharedItems count="3">
        <s v="Custom Rules"/>
        <s v="Expedited Rules"/>
        <s v="Standard Rules"/>
      </sharedItems>
    </cacheField>
    <cacheField name="Timestamp for Tracking" numFmtId="22">
      <sharedItems containsSemiMixedTypes="0" containsNonDate="0" containsDate="1" containsString="0" minDate="2023-09-01T08:03:00" maxDate="2023-09-01T17:56:00"/>
    </cacheField>
    <cacheField name="Minutes (Order Timestamp)" numFmtId="0" databaseField="0">
      <fieldGroup base="4">
        <rangePr groupBy="minutes" startDate="2023-09-01T08:00:00" endDate="2023-09-08T16:58:00"/>
        <groupItems count="62">
          <s v="&lt;9/1/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9/8/2023"/>
        </groupItems>
      </fieldGroup>
    </cacheField>
    <cacheField name="Hours (Order Timestamp)" numFmtId="0" databaseField="0">
      <fieldGroup base="4">
        <rangePr groupBy="hours" startDate="2023-09-01T08:00:00" endDate="2023-09-08T16:58:00"/>
        <groupItems count="26">
          <s v="&lt;9/1/2023"/>
          <s v="12 AM"/>
          <s v="1 AM"/>
          <s v="2 AM"/>
          <s v="3 AM"/>
          <s v="4 AM"/>
          <s v="5 AM"/>
          <s v="6 AM"/>
          <s v="7 AM"/>
          <s v="8 AM"/>
          <s v="9 AM"/>
          <s v="10 AM"/>
          <s v="11 AM"/>
          <s v="12 PM"/>
          <s v="1 PM"/>
          <s v="2 PM"/>
          <s v="3 PM"/>
          <s v="4 PM"/>
          <s v="5 PM"/>
          <s v="6 PM"/>
          <s v="7 PM"/>
          <s v="8 PM"/>
          <s v="9 PM"/>
          <s v="10 PM"/>
          <s v="11 PM"/>
          <s v="&gt;9/8/2023"/>
        </groupItems>
      </fieldGroup>
    </cacheField>
    <cacheField name="Days (Order Timestamp)" numFmtId="0" databaseField="0">
      <fieldGroup base="4">
        <rangePr groupBy="days" startDate="2023-09-01T08:00:00" endDate="2023-09-08T16:58:00"/>
        <groupItems count="368">
          <s v="&lt;9/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8/2023"/>
        </groupItems>
      </fieldGroup>
    </cacheField>
  </cacheFields>
  <extLst>
    <ext xmlns:x14="http://schemas.microsoft.com/office/spreadsheetml/2009/9/main" uri="{725AE2AE-9491-48be-B2B4-4EB974FC3084}">
      <x14:pivotCacheDefinition pivotCacheId="21139937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3.600603125" createdVersion="8" refreshedVersion="7" minRefreshableVersion="3" recordCount="1500" xr:uid="{97F8D2AA-B3A8-184A-BBA8-4895D5FAFA2D}">
  <cacheSource type="worksheet">
    <worksheetSource ref="A1:W1501" sheet="Delivery data"/>
  </cacheSource>
  <cacheFields count="25">
    <cacheField name="Order ID" numFmtId="0">
      <sharedItems containsSemiMixedTypes="0" containsString="0" containsNumber="1" containsInteger="1" minValue="1001" maxValue="2500" count="15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sharedItems>
    </cacheField>
    <cacheField name="Delivery St" numFmtId="0">
      <sharedItems/>
    </cacheField>
    <cacheField name="Column1" numFmtId="0">
      <sharedItems containsSemiMixedTypes="0" containsString="0" containsNumber="1" containsInteger="1" minValue="5" maxValue="5"/>
    </cacheField>
    <cacheField name="Delivery City" numFmtId="0">
      <sharedItems count="5">
        <s v=" CityE"/>
        <s v=" CityD"/>
        <s v=" CityB"/>
        <s v=" CityA"/>
        <s v=" CityC"/>
      </sharedItems>
    </cacheField>
    <cacheField name="Order Timestamp" numFmtId="0">
      <sharedItems containsSemiMixedTypes="0" containsNonDate="0" containsDate="1" containsString="0" minDate="2023-09-01T08:00:00" maxDate="2023-09-08T16:58:00"/>
    </cacheField>
    <cacheField name="Order Status" numFmtId="0">
      <sharedItems count="2">
        <s v="Completed"/>
        <s v="In Progress"/>
      </sharedItems>
    </cacheField>
    <cacheField name="Driver ID" numFmtId="0">
      <sharedItems/>
    </cacheField>
    <cacheField name="Driver Efficiency" numFmtId="166">
      <sharedItems containsSemiMixedTypes="0" containsString="0" containsNumber="1" minValue="2.56" maxValue="36.166666666666664"/>
    </cacheField>
    <cacheField name="Driver Status" numFmtId="165">
      <sharedItems count="2">
        <s v="Utilized"/>
        <s v="Under Utilized"/>
      </sharedItems>
    </cacheField>
    <cacheField name="Vehicle Info" numFmtId="0">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Actual Delivery Duration" numFmtId="0">
      <sharedItems containsSemiMixedTypes="0" containsString="0" containsNumber="1" containsInteger="1" minValue="31" maxValue="236"/>
    </cacheField>
    <cacheField name="Delay Status" numFmtId="0">
      <sharedItems count="2">
        <s v="Delayed"/>
        <s v="On time"/>
      </sharedItems>
    </cacheField>
    <cacheField name="Customer Delay Status" numFmtId="0">
      <sharedItems/>
    </cacheField>
    <cacheField name="Column3" numFmtId="0">
      <sharedItems containsSemiMixedTypes="0" containsString="0" containsNumber="1" containsInteger="1" minValue="100" maxValue="100"/>
    </cacheField>
    <cacheField name="Customer Feedback" numFmtId="0">
      <sharedItems count="3">
        <s v="Neutral"/>
        <s v="Positive"/>
        <s v="Negative"/>
      </sharedItems>
    </cacheField>
    <cacheField name="Column2" numFmtId="0">
      <sharedItems containsSemiMixedTypes="0" containsString="0" containsNumber="1" containsInteger="1" minValue="5" maxValue="5"/>
    </cacheField>
    <cacheField name="Route" numFmtId="0">
      <sharedItems count="5">
        <s v="Route2"/>
        <s v="Route1"/>
        <s v="Route3"/>
        <s v="Route5"/>
        <s v="Route4"/>
      </sharedItems>
    </cacheField>
    <cacheField name="Delivery Zone" numFmtId="0">
      <sharedItems count="3">
        <s v="Zone2"/>
        <s v="Zone3"/>
        <s v="Zone1"/>
      </sharedItems>
    </cacheField>
    <cacheField name="Allocation Rules" numFmtId="0">
      <sharedItems/>
    </cacheField>
    <cacheField name="Timestamp for Tracking" numFmtId="22">
      <sharedItems containsSemiMixedTypes="0" containsNonDate="0" containsDate="1" containsString="0" minDate="2023-09-01T08:03:00" maxDate="2023-09-01T17:56:00"/>
    </cacheField>
    <cacheField name="Field1" numFmtId="0" formula="COUNTA(_xlfn.UNIQUE('Delivery City'))" databaseField="0"/>
    <cacheField name="Field2" numFmtId="0" formula="COUNTA('Delivery City')" databaseField="0"/>
  </cacheFields>
  <extLst>
    <ext xmlns:x14="http://schemas.microsoft.com/office/spreadsheetml/2009/9/main" uri="{725AE2AE-9491-48be-B2B4-4EB974FC3084}">
      <x14:pivotCacheDefinition pivotCacheId="690749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001"/>
    <s v="884 Main St"/>
    <n v="5"/>
    <x v="0"/>
    <x v="0"/>
    <s v="Completed"/>
    <x v="0"/>
    <n v="5.75"/>
    <s v="Utilized"/>
    <x v="0"/>
    <s v="CityE"/>
    <n v="92"/>
    <n v="13"/>
    <n v="79"/>
    <x v="0"/>
    <x v="0"/>
    <n v="100"/>
    <x v="0"/>
    <n v="5"/>
    <s v="Route2"/>
    <s v="Zone2"/>
    <x v="0"/>
    <d v="2023-09-01T13:48:00"/>
  </r>
  <r>
    <n v="1002"/>
    <s v="55 Oak St"/>
    <n v="5"/>
    <x v="0"/>
    <x v="1"/>
    <s v="Completed"/>
    <x v="1"/>
    <n v="9.5882352941176467"/>
    <s v="Utilized"/>
    <x v="1"/>
    <s v="CityA"/>
    <n v="163"/>
    <n v="19"/>
    <n v="144"/>
    <x v="0"/>
    <x v="1"/>
    <n v="100"/>
    <x v="1"/>
    <n v="5"/>
    <s v="Route1"/>
    <s v="Zone3"/>
    <x v="0"/>
    <d v="2023-09-01T14:02:00"/>
  </r>
  <r>
    <n v="1003"/>
    <s v="123 Main St"/>
    <n v="5"/>
    <x v="0"/>
    <x v="2"/>
    <s v="Completed"/>
    <x v="2"/>
    <n v="12.8"/>
    <s v="Under Utilized"/>
    <x v="1"/>
    <s v="CityD"/>
    <n v="192"/>
    <n v="0"/>
    <n v="192"/>
    <x v="1"/>
    <x v="2"/>
    <n v="100"/>
    <x v="2"/>
    <n v="5"/>
    <s v="Route1"/>
    <s v="Zone2"/>
    <x v="0"/>
    <d v="2023-09-01T15:02:00"/>
  </r>
  <r>
    <n v="1004"/>
    <s v="66 Cedar St"/>
    <n v="5"/>
    <x v="1"/>
    <x v="3"/>
    <s v="Completed"/>
    <x v="3"/>
    <n v="8.4117647058823533"/>
    <s v="Utilized"/>
    <x v="1"/>
    <s v="CityA"/>
    <n v="143"/>
    <n v="17"/>
    <n v="126"/>
    <x v="0"/>
    <x v="1"/>
    <n v="100"/>
    <x v="0"/>
    <n v="5"/>
    <s v="Route3"/>
    <s v="Zone3"/>
    <x v="0"/>
    <d v="2023-09-01T15:23:00"/>
  </r>
  <r>
    <n v="1005"/>
    <s v="748 Elm St"/>
    <n v="5"/>
    <x v="2"/>
    <x v="4"/>
    <s v="Completed"/>
    <x v="4"/>
    <n v="10.3"/>
    <s v="Under Utilized"/>
    <x v="2"/>
    <s v="CityC"/>
    <n v="103"/>
    <n v="17"/>
    <n v="86"/>
    <x v="0"/>
    <x v="1"/>
    <n v="100"/>
    <x v="2"/>
    <n v="5"/>
    <s v="Route2"/>
    <s v="Zone1"/>
    <x v="1"/>
    <d v="2023-09-01T12:08:00"/>
  </r>
  <r>
    <n v="1006"/>
    <s v="255 Cedar St"/>
    <n v="5"/>
    <x v="2"/>
    <x v="5"/>
    <s v="In Progress"/>
    <x v="5"/>
    <n v="7.65"/>
    <s v="Utilized"/>
    <x v="0"/>
    <s v="CityE"/>
    <n v="153"/>
    <n v="22"/>
    <n v="131"/>
    <x v="0"/>
    <x v="1"/>
    <n v="100"/>
    <x v="0"/>
    <n v="5"/>
    <s v="Route5"/>
    <s v="Zone1"/>
    <x v="2"/>
    <d v="2023-09-01T12:07:00"/>
  </r>
  <r>
    <n v="1007"/>
    <s v="856 Elm St"/>
    <n v="5"/>
    <x v="3"/>
    <x v="6"/>
    <s v="In Progress"/>
    <x v="6"/>
    <n v="8.9444444444444446"/>
    <s v="Utilized"/>
    <x v="1"/>
    <s v="CityE"/>
    <n v="161"/>
    <n v="8"/>
    <n v="153"/>
    <x v="0"/>
    <x v="0"/>
    <n v="100"/>
    <x v="1"/>
    <n v="5"/>
    <s v="Route4"/>
    <s v="Zone1"/>
    <x v="1"/>
    <d v="2023-09-01T14:20:00"/>
  </r>
  <r>
    <n v="1008"/>
    <s v="665 Pine St"/>
    <n v="5"/>
    <x v="3"/>
    <x v="7"/>
    <s v="In Progress"/>
    <x v="7"/>
    <n v="6"/>
    <s v="Utilized"/>
    <x v="1"/>
    <s v="CityD"/>
    <n v="96"/>
    <n v="17"/>
    <n v="79"/>
    <x v="0"/>
    <x v="1"/>
    <n v="100"/>
    <x v="1"/>
    <n v="5"/>
    <s v="Route2"/>
    <s v="Zone2"/>
    <x v="1"/>
    <d v="2023-09-01T09:11:00"/>
  </r>
  <r>
    <n v="1009"/>
    <s v="340 Main St"/>
    <n v="5"/>
    <x v="3"/>
    <x v="8"/>
    <s v="In Progress"/>
    <x v="8"/>
    <n v="8.4375"/>
    <s v="Utilized"/>
    <x v="2"/>
    <s v="CityE"/>
    <n v="135"/>
    <n v="5"/>
    <n v="130"/>
    <x v="0"/>
    <x v="0"/>
    <n v="100"/>
    <x v="1"/>
    <n v="5"/>
    <s v="Route1"/>
    <s v="Zone1"/>
    <x v="2"/>
    <d v="2023-09-01T15:35:00"/>
  </r>
  <r>
    <n v="1010"/>
    <s v="969 Pine St"/>
    <n v="5"/>
    <x v="0"/>
    <x v="9"/>
    <s v="Completed"/>
    <x v="9"/>
    <n v="12.263157894736842"/>
    <s v="Utilized"/>
    <x v="2"/>
    <s v="CityB"/>
    <n v="233"/>
    <n v="19"/>
    <n v="214"/>
    <x v="0"/>
    <x v="1"/>
    <n v="100"/>
    <x v="0"/>
    <n v="5"/>
    <s v="Route1"/>
    <s v="Zone1"/>
    <x v="2"/>
    <d v="2023-09-01T09:30:00"/>
  </r>
  <r>
    <n v="1011"/>
    <s v="718 Pine St"/>
    <n v="5"/>
    <x v="1"/>
    <x v="10"/>
    <s v="In Progress"/>
    <x v="10"/>
    <n v="10.684210526315789"/>
    <s v="Utilized"/>
    <x v="0"/>
    <s v="CityB"/>
    <n v="203"/>
    <n v="24"/>
    <n v="179"/>
    <x v="0"/>
    <x v="1"/>
    <n v="100"/>
    <x v="0"/>
    <n v="5"/>
    <s v="Route5"/>
    <s v="Zone3"/>
    <x v="0"/>
    <d v="2023-09-01T17:00:00"/>
  </r>
  <r>
    <n v="1012"/>
    <s v="391 Pine St"/>
    <n v="5"/>
    <x v="2"/>
    <x v="11"/>
    <s v="In Progress"/>
    <x v="11"/>
    <n v="12.5"/>
    <s v="Under Utilized"/>
    <x v="1"/>
    <s v="CityA"/>
    <n v="150"/>
    <n v="18"/>
    <n v="132"/>
    <x v="0"/>
    <x v="1"/>
    <n v="100"/>
    <x v="2"/>
    <n v="5"/>
    <s v="Route1"/>
    <s v="Zone1"/>
    <x v="2"/>
    <d v="2023-09-01T14:33:00"/>
  </r>
  <r>
    <n v="1013"/>
    <s v="868 Oak St"/>
    <n v="5"/>
    <x v="2"/>
    <x v="12"/>
    <s v="Completed"/>
    <x v="12"/>
    <n v="9.7692307692307701"/>
    <s v="Under Utilized"/>
    <x v="0"/>
    <s v="CityC"/>
    <n v="127"/>
    <n v="17"/>
    <n v="110"/>
    <x v="0"/>
    <x v="1"/>
    <n v="100"/>
    <x v="2"/>
    <n v="5"/>
    <s v="Route4"/>
    <s v="Zone1"/>
    <x v="1"/>
    <d v="2023-09-01T17:24:00"/>
  </r>
  <r>
    <n v="1014"/>
    <s v="99 Oak St"/>
    <n v="5"/>
    <x v="4"/>
    <x v="13"/>
    <s v="Completed"/>
    <x v="13"/>
    <n v="5.0769230769230766"/>
    <s v="Under Utilized"/>
    <x v="1"/>
    <s v="CityC"/>
    <n v="66"/>
    <n v="11"/>
    <n v="55"/>
    <x v="0"/>
    <x v="0"/>
    <n v="100"/>
    <x v="0"/>
    <n v="5"/>
    <s v="Route5"/>
    <s v="Zone1"/>
    <x v="1"/>
    <d v="2023-09-01T16:32:00"/>
  </r>
  <r>
    <n v="1015"/>
    <s v="182 Pine St"/>
    <n v="5"/>
    <x v="4"/>
    <x v="14"/>
    <s v="In Progress"/>
    <x v="14"/>
    <n v="6.25"/>
    <s v="Under Utilized"/>
    <x v="2"/>
    <s v="CityB"/>
    <n v="75"/>
    <n v="26"/>
    <n v="49"/>
    <x v="0"/>
    <x v="1"/>
    <n v="100"/>
    <x v="1"/>
    <n v="5"/>
    <s v="Route4"/>
    <s v="Zone1"/>
    <x v="2"/>
    <d v="2023-09-01T10:45:00"/>
  </r>
  <r>
    <n v="1016"/>
    <s v="512 Main St"/>
    <n v="5"/>
    <x v="2"/>
    <x v="15"/>
    <s v="In Progress"/>
    <x v="15"/>
    <n v="14.818181818181818"/>
    <s v="Under Utilized"/>
    <x v="0"/>
    <s v="CityC"/>
    <n v="163"/>
    <n v="6"/>
    <n v="157"/>
    <x v="0"/>
    <x v="0"/>
    <n v="100"/>
    <x v="0"/>
    <n v="5"/>
    <s v="Route5"/>
    <s v="Zone1"/>
    <x v="2"/>
    <d v="2023-09-01T10:22:00"/>
  </r>
  <r>
    <n v="1017"/>
    <s v="267 Pine St"/>
    <n v="5"/>
    <x v="2"/>
    <x v="16"/>
    <s v="In Progress"/>
    <x v="16"/>
    <n v="11.6"/>
    <s v="Under Utilized"/>
    <x v="0"/>
    <s v="CityA"/>
    <n v="174"/>
    <n v="16"/>
    <n v="158"/>
    <x v="0"/>
    <x v="1"/>
    <n v="100"/>
    <x v="1"/>
    <n v="5"/>
    <s v="Route4"/>
    <s v="Zone3"/>
    <x v="1"/>
    <d v="2023-09-01T10:27:00"/>
  </r>
  <r>
    <n v="1018"/>
    <s v="233 Oak St"/>
    <n v="5"/>
    <x v="3"/>
    <x v="17"/>
    <s v="Completed"/>
    <x v="8"/>
    <n v="10.4375"/>
    <s v="Utilized"/>
    <x v="1"/>
    <s v="CityC"/>
    <n v="167"/>
    <n v="1"/>
    <n v="166"/>
    <x v="0"/>
    <x v="0"/>
    <n v="100"/>
    <x v="2"/>
    <n v="5"/>
    <s v="Route2"/>
    <s v="Zone1"/>
    <x v="0"/>
    <d v="2023-09-01T13:09:00"/>
  </r>
  <r>
    <n v="1019"/>
    <s v="348 Pine St"/>
    <n v="5"/>
    <x v="3"/>
    <x v="18"/>
    <s v="In Progress"/>
    <x v="17"/>
    <n v="15.642857142857142"/>
    <s v="Under Utilized"/>
    <x v="0"/>
    <s v="CityA"/>
    <n v="219"/>
    <n v="13"/>
    <n v="206"/>
    <x v="0"/>
    <x v="0"/>
    <n v="100"/>
    <x v="1"/>
    <n v="5"/>
    <s v="Route1"/>
    <s v="Zone3"/>
    <x v="1"/>
    <d v="2023-09-01T09:17:00"/>
  </r>
  <r>
    <n v="1020"/>
    <s v="537 Oak St"/>
    <n v="5"/>
    <x v="3"/>
    <x v="19"/>
    <s v="In Progress"/>
    <x v="17"/>
    <n v="15.214285714285714"/>
    <s v="Under Utilized"/>
    <x v="0"/>
    <s v="CityE"/>
    <n v="213"/>
    <n v="24"/>
    <n v="189"/>
    <x v="0"/>
    <x v="1"/>
    <n v="100"/>
    <x v="0"/>
    <n v="5"/>
    <s v="Route5"/>
    <s v="Zone3"/>
    <x v="0"/>
    <d v="2023-09-01T11:15:00"/>
  </r>
  <r>
    <n v="1021"/>
    <s v="901 Cedar St"/>
    <n v="5"/>
    <x v="3"/>
    <x v="20"/>
    <s v="In Progress"/>
    <x v="18"/>
    <n v="5.875"/>
    <s v="Utilized"/>
    <x v="0"/>
    <s v="CityE"/>
    <n v="94"/>
    <n v="24"/>
    <n v="70"/>
    <x v="0"/>
    <x v="1"/>
    <n v="100"/>
    <x v="2"/>
    <n v="5"/>
    <s v="Route3"/>
    <s v="Zone1"/>
    <x v="0"/>
    <d v="2023-09-01T14:12:00"/>
  </r>
  <r>
    <n v="1022"/>
    <s v="571 Main St"/>
    <n v="5"/>
    <x v="4"/>
    <x v="21"/>
    <s v="Completed"/>
    <x v="19"/>
    <n v="17.846153846153847"/>
    <s v="Under Utilized"/>
    <x v="0"/>
    <s v="CityB"/>
    <n v="232"/>
    <n v="21"/>
    <n v="211"/>
    <x v="0"/>
    <x v="1"/>
    <n v="100"/>
    <x v="2"/>
    <n v="5"/>
    <s v="Route4"/>
    <s v="Zone2"/>
    <x v="1"/>
    <d v="2023-09-01T13:51:00"/>
  </r>
  <r>
    <n v="1023"/>
    <s v="98 Elm St"/>
    <n v="5"/>
    <x v="3"/>
    <x v="22"/>
    <s v="Completed"/>
    <x v="20"/>
    <n v="15.1"/>
    <s v="Under Utilized"/>
    <x v="1"/>
    <s v="CityD"/>
    <n v="151"/>
    <n v="6"/>
    <n v="145"/>
    <x v="0"/>
    <x v="0"/>
    <n v="100"/>
    <x v="0"/>
    <n v="5"/>
    <s v="Route5"/>
    <s v="Zone3"/>
    <x v="2"/>
    <d v="2023-09-01T16:56:00"/>
  </r>
  <r>
    <n v="1024"/>
    <s v="987 Cedar St"/>
    <n v="5"/>
    <x v="3"/>
    <x v="23"/>
    <s v="Completed"/>
    <x v="9"/>
    <n v="4.1052631578947372"/>
    <s v="Utilized"/>
    <x v="0"/>
    <s v="CityB"/>
    <n v="78"/>
    <n v="29"/>
    <n v="49"/>
    <x v="0"/>
    <x v="1"/>
    <n v="100"/>
    <x v="0"/>
    <n v="5"/>
    <s v="Route1"/>
    <s v="Zone2"/>
    <x v="0"/>
    <d v="2023-09-01T08:31:00"/>
  </r>
  <r>
    <n v="1025"/>
    <s v="5 Oak St"/>
    <n v="5"/>
    <x v="1"/>
    <x v="24"/>
    <s v="In Progress"/>
    <x v="21"/>
    <n v="15"/>
    <s v="Under Utilized"/>
    <x v="2"/>
    <s v="CityE"/>
    <n v="150"/>
    <n v="0"/>
    <n v="150"/>
    <x v="1"/>
    <x v="2"/>
    <n v="100"/>
    <x v="2"/>
    <n v="5"/>
    <s v="Route2"/>
    <s v="Zone3"/>
    <x v="0"/>
    <d v="2023-09-01T14:26:00"/>
  </r>
  <r>
    <n v="1026"/>
    <s v="314 Main St"/>
    <n v="5"/>
    <x v="0"/>
    <x v="25"/>
    <s v="In Progress"/>
    <x v="22"/>
    <n v="9.0588235294117645"/>
    <s v="Utilized"/>
    <x v="0"/>
    <s v="CityD"/>
    <n v="154"/>
    <n v="7"/>
    <n v="147"/>
    <x v="0"/>
    <x v="0"/>
    <n v="100"/>
    <x v="2"/>
    <n v="5"/>
    <s v="Route1"/>
    <s v="Zone2"/>
    <x v="2"/>
    <d v="2023-09-01T09:45:00"/>
  </r>
  <r>
    <n v="1027"/>
    <s v="577 Oak St"/>
    <n v="5"/>
    <x v="3"/>
    <x v="26"/>
    <s v="Completed"/>
    <x v="23"/>
    <n v="9"/>
    <s v="Utilized"/>
    <x v="0"/>
    <s v="CityA"/>
    <n v="153"/>
    <n v="22"/>
    <n v="131"/>
    <x v="0"/>
    <x v="1"/>
    <n v="100"/>
    <x v="0"/>
    <n v="5"/>
    <s v="Route2"/>
    <s v="Zone3"/>
    <x v="0"/>
    <d v="2023-09-01T14:20:00"/>
  </r>
  <r>
    <n v="1028"/>
    <s v="979 Elm St"/>
    <n v="5"/>
    <x v="2"/>
    <x v="27"/>
    <s v="Completed"/>
    <x v="24"/>
    <n v="12.692307692307692"/>
    <s v="Under Utilized"/>
    <x v="1"/>
    <s v="CityC"/>
    <n v="165"/>
    <n v="17"/>
    <n v="148"/>
    <x v="0"/>
    <x v="1"/>
    <n v="100"/>
    <x v="0"/>
    <n v="5"/>
    <s v="Route3"/>
    <s v="Zone1"/>
    <x v="1"/>
    <d v="2023-09-01T16:34:00"/>
  </r>
  <r>
    <n v="1029"/>
    <s v="652 Cedar St"/>
    <n v="5"/>
    <x v="1"/>
    <x v="28"/>
    <s v="In Progress"/>
    <x v="25"/>
    <n v="24.5"/>
    <s v="Under Utilized"/>
    <x v="2"/>
    <s v="CityE"/>
    <n v="196"/>
    <n v="13"/>
    <n v="183"/>
    <x v="0"/>
    <x v="0"/>
    <n v="100"/>
    <x v="2"/>
    <n v="5"/>
    <s v="Route2"/>
    <s v="Zone3"/>
    <x v="1"/>
    <d v="2023-09-01T10:10:00"/>
  </r>
  <r>
    <n v="1030"/>
    <s v="187 Cedar St"/>
    <n v="5"/>
    <x v="2"/>
    <x v="29"/>
    <s v="In Progress"/>
    <x v="26"/>
    <n v="3.8095238095238093"/>
    <s v="Utilized"/>
    <x v="0"/>
    <s v="CityD"/>
    <n v="80"/>
    <n v="28"/>
    <n v="52"/>
    <x v="0"/>
    <x v="1"/>
    <n v="100"/>
    <x v="2"/>
    <n v="5"/>
    <s v="Route5"/>
    <s v="Zone2"/>
    <x v="1"/>
    <d v="2023-09-01T13:52:00"/>
  </r>
  <r>
    <n v="1031"/>
    <s v="1000 Oak St"/>
    <n v="5"/>
    <x v="3"/>
    <x v="30"/>
    <s v="In Progress"/>
    <x v="27"/>
    <n v="11.454545454545455"/>
    <s v="Under Utilized"/>
    <x v="2"/>
    <s v="CityD"/>
    <n v="126"/>
    <n v="2"/>
    <n v="124"/>
    <x v="0"/>
    <x v="0"/>
    <n v="100"/>
    <x v="1"/>
    <n v="5"/>
    <s v="Route5"/>
    <s v="Zone1"/>
    <x v="1"/>
    <d v="2023-09-01T15:43:00"/>
  </r>
  <r>
    <n v="1032"/>
    <s v="894 Elm St"/>
    <n v="5"/>
    <x v="0"/>
    <x v="31"/>
    <s v="Completed"/>
    <x v="28"/>
    <n v="12.461538461538462"/>
    <s v="Under Utilized"/>
    <x v="2"/>
    <s v="CityC"/>
    <n v="162"/>
    <n v="28"/>
    <n v="134"/>
    <x v="0"/>
    <x v="1"/>
    <n v="100"/>
    <x v="1"/>
    <n v="5"/>
    <s v="Route4"/>
    <s v="Zone2"/>
    <x v="0"/>
    <d v="2023-09-01T15:47:00"/>
  </r>
  <r>
    <n v="1033"/>
    <s v="384 Cedar St"/>
    <n v="5"/>
    <x v="2"/>
    <x v="32"/>
    <s v="In Progress"/>
    <x v="29"/>
    <n v="9.5555555555555554"/>
    <s v="Utilized"/>
    <x v="0"/>
    <s v="CityA"/>
    <n v="172"/>
    <n v="20"/>
    <n v="152"/>
    <x v="0"/>
    <x v="1"/>
    <n v="100"/>
    <x v="0"/>
    <n v="5"/>
    <s v="Route3"/>
    <s v="Zone2"/>
    <x v="2"/>
    <d v="2023-09-01T14:02:00"/>
  </r>
  <r>
    <n v="1034"/>
    <s v="913 Pine St"/>
    <n v="5"/>
    <x v="2"/>
    <x v="33"/>
    <s v="In Progress"/>
    <x v="30"/>
    <n v="17.916666666666668"/>
    <s v="Under Utilized"/>
    <x v="2"/>
    <s v="CityC"/>
    <n v="215"/>
    <n v="26"/>
    <n v="189"/>
    <x v="0"/>
    <x v="1"/>
    <n v="100"/>
    <x v="1"/>
    <n v="5"/>
    <s v="Route3"/>
    <s v="Zone3"/>
    <x v="1"/>
    <d v="2023-09-01T13:16:00"/>
  </r>
  <r>
    <n v="1035"/>
    <s v="520 Elm St"/>
    <n v="5"/>
    <x v="1"/>
    <x v="34"/>
    <s v="Completed"/>
    <x v="31"/>
    <n v="4.9230769230769234"/>
    <s v="Under Utilized"/>
    <x v="2"/>
    <s v="CityB"/>
    <n v="64"/>
    <n v="6"/>
    <n v="58"/>
    <x v="0"/>
    <x v="0"/>
    <n v="100"/>
    <x v="0"/>
    <n v="5"/>
    <s v="Route4"/>
    <s v="Zone2"/>
    <x v="2"/>
    <d v="2023-09-01T09:29:00"/>
  </r>
  <r>
    <n v="1036"/>
    <s v="32 Cedar St"/>
    <n v="5"/>
    <x v="3"/>
    <x v="35"/>
    <s v="Completed"/>
    <x v="28"/>
    <n v="14"/>
    <s v="Under Utilized"/>
    <x v="2"/>
    <s v="CityC"/>
    <n v="182"/>
    <n v="15"/>
    <n v="167"/>
    <x v="0"/>
    <x v="0"/>
    <n v="100"/>
    <x v="0"/>
    <n v="5"/>
    <s v="Route5"/>
    <s v="Zone2"/>
    <x v="0"/>
    <d v="2023-09-01T11:38:00"/>
  </r>
  <r>
    <n v="1037"/>
    <s v="958 Cedar St"/>
    <n v="5"/>
    <x v="3"/>
    <x v="36"/>
    <s v="In Progress"/>
    <x v="32"/>
    <n v="9.5714285714285712"/>
    <s v="Under Utilized"/>
    <x v="1"/>
    <s v="CityD"/>
    <n v="134"/>
    <n v="18"/>
    <n v="116"/>
    <x v="0"/>
    <x v="1"/>
    <n v="100"/>
    <x v="2"/>
    <n v="5"/>
    <s v="Route5"/>
    <s v="Zone1"/>
    <x v="0"/>
    <d v="2023-09-01T11:33:00"/>
  </r>
  <r>
    <n v="1038"/>
    <s v="827 Oak St"/>
    <n v="5"/>
    <x v="4"/>
    <x v="37"/>
    <s v="In Progress"/>
    <x v="9"/>
    <n v="5"/>
    <s v="Utilized"/>
    <x v="0"/>
    <s v="CityD"/>
    <n v="95"/>
    <n v="22"/>
    <n v="73"/>
    <x v="0"/>
    <x v="1"/>
    <n v="100"/>
    <x v="2"/>
    <n v="5"/>
    <s v="Route3"/>
    <s v="Zone3"/>
    <x v="0"/>
    <d v="2023-09-01T09:42:00"/>
  </r>
  <r>
    <n v="1039"/>
    <s v="111 Oak St"/>
    <n v="5"/>
    <x v="2"/>
    <x v="38"/>
    <s v="Completed"/>
    <x v="33"/>
    <n v="4.4000000000000004"/>
    <s v="Utilized"/>
    <x v="0"/>
    <s v="CityA"/>
    <n v="110"/>
    <n v="7"/>
    <n v="103"/>
    <x v="0"/>
    <x v="0"/>
    <n v="100"/>
    <x v="0"/>
    <n v="5"/>
    <s v="Route5"/>
    <s v="Zone1"/>
    <x v="2"/>
    <d v="2023-09-01T10:31:00"/>
  </r>
  <r>
    <n v="1040"/>
    <s v="605 Cedar St"/>
    <n v="5"/>
    <x v="2"/>
    <x v="39"/>
    <s v="Completed"/>
    <x v="34"/>
    <n v="6.4375"/>
    <s v="Utilized"/>
    <x v="1"/>
    <s v="CityD"/>
    <n v="103"/>
    <n v="9"/>
    <n v="94"/>
    <x v="0"/>
    <x v="0"/>
    <n v="100"/>
    <x v="0"/>
    <n v="5"/>
    <s v="Route5"/>
    <s v="Zone1"/>
    <x v="1"/>
    <d v="2023-09-01T14:01:00"/>
  </r>
  <r>
    <n v="1041"/>
    <s v="922 Main St"/>
    <n v="5"/>
    <x v="1"/>
    <x v="40"/>
    <s v="Completed"/>
    <x v="35"/>
    <n v="18.444444444444443"/>
    <s v="Under Utilized"/>
    <x v="2"/>
    <s v="CityE"/>
    <n v="166"/>
    <n v="5"/>
    <n v="161"/>
    <x v="0"/>
    <x v="0"/>
    <n v="100"/>
    <x v="0"/>
    <n v="5"/>
    <s v="Route4"/>
    <s v="Zone1"/>
    <x v="0"/>
    <d v="2023-09-01T13:22:00"/>
  </r>
  <r>
    <n v="1042"/>
    <s v="198 Cedar St"/>
    <n v="5"/>
    <x v="2"/>
    <x v="41"/>
    <s v="Completed"/>
    <x v="36"/>
    <n v="9.3333333333333339"/>
    <s v="Utilized"/>
    <x v="0"/>
    <s v="CityE"/>
    <n v="168"/>
    <n v="20"/>
    <n v="148"/>
    <x v="0"/>
    <x v="1"/>
    <n v="100"/>
    <x v="0"/>
    <n v="5"/>
    <s v="Route3"/>
    <s v="Zone2"/>
    <x v="0"/>
    <d v="2023-09-01T16:15:00"/>
  </r>
  <r>
    <n v="1043"/>
    <s v="628 Oak St"/>
    <n v="5"/>
    <x v="1"/>
    <x v="42"/>
    <s v="Completed"/>
    <x v="22"/>
    <n v="13.823529411764707"/>
    <s v="Utilized"/>
    <x v="2"/>
    <s v="CityD"/>
    <n v="235"/>
    <n v="0"/>
    <n v="235"/>
    <x v="1"/>
    <x v="2"/>
    <n v="100"/>
    <x v="0"/>
    <n v="5"/>
    <s v="Route5"/>
    <s v="Zone1"/>
    <x v="0"/>
    <d v="2023-09-01T15:03:00"/>
  </r>
  <r>
    <n v="1044"/>
    <s v="951 Cedar St"/>
    <n v="5"/>
    <x v="1"/>
    <x v="43"/>
    <s v="Completed"/>
    <x v="37"/>
    <n v="16.285714285714285"/>
    <s v="Under Utilized"/>
    <x v="2"/>
    <s v="CityD"/>
    <n v="114"/>
    <n v="1"/>
    <n v="113"/>
    <x v="0"/>
    <x v="0"/>
    <n v="100"/>
    <x v="2"/>
    <n v="5"/>
    <s v="Route2"/>
    <s v="Zone1"/>
    <x v="0"/>
    <d v="2023-09-01T14:26:00"/>
  </r>
  <r>
    <n v="1045"/>
    <s v="803 Pine St"/>
    <n v="5"/>
    <x v="3"/>
    <x v="44"/>
    <s v="In Progress"/>
    <x v="38"/>
    <n v="10.8"/>
    <s v="Under Utilized"/>
    <x v="2"/>
    <s v="CityC"/>
    <n v="162"/>
    <n v="22"/>
    <n v="140"/>
    <x v="0"/>
    <x v="1"/>
    <n v="100"/>
    <x v="0"/>
    <n v="5"/>
    <s v="Route5"/>
    <s v="Zone2"/>
    <x v="0"/>
    <d v="2023-09-01T14:32:00"/>
  </r>
  <r>
    <n v="1046"/>
    <s v="685 Cedar St"/>
    <n v="5"/>
    <x v="3"/>
    <x v="45"/>
    <s v="Completed"/>
    <x v="39"/>
    <n v="6.7142857142857144"/>
    <s v="Under Utilized"/>
    <x v="0"/>
    <s v="CityC"/>
    <n v="94"/>
    <n v="4"/>
    <n v="90"/>
    <x v="0"/>
    <x v="0"/>
    <n v="100"/>
    <x v="2"/>
    <n v="5"/>
    <s v="Route2"/>
    <s v="Zone2"/>
    <x v="1"/>
    <d v="2023-09-01T14:59:00"/>
  </r>
  <r>
    <n v="1047"/>
    <s v="347 Elm St"/>
    <n v="5"/>
    <x v="4"/>
    <x v="46"/>
    <s v="Completed"/>
    <x v="3"/>
    <n v="7.2352941176470589"/>
    <s v="Utilized"/>
    <x v="0"/>
    <s v="CityC"/>
    <n v="123"/>
    <n v="14"/>
    <n v="109"/>
    <x v="0"/>
    <x v="0"/>
    <n v="100"/>
    <x v="0"/>
    <n v="5"/>
    <s v="Route2"/>
    <s v="Zone1"/>
    <x v="0"/>
    <d v="2023-09-01T13:14:00"/>
  </r>
  <r>
    <n v="1048"/>
    <s v="145 Elm St"/>
    <n v="5"/>
    <x v="1"/>
    <x v="47"/>
    <s v="In Progress"/>
    <x v="10"/>
    <n v="9.1052631578947363"/>
    <s v="Utilized"/>
    <x v="0"/>
    <s v="CityB"/>
    <n v="173"/>
    <n v="8"/>
    <n v="165"/>
    <x v="0"/>
    <x v="0"/>
    <n v="100"/>
    <x v="1"/>
    <n v="5"/>
    <s v="Route4"/>
    <s v="Zone3"/>
    <x v="0"/>
    <d v="2023-09-01T11:11:00"/>
  </r>
  <r>
    <n v="1049"/>
    <s v="193 Pine St"/>
    <n v="5"/>
    <x v="3"/>
    <x v="48"/>
    <s v="In Progress"/>
    <x v="40"/>
    <n v="3.1904761904761907"/>
    <s v="Utilized"/>
    <x v="2"/>
    <s v="CityD"/>
    <n v="67"/>
    <n v="14"/>
    <n v="53"/>
    <x v="0"/>
    <x v="0"/>
    <n v="100"/>
    <x v="2"/>
    <n v="5"/>
    <s v="Route1"/>
    <s v="Zone3"/>
    <x v="2"/>
    <d v="2023-09-01T10:21:00"/>
  </r>
  <r>
    <n v="1050"/>
    <s v="367 Main St"/>
    <n v="5"/>
    <x v="1"/>
    <x v="49"/>
    <s v="In Progress"/>
    <x v="41"/>
    <n v="8.545454545454545"/>
    <s v="Under Utilized"/>
    <x v="0"/>
    <s v="CityA"/>
    <n v="94"/>
    <n v="15"/>
    <n v="79"/>
    <x v="0"/>
    <x v="0"/>
    <n v="100"/>
    <x v="2"/>
    <n v="5"/>
    <s v="Route2"/>
    <s v="Zone2"/>
    <x v="0"/>
    <d v="2023-09-01T12:09:00"/>
  </r>
  <r>
    <n v="1051"/>
    <s v="831 Cedar St"/>
    <n v="5"/>
    <x v="3"/>
    <x v="50"/>
    <s v="Completed"/>
    <x v="42"/>
    <n v="6.9333333333333336"/>
    <s v="Under Utilized"/>
    <x v="1"/>
    <s v="CityE"/>
    <n v="104"/>
    <n v="19"/>
    <n v="85"/>
    <x v="0"/>
    <x v="1"/>
    <n v="100"/>
    <x v="2"/>
    <n v="5"/>
    <s v="Route5"/>
    <s v="Zone3"/>
    <x v="0"/>
    <d v="2023-09-01T14:23:00"/>
  </r>
  <r>
    <n v="1052"/>
    <s v="869 Cedar St"/>
    <n v="5"/>
    <x v="3"/>
    <x v="51"/>
    <s v="In Progress"/>
    <x v="43"/>
    <n v="8.16"/>
    <s v="Utilized"/>
    <x v="2"/>
    <s v="CityA"/>
    <n v="204"/>
    <n v="14"/>
    <n v="190"/>
    <x v="0"/>
    <x v="0"/>
    <n v="100"/>
    <x v="1"/>
    <n v="5"/>
    <s v="Route5"/>
    <s v="Zone3"/>
    <x v="2"/>
    <d v="2023-09-01T17:26:00"/>
  </r>
  <r>
    <n v="1053"/>
    <s v="680 Oak St"/>
    <n v="5"/>
    <x v="0"/>
    <x v="52"/>
    <s v="In Progress"/>
    <x v="33"/>
    <n v="2.64"/>
    <s v="Utilized"/>
    <x v="1"/>
    <s v="CityB"/>
    <n v="66"/>
    <n v="13"/>
    <n v="53"/>
    <x v="0"/>
    <x v="0"/>
    <n v="100"/>
    <x v="0"/>
    <n v="5"/>
    <s v="Route5"/>
    <s v="Zone2"/>
    <x v="1"/>
    <d v="2023-09-01T09:11:00"/>
  </r>
  <r>
    <n v="1054"/>
    <s v="577 Cedar St"/>
    <n v="5"/>
    <x v="0"/>
    <x v="53"/>
    <s v="In Progress"/>
    <x v="44"/>
    <n v="6.48"/>
    <s v="Utilized"/>
    <x v="0"/>
    <s v="CityE"/>
    <n v="162"/>
    <n v="12"/>
    <n v="150"/>
    <x v="0"/>
    <x v="0"/>
    <n v="100"/>
    <x v="1"/>
    <n v="5"/>
    <s v="Route5"/>
    <s v="Zone2"/>
    <x v="1"/>
    <d v="2023-09-01T14:58:00"/>
  </r>
  <r>
    <n v="1055"/>
    <s v="535 Pine St"/>
    <n v="5"/>
    <x v="0"/>
    <x v="54"/>
    <s v="In Progress"/>
    <x v="41"/>
    <n v="21.727272727272727"/>
    <s v="Under Utilized"/>
    <x v="1"/>
    <s v="CityC"/>
    <n v="239"/>
    <n v="24"/>
    <n v="215"/>
    <x v="0"/>
    <x v="1"/>
    <n v="100"/>
    <x v="1"/>
    <n v="5"/>
    <s v="Route1"/>
    <s v="Zone1"/>
    <x v="0"/>
    <d v="2023-09-01T09:20:00"/>
  </r>
  <r>
    <n v="1056"/>
    <s v="659 Elm St"/>
    <n v="5"/>
    <x v="4"/>
    <x v="55"/>
    <s v="In Progress"/>
    <x v="5"/>
    <n v="11.75"/>
    <s v="Utilized"/>
    <x v="0"/>
    <s v="CityB"/>
    <n v="235"/>
    <n v="23"/>
    <n v="212"/>
    <x v="0"/>
    <x v="1"/>
    <n v="100"/>
    <x v="2"/>
    <n v="5"/>
    <s v="Route2"/>
    <s v="Zone3"/>
    <x v="2"/>
    <d v="2023-09-01T08:40:00"/>
  </r>
  <r>
    <n v="1057"/>
    <s v="329 Elm St"/>
    <n v="5"/>
    <x v="1"/>
    <x v="56"/>
    <s v="Completed"/>
    <x v="29"/>
    <n v="4.833333333333333"/>
    <s v="Utilized"/>
    <x v="1"/>
    <s v="CityB"/>
    <n v="87"/>
    <n v="5"/>
    <n v="82"/>
    <x v="0"/>
    <x v="0"/>
    <n v="100"/>
    <x v="2"/>
    <n v="5"/>
    <s v="Route2"/>
    <s v="Zone1"/>
    <x v="2"/>
    <d v="2023-09-01T08:50:00"/>
  </r>
  <r>
    <n v="1058"/>
    <s v="782 Elm St"/>
    <n v="5"/>
    <x v="4"/>
    <x v="57"/>
    <s v="In Progress"/>
    <x v="45"/>
    <n v="15.285714285714286"/>
    <s v="Under Utilized"/>
    <x v="1"/>
    <s v="CityD"/>
    <n v="214"/>
    <n v="0"/>
    <n v="214"/>
    <x v="1"/>
    <x v="2"/>
    <n v="100"/>
    <x v="1"/>
    <n v="5"/>
    <s v="Route5"/>
    <s v="Zone2"/>
    <x v="2"/>
    <d v="2023-09-01T12:20:00"/>
  </r>
  <r>
    <n v="1059"/>
    <s v="967 Pine St"/>
    <n v="5"/>
    <x v="1"/>
    <x v="58"/>
    <s v="Completed"/>
    <x v="40"/>
    <n v="7.1904761904761907"/>
    <s v="Utilized"/>
    <x v="2"/>
    <s v="CityB"/>
    <n v="151"/>
    <n v="23"/>
    <n v="128"/>
    <x v="0"/>
    <x v="1"/>
    <n v="100"/>
    <x v="1"/>
    <n v="5"/>
    <s v="Route2"/>
    <s v="Zone2"/>
    <x v="2"/>
    <d v="2023-09-01T08:25:00"/>
  </r>
  <r>
    <n v="1060"/>
    <s v="446 Pine St"/>
    <n v="5"/>
    <x v="3"/>
    <x v="59"/>
    <s v="In Progress"/>
    <x v="46"/>
    <n v="9.4285714285714288"/>
    <s v="Under Utilized"/>
    <x v="0"/>
    <s v="CityD"/>
    <n v="132"/>
    <n v="11"/>
    <n v="121"/>
    <x v="0"/>
    <x v="0"/>
    <n v="100"/>
    <x v="2"/>
    <n v="5"/>
    <s v="Route5"/>
    <s v="Zone2"/>
    <x v="0"/>
    <d v="2023-09-01T11:19:00"/>
  </r>
  <r>
    <n v="1061"/>
    <s v="503 Main St"/>
    <n v="5"/>
    <x v="1"/>
    <x v="60"/>
    <s v="Completed"/>
    <x v="23"/>
    <n v="9.5882352941176467"/>
    <s v="Utilized"/>
    <x v="0"/>
    <s v="CityB"/>
    <n v="163"/>
    <n v="25"/>
    <n v="138"/>
    <x v="0"/>
    <x v="1"/>
    <n v="100"/>
    <x v="0"/>
    <n v="5"/>
    <s v="Route1"/>
    <s v="Zone1"/>
    <x v="0"/>
    <d v="2023-09-01T10:21:00"/>
  </r>
  <r>
    <n v="1062"/>
    <s v="107 Oak St"/>
    <n v="5"/>
    <x v="0"/>
    <x v="24"/>
    <s v="In Progress"/>
    <x v="33"/>
    <n v="3.04"/>
    <s v="Utilized"/>
    <x v="2"/>
    <s v="CityD"/>
    <n v="76"/>
    <n v="4"/>
    <n v="72"/>
    <x v="0"/>
    <x v="0"/>
    <n v="100"/>
    <x v="0"/>
    <n v="5"/>
    <s v="Route4"/>
    <s v="Zone3"/>
    <x v="2"/>
    <d v="2023-09-01T15:10:00"/>
  </r>
  <r>
    <n v="1063"/>
    <s v="496 Cedar St"/>
    <n v="5"/>
    <x v="1"/>
    <x v="61"/>
    <s v="In Progress"/>
    <x v="28"/>
    <n v="4.9230769230769234"/>
    <s v="Under Utilized"/>
    <x v="2"/>
    <s v="CityB"/>
    <n v="64"/>
    <n v="20"/>
    <n v="44"/>
    <x v="0"/>
    <x v="1"/>
    <n v="100"/>
    <x v="0"/>
    <n v="5"/>
    <s v="Route4"/>
    <s v="Zone1"/>
    <x v="2"/>
    <d v="2023-09-01T09:13:00"/>
  </r>
  <r>
    <n v="1064"/>
    <s v="314 Pine St"/>
    <n v="5"/>
    <x v="4"/>
    <x v="62"/>
    <s v="Completed"/>
    <x v="33"/>
    <n v="5.16"/>
    <s v="Utilized"/>
    <x v="2"/>
    <s v="CityB"/>
    <n v="129"/>
    <n v="2"/>
    <n v="127"/>
    <x v="0"/>
    <x v="0"/>
    <n v="100"/>
    <x v="0"/>
    <n v="5"/>
    <s v="Route2"/>
    <s v="Zone2"/>
    <x v="0"/>
    <d v="2023-09-01T09:55:00"/>
  </r>
  <r>
    <n v="1065"/>
    <s v="790 Main St"/>
    <n v="5"/>
    <x v="0"/>
    <x v="63"/>
    <s v="In Progress"/>
    <x v="47"/>
    <n v="21.636363636363637"/>
    <s v="Under Utilized"/>
    <x v="1"/>
    <s v="CityA"/>
    <n v="238"/>
    <n v="7"/>
    <n v="231"/>
    <x v="0"/>
    <x v="0"/>
    <n v="100"/>
    <x v="0"/>
    <n v="5"/>
    <s v="Route3"/>
    <s v="Zone2"/>
    <x v="2"/>
    <d v="2023-09-01T11:39:00"/>
  </r>
  <r>
    <n v="1066"/>
    <s v="852 Main St"/>
    <n v="5"/>
    <x v="2"/>
    <x v="64"/>
    <s v="In Progress"/>
    <x v="48"/>
    <n v="11.941176470588236"/>
    <s v="Utilized"/>
    <x v="2"/>
    <s v="CityB"/>
    <n v="203"/>
    <n v="20"/>
    <n v="183"/>
    <x v="0"/>
    <x v="1"/>
    <n v="100"/>
    <x v="1"/>
    <n v="5"/>
    <s v="Route5"/>
    <s v="Zone2"/>
    <x v="0"/>
    <d v="2023-09-01T09:13:00"/>
  </r>
  <r>
    <n v="1067"/>
    <s v="970 Main St"/>
    <n v="5"/>
    <x v="4"/>
    <x v="65"/>
    <s v="Completed"/>
    <x v="0"/>
    <n v="14.375"/>
    <s v="Utilized"/>
    <x v="0"/>
    <s v="CityB"/>
    <n v="230"/>
    <n v="8"/>
    <n v="222"/>
    <x v="0"/>
    <x v="0"/>
    <n v="100"/>
    <x v="2"/>
    <n v="5"/>
    <s v="Route2"/>
    <s v="Zone1"/>
    <x v="0"/>
    <d v="2023-09-01T11:41:00"/>
  </r>
  <r>
    <n v="1068"/>
    <s v="914 Cedar St"/>
    <n v="5"/>
    <x v="0"/>
    <x v="66"/>
    <s v="Completed"/>
    <x v="49"/>
    <n v="12.833333333333334"/>
    <s v="Utilized"/>
    <x v="0"/>
    <s v="CityB"/>
    <n v="231"/>
    <n v="12"/>
    <n v="219"/>
    <x v="0"/>
    <x v="0"/>
    <n v="100"/>
    <x v="2"/>
    <n v="5"/>
    <s v="Route1"/>
    <s v="Zone2"/>
    <x v="2"/>
    <d v="2023-09-01T10:31:00"/>
  </r>
  <r>
    <n v="1069"/>
    <s v="556 Elm St"/>
    <n v="5"/>
    <x v="4"/>
    <x v="67"/>
    <s v="In Progress"/>
    <x v="50"/>
    <n v="4.8"/>
    <s v="Under Utilized"/>
    <x v="2"/>
    <s v="CityD"/>
    <n v="72"/>
    <n v="0"/>
    <n v="72"/>
    <x v="1"/>
    <x v="2"/>
    <n v="100"/>
    <x v="0"/>
    <n v="5"/>
    <s v="Route4"/>
    <s v="Zone2"/>
    <x v="2"/>
    <d v="2023-09-01T08:54:00"/>
  </r>
  <r>
    <n v="1070"/>
    <s v="757 Main St"/>
    <n v="5"/>
    <x v="0"/>
    <x v="68"/>
    <s v="Completed"/>
    <x v="51"/>
    <n v="8.6"/>
    <s v="Utilized"/>
    <x v="0"/>
    <s v="CityA"/>
    <n v="172"/>
    <n v="6"/>
    <n v="166"/>
    <x v="0"/>
    <x v="0"/>
    <n v="100"/>
    <x v="2"/>
    <n v="5"/>
    <s v="Route1"/>
    <s v="Zone3"/>
    <x v="1"/>
    <d v="2023-09-01T13:54:00"/>
  </r>
  <r>
    <n v="1071"/>
    <s v="29 Main St"/>
    <n v="5"/>
    <x v="4"/>
    <x v="69"/>
    <s v="In Progress"/>
    <x v="52"/>
    <n v="15.666666666666666"/>
    <s v="Under Utilized"/>
    <x v="2"/>
    <s v="CityA"/>
    <n v="188"/>
    <n v="21"/>
    <n v="167"/>
    <x v="0"/>
    <x v="1"/>
    <n v="100"/>
    <x v="2"/>
    <n v="5"/>
    <s v="Route5"/>
    <s v="Zone2"/>
    <x v="0"/>
    <d v="2023-09-01T12:18:00"/>
  </r>
  <r>
    <n v="1072"/>
    <s v="395 Elm St"/>
    <n v="5"/>
    <x v="4"/>
    <x v="70"/>
    <s v="Completed"/>
    <x v="53"/>
    <n v="3.9411764705882355"/>
    <s v="Utilized"/>
    <x v="1"/>
    <s v="CityA"/>
    <n v="67"/>
    <n v="23"/>
    <n v="44"/>
    <x v="0"/>
    <x v="1"/>
    <n v="100"/>
    <x v="1"/>
    <n v="5"/>
    <s v="Route2"/>
    <s v="Zone2"/>
    <x v="1"/>
    <d v="2023-09-01T14:05:00"/>
  </r>
  <r>
    <n v="1073"/>
    <s v="988 Cedar St"/>
    <n v="5"/>
    <x v="3"/>
    <x v="71"/>
    <s v="In Progress"/>
    <x v="54"/>
    <n v="16.923076923076923"/>
    <s v="Under Utilized"/>
    <x v="0"/>
    <s v="CityD"/>
    <n v="220"/>
    <n v="17"/>
    <n v="203"/>
    <x v="0"/>
    <x v="1"/>
    <n v="100"/>
    <x v="2"/>
    <n v="5"/>
    <s v="Route4"/>
    <s v="Zone3"/>
    <x v="1"/>
    <d v="2023-09-01T14:08:00"/>
  </r>
  <r>
    <n v="1074"/>
    <s v="844 Pine St"/>
    <n v="5"/>
    <x v="0"/>
    <x v="72"/>
    <s v="In Progress"/>
    <x v="55"/>
    <n v="11.076923076923077"/>
    <s v="Under Utilized"/>
    <x v="1"/>
    <s v="CityC"/>
    <n v="144"/>
    <n v="8"/>
    <n v="136"/>
    <x v="0"/>
    <x v="0"/>
    <n v="100"/>
    <x v="0"/>
    <n v="5"/>
    <s v="Route2"/>
    <s v="Zone2"/>
    <x v="1"/>
    <d v="2023-09-01T10:17:00"/>
  </r>
  <r>
    <n v="1075"/>
    <s v="537 Elm St"/>
    <n v="5"/>
    <x v="0"/>
    <x v="73"/>
    <s v="In Progress"/>
    <x v="42"/>
    <n v="13.333333333333334"/>
    <s v="Under Utilized"/>
    <x v="1"/>
    <s v="CityD"/>
    <n v="200"/>
    <n v="26"/>
    <n v="174"/>
    <x v="0"/>
    <x v="1"/>
    <n v="100"/>
    <x v="1"/>
    <n v="5"/>
    <s v="Route1"/>
    <s v="Zone2"/>
    <x v="0"/>
    <d v="2023-09-01T10:27:00"/>
  </r>
  <r>
    <n v="1076"/>
    <s v="380 Main St"/>
    <n v="5"/>
    <x v="2"/>
    <x v="74"/>
    <s v="Completed"/>
    <x v="56"/>
    <n v="5.7272727272727275"/>
    <s v="Utilized"/>
    <x v="2"/>
    <s v="CityD"/>
    <n v="126"/>
    <n v="7"/>
    <n v="119"/>
    <x v="0"/>
    <x v="0"/>
    <n v="100"/>
    <x v="0"/>
    <n v="5"/>
    <s v="Route3"/>
    <s v="Zone3"/>
    <x v="1"/>
    <d v="2023-09-01T09:24:00"/>
  </r>
  <r>
    <n v="1077"/>
    <s v="102 Pine St"/>
    <n v="5"/>
    <x v="2"/>
    <x v="75"/>
    <s v="In Progress"/>
    <x v="57"/>
    <n v="12.466666666666667"/>
    <s v="Under Utilized"/>
    <x v="1"/>
    <s v="CityE"/>
    <n v="187"/>
    <n v="21"/>
    <n v="166"/>
    <x v="0"/>
    <x v="1"/>
    <n v="100"/>
    <x v="2"/>
    <n v="5"/>
    <s v="Route2"/>
    <s v="Zone3"/>
    <x v="1"/>
    <d v="2023-09-01T16:29:00"/>
  </r>
  <r>
    <n v="1078"/>
    <s v="914 Elm St"/>
    <n v="5"/>
    <x v="4"/>
    <x v="76"/>
    <s v="In Progress"/>
    <x v="9"/>
    <n v="12.210526315789474"/>
    <s v="Utilized"/>
    <x v="0"/>
    <s v="CityA"/>
    <n v="232"/>
    <n v="21"/>
    <n v="211"/>
    <x v="0"/>
    <x v="1"/>
    <n v="100"/>
    <x v="1"/>
    <n v="5"/>
    <s v="Route2"/>
    <s v="Zone3"/>
    <x v="2"/>
    <d v="2023-09-01T11:24:00"/>
  </r>
  <r>
    <n v="1079"/>
    <s v="75 Elm St"/>
    <n v="5"/>
    <x v="1"/>
    <x v="77"/>
    <s v="Completed"/>
    <x v="57"/>
    <n v="9.4"/>
    <s v="Under Utilized"/>
    <x v="0"/>
    <s v="CityD"/>
    <n v="141"/>
    <n v="22"/>
    <n v="119"/>
    <x v="0"/>
    <x v="1"/>
    <n v="100"/>
    <x v="2"/>
    <n v="5"/>
    <s v="Route2"/>
    <s v="Zone3"/>
    <x v="2"/>
    <d v="2023-09-01T14:50:00"/>
  </r>
  <r>
    <n v="1080"/>
    <s v="212 Cedar St"/>
    <n v="5"/>
    <x v="0"/>
    <x v="78"/>
    <s v="Completed"/>
    <x v="34"/>
    <n v="5.3125"/>
    <s v="Utilized"/>
    <x v="2"/>
    <s v="CityA"/>
    <n v="85"/>
    <n v="10"/>
    <n v="75"/>
    <x v="0"/>
    <x v="0"/>
    <n v="100"/>
    <x v="2"/>
    <n v="5"/>
    <s v="Route2"/>
    <s v="Zone3"/>
    <x v="2"/>
    <d v="2023-09-01T16:17:00"/>
  </r>
  <r>
    <n v="1081"/>
    <s v="16 Main St"/>
    <n v="5"/>
    <x v="1"/>
    <x v="79"/>
    <s v="In Progress"/>
    <x v="5"/>
    <n v="7.85"/>
    <s v="Utilized"/>
    <x v="0"/>
    <s v="CityD"/>
    <n v="157"/>
    <n v="4"/>
    <n v="153"/>
    <x v="0"/>
    <x v="0"/>
    <n v="100"/>
    <x v="2"/>
    <n v="5"/>
    <s v="Route1"/>
    <s v="Zone1"/>
    <x v="2"/>
    <d v="2023-09-01T14:07:00"/>
  </r>
  <r>
    <n v="1082"/>
    <s v="211 Main St"/>
    <n v="5"/>
    <x v="4"/>
    <x v="80"/>
    <s v="In Progress"/>
    <x v="58"/>
    <n v="10.588235294117647"/>
    <s v="Utilized"/>
    <x v="1"/>
    <s v="CityB"/>
    <n v="180"/>
    <n v="24"/>
    <n v="156"/>
    <x v="0"/>
    <x v="1"/>
    <n v="100"/>
    <x v="2"/>
    <n v="5"/>
    <s v="Route1"/>
    <s v="Zone2"/>
    <x v="1"/>
    <d v="2023-09-01T13:17:00"/>
  </r>
  <r>
    <n v="1083"/>
    <s v="5 Elm St"/>
    <n v="5"/>
    <x v="4"/>
    <x v="81"/>
    <s v="In Progress"/>
    <x v="59"/>
    <n v="3.9375"/>
    <s v="Utilized"/>
    <x v="2"/>
    <s v="CityA"/>
    <n v="63"/>
    <n v="19"/>
    <n v="44"/>
    <x v="0"/>
    <x v="1"/>
    <n v="100"/>
    <x v="2"/>
    <n v="5"/>
    <s v="Route5"/>
    <s v="Zone1"/>
    <x v="1"/>
    <d v="2023-09-01T10:22:00"/>
  </r>
  <r>
    <n v="1084"/>
    <s v="182 Pine St"/>
    <n v="5"/>
    <x v="2"/>
    <x v="82"/>
    <s v="In Progress"/>
    <x v="33"/>
    <n v="7.16"/>
    <s v="Utilized"/>
    <x v="2"/>
    <s v="CityC"/>
    <n v="179"/>
    <n v="23"/>
    <n v="156"/>
    <x v="0"/>
    <x v="1"/>
    <n v="100"/>
    <x v="0"/>
    <n v="5"/>
    <s v="Route5"/>
    <s v="Zone2"/>
    <x v="1"/>
    <d v="2023-09-01T13:22:00"/>
  </r>
  <r>
    <n v="1085"/>
    <s v="381 Pine St"/>
    <n v="5"/>
    <x v="3"/>
    <x v="83"/>
    <s v="In Progress"/>
    <x v="60"/>
    <n v="6.5294117647058822"/>
    <s v="Utilized"/>
    <x v="0"/>
    <s v="CityB"/>
    <n v="111"/>
    <n v="6"/>
    <n v="105"/>
    <x v="0"/>
    <x v="0"/>
    <n v="100"/>
    <x v="0"/>
    <n v="5"/>
    <s v="Route5"/>
    <s v="Zone3"/>
    <x v="0"/>
    <d v="2023-09-01T13:02:00"/>
  </r>
  <r>
    <n v="1086"/>
    <s v="160 Elm St"/>
    <n v="5"/>
    <x v="0"/>
    <x v="84"/>
    <s v="Completed"/>
    <x v="51"/>
    <n v="6.65"/>
    <s v="Utilized"/>
    <x v="1"/>
    <s v="CityE"/>
    <n v="133"/>
    <n v="21"/>
    <n v="112"/>
    <x v="0"/>
    <x v="1"/>
    <n v="100"/>
    <x v="2"/>
    <n v="5"/>
    <s v="Route3"/>
    <s v="Zone2"/>
    <x v="2"/>
    <d v="2023-09-01T13:46:00"/>
  </r>
  <r>
    <n v="1087"/>
    <s v="253 Cedar St"/>
    <n v="5"/>
    <x v="4"/>
    <x v="85"/>
    <s v="Completed"/>
    <x v="61"/>
    <n v="14.666666666666666"/>
    <s v="Under Utilized"/>
    <x v="0"/>
    <s v="CityE"/>
    <n v="88"/>
    <n v="14"/>
    <n v="74"/>
    <x v="0"/>
    <x v="0"/>
    <n v="100"/>
    <x v="1"/>
    <n v="5"/>
    <s v="Route2"/>
    <s v="Zone1"/>
    <x v="0"/>
    <d v="2023-09-01T09:42:00"/>
  </r>
  <r>
    <n v="1088"/>
    <s v="904 Pine St"/>
    <n v="5"/>
    <x v="0"/>
    <x v="86"/>
    <s v="In Progress"/>
    <x v="62"/>
    <n v="15.307692307692308"/>
    <s v="Under Utilized"/>
    <x v="1"/>
    <s v="CityC"/>
    <n v="199"/>
    <n v="18"/>
    <n v="181"/>
    <x v="0"/>
    <x v="1"/>
    <n v="100"/>
    <x v="1"/>
    <n v="5"/>
    <s v="Route1"/>
    <s v="Zone2"/>
    <x v="1"/>
    <d v="2023-09-01T09:15:00"/>
  </r>
  <r>
    <n v="1089"/>
    <s v="728 Oak St"/>
    <n v="5"/>
    <x v="2"/>
    <x v="87"/>
    <s v="In Progress"/>
    <x v="63"/>
    <n v="7.8"/>
    <s v="Under Utilized"/>
    <x v="0"/>
    <s v="CityA"/>
    <n v="78"/>
    <n v="6"/>
    <n v="72"/>
    <x v="0"/>
    <x v="0"/>
    <n v="100"/>
    <x v="2"/>
    <n v="5"/>
    <s v="Route5"/>
    <s v="Zone1"/>
    <x v="1"/>
    <d v="2023-09-01T10:20:00"/>
  </r>
  <r>
    <n v="1090"/>
    <s v="963 Oak St"/>
    <n v="5"/>
    <x v="1"/>
    <x v="88"/>
    <s v="Completed"/>
    <x v="60"/>
    <n v="10.882352941176471"/>
    <s v="Utilized"/>
    <x v="0"/>
    <s v="CityC"/>
    <n v="185"/>
    <n v="27"/>
    <n v="158"/>
    <x v="0"/>
    <x v="1"/>
    <n v="100"/>
    <x v="1"/>
    <n v="5"/>
    <s v="Route1"/>
    <s v="Zone3"/>
    <x v="2"/>
    <d v="2023-09-01T15:02:00"/>
  </r>
  <r>
    <n v="1091"/>
    <s v="707 Main St"/>
    <n v="5"/>
    <x v="1"/>
    <x v="89"/>
    <s v="In Progress"/>
    <x v="10"/>
    <n v="6.5789473684210522"/>
    <s v="Utilized"/>
    <x v="0"/>
    <s v="CityC"/>
    <n v="125"/>
    <n v="4"/>
    <n v="121"/>
    <x v="0"/>
    <x v="0"/>
    <n v="100"/>
    <x v="0"/>
    <n v="5"/>
    <s v="Route3"/>
    <s v="Zone3"/>
    <x v="0"/>
    <d v="2023-09-01T13:46:00"/>
  </r>
  <r>
    <n v="1092"/>
    <s v="844 Pine St"/>
    <n v="5"/>
    <x v="1"/>
    <x v="90"/>
    <s v="Completed"/>
    <x v="64"/>
    <n v="14.142857142857142"/>
    <s v="Under Utilized"/>
    <x v="1"/>
    <s v="CityE"/>
    <n v="198"/>
    <n v="23"/>
    <n v="175"/>
    <x v="0"/>
    <x v="1"/>
    <n v="100"/>
    <x v="1"/>
    <n v="5"/>
    <s v="Route2"/>
    <s v="Zone3"/>
    <x v="2"/>
    <d v="2023-09-01T13:49:00"/>
  </r>
  <r>
    <n v="1093"/>
    <s v="285 Elm St"/>
    <n v="5"/>
    <x v="1"/>
    <x v="91"/>
    <s v="Completed"/>
    <x v="14"/>
    <n v="13.916666666666666"/>
    <s v="Under Utilized"/>
    <x v="2"/>
    <s v="CityD"/>
    <n v="167"/>
    <n v="24"/>
    <n v="143"/>
    <x v="0"/>
    <x v="1"/>
    <n v="100"/>
    <x v="2"/>
    <n v="5"/>
    <s v="Route5"/>
    <s v="Zone1"/>
    <x v="2"/>
    <d v="2023-09-01T13:09:00"/>
  </r>
  <r>
    <n v="1094"/>
    <s v="260 Cedar St"/>
    <n v="5"/>
    <x v="3"/>
    <x v="92"/>
    <s v="Completed"/>
    <x v="14"/>
    <n v="18.75"/>
    <s v="Under Utilized"/>
    <x v="2"/>
    <s v="CityE"/>
    <n v="225"/>
    <n v="18"/>
    <n v="207"/>
    <x v="0"/>
    <x v="1"/>
    <n v="100"/>
    <x v="2"/>
    <n v="5"/>
    <s v="Route3"/>
    <s v="Zone3"/>
    <x v="1"/>
    <d v="2023-09-01T14:35:00"/>
  </r>
  <r>
    <n v="1095"/>
    <s v="642 Pine St"/>
    <n v="5"/>
    <x v="3"/>
    <x v="93"/>
    <s v="In Progress"/>
    <x v="65"/>
    <n v="7.85"/>
    <s v="Utilized"/>
    <x v="1"/>
    <s v="CityE"/>
    <n v="157"/>
    <n v="1"/>
    <n v="156"/>
    <x v="0"/>
    <x v="0"/>
    <n v="100"/>
    <x v="0"/>
    <n v="5"/>
    <s v="Route1"/>
    <s v="Zone1"/>
    <x v="1"/>
    <d v="2023-09-01T11:28:00"/>
  </r>
  <r>
    <n v="1096"/>
    <s v="713 Pine St"/>
    <n v="5"/>
    <x v="2"/>
    <x v="94"/>
    <s v="Completed"/>
    <x v="31"/>
    <n v="15.461538461538462"/>
    <s v="Under Utilized"/>
    <x v="0"/>
    <s v="CityB"/>
    <n v="201"/>
    <n v="5"/>
    <n v="196"/>
    <x v="0"/>
    <x v="0"/>
    <n v="100"/>
    <x v="1"/>
    <n v="5"/>
    <s v="Route3"/>
    <s v="Zone1"/>
    <x v="2"/>
    <d v="2023-09-01T13:16:00"/>
  </r>
  <r>
    <n v="1097"/>
    <s v="679 Elm St"/>
    <n v="5"/>
    <x v="3"/>
    <x v="95"/>
    <s v="Completed"/>
    <x v="66"/>
    <n v="4.4761904761904763"/>
    <s v="Utilized"/>
    <x v="0"/>
    <s v="CityA"/>
    <n v="94"/>
    <n v="0"/>
    <n v="94"/>
    <x v="1"/>
    <x v="2"/>
    <n v="100"/>
    <x v="2"/>
    <n v="5"/>
    <s v="Route5"/>
    <s v="Zone2"/>
    <x v="2"/>
    <d v="2023-09-01T16:10:00"/>
  </r>
  <r>
    <n v="1098"/>
    <s v="653 Main St"/>
    <n v="5"/>
    <x v="3"/>
    <x v="96"/>
    <s v="In Progress"/>
    <x v="67"/>
    <n v="12.933333333333334"/>
    <s v="Under Utilized"/>
    <x v="2"/>
    <s v="CityC"/>
    <n v="194"/>
    <n v="22"/>
    <n v="172"/>
    <x v="0"/>
    <x v="1"/>
    <n v="100"/>
    <x v="1"/>
    <n v="5"/>
    <s v="Route1"/>
    <s v="Zone2"/>
    <x v="0"/>
    <d v="2023-09-01T09:04:00"/>
  </r>
  <r>
    <n v="1099"/>
    <s v="163 Pine St"/>
    <n v="5"/>
    <x v="3"/>
    <x v="97"/>
    <s v="Completed"/>
    <x v="68"/>
    <n v="15.727272727272727"/>
    <s v="Under Utilized"/>
    <x v="1"/>
    <s v="CityB"/>
    <n v="173"/>
    <n v="3"/>
    <n v="170"/>
    <x v="0"/>
    <x v="0"/>
    <n v="100"/>
    <x v="2"/>
    <n v="5"/>
    <s v="Route3"/>
    <s v="Zone1"/>
    <x v="0"/>
    <d v="2023-09-01T14:24:00"/>
  </r>
  <r>
    <n v="1100"/>
    <s v="188 Cedar St"/>
    <n v="5"/>
    <x v="4"/>
    <x v="98"/>
    <s v="Completed"/>
    <x v="46"/>
    <n v="14.428571428571429"/>
    <s v="Under Utilized"/>
    <x v="1"/>
    <s v="CityA"/>
    <n v="202"/>
    <n v="20"/>
    <n v="182"/>
    <x v="0"/>
    <x v="1"/>
    <n v="100"/>
    <x v="0"/>
    <n v="5"/>
    <s v="Route1"/>
    <s v="Zone3"/>
    <x v="0"/>
    <d v="2023-09-01T12:17:00"/>
  </r>
  <r>
    <n v="1101"/>
    <s v="172 Oak St"/>
    <n v="5"/>
    <x v="1"/>
    <x v="99"/>
    <s v="In Progress"/>
    <x v="0"/>
    <n v="10.75"/>
    <s v="Utilized"/>
    <x v="0"/>
    <s v="CityD"/>
    <n v="172"/>
    <n v="12"/>
    <n v="160"/>
    <x v="0"/>
    <x v="0"/>
    <n v="100"/>
    <x v="1"/>
    <n v="5"/>
    <s v="Route5"/>
    <s v="Zone2"/>
    <x v="2"/>
    <d v="2023-09-01T10:17:00"/>
  </r>
  <r>
    <n v="1102"/>
    <s v="292 Cedar St"/>
    <n v="5"/>
    <x v="4"/>
    <x v="100"/>
    <s v="In Progress"/>
    <x v="66"/>
    <n v="5.2380952380952381"/>
    <s v="Utilized"/>
    <x v="0"/>
    <s v="CityE"/>
    <n v="110"/>
    <n v="29"/>
    <n v="81"/>
    <x v="0"/>
    <x v="1"/>
    <n v="100"/>
    <x v="2"/>
    <n v="5"/>
    <s v="Route2"/>
    <s v="Zone2"/>
    <x v="2"/>
    <d v="2023-09-01T10:53:00"/>
  </r>
  <r>
    <n v="1103"/>
    <s v="292 Cedar St"/>
    <n v="5"/>
    <x v="4"/>
    <x v="101"/>
    <s v="Completed"/>
    <x v="48"/>
    <n v="10.176470588235293"/>
    <s v="Utilized"/>
    <x v="2"/>
    <s v="CityA"/>
    <n v="173"/>
    <n v="4"/>
    <n v="169"/>
    <x v="0"/>
    <x v="0"/>
    <n v="100"/>
    <x v="2"/>
    <n v="5"/>
    <s v="Route2"/>
    <s v="Zone1"/>
    <x v="0"/>
    <d v="2023-09-01T14:29:00"/>
  </r>
  <r>
    <n v="1104"/>
    <s v="112 Main St"/>
    <n v="5"/>
    <x v="1"/>
    <x v="102"/>
    <s v="In Progress"/>
    <x v="55"/>
    <n v="12.461538461538462"/>
    <s v="Under Utilized"/>
    <x v="0"/>
    <s v="CityB"/>
    <n v="162"/>
    <n v="24"/>
    <n v="138"/>
    <x v="0"/>
    <x v="1"/>
    <n v="100"/>
    <x v="0"/>
    <n v="5"/>
    <s v="Route1"/>
    <s v="Zone2"/>
    <x v="0"/>
    <d v="2023-09-01T08:46:00"/>
  </r>
  <r>
    <n v="1105"/>
    <s v="843 Elm St"/>
    <n v="5"/>
    <x v="3"/>
    <x v="73"/>
    <s v="In Progress"/>
    <x v="51"/>
    <n v="11.95"/>
    <s v="Utilized"/>
    <x v="1"/>
    <s v="CityE"/>
    <n v="239"/>
    <n v="22"/>
    <n v="217"/>
    <x v="0"/>
    <x v="1"/>
    <n v="100"/>
    <x v="1"/>
    <n v="5"/>
    <s v="Route2"/>
    <s v="Zone3"/>
    <x v="2"/>
    <d v="2023-09-01T11:14:00"/>
  </r>
  <r>
    <n v="1106"/>
    <s v="569 Pine St"/>
    <n v="5"/>
    <x v="2"/>
    <x v="103"/>
    <s v="In Progress"/>
    <x v="69"/>
    <n v="16.25"/>
    <s v="Under Utilized"/>
    <x v="2"/>
    <s v="CityB"/>
    <n v="195"/>
    <n v="5"/>
    <n v="190"/>
    <x v="0"/>
    <x v="0"/>
    <n v="100"/>
    <x v="0"/>
    <n v="5"/>
    <s v="Route3"/>
    <s v="Zone3"/>
    <x v="1"/>
    <d v="2023-09-01T14:09:00"/>
  </r>
  <r>
    <n v="1107"/>
    <s v="131 Cedar St"/>
    <n v="5"/>
    <x v="3"/>
    <x v="104"/>
    <s v="Completed"/>
    <x v="49"/>
    <n v="3.3333333333333335"/>
    <s v="Utilized"/>
    <x v="0"/>
    <s v="CityB"/>
    <n v="60"/>
    <n v="29"/>
    <n v="31"/>
    <x v="0"/>
    <x v="1"/>
    <n v="100"/>
    <x v="2"/>
    <n v="5"/>
    <s v="Route2"/>
    <s v="Zone3"/>
    <x v="0"/>
    <d v="2023-09-01T12:13:00"/>
  </r>
  <r>
    <n v="1108"/>
    <s v="481 Pine St"/>
    <n v="5"/>
    <x v="3"/>
    <x v="105"/>
    <s v="In Progress"/>
    <x v="19"/>
    <n v="15.615384615384615"/>
    <s v="Under Utilized"/>
    <x v="2"/>
    <s v="CityA"/>
    <n v="203"/>
    <n v="24"/>
    <n v="179"/>
    <x v="0"/>
    <x v="1"/>
    <n v="100"/>
    <x v="0"/>
    <n v="5"/>
    <s v="Route2"/>
    <s v="Zone3"/>
    <x v="2"/>
    <d v="2023-09-01T09:55:00"/>
  </r>
  <r>
    <n v="1109"/>
    <s v="115 Elm St"/>
    <n v="5"/>
    <x v="3"/>
    <x v="106"/>
    <s v="Completed"/>
    <x v="70"/>
    <n v="19.90909090909091"/>
    <s v="Under Utilized"/>
    <x v="2"/>
    <s v="CityB"/>
    <n v="219"/>
    <n v="19"/>
    <n v="200"/>
    <x v="0"/>
    <x v="1"/>
    <n v="100"/>
    <x v="0"/>
    <n v="5"/>
    <s v="Route1"/>
    <s v="Zone3"/>
    <x v="1"/>
    <d v="2023-09-01T13:05:00"/>
  </r>
  <r>
    <n v="1110"/>
    <s v="854 Pine St"/>
    <n v="5"/>
    <x v="2"/>
    <x v="107"/>
    <s v="In Progress"/>
    <x v="6"/>
    <n v="8.6666666666666661"/>
    <s v="Utilized"/>
    <x v="1"/>
    <s v="CityD"/>
    <n v="156"/>
    <n v="23"/>
    <n v="133"/>
    <x v="0"/>
    <x v="1"/>
    <n v="100"/>
    <x v="1"/>
    <n v="5"/>
    <s v="Route5"/>
    <s v="Zone2"/>
    <x v="2"/>
    <d v="2023-09-01T13:55:00"/>
  </r>
  <r>
    <n v="1111"/>
    <s v="86 Main St"/>
    <n v="5"/>
    <x v="2"/>
    <x v="108"/>
    <s v="In Progress"/>
    <x v="30"/>
    <n v="10.833333333333334"/>
    <s v="Under Utilized"/>
    <x v="2"/>
    <s v="CityE"/>
    <n v="130"/>
    <n v="2"/>
    <n v="128"/>
    <x v="0"/>
    <x v="0"/>
    <n v="100"/>
    <x v="2"/>
    <n v="5"/>
    <s v="Route2"/>
    <s v="Zone2"/>
    <x v="2"/>
    <d v="2023-09-01T08:32:00"/>
  </r>
  <r>
    <n v="1112"/>
    <s v="447 Cedar St"/>
    <n v="5"/>
    <x v="4"/>
    <x v="109"/>
    <s v="Completed"/>
    <x v="31"/>
    <n v="16.307692307692307"/>
    <s v="Under Utilized"/>
    <x v="1"/>
    <s v="CityE"/>
    <n v="212"/>
    <n v="14"/>
    <n v="198"/>
    <x v="0"/>
    <x v="0"/>
    <n v="100"/>
    <x v="1"/>
    <n v="5"/>
    <s v="Route3"/>
    <s v="Zone1"/>
    <x v="2"/>
    <d v="2023-09-01T12:29:00"/>
  </r>
  <r>
    <n v="1113"/>
    <s v="449 Elm St"/>
    <n v="5"/>
    <x v="1"/>
    <x v="110"/>
    <s v="Completed"/>
    <x v="71"/>
    <n v="11.7"/>
    <s v="Utilized"/>
    <x v="1"/>
    <s v="CityA"/>
    <n v="234"/>
    <n v="15"/>
    <n v="219"/>
    <x v="0"/>
    <x v="0"/>
    <n v="100"/>
    <x v="2"/>
    <n v="5"/>
    <s v="Route2"/>
    <s v="Zone2"/>
    <x v="1"/>
    <d v="2023-09-01T09:58:00"/>
  </r>
  <r>
    <n v="1114"/>
    <s v="612 Main St"/>
    <n v="5"/>
    <x v="0"/>
    <x v="111"/>
    <s v="Completed"/>
    <x v="0"/>
    <n v="14.5625"/>
    <s v="Utilized"/>
    <x v="2"/>
    <s v="CityA"/>
    <n v="233"/>
    <n v="1"/>
    <n v="232"/>
    <x v="0"/>
    <x v="0"/>
    <n v="100"/>
    <x v="2"/>
    <n v="5"/>
    <s v="Route3"/>
    <s v="Zone3"/>
    <x v="0"/>
    <d v="2023-09-01T09:47:00"/>
  </r>
  <r>
    <n v="1115"/>
    <s v="786 Elm St"/>
    <n v="5"/>
    <x v="2"/>
    <x v="112"/>
    <s v="In Progress"/>
    <x v="40"/>
    <n v="7.3809523809523814"/>
    <s v="Utilized"/>
    <x v="2"/>
    <s v="CityC"/>
    <n v="155"/>
    <n v="8"/>
    <n v="147"/>
    <x v="0"/>
    <x v="0"/>
    <n v="100"/>
    <x v="2"/>
    <n v="5"/>
    <s v="Route5"/>
    <s v="Zone2"/>
    <x v="2"/>
    <d v="2023-09-01T08:55:00"/>
  </r>
  <r>
    <n v="1116"/>
    <s v="743 Oak St"/>
    <n v="5"/>
    <x v="3"/>
    <x v="113"/>
    <s v="In Progress"/>
    <x v="41"/>
    <n v="10.636363636363637"/>
    <s v="Under Utilized"/>
    <x v="2"/>
    <s v="CityB"/>
    <n v="117"/>
    <n v="15"/>
    <n v="102"/>
    <x v="0"/>
    <x v="0"/>
    <n v="100"/>
    <x v="0"/>
    <n v="5"/>
    <s v="Route2"/>
    <s v="Zone1"/>
    <x v="1"/>
    <d v="2023-09-01T15:39:00"/>
  </r>
  <r>
    <n v="1117"/>
    <s v="583 Main St"/>
    <n v="5"/>
    <x v="2"/>
    <x v="114"/>
    <s v="In Progress"/>
    <x v="36"/>
    <n v="10.611111111111111"/>
    <s v="Utilized"/>
    <x v="0"/>
    <s v="CityD"/>
    <n v="191"/>
    <n v="16"/>
    <n v="175"/>
    <x v="0"/>
    <x v="1"/>
    <n v="100"/>
    <x v="0"/>
    <n v="5"/>
    <s v="Route4"/>
    <s v="Zone2"/>
    <x v="2"/>
    <d v="2023-09-01T13:19:00"/>
  </r>
  <r>
    <n v="1118"/>
    <s v="350 Oak St"/>
    <n v="5"/>
    <x v="2"/>
    <x v="115"/>
    <s v="In Progress"/>
    <x v="0"/>
    <n v="12.0625"/>
    <s v="Utilized"/>
    <x v="1"/>
    <s v="CityC"/>
    <n v="193"/>
    <n v="23"/>
    <n v="170"/>
    <x v="0"/>
    <x v="1"/>
    <n v="100"/>
    <x v="0"/>
    <n v="5"/>
    <s v="Route3"/>
    <s v="Zone2"/>
    <x v="1"/>
    <d v="2023-09-01T12:23:00"/>
  </r>
  <r>
    <n v="1119"/>
    <s v="359 Pine St"/>
    <n v="5"/>
    <x v="2"/>
    <x v="116"/>
    <s v="Completed"/>
    <x v="48"/>
    <n v="8.764705882352942"/>
    <s v="Utilized"/>
    <x v="1"/>
    <s v="CityD"/>
    <n v="149"/>
    <n v="17"/>
    <n v="132"/>
    <x v="0"/>
    <x v="1"/>
    <n v="100"/>
    <x v="2"/>
    <n v="5"/>
    <s v="Route3"/>
    <s v="Zone3"/>
    <x v="1"/>
    <d v="2023-09-01T11:52:00"/>
  </r>
  <r>
    <n v="1120"/>
    <s v="924 Main St"/>
    <n v="5"/>
    <x v="1"/>
    <x v="117"/>
    <s v="Completed"/>
    <x v="72"/>
    <n v="10.133333333333333"/>
    <s v="Under Utilized"/>
    <x v="0"/>
    <s v="CityA"/>
    <n v="152"/>
    <n v="26"/>
    <n v="126"/>
    <x v="0"/>
    <x v="1"/>
    <n v="100"/>
    <x v="0"/>
    <n v="5"/>
    <s v="Route4"/>
    <s v="Zone1"/>
    <x v="2"/>
    <d v="2023-09-01T13:47:00"/>
  </r>
  <r>
    <n v="1121"/>
    <s v="390 Elm St"/>
    <n v="5"/>
    <x v="4"/>
    <x v="118"/>
    <s v="In Progress"/>
    <x v="56"/>
    <n v="5.5909090909090908"/>
    <s v="Utilized"/>
    <x v="1"/>
    <s v="CityA"/>
    <n v="123"/>
    <n v="22"/>
    <n v="101"/>
    <x v="0"/>
    <x v="1"/>
    <n v="100"/>
    <x v="2"/>
    <n v="5"/>
    <s v="Route1"/>
    <s v="Zone1"/>
    <x v="0"/>
    <d v="2023-09-01T12:48:00"/>
  </r>
  <r>
    <n v="1122"/>
    <s v="518 Main St"/>
    <n v="5"/>
    <x v="2"/>
    <x v="119"/>
    <s v="Completed"/>
    <x v="73"/>
    <n v="7.3636363636363633"/>
    <s v="Under Utilized"/>
    <x v="1"/>
    <s v="CityD"/>
    <n v="81"/>
    <n v="15"/>
    <n v="66"/>
    <x v="0"/>
    <x v="0"/>
    <n v="100"/>
    <x v="2"/>
    <n v="5"/>
    <s v="Route1"/>
    <s v="Zone3"/>
    <x v="1"/>
    <d v="2023-09-01T15:02:00"/>
  </r>
  <r>
    <n v="1123"/>
    <s v="189 Elm St"/>
    <n v="5"/>
    <x v="4"/>
    <x v="120"/>
    <s v="Completed"/>
    <x v="45"/>
    <n v="13.285714285714286"/>
    <s v="Under Utilized"/>
    <x v="0"/>
    <s v="CityE"/>
    <n v="186"/>
    <n v="26"/>
    <n v="160"/>
    <x v="0"/>
    <x v="1"/>
    <n v="100"/>
    <x v="0"/>
    <n v="5"/>
    <s v="Route3"/>
    <s v="Zone2"/>
    <x v="0"/>
    <d v="2023-09-01T13:19:00"/>
  </r>
  <r>
    <n v="1124"/>
    <s v="674 Pine St"/>
    <n v="5"/>
    <x v="3"/>
    <x v="121"/>
    <s v="Completed"/>
    <x v="74"/>
    <n v="4.1500000000000004"/>
    <s v="Utilized"/>
    <x v="0"/>
    <s v="CityA"/>
    <n v="83"/>
    <n v="2"/>
    <n v="81"/>
    <x v="0"/>
    <x v="0"/>
    <n v="100"/>
    <x v="1"/>
    <n v="5"/>
    <s v="Route3"/>
    <s v="Zone2"/>
    <x v="2"/>
    <d v="2023-09-01T14:42:00"/>
  </r>
  <r>
    <n v="1125"/>
    <s v="893 Pine St"/>
    <n v="5"/>
    <x v="3"/>
    <x v="122"/>
    <s v="In Progress"/>
    <x v="39"/>
    <n v="12.714285714285714"/>
    <s v="Under Utilized"/>
    <x v="0"/>
    <s v="CityA"/>
    <n v="178"/>
    <n v="28"/>
    <n v="150"/>
    <x v="0"/>
    <x v="1"/>
    <n v="100"/>
    <x v="1"/>
    <n v="5"/>
    <s v="Route1"/>
    <s v="Zone2"/>
    <x v="0"/>
    <d v="2023-09-01T15:40:00"/>
  </r>
  <r>
    <n v="1126"/>
    <s v="864 Elm St"/>
    <n v="5"/>
    <x v="0"/>
    <x v="123"/>
    <s v="In Progress"/>
    <x v="36"/>
    <n v="6.166666666666667"/>
    <s v="Utilized"/>
    <x v="2"/>
    <s v="CityD"/>
    <n v="111"/>
    <n v="27"/>
    <n v="84"/>
    <x v="0"/>
    <x v="1"/>
    <n v="100"/>
    <x v="2"/>
    <n v="5"/>
    <s v="Route1"/>
    <s v="Zone2"/>
    <x v="1"/>
    <d v="2023-09-01T14:15:00"/>
  </r>
  <r>
    <n v="1127"/>
    <s v="542 Oak St"/>
    <n v="5"/>
    <x v="0"/>
    <x v="124"/>
    <s v="Completed"/>
    <x v="23"/>
    <n v="10.294117647058824"/>
    <s v="Utilized"/>
    <x v="0"/>
    <s v="CityD"/>
    <n v="175"/>
    <n v="9"/>
    <n v="166"/>
    <x v="0"/>
    <x v="0"/>
    <n v="100"/>
    <x v="1"/>
    <n v="5"/>
    <s v="Route3"/>
    <s v="Zone3"/>
    <x v="2"/>
    <d v="2023-09-01T10:35:00"/>
  </r>
  <r>
    <n v="1128"/>
    <s v="165 Elm St"/>
    <n v="5"/>
    <x v="0"/>
    <x v="125"/>
    <s v="Completed"/>
    <x v="51"/>
    <n v="5.85"/>
    <s v="Utilized"/>
    <x v="0"/>
    <s v="CityA"/>
    <n v="117"/>
    <n v="10"/>
    <n v="107"/>
    <x v="0"/>
    <x v="0"/>
    <n v="100"/>
    <x v="2"/>
    <n v="5"/>
    <s v="Route3"/>
    <s v="Zone2"/>
    <x v="0"/>
    <d v="2023-09-01T10:29:00"/>
  </r>
  <r>
    <n v="1129"/>
    <s v="988 Oak St"/>
    <n v="5"/>
    <x v="3"/>
    <x v="126"/>
    <s v="Completed"/>
    <x v="75"/>
    <n v="10.833333333333334"/>
    <s v="Utilized"/>
    <x v="1"/>
    <s v="CityB"/>
    <n v="195"/>
    <n v="22"/>
    <n v="173"/>
    <x v="0"/>
    <x v="1"/>
    <n v="100"/>
    <x v="2"/>
    <n v="5"/>
    <s v="Route4"/>
    <s v="Zone2"/>
    <x v="0"/>
    <d v="2023-09-01T17:16:00"/>
  </r>
  <r>
    <n v="1130"/>
    <s v="115 Main St"/>
    <n v="5"/>
    <x v="1"/>
    <x v="127"/>
    <s v="Completed"/>
    <x v="48"/>
    <n v="5.4705882352941178"/>
    <s v="Utilized"/>
    <x v="2"/>
    <s v="CityA"/>
    <n v="93"/>
    <n v="20"/>
    <n v="73"/>
    <x v="0"/>
    <x v="1"/>
    <n v="100"/>
    <x v="2"/>
    <n v="5"/>
    <s v="Route4"/>
    <s v="Zone2"/>
    <x v="1"/>
    <d v="2023-09-01T16:52:00"/>
  </r>
  <r>
    <n v="1131"/>
    <s v="531 Cedar St"/>
    <n v="5"/>
    <x v="3"/>
    <x v="128"/>
    <s v="Completed"/>
    <x v="76"/>
    <n v="5.2142857142857144"/>
    <s v="Under Utilized"/>
    <x v="1"/>
    <s v="CityD"/>
    <n v="73"/>
    <n v="25"/>
    <n v="48"/>
    <x v="0"/>
    <x v="1"/>
    <n v="100"/>
    <x v="1"/>
    <n v="5"/>
    <s v="Route4"/>
    <s v="Zone3"/>
    <x v="0"/>
    <d v="2023-09-01T13:39:00"/>
  </r>
  <r>
    <n v="1132"/>
    <s v="634 Elm St"/>
    <n v="5"/>
    <x v="4"/>
    <x v="129"/>
    <s v="Completed"/>
    <x v="77"/>
    <n v="3.8333333333333335"/>
    <s v="Utilized"/>
    <x v="2"/>
    <s v="CityB"/>
    <n v="69"/>
    <n v="23"/>
    <n v="46"/>
    <x v="0"/>
    <x v="1"/>
    <n v="100"/>
    <x v="0"/>
    <n v="5"/>
    <s v="Route2"/>
    <s v="Zone2"/>
    <x v="1"/>
    <d v="2023-09-01T14:50:00"/>
  </r>
  <r>
    <n v="1133"/>
    <s v="380 Main St"/>
    <n v="5"/>
    <x v="2"/>
    <x v="130"/>
    <s v="In Progress"/>
    <x v="6"/>
    <n v="13.277777777777779"/>
    <s v="Utilized"/>
    <x v="0"/>
    <s v="CityD"/>
    <n v="239"/>
    <n v="18"/>
    <n v="221"/>
    <x v="0"/>
    <x v="1"/>
    <n v="100"/>
    <x v="1"/>
    <n v="5"/>
    <s v="Route3"/>
    <s v="Zone3"/>
    <x v="1"/>
    <d v="2023-09-01T14:45:00"/>
  </r>
  <r>
    <n v="1134"/>
    <s v="924 Main St"/>
    <n v="5"/>
    <x v="2"/>
    <x v="131"/>
    <s v="In Progress"/>
    <x v="22"/>
    <n v="8.235294117647058"/>
    <s v="Utilized"/>
    <x v="1"/>
    <s v="CityA"/>
    <n v="140"/>
    <n v="0"/>
    <n v="140"/>
    <x v="1"/>
    <x v="2"/>
    <n v="100"/>
    <x v="0"/>
    <n v="5"/>
    <s v="Route3"/>
    <s v="Zone2"/>
    <x v="0"/>
    <d v="2023-09-01T09:50:00"/>
  </r>
  <r>
    <n v="1135"/>
    <s v="7 Pine St"/>
    <n v="5"/>
    <x v="3"/>
    <x v="132"/>
    <s v="In Progress"/>
    <x v="72"/>
    <n v="12.333333333333334"/>
    <s v="Under Utilized"/>
    <x v="0"/>
    <s v="CityC"/>
    <n v="185"/>
    <n v="5"/>
    <n v="180"/>
    <x v="0"/>
    <x v="0"/>
    <n v="100"/>
    <x v="0"/>
    <n v="5"/>
    <s v="Route1"/>
    <s v="Zone3"/>
    <x v="0"/>
    <d v="2023-09-01T12:16:00"/>
  </r>
  <r>
    <n v="1136"/>
    <s v="577 Main St"/>
    <n v="5"/>
    <x v="1"/>
    <x v="133"/>
    <s v="In Progress"/>
    <x v="78"/>
    <n v="12.055555555555555"/>
    <s v="Utilized"/>
    <x v="0"/>
    <s v="CityA"/>
    <n v="217"/>
    <n v="27"/>
    <n v="190"/>
    <x v="0"/>
    <x v="1"/>
    <n v="100"/>
    <x v="2"/>
    <n v="5"/>
    <s v="Route5"/>
    <s v="Zone2"/>
    <x v="1"/>
    <d v="2023-09-01T15:56:00"/>
  </r>
  <r>
    <n v="1137"/>
    <s v="788 Cedar St"/>
    <n v="5"/>
    <x v="3"/>
    <x v="134"/>
    <s v="In Progress"/>
    <x v="29"/>
    <n v="7.333333333333333"/>
    <s v="Utilized"/>
    <x v="1"/>
    <s v="CityA"/>
    <n v="132"/>
    <n v="21"/>
    <n v="111"/>
    <x v="0"/>
    <x v="1"/>
    <n v="100"/>
    <x v="1"/>
    <n v="5"/>
    <s v="Route2"/>
    <s v="Zone2"/>
    <x v="1"/>
    <d v="2023-09-01T16:54:00"/>
  </r>
  <r>
    <n v="1138"/>
    <s v="878 Elm St"/>
    <n v="5"/>
    <x v="3"/>
    <x v="135"/>
    <s v="Completed"/>
    <x v="54"/>
    <n v="5.5384615384615383"/>
    <s v="Under Utilized"/>
    <x v="2"/>
    <s v="CityC"/>
    <n v="72"/>
    <n v="11"/>
    <n v="61"/>
    <x v="0"/>
    <x v="0"/>
    <n v="100"/>
    <x v="0"/>
    <n v="5"/>
    <s v="Route2"/>
    <s v="Zone3"/>
    <x v="2"/>
    <d v="2023-09-01T16:23:00"/>
  </r>
  <r>
    <n v="1139"/>
    <s v="578 Cedar St"/>
    <n v="5"/>
    <x v="3"/>
    <x v="136"/>
    <s v="Completed"/>
    <x v="65"/>
    <n v="4.8499999999999996"/>
    <s v="Utilized"/>
    <x v="1"/>
    <s v="CityE"/>
    <n v="97"/>
    <n v="13"/>
    <n v="84"/>
    <x v="0"/>
    <x v="0"/>
    <n v="100"/>
    <x v="0"/>
    <n v="5"/>
    <s v="Route3"/>
    <s v="Zone1"/>
    <x v="1"/>
    <d v="2023-09-01T15:52:00"/>
  </r>
  <r>
    <n v="1140"/>
    <s v="21 Pine St"/>
    <n v="5"/>
    <x v="0"/>
    <x v="137"/>
    <s v="In Progress"/>
    <x v="66"/>
    <n v="5.5714285714285712"/>
    <s v="Utilized"/>
    <x v="2"/>
    <s v="CityB"/>
    <n v="117"/>
    <n v="8"/>
    <n v="109"/>
    <x v="0"/>
    <x v="0"/>
    <n v="100"/>
    <x v="0"/>
    <n v="5"/>
    <s v="Route4"/>
    <s v="Zone1"/>
    <x v="0"/>
    <d v="2023-09-01T11:02:00"/>
  </r>
  <r>
    <n v="1141"/>
    <s v="661 Pine St"/>
    <n v="5"/>
    <x v="4"/>
    <x v="138"/>
    <s v="Completed"/>
    <x v="15"/>
    <n v="11.454545454545455"/>
    <s v="Under Utilized"/>
    <x v="2"/>
    <s v="CityB"/>
    <n v="126"/>
    <n v="19"/>
    <n v="107"/>
    <x v="0"/>
    <x v="1"/>
    <n v="100"/>
    <x v="0"/>
    <n v="5"/>
    <s v="Route2"/>
    <s v="Zone2"/>
    <x v="1"/>
    <d v="2023-09-01T16:24:00"/>
  </r>
  <r>
    <n v="1142"/>
    <s v="703 Cedar St"/>
    <n v="5"/>
    <x v="1"/>
    <x v="139"/>
    <s v="In Progress"/>
    <x v="18"/>
    <n v="8.625"/>
    <s v="Utilized"/>
    <x v="2"/>
    <s v="CityB"/>
    <n v="138"/>
    <n v="21"/>
    <n v="117"/>
    <x v="0"/>
    <x v="1"/>
    <n v="100"/>
    <x v="2"/>
    <n v="5"/>
    <s v="Route1"/>
    <s v="Zone3"/>
    <x v="1"/>
    <d v="2023-09-01T09:50:00"/>
  </r>
  <r>
    <n v="1143"/>
    <s v="461 Elm St"/>
    <n v="5"/>
    <x v="1"/>
    <x v="140"/>
    <s v="Completed"/>
    <x v="65"/>
    <n v="11.15"/>
    <s v="Utilized"/>
    <x v="1"/>
    <s v="CityD"/>
    <n v="223"/>
    <n v="12"/>
    <n v="211"/>
    <x v="0"/>
    <x v="0"/>
    <n v="100"/>
    <x v="2"/>
    <n v="5"/>
    <s v="Route5"/>
    <s v="Zone1"/>
    <x v="2"/>
    <d v="2023-09-01T11:54:00"/>
  </r>
  <r>
    <n v="1144"/>
    <s v="628 Oak St"/>
    <n v="5"/>
    <x v="4"/>
    <x v="141"/>
    <s v="Completed"/>
    <x v="58"/>
    <n v="12.647058823529411"/>
    <s v="Utilized"/>
    <x v="2"/>
    <s v="CityD"/>
    <n v="215"/>
    <n v="24"/>
    <n v="191"/>
    <x v="0"/>
    <x v="1"/>
    <n v="100"/>
    <x v="2"/>
    <n v="5"/>
    <s v="Route4"/>
    <s v="Zone2"/>
    <x v="1"/>
    <d v="2023-09-01T09:47:00"/>
  </r>
  <r>
    <n v="1145"/>
    <s v="652 Pine St"/>
    <n v="5"/>
    <x v="1"/>
    <x v="142"/>
    <s v="Completed"/>
    <x v="29"/>
    <n v="12.277777777777779"/>
    <s v="Utilized"/>
    <x v="1"/>
    <s v="CityB"/>
    <n v="221"/>
    <n v="16"/>
    <n v="205"/>
    <x v="0"/>
    <x v="1"/>
    <n v="100"/>
    <x v="2"/>
    <n v="5"/>
    <s v="Route4"/>
    <s v="Zone2"/>
    <x v="0"/>
    <d v="2023-09-01T10:39:00"/>
  </r>
  <r>
    <n v="1146"/>
    <s v="942 Elm St"/>
    <n v="5"/>
    <x v="1"/>
    <x v="59"/>
    <s v="In Progress"/>
    <x v="74"/>
    <n v="8.6"/>
    <s v="Utilized"/>
    <x v="2"/>
    <s v="CityC"/>
    <n v="172"/>
    <n v="15"/>
    <n v="157"/>
    <x v="0"/>
    <x v="0"/>
    <n v="100"/>
    <x v="2"/>
    <n v="5"/>
    <s v="Route2"/>
    <s v="Zone3"/>
    <x v="0"/>
    <d v="2023-09-01T13:58:00"/>
  </r>
  <r>
    <n v="1147"/>
    <s v="550 Oak St"/>
    <n v="5"/>
    <x v="2"/>
    <x v="143"/>
    <s v="Completed"/>
    <x v="79"/>
    <n v="3.736842105263158"/>
    <s v="Utilized"/>
    <x v="1"/>
    <s v="CityC"/>
    <n v="71"/>
    <n v="3"/>
    <n v="68"/>
    <x v="0"/>
    <x v="0"/>
    <n v="100"/>
    <x v="2"/>
    <n v="5"/>
    <s v="Route4"/>
    <s v="Zone1"/>
    <x v="0"/>
    <d v="2023-09-01T11:25:00"/>
  </r>
  <r>
    <n v="1148"/>
    <s v="148 Oak St"/>
    <n v="5"/>
    <x v="2"/>
    <x v="144"/>
    <s v="In Progress"/>
    <x v="80"/>
    <n v="16.636363636363637"/>
    <s v="Under Utilized"/>
    <x v="0"/>
    <s v="CityD"/>
    <n v="183"/>
    <n v="14"/>
    <n v="169"/>
    <x v="0"/>
    <x v="0"/>
    <n v="100"/>
    <x v="0"/>
    <n v="5"/>
    <s v="Route1"/>
    <s v="Zone3"/>
    <x v="1"/>
    <d v="2023-09-01T11:29:00"/>
  </r>
  <r>
    <n v="1149"/>
    <s v="987 Pine St"/>
    <n v="5"/>
    <x v="4"/>
    <x v="145"/>
    <s v="In Progress"/>
    <x v="7"/>
    <n v="4"/>
    <s v="Utilized"/>
    <x v="2"/>
    <s v="CityE"/>
    <n v="64"/>
    <n v="25"/>
    <n v="39"/>
    <x v="0"/>
    <x v="1"/>
    <n v="100"/>
    <x v="1"/>
    <n v="5"/>
    <s v="Route5"/>
    <s v="Zone2"/>
    <x v="0"/>
    <d v="2023-09-01T16:03:00"/>
  </r>
  <r>
    <n v="1150"/>
    <s v="904 Elm St"/>
    <n v="5"/>
    <x v="4"/>
    <x v="146"/>
    <s v="Completed"/>
    <x v="71"/>
    <n v="5.3"/>
    <s v="Utilized"/>
    <x v="1"/>
    <s v="CityB"/>
    <n v="106"/>
    <n v="10"/>
    <n v="96"/>
    <x v="0"/>
    <x v="0"/>
    <n v="100"/>
    <x v="0"/>
    <n v="5"/>
    <s v="Route5"/>
    <s v="Zone1"/>
    <x v="1"/>
    <d v="2023-09-01T10:49:00"/>
  </r>
  <r>
    <n v="1151"/>
    <s v="758 Main St"/>
    <n v="5"/>
    <x v="1"/>
    <x v="74"/>
    <s v="Completed"/>
    <x v="81"/>
    <n v="15.214285714285714"/>
    <s v="Under Utilized"/>
    <x v="1"/>
    <s v="CityA"/>
    <n v="213"/>
    <n v="15"/>
    <n v="198"/>
    <x v="0"/>
    <x v="0"/>
    <n v="100"/>
    <x v="2"/>
    <n v="5"/>
    <s v="Route1"/>
    <s v="Zone1"/>
    <x v="0"/>
    <d v="2023-09-01T14:34:00"/>
  </r>
  <r>
    <n v="1152"/>
    <s v="825 Oak St"/>
    <n v="5"/>
    <x v="2"/>
    <x v="147"/>
    <s v="Completed"/>
    <x v="46"/>
    <n v="12.785714285714286"/>
    <s v="Under Utilized"/>
    <x v="0"/>
    <s v="CityD"/>
    <n v="179"/>
    <n v="19"/>
    <n v="160"/>
    <x v="0"/>
    <x v="1"/>
    <n v="100"/>
    <x v="1"/>
    <n v="5"/>
    <s v="Route5"/>
    <s v="Zone1"/>
    <x v="0"/>
    <d v="2023-09-01T09:06:00"/>
  </r>
  <r>
    <n v="1153"/>
    <s v="44 Pine St"/>
    <n v="5"/>
    <x v="1"/>
    <x v="148"/>
    <s v="Completed"/>
    <x v="82"/>
    <n v="11.571428571428571"/>
    <s v="Under Utilized"/>
    <x v="0"/>
    <s v="CityB"/>
    <n v="162"/>
    <n v="13"/>
    <n v="149"/>
    <x v="0"/>
    <x v="0"/>
    <n v="100"/>
    <x v="1"/>
    <n v="5"/>
    <s v="Route1"/>
    <s v="Zone3"/>
    <x v="2"/>
    <d v="2023-09-01T17:06:00"/>
  </r>
  <r>
    <n v="1154"/>
    <s v="728 Cedar St"/>
    <n v="5"/>
    <x v="2"/>
    <x v="149"/>
    <s v="In Progress"/>
    <x v="83"/>
    <n v="15.357142857142858"/>
    <s v="Under Utilized"/>
    <x v="2"/>
    <s v="CityE"/>
    <n v="215"/>
    <n v="12"/>
    <n v="203"/>
    <x v="0"/>
    <x v="0"/>
    <n v="100"/>
    <x v="2"/>
    <n v="5"/>
    <s v="Route4"/>
    <s v="Zone2"/>
    <x v="1"/>
    <d v="2023-09-01T14:03:00"/>
  </r>
  <r>
    <n v="1155"/>
    <s v="412 Elm St"/>
    <n v="5"/>
    <x v="4"/>
    <x v="150"/>
    <s v="In Progress"/>
    <x v="53"/>
    <n v="9.7058823529411757"/>
    <s v="Utilized"/>
    <x v="2"/>
    <s v="CityC"/>
    <n v="165"/>
    <n v="15"/>
    <n v="150"/>
    <x v="0"/>
    <x v="0"/>
    <n v="100"/>
    <x v="2"/>
    <n v="5"/>
    <s v="Route3"/>
    <s v="Zone2"/>
    <x v="2"/>
    <d v="2023-09-01T11:17:00"/>
  </r>
  <r>
    <n v="1156"/>
    <s v="214 Pine St"/>
    <n v="5"/>
    <x v="1"/>
    <x v="151"/>
    <s v="Completed"/>
    <x v="42"/>
    <n v="7.2"/>
    <s v="Under Utilized"/>
    <x v="2"/>
    <s v="CityD"/>
    <n v="108"/>
    <n v="14"/>
    <n v="94"/>
    <x v="0"/>
    <x v="0"/>
    <n v="100"/>
    <x v="2"/>
    <n v="5"/>
    <s v="Route2"/>
    <s v="Zone1"/>
    <x v="2"/>
    <d v="2023-09-01T16:03:00"/>
  </r>
  <r>
    <n v="1157"/>
    <s v="905 Pine St"/>
    <n v="5"/>
    <x v="1"/>
    <x v="152"/>
    <s v="In Progress"/>
    <x v="59"/>
    <n v="9.1875"/>
    <s v="Utilized"/>
    <x v="2"/>
    <s v="CityD"/>
    <n v="147"/>
    <n v="10"/>
    <n v="137"/>
    <x v="0"/>
    <x v="0"/>
    <n v="100"/>
    <x v="0"/>
    <n v="5"/>
    <s v="Route3"/>
    <s v="Zone1"/>
    <x v="2"/>
    <d v="2023-09-01T10:26:00"/>
  </r>
  <r>
    <n v="1158"/>
    <s v="752 Pine St"/>
    <n v="5"/>
    <x v="1"/>
    <x v="153"/>
    <s v="In Progress"/>
    <x v="84"/>
    <n v="7.5454545454545459"/>
    <s v="Under Utilized"/>
    <x v="1"/>
    <s v="CityB"/>
    <n v="83"/>
    <n v="8"/>
    <n v="75"/>
    <x v="0"/>
    <x v="0"/>
    <n v="100"/>
    <x v="1"/>
    <n v="5"/>
    <s v="Route4"/>
    <s v="Zone1"/>
    <x v="1"/>
    <d v="2023-09-01T16:28:00"/>
  </r>
  <r>
    <n v="1159"/>
    <s v="976 Pine St"/>
    <n v="5"/>
    <x v="1"/>
    <x v="154"/>
    <s v="Completed"/>
    <x v="66"/>
    <n v="9.3809523809523814"/>
    <s v="Utilized"/>
    <x v="2"/>
    <s v="CityE"/>
    <n v="197"/>
    <n v="22"/>
    <n v="175"/>
    <x v="0"/>
    <x v="1"/>
    <n v="100"/>
    <x v="0"/>
    <n v="5"/>
    <s v="Route3"/>
    <s v="Zone2"/>
    <x v="1"/>
    <d v="2023-09-01T12:38:00"/>
  </r>
  <r>
    <n v="1160"/>
    <s v="373 Oak St"/>
    <n v="5"/>
    <x v="4"/>
    <x v="155"/>
    <s v="In Progress"/>
    <x v="79"/>
    <n v="11.263157894736842"/>
    <s v="Utilized"/>
    <x v="0"/>
    <s v="CityA"/>
    <n v="214"/>
    <n v="14"/>
    <n v="200"/>
    <x v="0"/>
    <x v="0"/>
    <n v="100"/>
    <x v="1"/>
    <n v="5"/>
    <s v="Route3"/>
    <s v="Zone1"/>
    <x v="1"/>
    <d v="2023-09-01T11:00:00"/>
  </r>
  <r>
    <n v="1161"/>
    <s v="682 Pine St"/>
    <n v="5"/>
    <x v="2"/>
    <x v="156"/>
    <s v="Completed"/>
    <x v="85"/>
    <n v="11.75"/>
    <s v="Utilized"/>
    <x v="0"/>
    <s v="CityE"/>
    <n v="188"/>
    <n v="2"/>
    <n v="186"/>
    <x v="0"/>
    <x v="0"/>
    <n v="100"/>
    <x v="2"/>
    <n v="5"/>
    <s v="Route5"/>
    <s v="Zone3"/>
    <x v="1"/>
    <d v="2023-09-01T17:16:00"/>
  </r>
  <r>
    <n v="1162"/>
    <s v="741 Cedar St"/>
    <n v="5"/>
    <x v="2"/>
    <x v="157"/>
    <s v="Completed"/>
    <x v="43"/>
    <n v="4.72"/>
    <s v="Utilized"/>
    <x v="1"/>
    <s v="CityB"/>
    <n v="118"/>
    <n v="19"/>
    <n v="99"/>
    <x v="0"/>
    <x v="1"/>
    <n v="100"/>
    <x v="1"/>
    <n v="5"/>
    <s v="Route2"/>
    <s v="Zone3"/>
    <x v="0"/>
    <d v="2023-09-01T10:10:00"/>
  </r>
  <r>
    <n v="1163"/>
    <s v="252 Elm St"/>
    <n v="5"/>
    <x v="2"/>
    <x v="158"/>
    <s v="In Progress"/>
    <x v="17"/>
    <n v="5.5714285714285712"/>
    <s v="Under Utilized"/>
    <x v="0"/>
    <s v="CityE"/>
    <n v="78"/>
    <n v="0"/>
    <n v="78"/>
    <x v="1"/>
    <x v="2"/>
    <n v="100"/>
    <x v="1"/>
    <n v="5"/>
    <s v="Route2"/>
    <s v="Zone3"/>
    <x v="1"/>
    <d v="2023-09-01T11:54:00"/>
  </r>
  <r>
    <n v="1164"/>
    <s v="583 Elm St"/>
    <n v="5"/>
    <x v="0"/>
    <x v="159"/>
    <s v="Completed"/>
    <x v="86"/>
    <n v="10.727272727272727"/>
    <s v="Utilized"/>
    <x v="1"/>
    <s v="CityA"/>
    <n v="236"/>
    <n v="20"/>
    <n v="216"/>
    <x v="0"/>
    <x v="1"/>
    <n v="100"/>
    <x v="2"/>
    <n v="5"/>
    <s v="Route5"/>
    <s v="Zone3"/>
    <x v="1"/>
    <d v="2023-09-01T08:42:00"/>
  </r>
  <r>
    <n v="1165"/>
    <s v="373 Pine St"/>
    <n v="5"/>
    <x v="0"/>
    <x v="160"/>
    <s v="In Progress"/>
    <x v="53"/>
    <n v="4.6470588235294121"/>
    <s v="Utilized"/>
    <x v="0"/>
    <s v="CityD"/>
    <n v="79"/>
    <n v="15"/>
    <n v="64"/>
    <x v="0"/>
    <x v="0"/>
    <n v="100"/>
    <x v="0"/>
    <n v="5"/>
    <s v="Route3"/>
    <s v="Zone3"/>
    <x v="2"/>
    <d v="2023-09-01T12:44:00"/>
  </r>
  <r>
    <n v="1166"/>
    <s v="884 Pine St"/>
    <n v="5"/>
    <x v="4"/>
    <x v="161"/>
    <s v="Completed"/>
    <x v="87"/>
    <n v="11.923076923076923"/>
    <s v="Under Utilized"/>
    <x v="1"/>
    <s v="CityC"/>
    <n v="155"/>
    <n v="13"/>
    <n v="142"/>
    <x v="0"/>
    <x v="0"/>
    <n v="100"/>
    <x v="2"/>
    <n v="5"/>
    <s v="Route3"/>
    <s v="Zone3"/>
    <x v="0"/>
    <d v="2023-09-01T10:06:00"/>
  </r>
  <r>
    <n v="1167"/>
    <s v="660 Oak St"/>
    <n v="5"/>
    <x v="2"/>
    <x v="162"/>
    <s v="Completed"/>
    <x v="43"/>
    <n v="2.76"/>
    <s v="Utilized"/>
    <x v="2"/>
    <s v="CityC"/>
    <n v="69"/>
    <n v="8"/>
    <n v="61"/>
    <x v="0"/>
    <x v="0"/>
    <n v="100"/>
    <x v="1"/>
    <n v="5"/>
    <s v="Route2"/>
    <s v="Zone3"/>
    <x v="2"/>
    <d v="2023-09-01T12:02:00"/>
  </r>
  <r>
    <n v="1168"/>
    <s v="403 Elm St"/>
    <n v="5"/>
    <x v="1"/>
    <x v="163"/>
    <s v="Completed"/>
    <x v="62"/>
    <n v="6.2307692307692308"/>
    <s v="Under Utilized"/>
    <x v="2"/>
    <s v="CityA"/>
    <n v="81"/>
    <n v="15"/>
    <n v="66"/>
    <x v="0"/>
    <x v="0"/>
    <n v="100"/>
    <x v="1"/>
    <n v="5"/>
    <s v="Route5"/>
    <s v="Zone2"/>
    <x v="2"/>
    <d v="2023-09-01T10:50:00"/>
  </r>
  <r>
    <n v="1169"/>
    <s v="112 Cedar St"/>
    <n v="5"/>
    <x v="1"/>
    <x v="164"/>
    <s v="In Progress"/>
    <x v="43"/>
    <n v="8.92"/>
    <s v="Utilized"/>
    <x v="0"/>
    <s v="CityB"/>
    <n v="223"/>
    <n v="0"/>
    <n v="223"/>
    <x v="1"/>
    <x v="2"/>
    <n v="100"/>
    <x v="0"/>
    <n v="5"/>
    <s v="Route3"/>
    <s v="Zone1"/>
    <x v="1"/>
    <d v="2023-09-01T12:21:00"/>
  </r>
  <r>
    <n v="1170"/>
    <s v="308 Cedar St"/>
    <n v="5"/>
    <x v="1"/>
    <x v="48"/>
    <s v="In Progress"/>
    <x v="24"/>
    <n v="4.9230769230769234"/>
    <s v="Under Utilized"/>
    <x v="2"/>
    <s v="CityC"/>
    <n v="64"/>
    <n v="25"/>
    <n v="39"/>
    <x v="0"/>
    <x v="1"/>
    <n v="100"/>
    <x v="0"/>
    <n v="5"/>
    <s v="Route3"/>
    <s v="Zone3"/>
    <x v="1"/>
    <d v="2023-09-01T13:13:00"/>
  </r>
  <r>
    <n v="1171"/>
    <s v="53 Elm St"/>
    <n v="5"/>
    <x v="2"/>
    <x v="165"/>
    <s v="In Progress"/>
    <x v="49"/>
    <n v="7.6111111111111107"/>
    <s v="Utilized"/>
    <x v="1"/>
    <s v="CityE"/>
    <n v="137"/>
    <n v="23"/>
    <n v="114"/>
    <x v="0"/>
    <x v="1"/>
    <n v="100"/>
    <x v="1"/>
    <n v="5"/>
    <s v="Route3"/>
    <s v="Zone2"/>
    <x v="2"/>
    <d v="2023-09-01T10:15:00"/>
  </r>
  <r>
    <n v="1172"/>
    <s v="346 Cedar St"/>
    <n v="5"/>
    <x v="2"/>
    <x v="166"/>
    <s v="In Progress"/>
    <x v="69"/>
    <n v="14.583333333333334"/>
    <s v="Under Utilized"/>
    <x v="1"/>
    <s v="CityE"/>
    <n v="175"/>
    <n v="1"/>
    <n v="174"/>
    <x v="0"/>
    <x v="0"/>
    <n v="100"/>
    <x v="0"/>
    <n v="5"/>
    <s v="Route5"/>
    <s v="Zone1"/>
    <x v="2"/>
    <d v="2023-09-01T17:05:00"/>
  </r>
  <r>
    <n v="1173"/>
    <s v="676 Pine St"/>
    <n v="5"/>
    <x v="0"/>
    <x v="167"/>
    <s v="In Progress"/>
    <x v="37"/>
    <n v="17.285714285714285"/>
    <s v="Under Utilized"/>
    <x v="1"/>
    <s v="CityE"/>
    <n v="121"/>
    <n v="29"/>
    <n v="92"/>
    <x v="0"/>
    <x v="1"/>
    <n v="100"/>
    <x v="0"/>
    <n v="5"/>
    <s v="Route5"/>
    <s v="Zone2"/>
    <x v="0"/>
    <d v="2023-09-01T09:34:00"/>
  </r>
  <r>
    <n v="1174"/>
    <s v="443 Elm St"/>
    <n v="5"/>
    <x v="1"/>
    <x v="168"/>
    <s v="Completed"/>
    <x v="46"/>
    <n v="12.714285714285714"/>
    <s v="Under Utilized"/>
    <x v="2"/>
    <s v="CityC"/>
    <n v="178"/>
    <n v="10"/>
    <n v="168"/>
    <x v="0"/>
    <x v="0"/>
    <n v="100"/>
    <x v="0"/>
    <n v="5"/>
    <s v="Route1"/>
    <s v="Zone3"/>
    <x v="1"/>
    <d v="2023-09-01T16:13:00"/>
  </r>
  <r>
    <n v="1175"/>
    <s v="25 Elm St"/>
    <n v="5"/>
    <x v="1"/>
    <x v="169"/>
    <s v="In Progress"/>
    <x v="28"/>
    <n v="10.384615384615385"/>
    <s v="Under Utilized"/>
    <x v="2"/>
    <s v="CityA"/>
    <n v="135"/>
    <n v="16"/>
    <n v="119"/>
    <x v="0"/>
    <x v="1"/>
    <n v="100"/>
    <x v="2"/>
    <n v="5"/>
    <s v="Route5"/>
    <s v="Zone2"/>
    <x v="2"/>
    <d v="2023-09-01T14:00:00"/>
  </r>
  <r>
    <n v="1176"/>
    <s v="582 Elm St"/>
    <n v="5"/>
    <x v="4"/>
    <x v="170"/>
    <s v="Completed"/>
    <x v="5"/>
    <n v="8.6"/>
    <s v="Utilized"/>
    <x v="1"/>
    <s v="CityE"/>
    <n v="172"/>
    <n v="12"/>
    <n v="160"/>
    <x v="0"/>
    <x v="0"/>
    <n v="100"/>
    <x v="2"/>
    <n v="5"/>
    <s v="Route5"/>
    <s v="Zone3"/>
    <x v="1"/>
    <d v="2023-09-01T14:10:00"/>
  </r>
  <r>
    <n v="1177"/>
    <s v="764 Cedar St"/>
    <n v="5"/>
    <x v="2"/>
    <x v="171"/>
    <s v="Completed"/>
    <x v="56"/>
    <n v="9.6818181818181817"/>
    <s v="Utilized"/>
    <x v="2"/>
    <s v="CityB"/>
    <n v="213"/>
    <n v="10"/>
    <n v="203"/>
    <x v="0"/>
    <x v="0"/>
    <n v="100"/>
    <x v="0"/>
    <n v="5"/>
    <s v="Route1"/>
    <s v="Zone1"/>
    <x v="1"/>
    <d v="2023-09-01T14:05:00"/>
  </r>
  <r>
    <n v="1178"/>
    <s v="657 Pine St"/>
    <n v="5"/>
    <x v="0"/>
    <x v="172"/>
    <s v="In Progress"/>
    <x v="88"/>
    <n v="12"/>
    <s v="Utilized"/>
    <x v="2"/>
    <s v="CityE"/>
    <n v="204"/>
    <n v="20"/>
    <n v="184"/>
    <x v="0"/>
    <x v="1"/>
    <n v="100"/>
    <x v="0"/>
    <n v="5"/>
    <s v="Route1"/>
    <s v="Zone2"/>
    <x v="0"/>
    <d v="2023-09-01T15:01:00"/>
  </r>
  <r>
    <n v="1179"/>
    <s v="801 Elm St"/>
    <n v="5"/>
    <x v="2"/>
    <x v="173"/>
    <s v="Completed"/>
    <x v="3"/>
    <n v="6.4117647058823533"/>
    <s v="Utilized"/>
    <x v="0"/>
    <s v="CityB"/>
    <n v="109"/>
    <n v="22"/>
    <n v="87"/>
    <x v="0"/>
    <x v="1"/>
    <n v="100"/>
    <x v="1"/>
    <n v="5"/>
    <s v="Route5"/>
    <s v="Zone1"/>
    <x v="0"/>
    <d v="2023-09-01T15:47:00"/>
  </r>
  <r>
    <n v="1180"/>
    <s v="422 Oak St"/>
    <n v="5"/>
    <x v="1"/>
    <x v="174"/>
    <s v="In Progress"/>
    <x v="89"/>
    <n v="5.4666666666666668"/>
    <s v="Under Utilized"/>
    <x v="0"/>
    <s v="CityB"/>
    <n v="82"/>
    <n v="3"/>
    <n v="79"/>
    <x v="0"/>
    <x v="0"/>
    <n v="100"/>
    <x v="2"/>
    <n v="5"/>
    <s v="Route4"/>
    <s v="Zone3"/>
    <x v="2"/>
    <d v="2023-09-01T09:47:00"/>
  </r>
  <r>
    <n v="1181"/>
    <s v="252 Elm St"/>
    <n v="5"/>
    <x v="1"/>
    <x v="175"/>
    <s v="Completed"/>
    <x v="90"/>
    <n v="7.25"/>
    <s v="Under Utilized"/>
    <x v="0"/>
    <s v="CityD"/>
    <n v="87"/>
    <n v="23"/>
    <n v="64"/>
    <x v="0"/>
    <x v="1"/>
    <n v="100"/>
    <x v="2"/>
    <n v="5"/>
    <s v="Route1"/>
    <s v="Zone2"/>
    <x v="0"/>
    <d v="2023-09-01T11:08:00"/>
  </r>
  <r>
    <n v="1182"/>
    <s v="324 Cedar St"/>
    <n v="5"/>
    <x v="0"/>
    <x v="176"/>
    <s v="In Progress"/>
    <x v="40"/>
    <n v="8.8571428571428577"/>
    <s v="Utilized"/>
    <x v="0"/>
    <s v="CityB"/>
    <n v="186"/>
    <n v="28"/>
    <n v="158"/>
    <x v="0"/>
    <x v="1"/>
    <n v="100"/>
    <x v="2"/>
    <n v="5"/>
    <s v="Route3"/>
    <s v="Zone1"/>
    <x v="0"/>
    <d v="2023-09-01T09:38:00"/>
  </r>
  <r>
    <n v="1183"/>
    <s v="544 Main St"/>
    <n v="5"/>
    <x v="3"/>
    <x v="177"/>
    <s v="Completed"/>
    <x v="69"/>
    <n v="16.916666666666668"/>
    <s v="Under Utilized"/>
    <x v="2"/>
    <s v="CityD"/>
    <n v="203"/>
    <n v="3"/>
    <n v="200"/>
    <x v="0"/>
    <x v="0"/>
    <n v="100"/>
    <x v="2"/>
    <n v="5"/>
    <s v="Route3"/>
    <s v="Zone2"/>
    <x v="1"/>
    <d v="2023-09-01T15:08:00"/>
  </r>
  <r>
    <n v="1184"/>
    <s v="806 Main St"/>
    <n v="5"/>
    <x v="3"/>
    <x v="178"/>
    <s v="Completed"/>
    <x v="33"/>
    <n v="6.84"/>
    <s v="Utilized"/>
    <x v="0"/>
    <s v="CityB"/>
    <n v="171"/>
    <n v="4"/>
    <n v="167"/>
    <x v="0"/>
    <x v="0"/>
    <n v="100"/>
    <x v="1"/>
    <n v="5"/>
    <s v="Route5"/>
    <s v="Zone3"/>
    <x v="1"/>
    <d v="2023-09-01T11:56:00"/>
  </r>
  <r>
    <n v="1185"/>
    <s v="22 Main St"/>
    <n v="5"/>
    <x v="3"/>
    <x v="179"/>
    <s v="In Progress"/>
    <x v="91"/>
    <n v="9.1666666666666661"/>
    <s v="Under Utilized"/>
    <x v="1"/>
    <s v="CityE"/>
    <n v="110"/>
    <n v="19"/>
    <n v="91"/>
    <x v="0"/>
    <x v="1"/>
    <n v="100"/>
    <x v="0"/>
    <n v="5"/>
    <s v="Route5"/>
    <s v="Zone1"/>
    <x v="0"/>
    <d v="2023-09-01T11:00:00"/>
  </r>
  <r>
    <n v="1186"/>
    <s v="340 Main St"/>
    <n v="5"/>
    <x v="4"/>
    <x v="180"/>
    <s v="Completed"/>
    <x v="34"/>
    <n v="12.25"/>
    <s v="Utilized"/>
    <x v="2"/>
    <s v="CityA"/>
    <n v="196"/>
    <n v="15"/>
    <n v="181"/>
    <x v="0"/>
    <x v="0"/>
    <n v="100"/>
    <x v="0"/>
    <n v="5"/>
    <s v="Route1"/>
    <s v="Zone3"/>
    <x v="1"/>
    <d v="2023-09-01T15:26:00"/>
  </r>
  <r>
    <n v="1187"/>
    <s v="954 Oak St"/>
    <n v="5"/>
    <x v="2"/>
    <x v="181"/>
    <s v="In Progress"/>
    <x v="33"/>
    <n v="8.76"/>
    <s v="Utilized"/>
    <x v="2"/>
    <s v="CityB"/>
    <n v="219"/>
    <n v="25"/>
    <n v="194"/>
    <x v="0"/>
    <x v="1"/>
    <n v="100"/>
    <x v="1"/>
    <n v="5"/>
    <s v="Route1"/>
    <s v="Zone2"/>
    <x v="2"/>
    <d v="2023-09-01T11:06:00"/>
  </r>
  <r>
    <n v="1188"/>
    <s v="762 Elm St"/>
    <n v="5"/>
    <x v="2"/>
    <x v="182"/>
    <s v="In Progress"/>
    <x v="18"/>
    <n v="4.375"/>
    <s v="Utilized"/>
    <x v="1"/>
    <s v="CityE"/>
    <n v="70"/>
    <n v="12"/>
    <n v="58"/>
    <x v="0"/>
    <x v="0"/>
    <n v="100"/>
    <x v="0"/>
    <n v="5"/>
    <s v="Route1"/>
    <s v="Zone2"/>
    <x v="1"/>
    <d v="2023-09-01T15:57:00"/>
  </r>
  <r>
    <n v="1189"/>
    <s v="315 Main St"/>
    <n v="5"/>
    <x v="4"/>
    <x v="183"/>
    <s v="Completed"/>
    <x v="7"/>
    <n v="14"/>
    <s v="Utilized"/>
    <x v="2"/>
    <s v="CityA"/>
    <n v="224"/>
    <n v="23"/>
    <n v="201"/>
    <x v="0"/>
    <x v="1"/>
    <n v="100"/>
    <x v="2"/>
    <n v="5"/>
    <s v="Route5"/>
    <s v="Zone3"/>
    <x v="2"/>
    <d v="2023-09-01T15:26:00"/>
  </r>
  <r>
    <n v="1190"/>
    <s v="639 Oak St"/>
    <n v="5"/>
    <x v="0"/>
    <x v="184"/>
    <s v="In Progress"/>
    <x v="91"/>
    <n v="7.916666666666667"/>
    <s v="Under Utilized"/>
    <x v="1"/>
    <s v="CityD"/>
    <n v="95"/>
    <n v="0"/>
    <n v="95"/>
    <x v="1"/>
    <x v="2"/>
    <n v="100"/>
    <x v="2"/>
    <n v="5"/>
    <s v="Route2"/>
    <s v="Zone1"/>
    <x v="0"/>
    <d v="2023-09-01T10:22:00"/>
  </r>
  <r>
    <n v="1191"/>
    <s v="927 Pine St"/>
    <n v="5"/>
    <x v="1"/>
    <x v="185"/>
    <s v="Completed"/>
    <x v="53"/>
    <n v="8.6470588235294112"/>
    <s v="Utilized"/>
    <x v="1"/>
    <s v="CityB"/>
    <n v="147"/>
    <n v="6"/>
    <n v="141"/>
    <x v="0"/>
    <x v="0"/>
    <n v="100"/>
    <x v="0"/>
    <n v="5"/>
    <s v="Route5"/>
    <s v="Zone2"/>
    <x v="1"/>
    <d v="2023-09-01T16:46:00"/>
  </r>
  <r>
    <n v="1192"/>
    <s v="347 Elm St"/>
    <n v="5"/>
    <x v="4"/>
    <x v="186"/>
    <s v="In Progress"/>
    <x v="16"/>
    <n v="9.9333333333333336"/>
    <s v="Under Utilized"/>
    <x v="1"/>
    <s v="CityC"/>
    <n v="149"/>
    <n v="22"/>
    <n v="127"/>
    <x v="0"/>
    <x v="1"/>
    <n v="100"/>
    <x v="1"/>
    <n v="5"/>
    <s v="Route4"/>
    <s v="Zone1"/>
    <x v="0"/>
    <d v="2023-09-01T15:24:00"/>
  </r>
  <r>
    <n v="1193"/>
    <s v="311 Main St"/>
    <n v="5"/>
    <x v="0"/>
    <x v="187"/>
    <s v="Completed"/>
    <x v="68"/>
    <n v="21.181818181818183"/>
    <s v="Under Utilized"/>
    <x v="2"/>
    <s v="CityA"/>
    <n v="233"/>
    <n v="5"/>
    <n v="228"/>
    <x v="0"/>
    <x v="0"/>
    <n v="100"/>
    <x v="0"/>
    <n v="5"/>
    <s v="Route1"/>
    <s v="Zone2"/>
    <x v="1"/>
    <d v="2023-09-01T13:16:00"/>
  </r>
  <r>
    <n v="1194"/>
    <s v="164 Elm St"/>
    <n v="5"/>
    <x v="2"/>
    <x v="133"/>
    <s v="Completed"/>
    <x v="22"/>
    <n v="13.764705882352942"/>
    <s v="Utilized"/>
    <x v="2"/>
    <s v="CityC"/>
    <n v="234"/>
    <n v="8"/>
    <n v="226"/>
    <x v="0"/>
    <x v="0"/>
    <n v="100"/>
    <x v="1"/>
    <n v="5"/>
    <s v="Route4"/>
    <s v="Zone3"/>
    <x v="2"/>
    <d v="2023-09-01T09:50:00"/>
  </r>
  <r>
    <n v="1195"/>
    <s v="426 Main St"/>
    <n v="5"/>
    <x v="0"/>
    <x v="188"/>
    <s v="Completed"/>
    <x v="77"/>
    <n v="8.1111111111111107"/>
    <s v="Utilized"/>
    <x v="0"/>
    <s v="CityE"/>
    <n v="146"/>
    <n v="12"/>
    <n v="134"/>
    <x v="0"/>
    <x v="0"/>
    <n v="100"/>
    <x v="0"/>
    <n v="5"/>
    <s v="Route1"/>
    <s v="Zone2"/>
    <x v="2"/>
    <d v="2023-09-01T15:13:00"/>
  </r>
  <r>
    <n v="1196"/>
    <s v="933 Cedar St"/>
    <n v="5"/>
    <x v="1"/>
    <x v="189"/>
    <s v="In Progress"/>
    <x v="7"/>
    <n v="4.75"/>
    <s v="Utilized"/>
    <x v="0"/>
    <s v="CityD"/>
    <n v="76"/>
    <n v="0"/>
    <n v="76"/>
    <x v="1"/>
    <x v="2"/>
    <n v="100"/>
    <x v="2"/>
    <n v="5"/>
    <s v="Route2"/>
    <s v="Zone3"/>
    <x v="2"/>
    <d v="2023-09-01T16:26:00"/>
  </r>
  <r>
    <n v="1197"/>
    <s v="163 Cedar St"/>
    <n v="5"/>
    <x v="0"/>
    <x v="190"/>
    <s v="In Progress"/>
    <x v="81"/>
    <n v="8.8571428571428577"/>
    <s v="Under Utilized"/>
    <x v="0"/>
    <s v="CityA"/>
    <n v="124"/>
    <n v="13"/>
    <n v="111"/>
    <x v="0"/>
    <x v="0"/>
    <n v="100"/>
    <x v="0"/>
    <n v="5"/>
    <s v="Route1"/>
    <s v="Zone2"/>
    <x v="0"/>
    <d v="2023-09-01T12:15:00"/>
  </r>
  <r>
    <n v="1198"/>
    <s v="644 Pine St"/>
    <n v="5"/>
    <x v="4"/>
    <x v="191"/>
    <s v="In Progress"/>
    <x v="85"/>
    <n v="4.5"/>
    <s v="Utilized"/>
    <x v="0"/>
    <s v="CityB"/>
    <n v="72"/>
    <n v="25"/>
    <n v="47"/>
    <x v="0"/>
    <x v="1"/>
    <n v="100"/>
    <x v="2"/>
    <n v="5"/>
    <s v="Route3"/>
    <s v="Zone3"/>
    <x v="1"/>
    <d v="2023-09-01T09:00:00"/>
  </r>
  <r>
    <n v="1199"/>
    <s v="707 Elm St"/>
    <n v="5"/>
    <x v="3"/>
    <x v="192"/>
    <s v="In Progress"/>
    <x v="26"/>
    <n v="10.238095238095237"/>
    <s v="Utilized"/>
    <x v="0"/>
    <s v="CityD"/>
    <n v="215"/>
    <n v="4"/>
    <n v="211"/>
    <x v="0"/>
    <x v="0"/>
    <n v="100"/>
    <x v="1"/>
    <n v="5"/>
    <s v="Route5"/>
    <s v="Zone1"/>
    <x v="2"/>
    <d v="2023-09-01T13:49:00"/>
  </r>
  <r>
    <n v="1200"/>
    <s v="680 Elm St"/>
    <n v="5"/>
    <x v="1"/>
    <x v="193"/>
    <s v="Completed"/>
    <x v="40"/>
    <n v="4.0476190476190474"/>
    <s v="Utilized"/>
    <x v="0"/>
    <s v="CityD"/>
    <n v="85"/>
    <n v="14"/>
    <n v="71"/>
    <x v="0"/>
    <x v="0"/>
    <n v="100"/>
    <x v="1"/>
    <n v="5"/>
    <s v="Route3"/>
    <s v="Zone2"/>
    <x v="0"/>
    <d v="2023-09-01T17:09:00"/>
  </r>
  <r>
    <n v="1201"/>
    <s v="100 Main St"/>
    <n v="5"/>
    <x v="2"/>
    <x v="194"/>
    <s v="In Progress"/>
    <x v="10"/>
    <n v="3.5263157894736841"/>
    <s v="Utilized"/>
    <x v="0"/>
    <s v="CityD"/>
    <n v="67"/>
    <n v="16"/>
    <n v="51"/>
    <x v="0"/>
    <x v="1"/>
    <n v="100"/>
    <x v="2"/>
    <n v="5"/>
    <s v="Route3"/>
    <s v="Zone1"/>
    <x v="2"/>
    <d v="2023-09-01T10:58:00"/>
  </r>
  <r>
    <n v="1202"/>
    <s v="902 Pine St"/>
    <n v="5"/>
    <x v="1"/>
    <x v="195"/>
    <s v="In Progress"/>
    <x v="48"/>
    <n v="3.7058823529411766"/>
    <s v="Utilized"/>
    <x v="0"/>
    <s v="CityD"/>
    <n v="63"/>
    <n v="0"/>
    <n v="63"/>
    <x v="1"/>
    <x v="2"/>
    <n v="100"/>
    <x v="1"/>
    <n v="5"/>
    <s v="Route5"/>
    <s v="Zone2"/>
    <x v="2"/>
    <d v="2023-09-01T10:38:00"/>
  </r>
  <r>
    <n v="1203"/>
    <s v="389 Pine St"/>
    <n v="5"/>
    <x v="2"/>
    <x v="196"/>
    <s v="Completed"/>
    <x v="66"/>
    <n v="3.6666666666666665"/>
    <s v="Utilized"/>
    <x v="0"/>
    <s v="CityC"/>
    <n v="77"/>
    <n v="1"/>
    <n v="76"/>
    <x v="0"/>
    <x v="0"/>
    <n v="100"/>
    <x v="0"/>
    <n v="5"/>
    <s v="Route5"/>
    <s v="Zone3"/>
    <x v="2"/>
    <d v="2023-09-01T09:10:00"/>
  </r>
  <r>
    <n v="1204"/>
    <s v="786 Main St"/>
    <n v="5"/>
    <x v="0"/>
    <x v="197"/>
    <s v="Completed"/>
    <x v="67"/>
    <n v="6.7333333333333334"/>
    <s v="Under Utilized"/>
    <x v="1"/>
    <s v="CityB"/>
    <n v="101"/>
    <n v="24"/>
    <n v="77"/>
    <x v="0"/>
    <x v="1"/>
    <n v="100"/>
    <x v="1"/>
    <n v="5"/>
    <s v="Route4"/>
    <s v="Zone2"/>
    <x v="1"/>
    <d v="2023-09-01T12:49:00"/>
  </r>
  <r>
    <n v="1205"/>
    <s v="705 Oak St"/>
    <n v="5"/>
    <x v="1"/>
    <x v="198"/>
    <s v="Completed"/>
    <x v="18"/>
    <n v="10.6875"/>
    <s v="Utilized"/>
    <x v="1"/>
    <s v="CityD"/>
    <n v="171"/>
    <n v="12"/>
    <n v="159"/>
    <x v="0"/>
    <x v="0"/>
    <n v="100"/>
    <x v="2"/>
    <n v="5"/>
    <s v="Route1"/>
    <s v="Zone1"/>
    <x v="1"/>
    <d v="2023-09-01T11:28:00"/>
  </r>
  <r>
    <n v="1206"/>
    <s v="599 Cedar St"/>
    <n v="5"/>
    <x v="2"/>
    <x v="199"/>
    <s v="In Progress"/>
    <x v="56"/>
    <n v="7.3181818181818183"/>
    <s v="Utilized"/>
    <x v="2"/>
    <s v="CityB"/>
    <n v="161"/>
    <n v="14"/>
    <n v="147"/>
    <x v="0"/>
    <x v="0"/>
    <n v="100"/>
    <x v="2"/>
    <n v="5"/>
    <s v="Route2"/>
    <s v="Zone1"/>
    <x v="1"/>
    <d v="2023-09-01T12:44:00"/>
  </r>
  <r>
    <n v="1207"/>
    <s v="459 Main St"/>
    <n v="5"/>
    <x v="1"/>
    <x v="200"/>
    <s v="Completed"/>
    <x v="92"/>
    <n v="6.6875"/>
    <s v="Utilized"/>
    <x v="2"/>
    <s v="CityE"/>
    <n v="107"/>
    <n v="11"/>
    <n v="96"/>
    <x v="0"/>
    <x v="0"/>
    <n v="100"/>
    <x v="2"/>
    <n v="5"/>
    <s v="Route5"/>
    <s v="Zone3"/>
    <x v="1"/>
    <d v="2023-09-01T15:20:00"/>
  </r>
  <r>
    <n v="1208"/>
    <s v="970 Cedar St"/>
    <n v="5"/>
    <x v="4"/>
    <x v="201"/>
    <s v="Completed"/>
    <x v="19"/>
    <n v="10.384615384615385"/>
    <s v="Under Utilized"/>
    <x v="0"/>
    <s v="CityC"/>
    <n v="135"/>
    <n v="21"/>
    <n v="114"/>
    <x v="0"/>
    <x v="1"/>
    <n v="100"/>
    <x v="0"/>
    <n v="5"/>
    <s v="Route2"/>
    <s v="Zone3"/>
    <x v="2"/>
    <d v="2023-09-01T13:42:00"/>
  </r>
  <r>
    <n v="1209"/>
    <s v="907 Oak St"/>
    <n v="5"/>
    <x v="3"/>
    <x v="202"/>
    <s v="In Progress"/>
    <x v="60"/>
    <n v="13.176470588235293"/>
    <s v="Utilized"/>
    <x v="0"/>
    <s v="CityC"/>
    <n v="224"/>
    <n v="9"/>
    <n v="215"/>
    <x v="0"/>
    <x v="0"/>
    <n v="100"/>
    <x v="0"/>
    <n v="5"/>
    <s v="Route2"/>
    <s v="Zone2"/>
    <x v="0"/>
    <d v="2023-09-01T14:55:00"/>
  </r>
  <r>
    <n v="1210"/>
    <s v="908 Oak St"/>
    <n v="5"/>
    <x v="3"/>
    <x v="203"/>
    <s v="In Progress"/>
    <x v="58"/>
    <n v="12.470588235294118"/>
    <s v="Utilized"/>
    <x v="1"/>
    <s v="CityB"/>
    <n v="212"/>
    <n v="23"/>
    <n v="189"/>
    <x v="0"/>
    <x v="1"/>
    <n v="100"/>
    <x v="1"/>
    <n v="5"/>
    <s v="Route3"/>
    <s v="Zone3"/>
    <x v="0"/>
    <d v="2023-09-01T10:59:00"/>
  </r>
  <r>
    <n v="1211"/>
    <s v="182 Elm St"/>
    <n v="5"/>
    <x v="0"/>
    <x v="204"/>
    <s v="In Progress"/>
    <x v="60"/>
    <n v="12.470588235294118"/>
    <s v="Utilized"/>
    <x v="0"/>
    <s v="CityE"/>
    <n v="212"/>
    <n v="17"/>
    <n v="195"/>
    <x v="0"/>
    <x v="1"/>
    <n v="100"/>
    <x v="2"/>
    <n v="5"/>
    <s v="Route1"/>
    <s v="Zone1"/>
    <x v="1"/>
    <d v="2023-09-01T09:52:00"/>
  </r>
  <r>
    <n v="1212"/>
    <s v="308 Pine St"/>
    <n v="5"/>
    <x v="2"/>
    <x v="205"/>
    <s v="Completed"/>
    <x v="54"/>
    <n v="8.0769230769230766"/>
    <s v="Under Utilized"/>
    <x v="2"/>
    <s v="CityD"/>
    <n v="105"/>
    <n v="6"/>
    <n v="99"/>
    <x v="0"/>
    <x v="0"/>
    <n v="100"/>
    <x v="2"/>
    <n v="5"/>
    <s v="Route1"/>
    <s v="Zone1"/>
    <x v="2"/>
    <d v="2023-09-01T15:03:00"/>
  </r>
  <r>
    <n v="1213"/>
    <s v="114 Elm St"/>
    <n v="5"/>
    <x v="4"/>
    <x v="206"/>
    <s v="In Progress"/>
    <x v="19"/>
    <n v="9.9230769230769234"/>
    <s v="Under Utilized"/>
    <x v="2"/>
    <s v="CityC"/>
    <n v="129"/>
    <n v="5"/>
    <n v="124"/>
    <x v="0"/>
    <x v="0"/>
    <n v="100"/>
    <x v="1"/>
    <n v="5"/>
    <s v="Route4"/>
    <s v="Zone2"/>
    <x v="0"/>
    <d v="2023-09-01T08:55:00"/>
  </r>
  <r>
    <n v="1214"/>
    <s v="300 Main St"/>
    <n v="5"/>
    <x v="4"/>
    <x v="207"/>
    <s v="Completed"/>
    <x v="48"/>
    <n v="9.882352941176471"/>
    <s v="Utilized"/>
    <x v="2"/>
    <s v="CityE"/>
    <n v="168"/>
    <n v="12"/>
    <n v="156"/>
    <x v="0"/>
    <x v="0"/>
    <n v="100"/>
    <x v="2"/>
    <n v="5"/>
    <s v="Route2"/>
    <s v="Zone1"/>
    <x v="1"/>
    <d v="2023-09-01T12:10:00"/>
  </r>
  <r>
    <n v="1215"/>
    <s v="618 Pine St"/>
    <n v="5"/>
    <x v="3"/>
    <x v="208"/>
    <s v="Completed"/>
    <x v="86"/>
    <n v="7.3636363636363633"/>
    <s v="Utilized"/>
    <x v="2"/>
    <s v="CityE"/>
    <n v="162"/>
    <n v="25"/>
    <n v="137"/>
    <x v="0"/>
    <x v="1"/>
    <n v="100"/>
    <x v="1"/>
    <n v="5"/>
    <s v="Route3"/>
    <s v="Zone2"/>
    <x v="0"/>
    <d v="2023-09-01T12:23:00"/>
  </r>
  <r>
    <n v="1216"/>
    <s v="637 Cedar St"/>
    <n v="5"/>
    <x v="1"/>
    <x v="209"/>
    <s v="In Progress"/>
    <x v="64"/>
    <n v="9.7142857142857135"/>
    <s v="Under Utilized"/>
    <x v="0"/>
    <s v="CityC"/>
    <n v="136"/>
    <n v="2"/>
    <n v="134"/>
    <x v="0"/>
    <x v="0"/>
    <n v="100"/>
    <x v="0"/>
    <n v="5"/>
    <s v="Route4"/>
    <s v="Zone1"/>
    <x v="0"/>
    <d v="2023-09-01T14:34:00"/>
  </r>
  <r>
    <n v="1217"/>
    <s v="174 Oak St"/>
    <n v="5"/>
    <x v="4"/>
    <x v="210"/>
    <s v="In Progress"/>
    <x v="42"/>
    <n v="14.733333333333333"/>
    <s v="Under Utilized"/>
    <x v="1"/>
    <s v="CityA"/>
    <n v="221"/>
    <n v="7"/>
    <n v="214"/>
    <x v="0"/>
    <x v="0"/>
    <n v="100"/>
    <x v="0"/>
    <n v="5"/>
    <s v="Route1"/>
    <s v="Zone3"/>
    <x v="1"/>
    <d v="2023-09-01T15:46:00"/>
  </r>
  <r>
    <n v="1218"/>
    <s v="197 Cedar St"/>
    <n v="5"/>
    <x v="4"/>
    <x v="211"/>
    <s v="Completed"/>
    <x v="2"/>
    <n v="10.933333333333334"/>
    <s v="Under Utilized"/>
    <x v="2"/>
    <s v="CityD"/>
    <n v="164"/>
    <n v="6"/>
    <n v="158"/>
    <x v="0"/>
    <x v="0"/>
    <n v="100"/>
    <x v="2"/>
    <n v="5"/>
    <s v="Route5"/>
    <s v="Zone3"/>
    <x v="2"/>
    <d v="2023-09-01T13:12:00"/>
  </r>
  <r>
    <n v="1219"/>
    <s v="533 Main St"/>
    <n v="5"/>
    <x v="1"/>
    <x v="212"/>
    <s v="Completed"/>
    <x v="48"/>
    <n v="13.117647058823529"/>
    <s v="Utilized"/>
    <x v="0"/>
    <s v="CityA"/>
    <n v="223"/>
    <n v="13"/>
    <n v="210"/>
    <x v="0"/>
    <x v="0"/>
    <n v="100"/>
    <x v="1"/>
    <n v="5"/>
    <s v="Route4"/>
    <s v="Zone2"/>
    <x v="1"/>
    <d v="2023-09-01T09:54:00"/>
  </r>
  <r>
    <n v="1220"/>
    <s v="327 Elm St"/>
    <n v="5"/>
    <x v="3"/>
    <x v="213"/>
    <s v="In Progress"/>
    <x v="35"/>
    <n v="9.5555555555555554"/>
    <s v="Under Utilized"/>
    <x v="1"/>
    <s v="CityE"/>
    <n v="86"/>
    <n v="0"/>
    <n v="86"/>
    <x v="1"/>
    <x v="2"/>
    <n v="100"/>
    <x v="1"/>
    <n v="5"/>
    <s v="Route4"/>
    <s v="Zone2"/>
    <x v="0"/>
    <d v="2023-09-01T15:37:00"/>
  </r>
  <r>
    <n v="1221"/>
    <s v="665 Elm St"/>
    <n v="5"/>
    <x v="4"/>
    <x v="214"/>
    <s v="Completed"/>
    <x v="76"/>
    <n v="12.642857142857142"/>
    <s v="Under Utilized"/>
    <x v="0"/>
    <s v="CityE"/>
    <n v="177"/>
    <n v="19"/>
    <n v="158"/>
    <x v="0"/>
    <x v="1"/>
    <n v="100"/>
    <x v="0"/>
    <n v="5"/>
    <s v="Route3"/>
    <s v="Zone3"/>
    <x v="2"/>
    <d v="2023-09-01T16:18:00"/>
  </r>
  <r>
    <n v="1222"/>
    <s v="270 Pine St"/>
    <n v="5"/>
    <x v="1"/>
    <x v="215"/>
    <s v="Completed"/>
    <x v="70"/>
    <n v="17.636363636363637"/>
    <s v="Under Utilized"/>
    <x v="2"/>
    <s v="CityD"/>
    <n v="194"/>
    <n v="24"/>
    <n v="170"/>
    <x v="0"/>
    <x v="1"/>
    <n v="100"/>
    <x v="1"/>
    <n v="5"/>
    <s v="Route3"/>
    <s v="Zone1"/>
    <x v="2"/>
    <d v="2023-09-01T11:39:00"/>
  </r>
  <r>
    <n v="1223"/>
    <s v="346 Main St"/>
    <n v="5"/>
    <x v="4"/>
    <x v="216"/>
    <s v="Completed"/>
    <x v="74"/>
    <n v="5.15"/>
    <s v="Utilized"/>
    <x v="0"/>
    <s v="CityC"/>
    <n v="103"/>
    <n v="15"/>
    <n v="88"/>
    <x v="0"/>
    <x v="0"/>
    <n v="100"/>
    <x v="1"/>
    <n v="5"/>
    <s v="Route2"/>
    <s v="Zone3"/>
    <x v="2"/>
    <d v="2023-09-01T12:21:00"/>
  </r>
  <r>
    <n v="1224"/>
    <s v="768 Pine St"/>
    <n v="5"/>
    <x v="3"/>
    <x v="217"/>
    <s v="Completed"/>
    <x v="73"/>
    <n v="5.5454545454545459"/>
    <s v="Under Utilized"/>
    <x v="1"/>
    <s v="CityA"/>
    <n v="61"/>
    <n v="29"/>
    <n v="32"/>
    <x v="0"/>
    <x v="1"/>
    <n v="100"/>
    <x v="0"/>
    <n v="5"/>
    <s v="Route1"/>
    <s v="Zone1"/>
    <x v="1"/>
    <d v="2023-09-01T16:23:00"/>
  </r>
  <r>
    <n v="1225"/>
    <s v="341 Cedar St"/>
    <n v="5"/>
    <x v="3"/>
    <x v="218"/>
    <s v="Completed"/>
    <x v="21"/>
    <n v="10.199999999999999"/>
    <s v="Under Utilized"/>
    <x v="2"/>
    <s v="CityD"/>
    <n v="102"/>
    <n v="29"/>
    <n v="73"/>
    <x v="0"/>
    <x v="1"/>
    <n v="100"/>
    <x v="1"/>
    <n v="5"/>
    <s v="Route4"/>
    <s v="Zone1"/>
    <x v="2"/>
    <d v="2023-09-01T17:02:00"/>
  </r>
  <r>
    <n v="1226"/>
    <s v="134 Cedar St"/>
    <n v="5"/>
    <x v="3"/>
    <x v="219"/>
    <s v="Completed"/>
    <x v="92"/>
    <n v="5.5"/>
    <s v="Utilized"/>
    <x v="2"/>
    <s v="CityD"/>
    <n v="88"/>
    <n v="27"/>
    <n v="61"/>
    <x v="0"/>
    <x v="1"/>
    <n v="100"/>
    <x v="0"/>
    <n v="5"/>
    <s v="Route3"/>
    <s v="Zone3"/>
    <x v="0"/>
    <d v="2023-09-01T09:54:00"/>
  </r>
  <r>
    <n v="1227"/>
    <s v="753 Cedar St"/>
    <n v="5"/>
    <x v="3"/>
    <x v="220"/>
    <s v="Completed"/>
    <x v="24"/>
    <n v="7.0769230769230766"/>
    <s v="Under Utilized"/>
    <x v="0"/>
    <s v="CityC"/>
    <n v="92"/>
    <n v="21"/>
    <n v="71"/>
    <x v="0"/>
    <x v="1"/>
    <n v="100"/>
    <x v="2"/>
    <n v="5"/>
    <s v="Route2"/>
    <s v="Zone3"/>
    <x v="2"/>
    <d v="2023-09-01T16:29:00"/>
  </r>
  <r>
    <n v="1228"/>
    <s v="310 Pine St"/>
    <n v="5"/>
    <x v="2"/>
    <x v="221"/>
    <s v="Completed"/>
    <x v="93"/>
    <n v="16.444444444444443"/>
    <s v="Under Utilized"/>
    <x v="0"/>
    <s v="CityD"/>
    <n v="148"/>
    <n v="9"/>
    <n v="139"/>
    <x v="0"/>
    <x v="0"/>
    <n v="100"/>
    <x v="1"/>
    <n v="5"/>
    <s v="Route3"/>
    <s v="Zone1"/>
    <x v="0"/>
    <d v="2023-09-01T14:12:00"/>
  </r>
  <r>
    <n v="1229"/>
    <s v="927 Pine St"/>
    <n v="5"/>
    <x v="1"/>
    <x v="222"/>
    <s v="In Progress"/>
    <x v="87"/>
    <n v="5.7692307692307692"/>
    <s v="Under Utilized"/>
    <x v="1"/>
    <s v="CityA"/>
    <n v="75"/>
    <n v="1"/>
    <n v="74"/>
    <x v="0"/>
    <x v="0"/>
    <n v="100"/>
    <x v="2"/>
    <n v="5"/>
    <s v="Route5"/>
    <s v="Zone3"/>
    <x v="2"/>
    <d v="2023-09-01T09:13:00"/>
  </r>
  <r>
    <n v="1230"/>
    <s v="398 Main St"/>
    <n v="5"/>
    <x v="4"/>
    <x v="223"/>
    <s v="Completed"/>
    <x v="68"/>
    <n v="18.636363636363637"/>
    <s v="Under Utilized"/>
    <x v="0"/>
    <s v="CityB"/>
    <n v="205"/>
    <n v="3"/>
    <n v="202"/>
    <x v="0"/>
    <x v="0"/>
    <n v="100"/>
    <x v="2"/>
    <n v="5"/>
    <s v="Route4"/>
    <s v="Zone2"/>
    <x v="2"/>
    <d v="2023-09-01T12:01:00"/>
  </r>
  <r>
    <n v="1231"/>
    <s v="714 Pine St"/>
    <n v="5"/>
    <x v="4"/>
    <x v="224"/>
    <s v="In Progress"/>
    <x v="78"/>
    <n v="13.166666666666666"/>
    <s v="Utilized"/>
    <x v="1"/>
    <s v="CityA"/>
    <n v="237"/>
    <n v="8"/>
    <n v="229"/>
    <x v="0"/>
    <x v="0"/>
    <n v="100"/>
    <x v="2"/>
    <n v="5"/>
    <s v="Route1"/>
    <s v="Zone2"/>
    <x v="1"/>
    <d v="2023-09-01T15:44:00"/>
  </r>
  <r>
    <n v="1232"/>
    <s v="376 Cedar St"/>
    <n v="5"/>
    <x v="1"/>
    <x v="225"/>
    <s v="In Progress"/>
    <x v="86"/>
    <n v="6.3636363636363633"/>
    <s v="Utilized"/>
    <x v="0"/>
    <s v="CityE"/>
    <n v="140"/>
    <n v="17"/>
    <n v="123"/>
    <x v="0"/>
    <x v="1"/>
    <n v="100"/>
    <x v="1"/>
    <n v="5"/>
    <s v="Route3"/>
    <s v="Zone2"/>
    <x v="2"/>
    <d v="2023-09-01T14:31:00"/>
  </r>
  <r>
    <n v="1233"/>
    <s v="417 Oak St"/>
    <n v="5"/>
    <x v="2"/>
    <x v="226"/>
    <s v="In Progress"/>
    <x v="28"/>
    <n v="4.8461538461538458"/>
    <s v="Under Utilized"/>
    <x v="1"/>
    <s v="CityA"/>
    <n v="63"/>
    <n v="8"/>
    <n v="55"/>
    <x v="0"/>
    <x v="0"/>
    <n v="100"/>
    <x v="1"/>
    <n v="5"/>
    <s v="Route2"/>
    <s v="Zone3"/>
    <x v="0"/>
    <d v="2023-09-01T10:55:00"/>
  </r>
  <r>
    <n v="1234"/>
    <s v="966 Oak St"/>
    <n v="5"/>
    <x v="4"/>
    <x v="227"/>
    <s v="In Progress"/>
    <x v="44"/>
    <n v="3.16"/>
    <s v="Utilized"/>
    <x v="1"/>
    <s v="CityA"/>
    <n v="79"/>
    <n v="4"/>
    <n v="75"/>
    <x v="0"/>
    <x v="0"/>
    <n v="100"/>
    <x v="0"/>
    <n v="5"/>
    <s v="Route4"/>
    <s v="Zone1"/>
    <x v="2"/>
    <d v="2023-09-01T11:53:00"/>
  </r>
  <r>
    <n v="1235"/>
    <s v="566 Elm St"/>
    <n v="5"/>
    <x v="1"/>
    <x v="228"/>
    <s v="In Progress"/>
    <x v="44"/>
    <n v="7.76"/>
    <s v="Utilized"/>
    <x v="1"/>
    <s v="CityE"/>
    <n v="194"/>
    <n v="19"/>
    <n v="175"/>
    <x v="0"/>
    <x v="1"/>
    <n v="100"/>
    <x v="1"/>
    <n v="5"/>
    <s v="Route1"/>
    <s v="Zone1"/>
    <x v="0"/>
    <d v="2023-09-01T14:14:00"/>
  </r>
  <r>
    <n v="1236"/>
    <s v="289 Oak St"/>
    <n v="5"/>
    <x v="3"/>
    <x v="229"/>
    <s v="Completed"/>
    <x v="51"/>
    <n v="11.6"/>
    <s v="Utilized"/>
    <x v="2"/>
    <s v="CityB"/>
    <n v="232"/>
    <n v="4"/>
    <n v="228"/>
    <x v="0"/>
    <x v="0"/>
    <n v="100"/>
    <x v="1"/>
    <n v="5"/>
    <s v="Route3"/>
    <s v="Zone3"/>
    <x v="2"/>
    <d v="2023-09-01T09:55:00"/>
  </r>
  <r>
    <n v="1237"/>
    <s v="936 Pine St"/>
    <n v="5"/>
    <x v="3"/>
    <x v="230"/>
    <s v="In Progress"/>
    <x v="67"/>
    <n v="5.2666666666666666"/>
    <s v="Under Utilized"/>
    <x v="2"/>
    <s v="CityE"/>
    <n v="79"/>
    <n v="19"/>
    <n v="60"/>
    <x v="0"/>
    <x v="1"/>
    <n v="100"/>
    <x v="1"/>
    <n v="5"/>
    <s v="Route5"/>
    <s v="Zone3"/>
    <x v="0"/>
    <d v="2023-09-01T17:22:00"/>
  </r>
  <r>
    <n v="1238"/>
    <s v="825 Oak St"/>
    <n v="5"/>
    <x v="0"/>
    <x v="231"/>
    <s v="In Progress"/>
    <x v="3"/>
    <n v="6.5294117647058822"/>
    <s v="Utilized"/>
    <x v="1"/>
    <s v="CityA"/>
    <n v="111"/>
    <n v="19"/>
    <n v="92"/>
    <x v="0"/>
    <x v="1"/>
    <n v="100"/>
    <x v="0"/>
    <n v="5"/>
    <s v="Route4"/>
    <s v="Zone3"/>
    <x v="2"/>
    <d v="2023-09-01T17:32:00"/>
  </r>
  <r>
    <n v="1239"/>
    <s v="918 Main St"/>
    <n v="5"/>
    <x v="3"/>
    <x v="232"/>
    <s v="Completed"/>
    <x v="26"/>
    <n v="4.2380952380952381"/>
    <s v="Utilized"/>
    <x v="2"/>
    <s v="CityB"/>
    <n v="89"/>
    <n v="26"/>
    <n v="63"/>
    <x v="0"/>
    <x v="1"/>
    <n v="100"/>
    <x v="1"/>
    <n v="5"/>
    <s v="Route4"/>
    <s v="Zone3"/>
    <x v="2"/>
    <d v="2023-09-01T10:37:00"/>
  </r>
  <r>
    <n v="1240"/>
    <s v="831 Elm St"/>
    <n v="5"/>
    <x v="3"/>
    <x v="233"/>
    <s v="In Progress"/>
    <x v="1"/>
    <n v="11.823529411764707"/>
    <s v="Utilized"/>
    <x v="0"/>
    <s v="CityB"/>
    <n v="201"/>
    <n v="14"/>
    <n v="187"/>
    <x v="0"/>
    <x v="0"/>
    <n v="100"/>
    <x v="0"/>
    <n v="5"/>
    <s v="Route2"/>
    <s v="Zone1"/>
    <x v="1"/>
    <d v="2023-09-01T10:00:00"/>
  </r>
  <r>
    <n v="1241"/>
    <s v="249 Main St"/>
    <n v="5"/>
    <x v="2"/>
    <x v="234"/>
    <s v="Completed"/>
    <x v="54"/>
    <n v="17.307692307692307"/>
    <s v="Under Utilized"/>
    <x v="0"/>
    <s v="CityA"/>
    <n v="225"/>
    <n v="5"/>
    <n v="220"/>
    <x v="0"/>
    <x v="0"/>
    <n v="100"/>
    <x v="1"/>
    <n v="5"/>
    <s v="Route1"/>
    <s v="Zone3"/>
    <x v="0"/>
    <d v="2023-09-01T13:34:00"/>
  </r>
  <r>
    <n v="1242"/>
    <s v="383 Main St"/>
    <n v="5"/>
    <x v="2"/>
    <x v="235"/>
    <s v="In Progress"/>
    <x v="83"/>
    <n v="13.285714285714286"/>
    <s v="Under Utilized"/>
    <x v="1"/>
    <s v="CityC"/>
    <n v="186"/>
    <n v="24"/>
    <n v="162"/>
    <x v="0"/>
    <x v="1"/>
    <n v="100"/>
    <x v="2"/>
    <n v="5"/>
    <s v="Route2"/>
    <s v="Zone1"/>
    <x v="1"/>
    <d v="2023-09-01T13:30:00"/>
  </r>
  <r>
    <n v="1243"/>
    <s v="586 Elm St"/>
    <n v="5"/>
    <x v="3"/>
    <x v="236"/>
    <s v="In Progress"/>
    <x v="94"/>
    <n v="13.846153846153847"/>
    <s v="Under Utilized"/>
    <x v="0"/>
    <s v="CityC"/>
    <n v="180"/>
    <n v="2"/>
    <n v="178"/>
    <x v="0"/>
    <x v="0"/>
    <n v="100"/>
    <x v="2"/>
    <n v="5"/>
    <s v="Route1"/>
    <s v="Zone3"/>
    <x v="0"/>
    <d v="2023-09-01T08:44:00"/>
  </r>
  <r>
    <n v="1244"/>
    <s v="885 Main St"/>
    <n v="5"/>
    <x v="3"/>
    <x v="237"/>
    <s v="Completed"/>
    <x v="39"/>
    <n v="5.2857142857142856"/>
    <s v="Under Utilized"/>
    <x v="0"/>
    <s v="CityB"/>
    <n v="74"/>
    <n v="26"/>
    <n v="48"/>
    <x v="0"/>
    <x v="1"/>
    <n v="100"/>
    <x v="0"/>
    <n v="5"/>
    <s v="Route5"/>
    <s v="Zone3"/>
    <x v="1"/>
    <d v="2023-09-01T09:54:00"/>
  </r>
  <r>
    <n v="1245"/>
    <s v="741 Main St"/>
    <n v="5"/>
    <x v="4"/>
    <x v="238"/>
    <s v="Completed"/>
    <x v="79"/>
    <n v="3.3684210526315788"/>
    <s v="Utilized"/>
    <x v="1"/>
    <s v="CityE"/>
    <n v="64"/>
    <n v="8"/>
    <n v="56"/>
    <x v="0"/>
    <x v="0"/>
    <n v="100"/>
    <x v="2"/>
    <n v="5"/>
    <s v="Route4"/>
    <s v="Zone2"/>
    <x v="2"/>
    <d v="2023-09-01T16:14:00"/>
  </r>
  <r>
    <n v="1246"/>
    <s v="892 Cedar St"/>
    <n v="5"/>
    <x v="3"/>
    <x v="239"/>
    <s v="Completed"/>
    <x v="95"/>
    <n v="4.125"/>
    <s v="Utilized"/>
    <x v="1"/>
    <s v="CityA"/>
    <n v="66"/>
    <n v="21"/>
    <n v="45"/>
    <x v="0"/>
    <x v="1"/>
    <n v="100"/>
    <x v="2"/>
    <n v="5"/>
    <s v="Route3"/>
    <s v="Zone1"/>
    <x v="1"/>
    <d v="2023-09-01T11:06:00"/>
  </r>
  <r>
    <n v="1247"/>
    <s v="160 Cedar St"/>
    <n v="5"/>
    <x v="1"/>
    <x v="240"/>
    <s v="Completed"/>
    <x v="71"/>
    <n v="7.8"/>
    <s v="Utilized"/>
    <x v="2"/>
    <s v="CityC"/>
    <n v="156"/>
    <n v="17"/>
    <n v="139"/>
    <x v="0"/>
    <x v="1"/>
    <n v="100"/>
    <x v="1"/>
    <n v="5"/>
    <s v="Route4"/>
    <s v="Zone1"/>
    <x v="0"/>
    <d v="2023-09-01T12:29:00"/>
  </r>
  <r>
    <n v="1248"/>
    <s v="647 Oak St"/>
    <n v="5"/>
    <x v="3"/>
    <x v="241"/>
    <s v="In Progress"/>
    <x v="75"/>
    <n v="9.7222222222222214"/>
    <s v="Utilized"/>
    <x v="2"/>
    <s v="CityC"/>
    <n v="175"/>
    <n v="20"/>
    <n v="155"/>
    <x v="0"/>
    <x v="1"/>
    <n v="100"/>
    <x v="0"/>
    <n v="5"/>
    <s v="Route1"/>
    <s v="Zone2"/>
    <x v="0"/>
    <d v="2023-09-01T17:43:00"/>
  </r>
  <r>
    <n v="1249"/>
    <s v="628 Main St"/>
    <n v="5"/>
    <x v="3"/>
    <x v="242"/>
    <s v="In Progress"/>
    <x v="17"/>
    <n v="12.857142857142858"/>
    <s v="Under Utilized"/>
    <x v="0"/>
    <s v="CityE"/>
    <n v="180"/>
    <n v="25"/>
    <n v="155"/>
    <x v="0"/>
    <x v="1"/>
    <n v="100"/>
    <x v="0"/>
    <n v="5"/>
    <s v="Route3"/>
    <s v="Zone2"/>
    <x v="2"/>
    <d v="2023-09-01T12:50:00"/>
  </r>
  <r>
    <n v="1250"/>
    <s v="722 Elm St"/>
    <n v="5"/>
    <x v="2"/>
    <x v="243"/>
    <s v="Completed"/>
    <x v="57"/>
    <n v="6.4666666666666668"/>
    <s v="Under Utilized"/>
    <x v="1"/>
    <s v="CityE"/>
    <n v="97"/>
    <n v="5"/>
    <n v="92"/>
    <x v="0"/>
    <x v="0"/>
    <n v="100"/>
    <x v="1"/>
    <n v="5"/>
    <s v="Route3"/>
    <s v="Zone2"/>
    <x v="2"/>
    <d v="2023-09-01T11:48:00"/>
  </r>
  <r>
    <n v="1251"/>
    <s v="941 Main St"/>
    <n v="5"/>
    <x v="2"/>
    <x v="244"/>
    <s v="Completed"/>
    <x v="9"/>
    <n v="4.1578947368421053"/>
    <s v="Utilized"/>
    <x v="0"/>
    <s v="CityA"/>
    <n v="79"/>
    <n v="26"/>
    <n v="53"/>
    <x v="0"/>
    <x v="1"/>
    <n v="100"/>
    <x v="2"/>
    <n v="5"/>
    <s v="Route2"/>
    <s v="Zone1"/>
    <x v="1"/>
    <d v="2023-09-01T10:46:00"/>
  </r>
  <r>
    <n v="1252"/>
    <s v="94 Main St"/>
    <n v="5"/>
    <x v="3"/>
    <x v="245"/>
    <s v="Completed"/>
    <x v="29"/>
    <n v="7.833333333333333"/>
    <s v="Utilized"/>
    <x v="1"/>
    <s v="CityE"/>
    <n v="141"/>
    <n v="18"/>
    <n v="123"/>
    <x v="0"/>
    <x v="1"/>
    <n v="100"/>
    <x v="0"/>
    <n v="5"/>
    <s v="Route2"/>
    <s v="Zone3"/>
    <x v="1"/>
    <d v="2023-09-01T16:19:00"/>
  </r>
  <r>
    <n v="1253"/>
    <s v="444 Elm St"/>
    <n v="5"/>
    <x v="2"/>
    <x v="246"/>
    <s v="Completed"/>
    <x v="88"/>
    <n v="7.5294117647058822"/>
    <s v="Utilized"/>
    <x v="0"/>
    <s v="CityB"/>
    <n v="128"/>
    <n v="16"/>
    <n v="112"/>
    <x v="0"/>
    <x v="1"/>
    <n v="100"/>
    <x v="0"/>
    <n v="5"/>
    <s v="Route2"/>
    <s v="Zone2"/>
    <x v="0"/>
    <d v="2023-09-01T15:58:00"/>
  </r>
  <r>
    <n v="1254"/>
    <s v="52 Main St"/>
    <n v="5"/>
    <x v="1"/>
    <x v="247"/>
    <s v="Completed"/>
    <x v="14"/>
    <n v="5.333333333333333"/>
    <s v="Under Utilized"/>
    <x v="1"/>
    <s v="CityB"/>
    <n v="64"/>
    <n v="9"/>
    <n v="55"/>
    <x v="0"/>
    <x v="0"/>
    <n v="100"/>
    <x v="2"/>
    <n v="5"/>
    <s v="Route1"/>
    <s v="Zone3"/>
    <x v="1"/>
    <d v="2023-09-01T17:21:00"/>
  </r>
  <r>
    <n v="1255"/>
    <s v="329 Cedar St"/>
    <n v="5"/>
    <x v="2"/>
    <x v="248"/>
    <s v="In Progress"/>
    <x v="35"/>
    <n v="7.666666666666667"/>
    <s v="Under Utilized"/>
    <x v="0"/>
    <s v="CityB"/>
    <n v="69"/>
    <n v="29"/>
    <n v="40"/>
    <x v="0"/>
    <x v="1"/>
    <n v="100"/>
    <x v="2"/>
    <n v="5"/>
    <s v="Route2"/>
    <s v="Zone2"/>
    <x v="2"/>
    <d v="2023-09-01T17:07:00"/>
  </r>
  <r>
    <n v="1256"/>
    <s v="488 Elm St"/>
    <n v="5"/>
    <x v="1"/>
    <x v="249"/>
    <s v="In Progress"/>
    <x v="16"/>
    <n v="4.4666666666666668"/>
    <s v="Under Utilized"/>
    <x v="1"/>
    <s v="CityC"/>
    <n v="67"/>
    <n v="22"/>
    <n v="45"/>
    <x v="0"/>
    <x v="1"/>
    <n v="100"/>
    <x v="1"/>
    <n v="5"/>
    <s v="Route2"/>
    <s v="Zone3"/>
    <x v="2"/>
    <d v="2023-09-01T10:41:00"/>
  </r>
  <r>
    <n v="1257"/>
    <s v="620 Elm St"/>
    <n v="5"/>
    <x v="1"/>
    <x v="250"/>
    <s v="In Progress"/>
    <x v="58"/>
    <n v="12.823529411764707"/>
    <s v="Utilized"/>
    <x v="1"/>
    <s v="CityB"/>
    <n v="218"/>
    <n v="25"/>
    <n v="193"/>
    <x v="0"/>
    <x v="1"/>
    <n v="100"/>
    <x v="1"/>
    <n v="5"/>
    <s v="Route3"/>
    <s v="Zone1"/>
    <x v="1"/>
    <d v="2023-09-01T17:15:00"/>
  </r>
  <r>
    <n v="1258"/>
    <s v="295 Cedar St"/>
    <n v="5"/>
    <x v="3"/>
    <x v="251"/>
    <s v="In Progress"/>
    <x v="32"/>
    <n v="5.3571428571428568"/>
    <s v="Under Utilized"/>
    <x v="0"/>
    <s v="CityB"/>
    <n v="75"/>
    <n v="22"/>
    <n v="53"/>
    <x v="0"/>
    <x v="1"/>
    <n v="100"/>
    <x v="1"/>
    <n v="5"/>
    <s v="Route5"/>
    <s v="Zone1"/>
    <x v="2"/>
    <d v="2023-09-01T15:24:00"/>
  </r>
  <r>
    <n v="1259"/>
    <s v="454 Elm St"/>
    <n v="5"/>
    <x v="0"/>
    <x v="252"/>
    <s v="In Progress"/>
    <x v="44"/>
    <n v="9.0399999999999991"/>
    <s v="Utilized"/>
    <x v="0"/>
    <s v="CityB"/>
    <n v="226"/>
    <n v="14"/>
    <n v="212"/>
    <x v="0"/>
    <x v="0"/>
    <n v="100"/>
    <x v="1"/>
    <n v="5"/>
    <s v="Route4"/>
    <s v="Zone3"/>
    <x v="0"/>
    <d v="2023-09-01T17:12:00"/>
  </r>
  <r>
    <n v="1260"/>
    <s v="7 Main St"/>
    <n v="5"/>
    <x v="2"/>
    <x v="253"/>
    <s v="Completed"/>
    <x v="88"/>
    <n v="11.352941176470589"/>
    <s v="Utilized"/>
    <x v="1"/>
    <s v="CityB"/>
    <n v="193"/>
    <n v="5"/>
    <n v="188"/>
    <x v="0"/>
    <x v="0"/>
    <n v="100"/>
    <x v="2"/>
    <n v="5"/>
    <s v="Route2"/>
    <s v="Zone2"/>
    <x v="0"/>
    <d v="2023-09-01T09:57:00"/>
  </r>
  <r>
    <n v="1261"/>
    <s v="998 Elm St"/>
    <n v="5"/>
    <x v="4"/>
    <x v="254"/>
    <s v="Completed"/>
    <x v="13"/>
    <n v="7"/>
    <s v="Under Utilized"/>
    <x v="1"/>
    <s v="CityA"/>
    <n v="91"/>
    <n v="10"/>
    <n v="81"/>
    <x v="0"/>
    <x v="0"/>
    <n v="100"/>
    <x v="2"/>
    <n v="5"/>
    <s v="Route2"/>
    <s v="Zone1"/>
    <x v="1"/>
    <d v="2023-09-01T09:08:00"/>
  </r>
  <r>
    <n v="1262"/>
    <s v="148 Cedar St"/>
    <n v="5"/>
    <x v="0"/>
    <x v="255"/>
    <s v="Completed"/>
    <x v="43"/>
    <n v="2.64"/>
    <s v="Utilized"/>
    <x v="1"/>
    <s v="CityB"/>
    <n v="66"/>
    <n v="22"/>
    <n v="44"/>
    <x v="0"/>
    <x v="1"/>
    <n v="100"/>
    <x v="2"/>
    <n v="5"/>
    <s v="Route2"/>
    <s v="Zone3"/>
    <x v="2"/>
    <d v="2023-09-01T09:58:00"/>
  </r>
  <r>
    <n v="1263"/>
    <s v="997 Elm St"/>
    <n v="5"/>
    <x v="3"/>
    <x v="256"/>
    <s v="In Progress"/>
    <x v="33"/>
    <n v="3"/>
    <s v="Utilized"/>
    <x v="0"/>
    <s v="CityB"/>
    <n v="75"/>
    <n v="15"/>
    <n v="60"/>
    <x v="0"/>
    <x v="0"/>
    <n v="100"/>
    <x v="2"/>
    <n v="5"/>
    <s v="Route2"/>
    <s v="Zone1"/>
    <x v="2"/>
    <d v="2023-09-01T13:17:00"/>
  </r>
  <r>
    <n v="1264"/>
    <s v="720 Main St"/>
    <n v="5"/>
    <x v="2"/>
    <x v="257"/>
    <s v="Completed"/>
    <x v="60"/>
    <n v="4.4705882352941178"/>
    <s v="Utilized"/>
    <x v="0"/>
    <s v="CityC"/>
    <n v="76"/>
    <n v="14"/>
    <n v="62"/>
    <x v="0"/>
    <x v="0"/>
    <n v="100"/>
    <x v="0"/>
    <n v="5"/>
    <s v="Route5"/>
    <s v="Zone3"/>
    <x v="0"/>
    <d v="2023-09-01T13:44:00"/>
  </r>
  <r>
    <n v="1265"/>
    <s v="192 Oak St"/>
    <n v="5"/>
    <x v="2"/>
    <x v="258"/>
    <s v="Completed"/>
    <x v="73"/>
    <n v="11.181818181818182"/>
    <s v="Under Utilized"/>
    <x v="0"/>
    <s v="CityA"/>
    <n v="123"/>
    <n v="2"/>
    <n v="121"/>
    <x v="0"/>
    <x v="0"/>
    <n v="100"/>
    <x v="2"/>
    <n v="5"/>
    <s v="Route3"/>
    <s v="Zone1"/>
    <x v="1"/>
    <d v="2023-09-01T16:23:00"/>
  </r>
  <r>
    <n v="1266"/>
    <s v="167 Pine St"/>
    <n v="5"/>
    <x v="0"/>
    <x v="259"/>
    <s v="In Progress"/>
    <x v="47"/>
    <n v="20.454545454545453"/>
    <s v="Under Utilized"/>
    <x v="2"/>
    <s v="CityA"/>
    <n v="225"/>
    <n v="4"/>
    <n v="221"/>
    <x v="0"/>
    <x v="0"/>
    <n v="100"/>
    <x v="0"/>
    <n v="5"/>
    <s v="Route5"/>
    <s v="Zone2"/>
    <x v="2"/>
    <d v="2023-09-01T17:12:00"/>
  </r>
  <r>
    <n v="1267"/>
    <s v="304 Cedar St"/>
    <n v="5"/>
    <x v="1"/>
    <x v="260"/>
    <s v="Completed"/>
    <x v="42"/>
    <n v="14.733333333333333"/>
    <s v="Under Utilized"/>
    <x v="1"/>
    <s v="CityB"/>
    <n v="221"/>
    <n v="2"/>
    <n v="219"/>
    <x v="0"/>
    <x v="0"/>
    <n v="100"/>
    <x v="0"/>
    <n v="5"/>
    <s v="Route2"/>
    <s v="Zone1"/>
    <x v="0"/>
    <d v="2023-09-01T14:49:00"/>
  </r>
  <r>
    <n v="1268"/>
    <s v="519 Oak St"/>
    <n v="5"/>
    <x v="2"/>
    <x v="261"/>
    <s v="Completed"/>
    <x v="14"/>
    <n v="9.0833333333333339"/>
    <s v="Under Utilized"/>
    <x v="2"/>
    <s v="CityC"/>
    <n v="109"/>
    <n v="10"/>
    <n v="99"/>
    <x v="0"/>
    <x v="0"/>
    <n v="100"/>
    <x v="1"/>
    <n v="5"/>
    <s v="Route5"/>
    <s v="Zone1"/>
    <x v="1"/>
    <d v="2023-09-01T13:59:00"/>
  </r>
  <r>
    <n v="1269"/>
    <s v="437 Oak St"/>
    <n v="5"/>
    <x v="4"/>
    <x v="262"/>
    <s v="In Progress"/>
    <x v="5"/>
    <n v="11.85"/>
    <s v="Utilized"/>
    <x v="2"/>
    <s v="CityC"/>
    <n v="237"/>
    <n v="20"/>
    <n v="217"/>
    <x v="0"/>
    <x v="1"/>
    <n v="100"/>
    <x v="0"/>
    <n v="5"/>
    <s v="Route3"/>
    <s v="Zone1"/>
    <x v="1"/>
    <d v="2023-09-01T15:56:00"/>
  </r>
  <r>
    <n v="1270"/>
    <s v="754 Elm St"/>
    <n v="5"/>
    <x v="0"/>
    <x v="263"/>
    <s v="In Progress"/>
    <x v="86"/>
    <n v="6"/>
    <s v="Utilized"/>
    <x v="1"/>
    <s v="CityC"/>
    <n v="132"/>
    <n v="2"/>
    <n v="130"/>
    <x v="0"/>
    <x v="0"/>
    <n v="100"/>
    <x v="0"/>
    <n v="5"/>
    <s v="Route3"/>
    <s v="Zone1"/>
    <x v="0"/>
    <d v="2023-09-01T15:08:00"/>
  </r>
  <r>
    <n v="1271"/>
    <s v="8 Oak St"/>
    <n v="5"/>
    <x v="4"/>
    <x v="264"/>
    <s v="In Progress"/>
    <x v="23"/>
    <n v="11"/>
    <s v="Utilized"/>
    <x v="0"/>
    <s v="CityA"/>
    <n v="187"/>
    <n v="16"/>
    <n v="171"/>
    <x v="0"/>
    <x v="1"/>
    <n v="100"/>
    <x v="1"/>
    <n v="5"/>
    <s v="Route3"/>
    <s v="Zone3"/>
    <x v="0"/>
    <d v="2023-09-01T16:15:00"/>
  </r>
  <r>
    <n v="1272"/>
    <s v="773 Elm St"/>
    <n v="5"/>
    <x v="3"/>
    <x v="51"/>
    <s v="In Progress"/>
    <x v="31"/>
    <n v="18.076923076923077"/>
    <s v="Under Utilized"/>
    <x v="1"/>
    <s v="CityA"/>
    <n v="235"/>
    <n v="18"/>
    <n v="217"/>
    <x v="0"/>
    <x v="1"/>
    <n v="100"/>
    <x v="2"/>
    <n v="5"/>
    <s v="Route3"/>
    <s v="Zone3"/>
    <x v="1"/>
    <d v="2023-09-01T15:21:00"/>
  </r>
  <r>
    <n v="1273"/>
    <s v="64 Main St"/>
    <n v="5"/>
    <x v="1"/>
    <x v="19"/>
    <s v="In Progress"/>
    <x v="24"/>
    <n v="17"/>
    <s v="Under Utilized"/>
    <x v="1"/>
    <s v="CityE"/>
    <n v="221"/>
    <n v="24"/>
    <n v="197"/>
    <x v="0"/>
    <x v="1"/>
    <n v="100"/>
    <x v="0"/>
    <n v="5"/>
    <s v="Route3"/>
    <s v="Zone3"/>
    <x v="0"/>
    <d v="2023-09-01T14:58:00"/>
  </r>
  <r>
    <n v="1274"/>
    <s v="353 Main St"/>
    <n v="5"/>
    <x v="0"/>
    <x v="265"/>
    <s v="In Progress"/>
    <x v="96"/>
    <n v="12.538461538461538"/>
    <s v="Under Utilized"/>
    <x v="0"/>
    <s v="CityB"/>
    <n v="163"/>
    <n v="10"/>
    <n v="153"/>
    <x v="0"/>
    <x v="0"/>
    <n v="100"/>
    <x v="0"/>
    <n v="5"/>
    <s v="Route3"/>
    <s v="Zone2"/>
    <x v="1"/>
    <d v="2023-09-01T09:27:00"/>
  </r>
  <r>
    <n v="1275"/>
    <s v="774 Pine St"/>
    <n v="5"/>
    <x v="3"/>
    <x v="266"/>
    <s v="In Progress"/>
    <x v="22"/>
    <n v="6.7058823529411766"/>
    <s v="Utilized"/>
    <x v="1"/>
    <s v="CityC"/>
    <n v="114"/>
    <n v="9"/>
    <n v="105"/>
    <x v="0"/>
    <x v="0"/>
    <n v="100"/>
    <x v="0"/>
    <n v="5"/>
    <s v="Route2"/>
    <s v="Zone2"/>
    <x v="2"/>
    <d v="2023-09-01T09:32:00"/>
  </r>
  <r>
    <n v="1276"/>
    <s v="691 Pine St"/>
    <n v="5"/>
    <x v="3"/>
    <x v="267"/>
    <s v="In Progress"/>
    <x v="37"/>
    <n v="21.142857142857142"/>
    <s v="Under Utilized"/>
    <x v="1"/>
    <s v="CityC"/>
    <n v="148"/>
    <n v="29"/>
    <n v="119"/>
    <x v="0"/>
    <x v="1"/>
    <n v="100"/>
    <x v="1"/>
    <n v="5"/>
    <s v="Route1"/>
    <s v="Zone2"/>
    <x v="2"/>
    <d v="2023-09-01T10:31:00"/>
  </r>
  <r>
    <n v="1277"/>
    <s v="763 Main St"/>
    <n v="5"/>
    <x v="4"/>
    <x v="268"/>
    <s v="Completed"/>
    <x v="78"/>
    <n v="8.2777777777777786"/>
    <s v="Utilized"/>
    <x v="2"/>
    <s v="CityC"/>
    <n v="149"/>
    <n v="26"/>
    <n v="123"/>
    <x v="0"/>
    <x v="1"/>
    <n v="100"/>
    <x v="2"/>
    <n v="5"/>
    <s v="Route2"/>
    <s v="Zone2"/>
    <x v="0"/>
    <d v="2023-09-01T14:33:00"/>
  </r>
  <r>
    <n v="1278"/>
    <s v="603 Oak St"/>
    <n v="5"/>
    <x v="0"/>
    <x v="269"/>
    <s v="Completed"/>
    <x v="8"/>
    <n v="6.625"/>
    <s v="Utilized"/>
    <x v="2"/>
    <s v="CityA"/>
    <n v="106"/>
    <n v="2"/>
    <n v="104"/>
    <x v="0"/>
    <x v="0"/>
    <n v="100"/>
    <x v="2"/>
    <n v="5"/>
    <s v="Route5"/>
    <s v="Zone1"/>
    <x v="1"/>
    <d v="2023-09-01T08:32:00"/>
  </r>
  <r>
    <n v="1279"/>
    <s v="695 Main St"/>
    <n v="5"/>
    <x v="0"/>
    <x v="270"/>
    <s v="In Progress"/>
    <x v="50"/>
    <n v="15.133333333333333"/>
    <s v="Under Utilized"/>
    <x v="1"/>
    <s v="CityB"/>
    <n v="227"/>
    <n v="1"/>
    <n v="226"/>
    <x v="0"/>
    <x v="0"/>
    <n v="100"/>
    <x v="1"/>
    <n v="5"/>
    <s v="Route4"/>
    <s v="Zone1"/>
    <x v="1"/>
    <d v="2023-09-01T14:19:00"/>
  </r>
  <r>
    <n v="1280"/>
    <s v="269 Oak St"/>
    <n v="5"/>
    <x v="1"/>
    <x v="271"/>
    <s v="Completed"/>
    <x v="97"/>
    <n v="8.1666666666666661"/>
    <s v="Under Utilized"/>
    <x v="1"/>
    <s v="CityD"/>
    <n v="98"/>
    <n v="25"/>
    <n v="73"/>
    <x v="0"/>
    <x v="1"/>
    <n v="100"/>
    <x v="0"/>
    <n v="5"/>
    <s v="Route5"/>
    <s v="Zone1"/>
    <x v="1"/>
    <d v="2023-09-01T14:14:00"/>
  </r>
  <r>
    <n v="1281"/>
    <s v="367 Pine St"/>
    <n v="5"/>
    <x v="4"/>
    <x v="272"/>
    <s v="In Progress"/>
    <x v="86"/>
    <n v="10"/>
    <s v="Utilized"/>
    <x v="2"/>
    <s v="CityE"/>
    <n v="220"/>
    <n v="27"/>
    <n v="193"/>
    <x v="0"/>
    <x v="1"/>
    <n v="100"/>
    <x v="0"/>
    <n v="5"/>
    <s v="Route5"/>
    <s v="Zone3"/>
    <x v="2"/>
    <d v="2023-09-01T16:43:00"/>
  </r>
  <r>
    <n v="1282"/>
    <s v="512 Oak St"/>
    <n v="5"/>
    <x v="1"/>
    <x v="273"/>
    <s v="In Progress"/>
    <x v="60"/>
    <n v="6"/>
    <s v="Utilized"/>
    <x v="2"/>
    <s v="CityE"/>
    <n v="102"/>
    <n v="3"/>
    <n v="99"/>
    <x v="0"/>
    <x v="0"/>
    <n v="100"/>
    <x v="0"/>
    <n v="5"/>
    <s v="Route2"/>
    <s v="Zone2"/>
    <x v="1"/>
    <d v="2023-09-01T14:13:00"/>
  </r>
  <r>
    <n v="1283"/>
    <s v="321 Cedar St"/>
    <n v="5"/>
    <x v="2"/>
    <x v="274"/>
    <s v="Completed"/>
    <x v="8"/>
    <n v="3.75"/>
    <s v="Utilized"/>
    <x v="0"/>
    <s v="CityE"/>
    <n v="60"/>
    <n v="21"/>
    <n v="39"/>
    <x v="0"/>
    <x v="1"/>
    <n v="100"/>
    <x v="2"/>
    <n v="5"/>
    <s v="Route5"/>
    <s v="Zone3"/>
    <x v="0"/>
    <d v="2023-09-01T16:45:00"/>
  </r>
  <r>
    <n v="1284"/>
    <s v="234 Cedar St"/>
    <n v="5"/>
    <x v="2"/>
    <x v="275"/>
    <s v="Completed"/>
    <x v="42"/>
    <n v="13.266666666666667"/>
    <s v="Under Utilized"/>
    <x v="0"/>
    <s v="CityE"/>
    <n v="199"/>
    <n v="29"/>
    <n v="170"/>
    <x v="0"/>
    <x v="1"/>
    <n v="100"/>
    <x v="0"/>
    <n v="5"/>
    <s v="Route5"/>
    <s v="Zone2"/>
    <x v="0"/>
    <d v="2023-09-01T14:36:00"/>
  </r>
  <r>
    <n v="1285"/>
    <s v="44 Oak St"/>
    <n v="5"/>
    <x v="1"/>
    <x v="276"/>
    <s v="Completed"/>
    <x v="96"/>
    <n v="12.23076923076923"/>
    <s v="Under Utilized"/>
    <x v="1"/>
    <s v="CityC"/>
    <n v="159"/>
    <n v="6"/>
    <n v="153"/>
    <x v="0"/>
    <x v="0"/>
    <n v="100"/>
    <x v="1"/>
    <n v="5"/>
    <s v="Route5"/>
    <s v="Zone3"/>
    <x v="0"/>
    <d v="2023-09-01T14:27:00"/>
  </r>
  <r>
    <n v="1286"/>
    <s v="477 Pine St"/>
    <n v="5"/>
    <x v="4"/>
    <x v="277"/>
    <s v="In Progress"/>
    <x v="79"/>
    <n v="5.4736842105263159"/>
    <s v="Utilized"/>
    <x v="1"/>
    <s v="CityB"/>
    <n v="104"/>
    <n v="22"/>
    <n v="82"/>
    <x v="0"/>
    <x v="1"/>
    <n v="100"/>
    <x v="2"/>
    <n v="5"/>
    <s v="Route2"/>
    <s v="Zone2"/>
    <x v="0"/>
    <d v="2023-09-01T13:17:00"/>
  </r>
  <r>
    <n v="1287"/>
    <s v="946 Pine St"/>
    <n v="5"/>
    <x v="1"/>
    <x v="278"/>
    <s v="In Progress"/>
    <x v="43"/>
    <n v="8.1999999999999993"/>
    <s v="Utilized"/>
    <x v="0"/>
    <s v="CityE"/>
    <n v="205"/>
    <n v="18"/>
    <n v="187"/>
    <x v="0"/>
    <x v="1"/>
    <n v="100"/>
    <x v="1"/>
    <n v="5"/>
    <s v="Route4"/>
    <s v="Zone1"/>
    <x v="1"/>
    <d v="2023-09-01T12:57:00"/>
  </r>
  <r>
    <n v="1288"/>
    <s v="890 Pine St"/>
    <n v="5"/>
    <x v="1"/>
    <x v="279"/>
    <s v="In Progress"/>
    <x v="95"/>
    <n v="7.8125"/>
    <s v="Utilized"/>
    <x v="0"/>
    <s v="CityB"/>
    <n v="125"/>
    <n v="24"/>
    <n v="101"/>
    <x v="0"/>
    <x v="1"/>
    <n v="100"/>
    <x v="2"/>
    <n v="5"/>
    <s v="Route2"/>
    <s v="Zone3"/>
    <x v="0"/>
    <d v="2023-09-01T12:00:00"/>
  </r>
  <r>
    <n v="1289"/>
    <s v="157 Elm St"/>
    <n v="5"/>
    <x v="1"/>
    <x v="280"/>
    <s v="In Progress"/>
    <x v="3"/>
    <n v="8.5294117647058822"/>
    <s v="Utilized"/>
    <x v="1"/>
    <s v="CityB"/>
    <n v="145"/>
    <n v="13"/>
    <n v="132"/>
    <x v="0"/>
    <x v="0"/>
    <n v="100"/>
    <x v="1"/>
    <n v="5"/>
    <s v="Route4"/>
    <s v="Zone3"/>
    <x v="2"/>
    <d v="2023-09-01T08:57:00"/>
  </r>
  <r>
    <n v="1290"/>
    <s v="430 Main St"/>
    <n v="5"/>
    <x v="2"/>
    <x v="281"/>
    <s v="Completed"/>
    <x v="59"/>
    <n v="12.0625"/>
    <s v="Utilized"/>
    <x v="0"/>
    <s v="CityB"/>
    <n v="193"/>
    <n v="26"/>
    <n v="167"/>
    <x v="0"/>
    <x v="1"/>
    <n v="100"/>
    <x v="0"/>
    <n v="5"/>
    <s v="Route1"/>
    <s v="Zone1"/>
    <x v="0"/>
    <d v="2023-09-01T15:54:00"/>
  </r>
  <r>
    <n v="1291"/>
    <s v="808 Oak St"/>
    <n v="5"/>
    <x v="1"/>
    <x v="282"/>
    <s v="Completed"/>
    <x v="85"/>
    <n v="10.0625"/>
    <s v="Utilized"/>
    <x v="1"/>
    <s v="CityB"/>
    <n v="161"/>
    <n v="11"/>
    <n v="150"/>
    <x v="0"/>
    <x v="0"/>
    <n v="100"/>
    <x v="2"/>
    <n v="5"/>
    <s v="Route4"/>
    <s v="Zone3"/>
    <x v="1"/>
    <d v="2023-09-01T15:24:00"/>
  </r>
  <r>
    <n v="1292"/>
    <s v="892 Elm St"/>
    <n v="5"/>
    <x v="1"/>
    <x v="283"/>
    <s v="Completed"/>
    <x v="60"/>
    <n v="9.5882352941176467"/>
    <s v="Utilized"/>
    <x v="0"/>
    <s v="CityC"/>
    <n v="163"/>
    <n v="0"/>
    <n v="163"/>
    <x v="1"/>
    <x v="2"/>
    <n v="100"/>
    <x v="0"/>
    <n v="5"/>
    <s v="Route4"/>
    <s v="Zone1"/>
    <x v="0"/>
    <d v="2023-09-01T11:01:00"/>
  </r>
  <r>
    <n v="1293"/>
    <s v="375 Main St"/>
    <n v="5"/>
    <x v="1"/>
    <x v="284"/>
    <s v="Completed"/>
    <x v="7"/>
    <n v="14.75"/>
    <s v="Utilized"/>
    <x v="1"/>
    <s v="CityB"/>
    <n v="236"/>
    <n v="6"/>
    <n v="230"/>
    <x v="0"/>
    <x v="0"/>
    <n v="100"/>
    <x v="2"/>
    <n v="5"/>
    <s v="Route5"/>
    <s v="Zone3"/>
    <x v="0"/>
    <d v="2023-09-01T08:26:00"/>
  </r>
  <r>
    <n v="1294"/>
    <s v="811 Elm St"/>
    <n v="5"/>
    <x v="2"/>
    <x v="285"/>
    <s v="In Progress"/>
    <x v="91"/>
    <n v="6.416666666666667"/>
    <s v="Under Utilized"/>
    <x v="0"/>
    <s v="CityD"/>
    <n v="77"/>
    <n v="8"/>
    <n v="69"/>
    <x v="0"/>
    <x v="0"/>
    <n v="100"/>
    <x v="0"/>
    <n v="5"/>
    <s v="Route4"/>
    <s v="Zone2"/>
    <x v="0"/>
    <d v="2023-09-01T14:46:00"/>
  </r>
  <r>
    <n v="1295"/>
    <s v="608 Elm St"/>
    <n v="5"/>
    <x v="2"/>
    <x v="286"/>
    <s v="Completed"/>
    <x v="92"/>
    <n v="6.1875"/>
    <s v="Utilized"/>
    <x v="0"/>
    <s v="CityB"/>
    <n v="99"/>
    <n v="12"/>
    <n v="87"/>
    <x v="0"/>
    <x v="0"/>
    <n v="100"/>
    <x v="1"/>
    <n v="5"/>
    <s v="Route5"/>
    <s v="Zone1"/>
    <x v="1"/>
    <d v="2023-09-01T12:26:00"/>
  </r>
  <r>
    <n v="1296"/>
    <s v="98 Main St"/>
    <n v="5"/>
    <x v="1"/>
    <x v="287"/>
    <s v="Completed"/>
    <x v="95"/>
    <n v="11.0625"/>
    <s v="Utilized"/>
    <x v="1"/>
    <s v="CityE"/>
    <n v="177"/>
    <n v="25"/>
    <n v="152"/>
    <x v="0"/>
    <x v="1"/>
    <n v="100"/>
    <x v="1"/>
    <n v="5"/>
    <s v="Route1"/>
    <s v="Zone2"/>
    <x v="2"/>
    <d v="2023-09-01T11:08:00"/>
  </r>
  <r>
    <n v="1297"/>
    <s v="484 Elm St"/>
    <n v="5"/>
    <x v="4"/>
    <x v="288"/>
    <s v="In Progress"/>
    <x v="76"/>
    <n v="12.5"/>
    <s v="Under Utilized"/>
    <x v="1"/>
    <s v="CityD"/>
    <n v="175"/>
    <n v="0"/>
    <n v="175"/>
    <x v="1"/>
    <x v="2"/>
    <n v="100"/>
    <x v="1"/>
    <n v="5"/>
    <s v="Route4"/>
    <s v="Zone1"/>
    <x v="0"/>
    <d v="2023-09-01T13:14:00"/>
  </r>
  <r>
    <n v="1298"/>
    <s v="346 Elm St"/>
    <n v="5"/>
    <x v="3"/>
    <x v="289"/>
    <s v="In Progress"/>
    <x v="22"/>
    <n v="9.117647058823529"/>
    <s v="Utilized"/>
    <x v="0"/>
    <s v="CityB"/>
    <n v="155"/>
    <n v="3"/>
    <n v="152"/>
    <x v="0"/>
    <x v="0"/>
    <n v="100"/>
    <x v="1"/>
    <n v="5"/>
    <s v="Route1"/>
    <s v="Zone3"/>
    <x v="2"/>
    <d v="2023-09-01T12:53:00"/>
  </r>
  <r>
    <n v="1299"/>
    <s v="510 Pine St"/>
    <n v="5"/>
    <x v="2"/>
    <x v="97"/>
    <s v="Completed"/>
    <x v="22"/>
    <n v="9"/>
    <s v="Utilized"/>
    <x v="2"/>
    <s v="CityA"/>
    <n v="153"/>
    <n v="2"/>
    <n v="151"/>
    <x v="0"/>
    <x v="0"/>
    <n v="100"/>
    <x v="1"/>
    <n v="5"/>
    <s v="Route5"/>
    <s v="Zone3"/>
    <x v="0"/>
    <d v="2023-09-01T17:16:00"/>
  </r>
  <r>
    <n v="1300"/>
    <s v="311 Cedar St"/>
    <n v="5"/>
    <x v="4"/>
    <x v="290"/>
    <s v="In Progress"/>
    <x v="4"/>
    <n v="17.8"/>
    <s v="Under Utilized"/>
    <x v="0"/>
    <s v="CityE"/>
    <n v="178"/>
    <n v="29"/>
    <n v="149"/>
    <x v="0"/>
    <x v="1"/>
    <n v="100"/>
    <x v="0"/>
    <n v="5"/>
    <s v="Route4"/>
    <s v="Zone2"/>
    <x v="2"/>
    <d v="2023-09-01T16:17:00"/>
  </r>
  <r>
    <n v="1301"/>
    <s v="234 Elm St"/>
    <n v="5"/>
    <x v="1"/>
    <x v="291"/>
    <s v="Completed"/>
    <x v="30"/>
    <n v="14.833333333333334"/>
    <s v="Under Utilized"/>
    <x v="1"/>
    <s v="CityA"/>
    <n v="178"/>
    <n v="11"/>
    <n v="167"/>
    <x v="0"/>
    <x v="0"/>
    <n v="100"/>
    <x v="1"/>
    <n v="5"/>
    <s v="Route1"/>
    <s v="Zone2"/>
    <x v="0"/>
    <d v="2023-09-01T09:00:00"/>
  </r>
  <r>
    <n v="1302"/>
    <s v="622 Pine St"/>
    <n v="5"/>
    <x v="1"/>
    <x v="292"/>
    <s v="In Progress"/>
    <x v="76"/>
    <n v="16.928571428571427"/>
    <s v="Under Utilized"/>
    <x v="1"/>
    <s v="CityC"/>
    <n v="237"/>
    <n v="1"/>
    <n v="236"/>
    <x v="0"/>
    <x v="0"/>
    <n v="100"/>
    <x v="1"/>
    <n v="5"/>
    <s v="Route2"/>
    <s v="Zone1"/>
    <x v="0"/>
    <d v="2023-09-01T11:45:00"/>
  </r>
  <r>
    <n v="1303"/>
    <s v="446 Elm St"/>
    <n v="5"/>
    <x v="1"/>
    <x v="293"/>
    <s v="In Progress"/>
    <x v="70"/>
    <n v="10.454545454545455"/>
    <s v="Under Utilized"/>
    <x v="2"/>
    <s v="CityE"/>
    <n v="115"/>
    <n v="17"/>
    <n v="98"/>
    <x v="0"/>
    <x v="1"/>
    <n v="100"/>
    <x v="2"/>
    <n v="5"/>
    <s v="Route2"/>
    <s v="Zone1"/>
    <x v="0"/>
    <d v="2023-09-01T15:32:00"/>
  </r>
  <r>
    <n v="1304"/>
    <s v="993 Main St"/>
    <n v="5"/>
    <x v="4"/>
    <x v="294"/>
    <s v="In Progress"/>
    <x v="90"/>
    <n v="15.416666666666666"/>
    <s v="Under Utilized"/>
    <x v="0"/>
    <s v="CityE"/>
    <n v="185"/>
    <n v="5"/>
    <n v="180"/>
    <x v="0"/>
    <x v="0"/>
    <n v="100"/>
    <x v="2"/>
    <n v="5"/>
    <s v="Route2"/>
    <s v="Zone2"/>
    <x v="1"/>
    <d v="2023-09-01T14:33:00"/>
  </r>
  <r>
    <n v="1305"/>
    <s v="985 Main St"/>
    <n v="5"/>
    <x v="3"/>
    <x v="295"/>
    <s v="In Progress"/>
    <x v="5"/>
    <n v="10"/>
    <s v="Utilized"/>
    <x v="0"/>
    <s v="CityB"/>
    <n v="200"/>
    <n v="2"/>
    <n v="198"/>
    <x v="0"/>
    <x v="0"/>
    <n v="100"/>
    <x v="1"/>
    <n v="5"/>
    <s v="Route1"/>
    <s v="Zone1"/>
    <x v="0"/>
    <d v="2023-09-01T12:13:00"/>
  </r>
  <r>
    <n v="1306"/>
    <s v="976 Oak St"/>
    <n v="5"/>
    <x v="1"/>
    <x v="296"/>
    <s v="In Progress"/>
    <x v="77"/>
    <n v="9.5"/>
    <s v="Utilized"/>
    <x v="0"/>
    <s v="CityA"/>
    <n v="171"/>
    <n v="15"/>
    <n v="156"/>
    <x v="0"/>
    <x v="0"/>
    <n v="100"/>
    <x v="1"/>
    <n v="5"/>
    <s v="Route4"/>
    <s v="Zone2"/>
    <x v="0"/>
    <d v="2023-09-01T15:57:00"/>
  </r>
  <r>
    <n v="1307"/>
    <s v="623 Oak St"/>
    <n v="5"/>
    <x v="2"/>
    <x v="297"/>
    <s v="In Progress"/>
    <x v="40"/>
    <n v="7.8095238095238093"/>
    <s v="Utilized"/>
    <x v="2"/>
    <s v="CityB"/>
    <n v="164"/>
    <n v="3"/>
    <n v="161"/>
    <x v="0"/>
    <x v="0"/>
    <n v="100"/>
    <x v="2"/>
    <n v="5"/>
    <s v="Route2"/>
    <s v="Zone1"/>
    <x v="1"/>
    <d v="2023-09-01T09:29:00"/>
  </r>
  <r>
    <n v="1308"/>
    <s v="241 Cedar St"/>
    <n v="5"/>
    <x v="1"/>
    <x v="298"/>
    <s v="Completed"/>
    <x v="18"/>
    <n v="3.875"/>
    <s v="Utilized"/>
    <x v="2"/>
    <s v="CityC"/>
    <n v="62"/>
    <n v="1"/>
    <n v="61"/>
    <x v="0"/>
    <x v="0"/>
    <n v="100"/>
    <x v="2"/>
    <n v="5"/>
    <s v="Route5"/>
    <s v="Zone1"/>
    <x v="1"/>
    <d v="2023-09-01T11:38:00"/>
  </r>
  <r>
    <n v="1309"/>
    <s v="823 Elm St"/>
    <n v="5"/>
    <x v="1"/>
    <x v="299"/>
    <s v="Completed"/>
    <x v="57"/>
    <n v="13.4"/>
    <s v="Under Utilized"/>
    <x v="0"/>
    <s v="CityC"/>
    <n v="201"/>
    <n v="11"/>
    <n v="190"/>
    <x v="0"/>
    <x v="0"/>
    <n v="100"/>
    <x v="1"/>
    <n v="5"/>
    <s v="Route2"/>
    <s v="Zone2"/>
    <x v="0"/>
    <d v="2023-09-01T09:35:00"/>
  </r>
  <r>
    <n v="1310"/>
    <s v="503 Main St"/>
    <n v="5"/>
    <x v="4"/>
    <x v="300"/>
    <s v="In Progress"/>
    <x v="98"/>
    <n v="18.916666666666668"/>
    <s v="Under Utilized"/>
    <x v="0"/>
    <s v="CityA"/>
    <n v="227"/>
    <n v="12"/>
    <n v="215"/>
    <x v="0"/>
    <x v="0"/>
    <n v="100"/>
    <x v="1"/>
    <n v="5"/>
    <s v="Route1"/>
    <s v="Zone2"/>
    <x v="2"/>
    <d v="2023-09-01T13:50:00"/>
  </r>
  <r>
    <n v="1311"/>
    <s v="647 Elm St"/>
    <n v="5"/>
    <x v="4"/>
    <x v="301"/>
    <s v="Completed"/>
    <x v="72"/>
    <n v="11.6"/>
    <s v="Under Utilized"/>
    <x v="2"/>
    <s v="CityB"/>
    <n v="174"/>
    <n v="29"/>
    <n v="145"/>
    <x v="0"/>
    <x v="1"/>
    <n v="100"/>
    <x v="0"/>
    <n v="5"/>
    <s v="Route2"/>
    <s v="Zone1"/>
    <x v="2"/>
    <d v="2023-09-01T13:07:00"/>
  </r>
  <r>
    <n v="1312"/>
    <s v="646 Oak St"/>
    <n v="5"/>
    <x v="0"/>
    <x v="302"/>
    <s v="In Progress"/>
    <x v="9"/>
    <n v="3.6315789473684212"/>
    <s v="Utilized"/>
    <x v="2"/>
    <s v="CityE"/>
    <n v="69"/>
    <n v="20"/>
    <n v="49"/>
    <x v="0"/>
    <x v="1"/>
    <n v="100"/>
    <x v="2"/>
    <n v="5"/>
    <s v="Route3"/>
    <s v="Zone2"/>
    <x v="1"/>
    <d v="2023-09-01T12:13:00"/>
  </r>
  <r>
    <n v="1313"/>
    <s v="440 Cedar St"/>
    <n v="5"/>
    <x v="3"/>
    <x v="303"/>
    <s v="Completed"/>
    <x v="3"/>
    <n v="10.705882352941176"/>
    <s v="Utilized"/>
    <x v="1"/>
    <s v="CityA"/>
    <n v="182"/>
    <n v="15"/>
    <n v="167"/>
    <x v="0"/>
    <x v="0"/>
    <n v="100"/>
    <x v="1"/>
    <n v="5"/>
    <s v="Route1"/>
    <s v="Zone2"/>
    <x v="0"/>
    <d v="2023-09-01T14:14:00"/>
  </r>
  <r>
    <n v="1314"/>
    <s v="614 Elm St"/>
    <n v="5"/>
    <x v="0"/>
    <x v="268"/>
    <s v="Completed"/>
    <x v="52"/>
    <n v="8"/>
    <s v="Under Utilized"/>
    <x v="2"/>
    <s v="CityD"/>
    <n v="96"/>
    <n v="4"/>
    <n v="92"/>
    <x v="0"/>
    <x v="0"/>
    <n v="100"/>
    <x v="0"/>
    <n v="5"/>
    <s v="Route3"/>
    <s v="Zone3"/>
    <x v="1"/>
    <d v="2023-09-01T09:35:00"/>
  </r>
  <r>
    <n v="1315"/>
    <s v="289 Oak St"/>
    <n v="5"/>
    <x v="4"/>
    <x v="304"/>
    <s v="Completed"/>
    <x v="1"/>
    <n v="10.058823529411764"/>
    <s v="Utilized"/>
    <x v="0"/>
    <s v="CityC"/>
    <n v="171"/>
    <n v="2"/>
    <n v="169"/>
    <x v="0"/>
    <x v="0"/>
    <n v="100"/>
    <x v="0"/>
    <n v="5"/>
    <s v="Route5"/>
    <s v="Zone2"/>
    <x v="0"/>
    <d v="2023-09-01T13:49:00"/>
  </r>
  <r>
    <n v="1316"/>
    <s v="827 Elm St"/>
    <n v="5"/>
    <x v="4"/>
    <x v="305"/>
    <s v="Completed"/>
    <x v="43"/>
    <n v="7.72"/>
    <s v="Utilized"/>
    <x v="2"/>
    <s v="CityE"/>
    <n v="193"/>
    <n v="3"/>
    <n v="190"/>
    <x v="0"/>
    <x v="0"/>
    <n v="100"/>
    <x v="0"/>
    <n v="5"/>
    <s v="Route5"/>
    <s v="Zone2"/>
    <x v="1"/>
    <d v="2023-09-01T17:26:00"/>
  </r>
  <r>
    <n v="1317"/>
    <s v="579 Pine St"/>
    <n v="5"/>
    <x v="3"/>
    <x v="306"/>
    <s v="In Progress"/>
    <x v="11"/>
    <n v="14.666666666666666"/>
    <s v="Under Utilized"/>
    <x v="2"/>
    <s v="CityD"/>
    <n v="176"/>
    <n v="27"/>
    <n v="149"/>
    <x v="0"/>
    <x v="1"/>
    <n v="100"/>
    <x v="2"/>
    <n v="5"/>
    <s v="Route1"/>
    <s v="Zone2"/>
    <x v="2"/>
    <d v="2023-09-01T16:15:00"/>
  </r>
  <r>
    <n v="1318"/>
    <s v="19 Pine St"/>
    <n v="5"/>
    <x v="4"/>
    <x v="307"/>
    <s v="Completed"/>
    <x v="26"/>
    <n v="6.4285714285714288"/>
    <s v="Utilized"/>
    <x v="2"/>
    <s v="CityC"/>
    <n v="135"/>
    <n v="11"/>
    <n v="124"/>
    <x v="0"/>
    <x v="0"/>
    <n v="100"/>
    <x v="2"/>
    <n v="5"/>
    <s v="Route5"/>
    <s v="Zone3"/>
    <x v="2"/>
    <d v="2023-09-01T12:51:00"/>
  </r>
  <r>
    <n v="1319"/>
    <s v="428 Elm St"/>
    <n v="5"/>
    <x v="2"/>
    <x v="308"/>
    <s v="Completed"/>
    <x v="79"/>
    <n v="10.368421052631579"/>
    <s v="Utilized"/>
    <x v="2"/>
    <s v="CityE"/>
    <n v="197"/>
    <n v="25"/>
    <n v="172"/>
    <x v="0"/>
    <x v="1"/>
    <n v="100"/>
    <x v="1"/>
    <n v="5"/>
    <s v="Route2"/>
    <s v="Zone2"/>
    <x v="1"/>
    <d v="2023-09-01T11:59:00"/>
  </r>
  <r>
    <n v="1320"/>
    <s v="968 Oak St"/>
    <n v="5"/>
    <x v="2"/>
    <x v="309"/>
    <s v="Completed"/>
    <x v="62"/>
    <n v="7.8461538461538458"/>
    <s v="Under Utilized"/>
    <x v="0"/>
    <s v="CityE"/>
    <n v="102"/>
    <n v="9"/>
    <n v="93"/>
    <x v="0"/>
    <x v="0"/>
    <n v="100"/>
    <x v="1"/>
    <n v="5"/>
    <s v="Route1"/>
    <s v="Zone3"/>
    <x v="1"/>
    <d v="2023-09-01T09:26:00"/>
  </r>
  <r>
    <n v="1321"/>
    <s v="932 Oak St"/>
    <n v="5"/>
    <x v="1"/>
    <x v="310"/>
    <s v="In Progress"/>
    <x v="55"/>
    <n v="15.076923076923077"/>
    <s v="Under Utilized"/>
    <x v="0"/>
    <s v="CityE"/>
    <n v="196"/>
    <n v="23"/>
    <n v="173"/>
    <x v="0"/>
    <x v="1"/>
    <n v="100"/>
    <x v="2"/>
    <n v="5"/>
    <s v="Route4"/>
    <s v="Zone1"/>
    <x v="1"/>
    <d v="2023-09-01T14:44:00"/>
  </r>
  <r>
    <n v="1322"/>
    <s v="806 Oak St"/>
    <n v="5"/>
    <x v="0"/>
    <x v="311"/>
    <s v="Completed"/>
    <x v="1"/>
    <n v="4.4705882352941178"/>
    <s v="Utilized"/>
    <x v="2"/>
    <s v="CityB"/>
    <n v="76"/>
    <n v="26"/>
    <n v="50"/>
    <x v="0"/>
    <x v="1"/>
    <n v="100"/>
    <x v="1"/>
    <n v="5"/>
    <s v="Route1"/>
    <s v="Zone2"/>
    <x v="2"/>
    <d v="2023-09-01T16:09:00"/>
  </r>
  <r>
    <n v="1323"/>
    <s v="349 Cedar St"/>
    <n v="5"/>
    <x v="4"/>
    <x v="83"/>
    <s v="Completed"/>
    <x v="92"/>
    <n v="13.3125"/>
    <s v="Utilized"/>
    <x v="1"/>
    <s v="CityA"/>
    <n v="213"/>
    <n v="4"/>
    <n v="209"/>
    <x v="0"/>
    <x v="0"/>
    <n v="100"/>
    <x v="0"/>
    <n v="5"/>
    <s v="Route1"/>
    <s v="Zone1"/>
    <x v="0"/>
    <d v="2023-09-01T16:01:00"/>
  </r>
  <r>
    <n v="1324"/>
    <s v="716 Elm St"/>
    <n v="5"/>
    <x v="2"/>
    <x v="312"/>
    <s v="In Progress"/>
    <x v="86"/>
    <n v="5.4090909090909092"/>
    <s v="Utilized"/>
    <x v="0"/>
    <s v="CityA"/>
    <n v="119"/>
    <n v="10"/>
    <n v="109"/>
    <x v="0"/>
    <x v="0"/>
    <n v="100"/>
    <x v="0"/>
    <n v="5"/>
    <s v="Route2"/>
    <s v="Zone2"/>
    <x v="0"/>
    <d v="2023-09-01T12:30:00"/>
  </r>
  <r>
    <n v="1325"/>
    <s v="989 Oak St"/>
    <n v="5"/>
    <x v="0"/>
    <x v="313"/>
    <s v="Completed"/>
    <x v="58"/>
    <n v="11.823529411764707"/>
    <s v="Utilized"/>
    <x v="0"/>
    <s v="CityB"/>
    <n v="201"/>
    <n v="7"/>
    <n v="194"/>
    <x v="0"/>
    <x v="0"/>
    <n v="100"/>
    <x v="1"/>
    <n v="5"/>
    <s v="Route1"/>
    <s v="Zone3"/>
    <x v="1"/>
    <d v="2023-09-01T16:24:00"/>
  </r>
  <r>
    <n v="1326"/>
    <s v="995 Elm St"/>
    <n v="5"/>
    <x v="0"/>
    <x v="314"/>
    <s v="Completed"/>
    <x v="12"/>
    <n v="9.384615384615385"/>
    <s v="Under Utilized"/>
    <x v="2"/>
    <s v="CityB"/>
    <n v="122"/>
    <n v="8"/>
    <n v="114"/>
    <x v="0"/>
    <x v="0"/>
    <n v="100"/>
    <x v="2"/>
    <n v="5"/>
    <s v="Route2"/>
    <s v="Zone3"/>
    <x v="2"/>
    <d v="2023-09-01T11:47:00"/>
  </r>
  <r>
    <n v="1327"/>
    <s v="625 Elm St"/>
    <n v="5"/>
    <x v="2"/>
    <x v="315"/>
    <s v="In Progress"/>
    <x v="40"/>
    <n v="8.4761904761904763"/>
    <s v="Utilized"/>
    <x v="0"/>
    <s v="CityD"/>
    <n v="178"/>
    <n v="24"/>
    <n v="154"/>
    <x v="0"/>
    <x v="1"/>
    <n v="100"/>
    <x v="2"/>
    <n v="5"/>
    <s v="Route1"/>
    <s v="Zone3"/>
    <x v="1"/>
    <d v="2023-09-01T12:33:00"/>
  </r>
  <r>
    <n v="1328"/>
    <s v="501 Cedar St"/>
    <n v="5"/>
    <x v="1"/>
    <x v="316"/>
    <s v="In Progress"/>
    <x v="30"/>
    <n v="11.916666666666666"/>
    <s v="Under Utilized"/>
    <x v="1"/>
    <s v="CityD"/>
    <n v="143"/>
    <n v="14"/>
    <n v="129"/>
    <x v="0"/>
    <x v="0"/>
    <n v="100"/>
    <x v="0"/>
    <n v="5"/>
    <s v="Route4"/>
    <s v="Zone2"/>
    <x v="0"/>
    <d v="2023-09-01T13:18:00"/>
  </r>
  <r>
    <n v="1329"/>
    <s v="912 Main St"/>
    <n v="5"/>
    <x v="4"/>
    <x v="317"/>
    <s v="Completed"/>
    <x v="64"/>
    <n v="13.642857142857142"/>
    <s v="Under Utilized"/>
    <x v="0"/>
    <s v="CityB"/>
    <n v="191"/>
    <n v="9"/>
    <n v="182"/>
    <x v="0"/>
    <x v="0"/>
    <n v="100"/>
    <x v="1"/>
    <n v="5"/>
    <s v="Route1"/>
    <s v="Zone1"/>
    <x v="2"/>
    <d v="2023-09-01T08:42:00"/>
  </r>
  <r>
    <n v="1330"/>
    <s v="524 Main St"/>
    <n v="5"/>
    <x v="1"/>
    <x v="318"/>
    <s v="In Progress"/>
    <x v="43"/>
    <n v="3.36"/>
    <s v="Utilized"/>
    <x v="0"/>
    <s v="CityA"/>
    <n v="84"/>
    <n v="15"/>
    <n v="69"/>
    <x v="0"/>
    <x v="0"/>
    <n v="100"/>
    <x v="1"/>
    <n v="5"/>
    <s v="Route4"/>
    <s v="Zone2"/>
    <x v="2"/>
    <d v="2023-09-01T14:37:00"/>
  </r>
  <r>
    <n v="1331"/>
    <s v="769 Elm St"/>
    <n v="5"/>
    <x v="0"/>
    <x v="319"/>
    <s v="In Progress"/>
    <x v="1"/>
    <n v="5.3529411764705879"/>
    <s v="Utilized"/>
    <x v="1"/>
    <s v="CityD"/>
    <n v="91"/>
    <n v="17"/>
    <n v="74"/>
    <x v="0"/>
    <x v="1"/>
    <n v="100"/>
    <x v="0"/>
    <n v="5"/>
    <s v="Route3"/>
    <s v="Zone2"/>
    <x v="2"/>
    <d v="2023-09-01T15:32:00"/>
  </r>
  <r>
    <n v="1332"/>
    <s v="330 Main St"/>
    <n v="5"/>
    <x v="0"/>
    <x v="320"/>
    <s v="In Progress"/>
    <x v="26"/>
    <n v="4.2857142857142856"/>
    <s v="Utilized"/>
    <x v="2"/>
    <s v="CityD"/>
    <n v="90"/>
    <n v="9"/>
    <n v="81"/>
    <x v="0"/>
    <x v="0"/>
    <n v="100"/>
    <x v="1"/>
    <n v="5"/>
    <s v="Route5"/>
    <s v="Zone2"/>
    <x v="0"/>
    <d v="2023-09-01T15:51:00"/>
  </r>
  <r>
    <n v="1333"/>
    <s v="503 Pine St"/>
    <n v="5"/>
    <x v="0"/>
    <x v="321"/>
    <s v="Completed"/>
    <x v="42"/>
    <n v="12.333333333333334"/>
    <s v="Under Utilized"/>
    <x v="1"/>
    <s v="CityC"/>
    <n v="185"/>
    <n v="13"/>
    <n v="172"/>
    <x v="0"/>
    <x v="0"/>
    <n v="100"/>
    <x v="2"/>
    <n v="5"/>
    <s v="Route5"/>
    <s v="Zone1"/>
    <x v="0"/>
    <d v="2023-09-01T08:56:00"/>
  </r>
  <r>
    <n v="1334"/>
    <s v="923 Oak St"/>
    <n v="5"/>
    <x v="3"/>
    <x v="191"/>
    <s v="Completed"/>
    <x v="68"/>
    <n v="17.272727272727273"/>
    <s v="Under Utilized"/>
    <x v="0"/>
    <s v="CityE"/>
    <n v="190"/>
    <n v="28"/>
    <n v="162"/>
    <x v="0"/>
    <x v="1"/>
    <n v="100"/>
    <x v="2"/>
    <n v="5"/>
    <s v="Route3"/>
    <s v="Zone3"/>
    <x v="1"/>
    <d v="2023-09-01T16:20:00"/>
  </r>
  <r>
    <n v="1335"/>
    <s v="461 Pine St"/>
    <n v="5"/>
    <x v="2"/>
    <x v="322"/>
    <s v="In Progress"/>
    <x v="26"/>
    <n v="5.6190476190476186"/>
    <s v="Utilized"/>
    <x v="0"/>
    <s v="CityC"/>
    <n v="118"/>
    <n v="18"/>
    <n v="100"/>
    <x v="0"/>
    <x v="1"/>
    <n v="100"/>
    <x v="2"/>
    <n v="5"/>
    <s v="Route4"/>
    <s v="Zone3"/>
    <x v="0"/>
    <d v="2023-09-01T11:52:00"/>
  </r>
  <r>
    <n v="1336"/>
    <s v="811 Oak St"/>
    <n v="5"/>
    <x v="2"/>
    <x v="323"/>
    <s v="In Progress"/>
    <x v="99"/>
    <n v="11.285714285714286"/>
    <s v="Utilized"/>
    <x v="1"/>
    <s v="CityC"/>
    <n v="237"/>
    <n v="9"/>
    <n v="228"/>
    <x v="0"/>
    <x v="0"/>
    <n v="100"/>
    <x v="1"/>
    <n v="5"/>
    <s v="Route1"/>
    <s v="Zone3"/>
    <x v="0"/>
    <d v="2023-09-01T09:17:00"/>
  </r>
  <r>
    <n v="1337"/>
    <s v="373 Main St"/>
    <n v="5"/>
    <x v="1"/>
    <x v="324"/>
    <s v="Completed"/>
    <x v="37"/>
    <n v="9.5714285714285712"/>
    <s v="Under Utilized"/>
    <x v="0"/>
    <s v="CityB"/>
    <n v="67"/>
    <n v="2"/>
    <n v="65"/>
    <x v="0"/>
    <x v="0"/>
    <n v="100"/>
    <x v="1"/>
    <n v="5"/>
    <s v="Route5"/>
    <s v="Zone1"/>
    <x v="0"/>
    <d v="2023-09-01T16:10:00"/>
  </r>
  <r>
    <n v="1338"/>
    <s v="253 Elm St"/>
    <n v="5"/>
    <x v="3"/>
    <x v="254"/>
    <s v="In Progress"/>
    <x v="51"/>
    <n v="9.5500000000000007"/>
    <s v="Utilized"/>
    <x v="1"/>
    <s v="CityA"/>
    <n v="191"/>
    <n v="10"/>
    <n v="181"/>
    <x v="0"/>
    <x v="0"/>
    <n v="100"/>
    <x v="2"/>
    <n v="5"/>
    <s v="Route5"/>
    <s v="Zone1"/>
    <x v="2"/>
    <d v="2023-09-01T14:10:00"/>
  </r>
  <r>
    <n v="1339"/>
    <s v="336 Oak St"/>
    <n v="5"/>
    <x v="0"/>
    <x v="325"/>
    <s v="Completed"/>
    <x v="76"/>
    <n v="10.642857142857142"/>
    <s v="Under Utilized"/>
    <x v="2"/>
    <s v="CityA"/>
    <n v="149"/>
    <n v="7"/>
    <n v="142"/>
    <x v="0"/>
    <x v="0"/>
    <n v="100"/>
    <x v="2"/>
    <n v="5"/>
    <s v="Route2"/>
    <s v="Zone2"/>
    <x v="0"/>
    <d v="2023-09-01T12:26:00"/>
  </r>
  <r>
    <n v="1340"/>
    <s v="495 Cedar St"/>
    <n v="5"/>
    <x v="2"/>
    <x v="326"/>
    <s v="In Progress"/>
    <x v="22"/>
    <n v="12.647058823529411"/>
    <s v="Utilized"/>
    <x v="2"/>
    <s v="CityD"/>
    <n v="215"/>
    <n v="9"/>
    <n v="206"/>
    <x v="0"/>
    <x v="0"/>
    <n v="100"/>
    <x v="2"/>
    <n v="5"/>
    <s v="Route2"/>
    <s v="Zone3"/>
    <x v="0"/>
    <d v="2023-09-01T09:05:00"/>
  </r>
  <r>
    <n v="1341"/>
    <s v="803 Oak St"/>
    <n v="5"/>
    <x v="4"/>
    <x v="327"/>
    <s v="In Progress"/>
    <x v="7"/>
    <n v="13.1875"/>
    <s v="Utilized"/>
    <x v="2"/>
    <s v="CityB"/>
    <n v="211"/>
    <n v="8"/>
    <n v="203"/>
    <x v="0"/>
    <x v="0"/>
    <n v="100"/>
    <x v="0"/>
    <n v="5"/>
    <s v="Route1"/>
    <s v="Zone1"/>
    <x v="1"/>
    <d v="2023-09-01T10:20:00"/>
  </r>
  <r>
    <n v="1342"/>
    <s v="497 Oak St"/>
    <n v="5"/>
    <x v="0"/>
    <x v="328"/>
    <s v="In Progress"/>
    <x v="85"/>
    <n v="11.5625"/>
    <s v="Utilized"/>
    <x v="0"/>
    <s v="CityE"/>
    <n v="185"/>
    <n v="26"/>
    <n v="159"/>
    <x v="0"/>
    <x v="1"/>
    <n v="100"/>
    <x v="1"/>
    <n v="5"/>
    <s v="Route1"/>
    <s v="Zone3"/>
    <x v="2"/>
    <d v="2023-09-01T17:26:00"/>
  </r>
  <r>
    <n v="1343"/>
    <s v="905 Cedar St"/>
    <n v="5"/>
    <x v="2"/>
    <x v="293"/>
    <s v="Completed"/>
    <x v="91"/>
    <n v="8.8333333333333339"/>
    <s v="Under Utilized"/>
    <x v="0"/>
    <s v="CityC"/>
    <n v="106"/>
    <n v="24"/>
    <n v="82"/>
    <x v="0"/>
    <x v="1"/>
    <n v="100"/>
    <x v="0"/>
    <n v="5"/>
    <s v="Route1"/>
    <s v="Zone3"/>
    <x v="1"/>
    <d v="2023-09-01T10:54:00"/>
  </r>
  <r>
    <n v="1344"/>
    <s v="844 Elm St"/>
    <n v="5"/>
    <x v="0"/>
    <x v="329"/>
    <s v="In Progress"/>
    <x v="2"/>
    <n v="10.4"/>
    <s v="Under Utilized"/>
    <x v="1"/>
    <s v="CityA"/>
    <n v="156"/>
    <n v="15"/>
    <n v="141"/>
    <x v="0"/>
    <x v="0"/>
    <n v="100"/>
    <x v="2"/>
    <n v="5"/>
    <s v="Route5"/>
    <s v="Zone2"/>
    <x v="2"/>
    <d v="2023-09-01T13:32:00"/>
  </r>
  <r>
    <n v="1345"/>
    <s v="620 Main St"/>
    <n v="5"/>
    <x v="4"/>
    <x v="330"/>
    <s v="In Progress"/>
    <x v="99"/>
    <n v="9.6666666666666661"/>
    <s v="Utilized"/>
    <x v="2"/>
    <s v="CityE"/>
    <n v="203"/>
    <n v="1"/>
    <n v="202"/>
    <x v="0"/>
    <x v="0"/>
    <n v="100"/>
    <x v="2"/>
    <n v="5"/>
    <s v="Route1"/>
    <s v="Zone2"/>
    <x v="0"/>
    <d v="2023-09-01T08:41:00"/>
  </r>
  <r>
    <n v="1346"/>
    <s v="752 Main St"/>
    <n v="5"/>
    <x v="2"/>
    <x v="331"/>
    <s v="Completed"/>
    <x v="23"/>
    <n v="6.4705882352941178"/>
    <s v="Utilized"/>
    <x v="1"/>
    <s v="CityB"/>
    <n v="110"/>
    <n v="12"/>
    <n v="98"/>
    <x v="0"/>
    <x v="0"/>
    <n v="100"/>
    <x v="2"/>
    <n v="5"/>
    <s v="Route3"/>
    <s v="Zone2"/>
    <x v="0"/>
    <d v="2023-09-01T12:11:00"/>
  </r>
  <r>
    <n v="1347"/>
    <s v="537 Cedar St"/>
    <n v="5"/>
    <x v="4"/>
    <x v="332"/>
    <s v="Completed"/>
    <x v="29"/>
    <n v="10.277777777777779"/>
    <s v="Utilized"/>
    <x v="2"/>
    <s v="CityD"/>
    <n v="185"/>
    <n v="12"/>
    <n v="173"/>
    <x v="0"/>
    <x v="0"/>
    <n v="100"/>
    <x v="1"/>
    <n v="5"/>
    <s v="Route3"/>
    <s v="Zone3"/>
    <x v="2"/>
    <d v="2023-09-01T11:42:00"/>
  </r>
  <r>
    <n v="1348"/>
    <s v="255 Pine St"/>
    <n v="5"/>
    <x v="1"/>
    <x v="333"/>
    <s v="Completed"/>
    <x v="3"/>
    <n v="9.1764705882352935"/>
    <s v="Utilized"/>
    <x v="1"/>
    <s v="CityC"/>
    <n v="156"/>
    <n v="1"/>
    <n v="155"/>
    <x v="0"/>
    <x v="0"/>
    <n v="100"/>
    <x v="2"/>
    <n v="5"/>
    <s v="Route1"/>
    <s v="Zone1"/>
    <x v="1"/>
    <d v="2023-09-01T16:11:00"/>
  </r>
  <r>
    <n v="1349"/>
    <s v="718 Main St"/>
    <n v="5"/>
    <x v="4"/>
    <x v="334"/>
    <s v="In Progress"/>
    <x v="8"/>
    <n v="14.8125"/>
    <s v="Utilized"/>
    <x v="1"/>
    <s v="CityE"/>
    <n v="237"/>
    <n v="6"/>
    <n v="231"/>
    <x v="0"/>
    <x v="0"/>
    <n v="100"/>
    <x v="2"/>
    <n v="5"/>
    <s v="Route2"/>
    <s v="Zone2"/>
    <x v="0"/>
    <d v="2023-09-01T15:52:00"/>
  </r>
  <r>
    <n v="1350"/>
    <s v="268 Elm St"/>
    <n v="5"/>
    <x v="2"/>
    <x v="335"/>
    <s v="In Progress"/>
    <x v="64"/>
    <n v="7.6428571428571432"/>
    <s v="Under Utilized"/>
    <x v="1"/>
    <s v="CityA"/>
    <n v="107"/>
    <n v="26"/>
    <n v="81"/>
    <x v="0"/>
    <x v="1"/>
    <n v="100"/>
    <x v="2"/>
    <n v="5"/>
    <s v="Route1"/>
    <s v="Zone3"/>
    <x v="1"/>
    <d v="2023-09-01T14:52:00"/>
  </r>
  <r>
    <n v="1351"/>
    <s v="304 Main St"/>
    <n v="5"/>
    <x v="3"/>
    <x v="336"/>
    <s v="Completed"/>
    <x v="34"/>
    <n v="11"/>
    <s v="Utilized"/>
    <x v="2"/>
    <s v="CityE"/>
    <n v="176"/>
    <n v="16"/>
    <n v="160"/>
    <x v="0"/>
    <x v="1"/>
    <n v="100"/>
    <x v="1"/>
    <n v="5"/>
    <s v="Route4"/>
    <s v="Zone3"/>
    <x v="1"/>
    <d v="2023-09-01T13:49:00"/>
  </r>
  <r>
    <n v="1352"/>
    <s v="668 Pine St"/>
    <n v="5"/>
    <x v="3"/>
    <x v="324"/>
    <s v="Completed"/>
    <x v="71"/>
    <n v="6.5"/>
    <s v="Utilized"/>
    <x v="1"/>
    <s v="CityB"/>
    <n v="130"/>
    <n v="14"/>
    <n v="116"/>
    <x v="0"/>
    <x v="0"/>
    <n v="100"/>
    <x v="1"/>
    <n v="5"/>
    <s v="Route3"/>
    <s v="Zone1"/>
    <x v="2"/>
    <d v="2023-09-01T12:36:00"/>
  </r>
  <r>
    <n v="1353"/>
    <s v="378 Pine St"/>
    <n v="5"/>
    <x v="2"/>
    <x v="337"/>
    <s v="Completed"/>
    <x v="46"/>
    <n v="5.9285714285714288"/>
    <s v="Under Utilized"/>
    <x v="0"/>
    <s v="CityB"/>
    <n v="83"/>
    <n v="19"/>
    <n v="64"/>
    <x v="0"/>
    <x v="1"/>
    <n v="100"/>
    <x v="0"/>
    <n v="5"/>
    <s v="Route3"/>
    <s v="Zone2"/>
    <x v="1"/>
    <d v="2023-09-01T15:04:00"/>
  </r>
  <r>
    <n v="1354"/>
    <s v="458 Pine St"/>
    <n v="5"/>
    <x v="0"/>
    <x v="338"/>
    <s v="In Progress"/>
    <x v="79"/>
    <n v="7.6842105263157894"/>
    <s v="Utilized"/>
    <x v="1"/>
    <s v="CityD"/>
    <n v="146"/>
    <n v="17"/>
    <n v="129"/>
    <x v="0"/>
    <x v="1"/>
    <n v="100"/>
    <x v="2"/>
    <n v="5"/>
    <s v="Route4"/>
    <s v="Zone3"/>
    <x v="0"/>
    <d v="2023-09-01T16:56:00"/>
  </r>
  <r>
    <n v="1355"/>
    <s v="161 Cedar St"/>
    <n v="5"/>
    <x v="1"/>
    <x v="339"/>
    <s v="Completed"/>
    <x v="21"/>
    <n v="12.6"/>
    <s v="Under Utilized"/>
    <x v="1"/>
    <s v="CityD"/>
    <n v="126"/>
    <n v="9"/>
    <n v="117"/>
    <x v="0"/>
    <x v="0"/>
    <n v="100"/>
    <x v="1"/>
    <n v="5"/>
    <s v="Route3"/>
    <s v="Zone2"/>
    <x v="0"/>
    <d v="2023-09-01T11:32:00"/>
  </r>
  <r>
    <n v="1356"/>
    <s v="777 Oak St"/>
    <n v="5"/>
    <x v="3"/>
    <x v="340"/>
    <s v="In Progress"/>
    <x v="7"/>
    <n v="5.0625"/>
    <s v="Utilized"/>
    <x v="2"/>
    <s v="CityA"/>
    <n v="81"/>
    <n v="3"/>
    <n v="78"/>
    <x v="0"/>
    <x v="0"/>
    <n v="100"/>
    <x v="2"/>
    <n v="5"/>
    <s v="Route4"/>
    <s v="Zone2"/>
    <x v="1"/>
    <d v="2023-09-01T17:34:00"/>
  </r>
  <r>
    <n v="1357"/>
    <s v="960 Oak St"/>
    <n v="5"/>
    <x v="1"/>
    <x v="341"/>
    <s v="Completed"/>
    <x v="75"/>
    <n v="8.4444444444444446"/>
    <s v="Utilized"/>
    <x v="1"/>
    <s v="CityB"/>
    <n v="152"/>
    <n v="18"/>
    <n v="134"/>
    <x v="0"/>
    <x v="1"/>
    <n v="100"/>
    <x v="2"/>
    <n v="5"/>
    <s v="Route4"/>
    <s v="Zone2"/>
    <x v="2"/>
    <d v="2023-09-01T11:31:00"/>
  </r>
  <r>
    <n v="1358"/>
    <s v="283 Elm St"/>
    <n v="5"/>
    <x v="0"/>
    <x v="342"/>
    <s v="Completed"/>
    <x v="58"/>
    <n v="6.4705882352941178"/>
    <s v="Utilized"/>
    <x v="1"/>
    <s v="CityA"/>
    <n v="110"/>
    <n v="15"/>
    <n v="95"/>
    <x v="0"/>
    <x v="0"/>
    <n v="100"/>
    <x v="2"/>
    <n v="5"/>
    <s v="Route4"/>
    <s v="Zone1"/>
    <x v="1"/>
    <d v="2023-09-01T14:31:00"/>
  </r>
  <r>
    <n v="1359"/>
    <s v="465 Oak St"/>
    <n v="5"/>
    <x v="2"/>
    <x v="343"/>
    <s v="Completed"/>
    <x v="44"/>
    <n v="6.56"/>
    <s v="Utilized"/>
    <x v="2"/>
    <s v="CityD"/>
    <n v="164"/>
    <n v="1"/>
    <n v="163"/>
    <x v="0"/>
    <x v="0"/>
    <n v="100"/>
    <x v="1"/>
    <n v="5"/>
    <s v="Route3"/>
    <s v="Zone2"/>
    <x v="2"/>
    <d v="2023-09-01T17:20:00"/>
  </r>
  <r>
    <n v="1360"/>
    <s v="601 Elm St"/>
    <n v="5"/>
    <x v="4"/>
    <x v="344"/>
    <s v="Completed"/>
    <x v="88"/>
    <n v="10.058823529411764"/>
    <s v="Utilized"/>
    <x v="0"/>
    <s v="CityC"/>
    <n v="171"/>
    <n v="27"/>
    <n v="144"/>
    <x v="0"/>
    <x v="1"/>
    <n v="100"/>
    <x v="2"/>
    <n v="5"/>
    <s v="Route3"/>
    <s v="Zone3"/>
    <x v="1"/>
    <d v="2023-09-01T17:08:00"/>
  </r>
  <r>
    <n v="1361"/>
    <s v="980 Main St"/>
    <n v="5"/>
    <x v="3"/>
    <x v="312"/>
    <s v="Completed"/>
    <x v="36"/>
    <n v="10.5"/>
    <s v="Utilized"/>
    <x v="0"/>
    <s v="CityB"/>
    <n v="189"/>
    <n v="3"/>
    <n v="186"/>
    <x v="0"/>
    <x v="0"/>
    <n v="100"/>
    <x v="1"/>
    <n v="5"/>
    <s v="Route2"/>
    <s v="Zone1"/>
    <x v="0"/>
    <d v="2023-09-01T10:02:00"/>
  </r>
  <r>
    <n v="1362"/>
    <s v="54 Oak St"/>
    <n v="5"/>
    <x v="0"/>
    <x v="345"/>
    <s v="Completed"/>
    <x v="1"/>
    <n v="8"/>
    <s v="Utilized"/>
    <x v="0"/>
    <s v="CityD"/>
    <n v="136"/>
    <n v="14"/>
    <n v="122"/>
    <x v="0"/>
    <x v="0"/>
    <n v="100"/>
    <x v="2"/>
    <n v="5"/>
    <s v="Route2"/>
    <s v="Zone3"/>
    <x v="0"/>
    <d v="2023-09-01T10:56:00"/>
  </r>
  <r>
    <n v="1363"/>
    <s v="489 Oak St"/>
    <n v="5"/>
    <x v="2"/>
    <x v="346"/>
    <s v="Completed"/>
    <x v="17"/>
    <n v="4.7857142857142856"/>
    <s v="Under Utilized"/>
    <x v="2"/>
    <s v="CityB"/>
    <n v="67"/>
    <n v="20"/>
    <n v="47"/>
    <x v="0"/>
    <x v="1"/>
    <n v="100"/>
    <x v="2"/>
    <n v="5"/>
    <s v="Route4"/>
    <s v="Zone1"/>
    <x v="2"/>
    <d v="2023-09-01T12:07:00"/>
  </r>
  <r>
    <n v="1364"/>
    <s v="323 Pine St"/>
    <n v="5"/>
    <x v="0"/>
    <x v="347"/>
    <s v="Completed"/>
    <x v="55"/>
    <n v="13.153846153846153"/>
    <s v="Under Utilized"/>
    <x v="0"/>
    <s v="CityD"/>
    <n v="171"/>
    <n v="20"/>
    <n v="151"/>
    <x v="0"/>
    <x v="1"/>
    <n v="100"/>
    <x v="2"/>
    <n v="5"/>
    <s v="Route1"/>
    <s v="Zone3"/>
    <x v="1"/>
    <d v="2023-09-01T14:48:00"/>
  </r>
  <r>
    <n v="1365"/>
    <s v="27 Pine St"/>
    <n v="5"/>
    <x v="4"/>
    <x v="348"/>
    <s v="In Progress"/>
    <x v="19"/>
    <n v="6.5384615384615383"/>
    <s v="Under Utilized"/>
    <x v="1"/>
    <s v="CityC"/>
    <n v="85"/>
    <n v="9"/>
    <n v="76"/>
    <x v="0"/>
    <x v="0"/>
    <n v="100"/>
    <x v="0"/>
    <n v="5"/>
    <s v="Route5"/>
    <s v="Zone2"/>
    <x v="0"/>
    <d v="2023-09-01T14:21:00"/>
  </r>
  <r>
    <n v="1366"/>
    <s v="406 Elm St"/>
    <n v="5"/>
    <x v="4"/>
    <x v="349"/>
    <s v="In Progress"/>
    <x v="76"/>
    <n v="4.4285714285714288"/>
    <s v="Under Utilized"/>
    <x v="0"/>
    <s v="CityD"/>
    <n v="62"/>
    <n v="19"/>
    <n v="43"/>
    <x v="0"/>
    <x v="1"/>
    <n v="100"/>
    <x v="0"/>
    <n v="5"/>
    <s v="Route3"/>
    <s v="Zone1"/>
    <x v="2"/>
    <d v="2023-09-01T15:24:00"/>
  </r>
  <r>
    <n v="1367"/>
    <s v="628 Main St"/>
    <n v="5"/>
    <x v="4"/>
    <x v="101"/>
    <s v="Completed"/>
    <x v="67"/>
    <n v="14.8"/>
    <s v="Under Utilized"/>
    <x v="0"/>
    <s v="CityC"/>
    <n v="222"/>
    <n v="5"/>
    <n v="217"/>
    <x v="0"/>
    <x v="0"/>
    <n v="100"/>
    <x v="0"/>
    <n v="5"/>
    <s v="Route5"/>
    <s v="Zone3"/>
    <x v="0"/>
    <d v="2023-09-01T12:39:00"/>
  </r>
  <r>
    <n v="1368"/>
    <s v="332 Cedar St"/>
    <n v="5"/>
    <x v="0"/>
    <x v="350"/>
    <s v="Completed"/>
    <x v="71"/>
    <n v="5.05"/>
    <s v="Utilized"/>
    <x v="2"/>
    <s v="CityB"/>
    <n v="101"/>
    <n v="25"/>
    <n v="76"/>
    <x v="0"/>
    <x v="1"/>
    <n v="100"/>
    <x v="2"/>
    <n v="5"/>
    <s v="Route4"/>
    <s v="Zone2"/>
    <x v="2"/>
    <d v="2023-09-01T15:23:00"/>
  </r>
  <r>
    <n v="1369"/>
    <s v="41 Cedar St"/>
    <n v="5"/>
    <x v="3"/>
    <x v="351"/>
    <s v="Completed"/>
    <x v="9"/>
    <n v="8.1578947368421044"/>
    <s v="Utilized"/>
    <x v="1"/>
    <s v="CityE"/>
    <n v="155"/>
    <n v="2"/>
    <n v="153"/>
    <x v="0"/>
    <x v="0"/>
    <n v="100"/>
    <x v="2"/>
    <n v="5"/>
    <s v="Route1"/>
    <s v="Zone1"/>
    <x v="2"/>
    <d v="2023-09-01T13:32:00"/>
  </r>
  <r>
    <n v="1370"/>
    <s v="741 Elm St"/>
    <n v="5"/>
    <x v="1"/>
    <x v="215"/>
    <s v="Completed"/>
    <x v="49"/>
    <n v="3.8333333333333335"/>
    <s v="Utilized"/>
    <x v="2"/>
    <s v="CityD"/>
    <n v="69"/>
    <n v="29"/>
    <n v="40"/>
    <x v="0"/>
    <x v="1"/>
    <n v="100"/>
    <x v="2"/>
    <n v="5"/>
    <s v="Route2"/>
    <s v="Zone3"/>
    <x v="2"/>
    <d v="2023-09-01T12:00:00"/>
  </r>
  <r>
    <n v="1371"/>
    <s v="66 Main St"/>
    <n v="5"/>
    <x v="2"/>
    <x v="352"/>
    <s v="Completed"/>
    <x v="58"/>
    <n v="10.117647058823529"/>
    <s v="Utilized"/>
    <x v="2"/>
    <s v="CityC"/>
    <n v="172"/>
    <n v="27"/>
    <n v="145"/>
    <x v="0"/>
    <x v="1"/>
    <n v="100"/>
    <x v="2"/>
    <n v="5"/>
    <s v="Route5"/>
    <s v="Zone1"/>
    <x v="2"/>
    <d v="2023-09-01T15:56:00"/>
  </r>
  <r>
    <n v="1372"/>
    <s v="156 Main St"/>
    <n v="5"/>
    <x v="0"/>
    <x v="353"/>
    <s v="Completed"/>
    <x v="49"/>
    <n v="10.444444444444445"/>
    <s v="Utilized"/>
    <x v="2"/>
    <s v="CityD"/>
    <n v="188"/>
    <n v="15"/>
    <n v="173"/>
    <x v="0"/>
    <x v="0"/>
    <n v="100"/>
    <x v="1"/>
    <n v="5"/>
    <s v="Route1"/>
    <s v="Zone2"/>
    <x v="1"/>
    <d v="2023-09-01T08:49:00"/>
  </r>
  <r>
    <n v="1373"/>
    <s v="168 Elm St"/>
    <n v="5"/>
    <x v="3"/>
    <x v="354"/>
    <s v="Completed"/>
    <x v="64"/>
    <n v="11.785714285714286"/>
    <s v="Under Utilized"/>
    <x v="2"/>
    <s v="CityA"/>
    <n v="165"/>
    <n v="6"/>
    <n v="159"/>
    <x v="0"/>
    <x v="0"/>
    <n v="100"/>
    <x v="0"/>
    <n v="5"/>
    <s v="Route2"/>
    <s v="Zone3"/>
    <x v="2"/>
    <d v="2023-09-01T11:30:00"/>
  </r>
  <r>
    <n v="1374"/>
    <s v="773 Oak St"/>
    <n v="5"/>
    <x v="4"/>
    <x v="355"/>
    <s v="In Progress"/>
    <x v="91"/>
    <n v="9"/>
    <s v="Under Utilized"/>
    <x v="0"/>
    <s v="CityB"/>
    <n v="108"/>
    <n v="20"/>
    <n v="88"/>
    <x v="0"/>
    <x v="1"/>
    <n v="100"/>
    <x v="0"/>
    <n v="5"/>
    <s v="Route2"/>
    <s v="Zone3"/>
    <x v="0"/>
    <d v="2023-09-01T12:23:00"/>
  </r>
  <r>
    <n v="1375"/>
    <s v="347 Main St"/>
    <n v="5"/>
    <x v="1"/>
    <x v="356"/>
    <s v="In Progress"/>
    <x v="74"/>
    <n v="3.05"/>
    <s v="Utilized"/>
    <x v="0"/>
    <s v="CityA"/>
    <n v="61"/>
    <n v="20"/>
    <n v="41"/>
    <x v="0"/>
    <x v="1"/>
    <n v="100"/>
    <x v="2"/>
    <n v="5"/>
    <s v="Route4"/>
    <s v="Zone3"/>
    <x v="1"/>
    <d v="2023-09-01T09:28:00"/>
  </r>
  <r>
    <n v="1376"/>
    <s v="352 Main St"/>
    <n v="5"/>
    <x v="1"/>
    <x v="357"/>
    <s v="In Progress"/>
    <x v="18"/>
    <n v="6.75"/>
    <s v="Utilized"/>
    <x v="2"/>
    <s v="CityE"/>
    <n v="108"/>
    <n v="5"/>
    <n v="103"/>
    <x v="0"/>
    <x v="0"/>
    <n v="100"/>
    <x v="1"/>
    <n v="5"/>
    <s v="Route4"/>
    <s v="Zone3"/>
    <x v="0"/>
    <d v="2023-09-01T17:56:00"/>
  </r>
  <r>
    <n v="1377"/>
    <s v="411 Cedar St"/>
    <n v="5"/>
    <x v="3"/>
    <x v="171"/>
    <s v="Completed"/>
    <x v="79"/>
    <n v="9.5789473684210531"/>
    <s v="Utilized"/>
    <x v="1"/>
    <s v="CityD"/>
    <n v="182"/>
    <n v="17"/>
    <n v="165"/>
    <x v="0"/>
    <x v="1"/>
    <n v="100"/>
    <x v="1"/>
    <n v="5"/>
    <s v="Route4"/>
    <s v="Zone3"/>
    <x v="0"/>
    <d v="2023-09-01T10:03:00"/>
  </r>
  <r>
    <n v="1378"/>
    <s v="538 Pine St"/>
    <n v="5"/>
    <x v="1"/>
    <x v="358"/>
    <s v="Completed"/>
    <x v="10"/>
    <n v="7.0526315789473681"/>
    <s v="Utilized"/>
    <x v="2"/>
    <s v="CityA"/>
    <n v="134"/>
    <n v="16"/>
    <n v="118"/>
    <x v="0"/>
    <x v="1"/>
    <n v="100"/>
    <x v="1"/>
    <n v="5"/>
    <s v="Route4"/>
    <s v="Zone2"/>
    <x v="1"/>
    <d v="2023-09-01T16:27:00"/>
  </r>
  <r>
    <n v="1379"/>
    <s v="712 Elm St"/>
    <n v="5"/>
    <x v="0"/>
    <x v="359"/>
    <s v="Completed"/>
    <x v="0"/>
    <n v="6.0625"/>
    <s v="Utilized"/>
    <x v="0"/>
    <s v="CityD"/>
    <n v="97"/>
    <n v="28"/>
    <n v="69"/>
    <x v="0"/>
    <x v="1"/>
    <n v="100"/>
    <x v="2"/>
    <n v="5"/>
    <s v="Route1"/>
    <s v="Zone1"/>
    <x v="0"/>
    <d v="2023-09-01T11:20:00"/>
  </r>
  <r>
    <n v="1380"/>
    <s v="843 Main St"/>
    <n v="5"/>
    <x v="2"/>
    <x v="360"/>
    <s v="In Progress"/>
    <x v="17"/>
    <n v="11.571428571428571"/>
    <s v="Under Utilized"/>
    <x v="2"/>
    <s v="CityB"/>
    <n v="162"/>
    <n v="28"/>
    <n v="134"/>
    <x v="0"/>
    <x v="1"/>
    <n v="100"/>
    <x v="0"/>
    <n v="5"/>
    <s v="Route4"/>
    <s v="Zone2"/>
    <x v="1"/>
    <d v="2023-09-01T14:13:00"/>
  </r>
  <r>
    <n v="1381"/>
    <s v="460 Elm St"/>
    <n v="5"/>
    <x v="3"/>
    <x v="361"/>
    <s v="In Progress"/>
    <x v="78"/>
    <n v="10.055555555555555"/>
    <s v="Utilized"/>
    <x v="1"/>
    <s v="CityA"/>
    <n v="181"/>
    <n v="27"/>
    <n v="154"/>
    <x v="0"/>
    <x v="1"/>
    <n v="100"/>
    <x v="1"/>
    <n v="5"/>
    <s v="Route2"/>
    <s v="Zone2"/>
    <x v="1"/>
    <d v="2023-09-01T13:05:00"/>
  </r>
  <r>
    <n v="1382"/>
    <s v="782 Oak St"/>
    <n v="5"/>
    <x v="2"/>
    <x v="362"/>
    <s v="Completed"/>
    <x v="12"/>
    <n v="6.9230769230769234"/>
    <s v="Under Utilized"/>
    <x v="2"/>
    <s v="CityA"/>
    <n v="90"/>
    <n v="3"/>
    <n v="87"/>
    <x v="0"/>
    <x v="0"/>
    <n v="100"/>
    <x v="1"/>
    <n v="5"/>
    <s v="Route1"/>
    <s v="Zone3"/>
    <x v="2"/>
    <d v="2023-09-01T17:30:00"/>
  </r>
  <r>
    <n v="1383"/>
    <s v="246 Main St"/>
    <n v="5"/>
    <x v="0"/>
    <x v="363"/>
    <s v="In Progress"/>
    <x v="9"/>
    <n v="8"/>
    <s v="Utilized"/>
    <x v="0"/>
    <s v="CityE"/>
    <n v="152"/>
    <n v="18"/>
    <n v="134"/>
    <x v="0"/>
    <x v="1"/>
    <n v="100"/>
    <x v="0"/>
    <n v="5"/>
    <s v="Route3"/>
    <s v="Zone3"/>
    <x v="1"/>
    <d v="2023-09-01T09:25:00"/>
  </r>
  <r>
    <n v="1384"/>
    <s v="25 Main St"/>
    <n v="5"/>
    <x v="2"/>
    <x v="364"/>
    <s v="In Progress"/>
    <x v="96"/>
    <n v="10.76923076923077"/>
    <s v="Under Utilized"/>
    <x v="0"/>
    <s v="CityE"/>
    <n v="140"/>
    <n v="7"/>
    <n v="133"/>
    <x v="0"/>
    <x v="0"/>
    <n v="100"/>
    <x v="2"/>
    <n v="5"/>
    <s v="Route3"/>
    <s v="Zone3"/>
    <x v="2"/>
    <d v="2023-09-01T10:23:00"/>
  </r>
  <r>
    <n v="1385"/>
    <s v="491 Main St"/>
    <n v="5"/>
    <x v="3"/>
    <x v="365"/>
    <s v="Completed"/>
    <x v="44"/>
    <n v="7.68"/>
    <s v="Utilized"/>
    <x v="0"/>
    <s v="CityB"/>
    <n v="192"/>
    <n v="14"/>
    <n v="178"/>
    <x v="0"/>
    <x v="0"/>
    <n v="100"/>
    <x v="2"/>
    <n v="5"/>
    <s v="Route2"/>
    <s v="Zone3"/>
    <x v="1"/>
    <d v="2023-09-01T15:55:00"/>
  </r>
  <r>
    <n v="1386"/>
    <s v="225 Elm St"/>
    <n v="5"/>
    <x v="2"/>
    <x v="326"/>
    <s v="In Progress"/>
    <x v="82"/>
    <n v="5.5714285714285712"/>
    <s v="Under Utilized"/>
    <x v="2"/>
    <s v="CityE"/>
    <n v="78"/>
    <n v="19"/>
    <n v="59"/>
    <x v="0"/>
    <x v="1"/>
    <n v="100"/>
    <x v="1"/>
    <n v="5"/>
    <s v="Route1"/>
    <s v="Zone1"/>
    <x v="0"/>
    <d v="2023-09-01T12:11:00"/>
  </r>
  <r>
    <n v="1387"/>
    <s v="978 Elm St"/>
    <n v="5"/>
    <x v="0"/>
    <x v="366"/>
    <s v="In Progress"/>
    <x v="66"/>
    <n v="4.4285714285714288"/>
    <s v="Utilized"/>
    <x v="1"/>
    <s v="CityC"/>
    <n v="93"/>
    <n v="28"/>
    <n v="65"/>
    <x v="0"/>
    <x v="1"/>
    <n v="100"/>
    <x v="2"/>
    <n v="5"/>
    <s v="Route4"/>
    <s v="Zone1"/>
    <x v="0"/>
    <d v="2023-09-01T10:07:00"/>
  </r>
  <r>
    <n v="1388"/>
    <s v="328 Oak St"/>
    <n v="5"/>
    <x v="1"/>
    <x v="367"/>
    <s v="In Progress"/>
    <x v="32"/>
    <n v="10.214285714285714"/>
    <s v="Under Utilized"/>
    <x v="0"/>
    <s v="CityC"/>
    <n v="143"/>
    <n v="17"/>
    <n v="126"/>
    <x v="0"/>
    <x v="1"/>
    <n v="100"/>
    <x v="2"/>
    <n v="5"/>
    <s v="Route5"/>
    <s v="Zone2"/>
    <x v="2"/>
    <d v="2023-09-01T16:38:00"/>
  </r>
  <r>
    <n v="1389"/>
    <s v="775 Pine St"/>
    <n v="5"/>
    <x v="3"/>
    <x v="368"/>
    <s v="In Progress"/>
    <x v="13"/>
    <n v="9.7692307692307701"/>
    <s v="Under Utilized"/>
    <x v="2"/>
    <s v="CityB"/>
    <n v="127"/>
    <n v="28"/>
    <n v="99"/>
    <x v="0"/>
    <x v="1"/>
    <n v="100"/>
    <x v="2"/>
    <n v="5"/>
    <s v="Route3"/>
    <s v="Zone3"/>
    <x v="2"/>
    <d v="2023-09-01T11:06:00"/>
  </r>
  <r>
    <n v="1390"/>
    <s v="523 Oak St"/>
    <n v="5"/>
    <x v="1"/>
    <x v="369"/>
    <s v="In Progress"/>
    <x v="89"/>
    <n v="7.4666666666666668"/>
    <s v="Under Utilized"/>
    <x v="1"/>
    <s v="CityC"/>
    <n v="112"/>
    <n v="6"/>
    <n v="106"/>
    <x v="0"/>
    <x v="0"/>
    <n v="100"/>
    <x v="0"/>
    <n v="5"/>
    <s v="Route2"/>
    <s v="Zone1"/>
    <x v="0"/>
    <d v="2023-09-01T12:13:00"/>
  </r>
  <r>
    <n v="1391"/>
    <s v="25 Pine St"/>
    <n v="5"/>
    <x v="0"/>
    <x v="370"/>
    <s v="In Progress"/>
    <x v="88"/>
    <n v="10.352941176470589"/>
    <s v="Utilized"/>
    <x v="1"/>
    <s v="CityA"/>
    <n v="176"/>
    <n v="14"/>
    <n v="162"/>
    <x v="0"/>
    <x v="0"/>
    <n v="100"/>
    <x v="0"/>
    <n v="5"/>
    <s v="Route5"/>
    <s v="Zone1"/>
    <x v="1"/>
    <d v="2023-09-01T08:47:00"/>
  </r>
  <r>
    <n v="1392"/>
    <s v="70 Main St"/>
    <n v="5"/>
    <x v="2"/>
    <x v="371"/>
    <s v="Completed"/>
    <x v="98"/>
    <n v="16.083333333333332"/>
    <s v="Under Utilized"/>
    <x v="2"/>
    <s v="CityB"/>
    <n v="193"/>
    <n v="16"/>
    <n v="177"/>
    <x v="0"/>
    <x v="1"/>
    <n v="100"/>
    <x v="0"/>
    <n v="5"/>
    <s v="Route1"/>
    <s v="Zone3"/>
    <x v="0"/>
    <d v="2023-09-01T15:12:00"/>
  </r>
  <r>
    <n v="1393"/>
    <s v="604 Main St"/>
    <n v="5"/>
    <x v="2"/>
    <x v="372"/>
    <s v="Completed"/>
    <x v="44"/>
    <n v="8.1999999999999993"/>
    <s v="Utilized"/>
    <x v="0"/>
    <s v="CityB"/>
    <n v="205"/>
    <n v="15"/>
    <n v="190"/>
    <x v="0"/>
    <x v="0"/>
    <n v="100"/>
    <x v="1"/>
    <n v="5"/>
    <s v="Route1"/>
    <s v="Zone3"/>
    <x v="1"/>
    <d v="2023-09-01T13:46:00"/>
  </r>
  <r>
    <n v="1394"/>
    <s v="236 Cedar St"/>
    <n v="5"/>
    <x v="1"/>
    <x v="373"/>
    <s v="In Progress"/>
    <x v="99"/>
    <n v="4.3809523809523814"/>
    <s v="Utilized"/>
    <x v="1"/>
    <s v="CityA"/>
    <n v="92"/>
    <n v="5"/>
    <n v="87"/>
    <x v="0"/>
    <x v="0"/>
    <n v="100"/>
    <x v="0"/>
    <n v="5"/>
    <s v="Route2"/>
    <s v="Zone3"/>
    <x v="0"/>
    <d v="2023-09-01T17:20:00"/>
  </r>
  <r>
    <n v="1395"/>
    <s v="8 Oak St"/>
    <n v="5"/>
    <x v="3"/>
    <x v="374"/>
    <s v="In Progress"/>
    <x v="73"/>
    <n v="16.818181818181817"/>
    <s v="Under Utilized"/>
    <x v="2"/>
    <s v="CityA"/>
    <n v="185"/>
    <n v="12"/>
    <n v="173"/>
    <x v="0"/>
    <x v="0"/>
    <n v="100"/>
    <x v="0"/>
    <n v="5"/>
    <s v="Route1"/>
    <s v="Zone1"/>
    <x v="1"/>
    <d v="2023-09-01T15:45:00"/>
  </r>
  <r>
    <n v="1396"/>
    <s v="596 Oak St"/>
    <n v="5"/>
    <x v="0"/>
    <x v="375"/>
    <s v="Completed"/>
    <x v="90"/>
    <n v="12.166666666666666"/>
    <s v="Under Utilized"/>
    <x v="1"/>
    <s v="CityC"/>
    <n v="146"/>
    <n v="29"/>
    <n v="117"/>
    <x v="0"/>
    <x v="1"/>
    <n v="100"/>
    <x v="1"/>
    <n v="5"/>
    <s v="Route1"/>
    <s v="Zone3"/>
    <x v="0"/>
    <d v="2023-09-01T17:08:00"/>
  </r>
  <r>
    <n v="1397"/>
    <s v="921 Elm St"/>
    <n v="5"/>
    <x v="1"/>
    <x v="376"/>
    <s v="In Progress"/>
    <x v="43"/>
    <n v="2.56"/>
    <s v="Utilized"/>
    <x v="0"/>
    <s v="CityB"/>
    <n v="64"/>
    <n v="12"/>
    <n v="52"/>
    <x v="0"/>
    <x v="0"/>
    <n v="100"/>
    <x v="1"/>
    <n v="5"/>
    <s v="Route3"/>
    <s v="Zone2"/>
    <x v="0"/>
    <d v="2023-09-01T16:05:00"/>
  </r>
  <r>
    <n v="1398"/>
    <s v="218 Elm St"/>
    <n v="5"/>
    <x v="0"/>
    <x v="377"/>
    <s v="In Progress"/>
    <x v="44"/>
    <n v="3.36"/>
    <s v="Utilized"/>
    <x v="1"/>
    <s v="CityC"/>
    <n v="84"/>
    <n v="24"/>
    <n v="60"/>
    <x v="0"/>
    <x v="1"/>
    <n v="100"/>
    <x v="1"/>
    <n v="5"/>
    <s v="Route5"/>
    <s v="Zone1"/>
    <x v="2"/>
    <d v="2023-09-01T14:01:00"/>
  </r>
  <r>
    <n v="1399"/>
    <s v="8 Cedar St"/>
    <n v="5"/>
    <x v="4"/>
    <x v="378"/>
    <s v="Completed"/>
    <x v="11"/>
    <n v="8"/>
    <s v="Under Utilized"/>
    <x v="2"/>
    <s v="CityC"/>
    <n v="96"/>
    <n v="18"/>
    <n v="78"/>
    <x v="0"/>
    <x v="1"/>
    <n v="100"/>
    <x v="2"/>
    <n v="5"/>
    <s v="Route3"/>
    <s v="Zone3"/>
    <x v="2"/>
    <d v="2023-09-01T10:30:00"/>
  </r>
  <r>
    <n v="1400"/>
    <s v="273 Cedar St"/>
    <n v="5"/>
    <x v="4"/>
    <x v="29"/>
    <s v="Completed"/>
    <x v="88"/>
    <n v="3.7058823529411766"/>
    <s v="Utilized"/>
    <x v="2"/>
    <s v="CityA"/>
    <n v="63"/>
    <n v="21"/>
    <n v="42"/>
    <x v="0"/>
    <x v="1"/>
    <n v="100"/>
    <x v="1"/>
    <n v="5"/>
    <s v="Route5"/>
    <s v="Zone3"/>
    <x v="1"/>
    <d v="2023-09-01T15:57:00"/>
  </r>
  <r>
    <n v="1401"/>
    <s v="524 Pine St"/>
    <n v="5"/>
    <x v="2"/>
    <x v="379"/>
    <s v="Completed"/>
    <x v="42"/>
    <n v="5.8666666666666663"/>
    <s v="Under Utilized"/>
    <x v="0"/>
    <s v="CityC"/>
    <n v="88"/>
    <n v="28"/>
    <n v="60"/>
    <x v="0"/>
    <x v="1"/>
    <n v="100"/>
    <x v="0"/>
    <n v="5"/>
    <s v="Route2"/>
    <s v="Zone3"/>
    <x v="2"/>
    <d v="2023-09-01T13:32:00"/>
  </r>
  <r>
    <n v="1402"/>
    <s v="855 Elm St"/>
    <n v="5"/>
    <x v="0"/>
    <x v="51"/>
    <s v="In Progress"/>
    <x v="54"/>
    <n v="16.615384615384617"/>
    <s v="Under Utilized"/>
    <x v="0"/>
    <s v="CityA"/>
    <n v="216"/>
    <n v="20"/>
    <n v="196"/>
    <x v="0"/>
    <x v="1"/>
    <n v="100"/>
    <x v="1"/>
    <n v="5"/>
    <s v="Route2"/>
    <s v="Zone2"/>
    <x v="2"/>
    <d v="2023-09-01T16:56:00"/>
  </r>
  <r>
    <n v="1403"/>
    <s v="263 Oak St"/>
    <n v="5"/>
    <x v="2"/>
    <x v="380"/>
    <s v="In Progress"/>
    <x v="48"/>
    <n v="10.941176470588236"/>
    <s v="Utilized"/>
    <x v="1"/>
    <s v="CityC"/>
    <n v="186"/>
    <n v="26"/>
    <n v="160"/>
    <x v="0"/>
    <x v="1"/>
    <n v="100"/>
    <x v="0"/>
    <n v="5"/>
    <s v="Route4"/>
    <s v="Zone3"/>
    <x v="2"/>
    <d v="2023-09-01T17:13:00"/>
  </r>
  <r>
    <n v="1404"/>
    <s v="335 Oak St"/>
    <n v="5"/>
    <x v="1"/>
    <x v="381"/>
    <s v="In Progress"/>
    <x v="51"/>
    <n v="10.15"/>
    <s v="Utilized"/>
    <x v="2"/>
    <s v="CityB"/>
    <n v="203"/>
    <n v="7"/>
    <n v="196"/>
    <x v="0"/>
    <x v="0"/>
    <n v="100"/>
    <x v="2"/>
    <n v="5"/>
    <s v="Route5"/>
    <s v="Zone2"/>
    <x v="2"/>
    <d v="2023-09-01T09:21:00"/>
  </r>
  <r>
    <n v="1405"/>
    <s v="123 Oak St"/>
    <n v="5"/>
    <x v="1"/>
    <x v="382"/>
    <s v="Completed"/>
    <x v="16"/>
    <n v="5.4"/>
    <s v="Under Utilized"/>
    <x v="1"/>
    <s v="CityB"/>
    <n v="81"/>
    <n v="26"/>
    <n v="55"/>
    <x v="0"/>
    <x v="1"/>
    <n v="100"/>
    <x v="1"/>
    <n v="5"/>
    <s v="Route4"/>
    <s v="Zone2"/>
    <x v="2"/>
    <d v="2023-09-01T12:01:00"/>
  </r>
  <r>
    <n v="1406"/>
    <s v="30 Pine St"/>
    <n v="5"/>
    <x v="0"/>
    <x v="383"/>
    <s v="In Progress"/>
    <x v="44"/>
    <n v="8.8000000000000007"/>
    <s v="Utilized"/>
    <x v="1"/>
    <s v="CityA"/>
    <n v="220"/>
    <n v="27"/>
    <n v="193"/>
    <x v="0"/>
    <x v="1"/>
    <n v="100"/>
    <x v="0"/>
    <n v="5"/>
    <s v="Route2"/>
    <s v="Zone2"/>
    <x v="1"/>
    <d v="2023-09-01T09:59:00"/>
  </r>
  <r>
    <n v="1407"/>
    <s v="991 Cedar St"/>
    <n v="5"/>
    <x v="1"/>
    <x v="384"/>
    <s v="In Progress"/>
    <x v="83"/>
    <n v="10.071428571428571"/>
    <s v="Under Utilized"/>
    <x v="0"/>
    <s v="CityE"/>
    <n v="141"/>
    <n v="29"/>
    <n v="112"/>
    <x v="0"/>
    <x v="1"/>
    <n v="100"/>
    <x v="0"/>
    <n v="5"/>
    <s v="Route3"/>
    <s v="Zone3"/>
    <x v="2"/>
    <d v="2023-09-01T09:51:00"/>
  </r>
  <r>
    <n v="1408"/>
    <s v="210 Elm St"/>
    <n v="5"/>
    <x v="3"/>
    <x v="385"/>
    <s v="Completed"/>
    <x v="38"/>
    <n v="11.866666666666667"/>
    <s v="Under Utilized"/>
    <x v="0"/>
    <s v="CityA"/>
    <n v="178"/>
    <n v="5"/>
    <n v="173"/>
    <x v="0"/>
    <x v="0"/>
    <n v="100"/>
    <x v="0"/>
    <n v="5"/>
    <s v="Route3"/>
    <s v="Zone2"/>
    <x v="1"/>
    <d v="2023-09-01T09:12:00"/>
  </r>
  <r>
    <n v="1409"/>
    <s v="43 Pine St"/>
    <n v="5"/>
    <x v="3"/>
    <x v="386"/>
    <s v="In Progress"/>
    <x v="83"/>
    <n v="13.571428571428571"/>
    <s v="Under Utilized"/>
    <x v="1"/>
    <s v="CityC"/>
    <n v="190"/>
    <n v="23"/>
    <n v="167"/>
    <x v="0"/>
    <x v="1"/>
    <n v="100"/>
    <x v="1"/>
    <n v="5"/>
    <s v="Route1"/>
    <s v="Zone1"/>
    <x v="2"/>
    <d v="2023-09-01T12:55:00"/>
  </r>
  <r>
    <n v="1410"/>
    <s v="761 Elm St"/>
    <n v="5"/>
    <x v="2"/>
    <x v="387"/>
    <s v="Completed"/>
    <x v="56"/>
    <n v="9.045454545454545"/>
    <s v="Utilized"/>
    <x v="0"/>
    <s v="CityB"/>
    <n v="199"/>
    <n v="3"/>
    <n v="196"/>
    <x v="0"/>
    <x v="0"/>
    <n v="100"/>
    <x v="1"/>
    <n v="5"/>
    <s v="Route3"/>
    <s v="Zone1"/>
    <x v="0"/>
    <d v="2023-09-01T14:35:00"/>
  </r>
  <r>
    <n v="1411"/>
    <s v="778 Cedar St"/>
    <n v="5"/>
    <x v="4"/>
    <x v="388"/>
    <s v="Completed"/>
    <x v="52"/>
    <n v="16.916666666666668"/>
    <s v="Under Utilized"/>
    <x v="2"/>
    <s v="CityA"/>
    <n v="203"/>
    <n v="14"/>
    <n v="189"/>
    <x v="0"/>
    <x v="0"/>
    <n v="100"/>
    <x v="1"/>
    <n v="5"/>
    <s v="Route1"/>
    <s v="Zone3"/>
    <x v="2"/>
    <d v="2023-09-01T16:45:00"/>
  </r>
  <r>
    <n v="1412"/>
    <s v="853 Elm St"/>
    <n v="5"/>
    <x v="0"/>
    <x v="389"/>
    <s v="Completed"/>
    <x v="48"/>
    <n v="10.764705882352942"/>
    <s v="Utilized"/>
    <x v="2"/>
    <s v="CityE"/>
    <n v="183"/>
    <n v="21"/>
    <n v="162"/>
    <x v="0"/>
    <x v="1"/>
    <n v="100"/>
    <x v="1"/>
    <n v="5"/>
    <s v="Route2"/>
    <s v="Zone3"/>
    <x v="2"/>
    <d v="2023-09-01T13:07:00"/>
  </r>
  <r>
    <n v="1413"/>
    <s v="838 Oak St"/>
    <n v="5"/>
    <x v="4"/>
    <x v="390"/>
    <s v="In Progress"/>
    <x v="78"/>
    <n v="6.9444444444444446"/>
    <s v="Utilized"/>
    <x v="2"/>
    <s v="CityD"/>
    <n v="125"/>
    <n v="21"/>
    <n v="104"/>
    <x v="0"/>
    <x v="1"/>
    <n v="100"/>
    <x v="0"/>
    <n v="5"/>
    <s v="Route1"/>
    <s v="Zone1"/>
    <x v="0"/>
    <d v="2023-09-01T15:39:00"/>
  </r>
  <r>
    <n v="1414"/>
    <s v="475 Main St"/>
    <n v="5"/>
    <x v="2"/>
    <x v="391"/>
    <s v="Completed"/>
    <x v="94"/>
    <n v="6.8461538461538458"/>
    <s v="Under Utilized"/>
    <x v="0"/>
    <s v="CityD"/>
    <n v="89"/>
    <n v="1"/>
    <n v="88"/>
    <x v="0"/>
    <x v="0"/>
    <n v="100"/>
    <x v="2"/>
    <n v="5"/>
    <s v="Route5"/>
    <s v="Zone2"/>
    <x v="0"/>
    <d v="2023-09-01T16:56:00"/>
  </r>
  <r>
    <n v="1415"/>
    <s v="581 Oak St"/>
    <n v="5"/>
    <x v="2"/>
    <x v="392"/>
    <s v="Completed"/>
    <x v="85"/>
    <n v="12.6875"/>
    <s v="Utilized"/>
    <x v="1"/>
    <s v="CityE"/>
    <n v="203"/>
    <n v="28"/>
    <n v="175"/>
    <x v="0"/>
    <x v="1"/>
    <n v="100"/>
    <x v="1"/>
    <n v="5"/>
    <s v="Route3"/>
    <s v="Zone2"/>
    <x v="1"/>
    <d v="2023-09-01T10:44:00"/>
  </r>
  <r>
    <n v="1416"/>
    <s v="524 Main St"/>
    <n v="5"/>
    <x v="4"/>
    <x v="393"/>
    <s v="Completed"/>
    <x v="79"/>
    <n v="5.5263157894736841"/>
    <s v="Utilized"/>
    <x v="0"/>
    <s v="CityD"/>
    <n v="105"/>
    <n v="18"/>
    <n v="87"/>
    <x v="0"/>
    <x v="1"/>
    <n v="100"/>
    <x v="0"/>
    <n v="5"/>
    <s v="Route2"/>
    <s v="Zone3"/>
    <x v="2"/>
    <d v="2023-09-01T15:30:00"/>
  </r>
  <r>
    <n v="1417"/>
    <s v="13 Elm St"/>
    <n v="5"/>
    <x v="2"/>
    <x v="394"/>
    <s v="Completed"/>
    <x v="88"/>
    <n v="12.705882352941176"/>
    <s v="Utilized"/>
    <x v="2"/>
    <s v="CityB"/>
    <n v="216"/>
    <n v="9"/>
    <n v="207"/>
    <x v="0"/>
    <x v="0"/>
    <n v="100"/>
    <x v="1"/>
    <n v="5"/>
    <s v="Route5"/>
    <s v="Zone3"/>
    <x v="0"/>
    <d v="2023-09-01T10:52:00"/>
  </r>
  <r>
    <n v="1418"/>
    <s v="882 Oak St"/>
    <n v="5"/>
    <x v="2"/>
    <x v="395"/>
    <s v="In Progress"/>
    <x v="8"/>
    <n v="12.8125"/>
    <s v="Utilized"/>
    <x v="1"/>
    <s v="CityC"/>
    <n v="205"/>
    <n v="17"/>
    <n v="188"/>
    <x v="0"/>
    <x v="1"/>
    <n v="100"/>
    <x v="0"/>
    <n v="5"/>
    <s v="Route3"/>
    <s v="Zone1"/>
    <x v="1"/>
    <d v="2023-09-01T14:49:00"/>
  </r>
  <r>
    <n v="1419"/>
    <s v="512 Pine St"/>
    <n v="5"/>
    <x v="4"/>
    <x v="396"/>
    <s v="Completed"/>
    <x v="68"/>
    <n v="21"/>
    <s v="Under Utilized"/>
    <x v="0"/>
    <s v="CityD"/>
    <n v="231"/>
    <n v="11"/>
    <n v="220"/>
    <x v="0"/>
    <x v="0"/>
    <n v="100"/>
    <x v="2"/>
    <n v="5"/>
    <s v="Route4"/>
    <s v="Zone3"/>
    <x v="0"/>
    <d v="2023-09-01T11:06:00"/>
  </r>
  <r>
    <n v="1420"/>
    <s v="469 Pine St"/>
    <n v="5"/>
    <x v="0"/>
    <x v="397"/>
    <s v="Completed"/>
    <x v="56"/>
    <n v="10.363636363636363"/>
    <s v="Utilized"/>
    <x v="0"/>
    <s v="CityE"/>
    <n v="228"/>
    <n v="21"/>
    <n v="207"/>
    <x v="0"/>
    <x v="1"/>
    <n v="100"/>
    <x v="2"/>
    <n v="5"/>
    <s v="Route4"/>
    <s v="Zone2"/>
    <x v="1"/>
    <d v="2023-09-01T09:34:00"/>
  </r>
  <r>
    <n v="1421"/>
    <s v="772 Elm St"/>
    <n v="5"/>
    <x v="1"/>
    <x v="398"/>
    <s v="Completed"/>
    <x v="29"/>
    <n v="5.6111111111111107"/>
    <s v="Utilized"/>
    <x v="1"/>
    <s v="CityB"/>
    <n v="101"/>
    <n v="25"/>
    <n v="76"/>
    <x v="0"/>
    <x v="1"/>
    <n v="100"/>
    <x v="1"/>
    <n v="5"/>
    <s v="Route1"/>
    <s v="Zone2"/>
    <x v="2"/>
    <d v="2023-09-01T13:52:00"/>
  </r>
  <r>
    <n v="1422"/>
    <s v="492 Cedar St"/>
    <n v="5"/>
    <x v="0"/>
    <x v="399"/>
    <s v="Completed"/>
    <x v="47"/>
    <n v="21"/>
    <s v="Under Utilized"/>
    <x v="0"/>
    <s v="CityC"/>
    <n v="231"/>
    <n v="10"/>
    <n v="221"/>
    <x v="0"/>
    <x v="0"/>
    <n v="100"/>
    <x v="0"/>
    <n v="5"/>
    <s v="Route1"/>
    <s v="Zone2"/>
    <x v="2"/>
    <d v="2023-09-01T17:47:00"/>
  </r>
  <r>
    <n v="1423"/>
    <s v="293 Elm St"/>
    <n v="5"/>
    <x v="3"/>
    <x v="400"/>
    <s v="Completed"/>
    <x v="88"/>
    <n v="11.294117647058824"/>
    <s v="Utilized"/>
    <x v="1"/>
    <s v="CityC"/>
    <n v="192"/>
    <n v="16"/>
    <n v="176"/>
    <x v="0"/>
    <x v="1"/>
    <n v="100"/>
    <x v="2"/>
    <n v="5"/>
    <s v="Route2"/>
    <s v="Zone3"/>
    <x v="1"/>
    <d v="2023-09-01T16:15:00"/>
  </r>
  <r>
    <n v="1424"/>
    <s v="632 Main St"/>
    <n v="5"/>
    <x v="3"/>
    <x v="401"/>
    <s v="Completed"/>
    <x v="5"/>
    <n v="3.45"/>
    <s v="Utilized"/>
    <x v="0"/>
    <s v="CityB"/>
    <n v="69"/>
    <n v="8"/>
    <n v="61"/>
    <x v="0"/>
    <x v="0"/>
    <n v="100"/>
    <x v="2"/>
    <n v="5"/>
    <s v="Route3"/>
    <s v="Zone1"/>
    <x v="0"/>
    <d v="2023-09-01T17:14:00"/>
  </r>
  <r>
    <n v="1425"/>
    <s v="874 Main St"/>
    <n v="5"/>
    <x v="0"/>
    <x v="402"/>
    <s v="Completed"/>
    <x v="73"/>
    <n v="17.636363636363637"/>
    <s v="Under Utilized"/>
    <x v="0"/>
    <s v="CityB"/>
    <n v="194"/>
    <n v="12"/>
    <n v="182"/>
    <x v="0"/>
    <x v="0"/>
    <n v="100"/>
    <x v="2"/>
    <n v="5"/>
    <s v="Route3"/>
    <s v="Zone2"/>
    <x v="2"/>
    <d v="2023-09-01T15:35:00"/>
  </r>
  <r>
    <n v="1426"/>
    <s v="52 Main St"/>
    <n v="5"/>
    <x v="4"/>
    <x v="403"/>
    <s v="Completed"/>
    <x v="63"/>
    <n v="12"/>
    <s v="Under Utilized"/>
    <x v="2"/>
    <s v="CityA"/>
    <n v="120"/>
    <n v="0"/>
    <n v="120"/>
    <x v="1"/>
    <x v="2"/>
    <n v="100"/>
    <x v="2"/>
    <n v="5"/>
    <s v="Route5"/>
    <s v="Zone3"/>
    <x v="1"/>
    <d v="2023-09-01T10:21:00"/>
  </r>
  <r>
    <n v="1427"/>
    <s v="953 Main St"/>
    <n v="5"/>
    <x v="4"/>
    <x v="404"/>
    <s v="Completed"/>
    <x v="81"/>
    <n v="8.2857142857142865"/>
    <s v="Under Utilized"/>
    <x v="1"/>
    <s v="CityE"/>
    <n v="116"/>
    <n v="22"/>
    <n v="94"/>
    <x v="0"/>
    <x v="1"/>
    <n v="100"/>
    <x v="1"/>
    <n v="5"/>
    <s v="Route3"/>
    <s v="Zone3"/>
    <x v="1"/>
    <d v="2023-09-01T11:43:00"/>
  </r>
  <r>
    <n v="1428"/>
    <s v="456 Pine St"/>
    <n v="5"/>
    <x v="0"/>
    <x v="405"/>
    <s v="Completed"/>
    <x v="55"/>
    <n v="12.76923076923077"/>
    <s v="Under Utilized"/>
    <x v="0"/>
    <s v="CityE"/>
    <n v="166"/>
    <n v="10"/>
    <n v="156"/>
    <x v="0"/>
    <x v="0"/>
    <n v="100"/>
    <x v="1"/>
    <n v="5"/>
    <s v="Route5"/>
    <s v="Zone2"/>
    <x v="0"/>
    <d v="2023-09-01T09:33:00"/>
  </r>
  <r>
    <n v="1429"/>
    <s v="985 Elm St"/>
    <n v="5"/>
    <x v="3"/>
    <x v="406"/>
    <s v="In Progress"/>
    <x v="86"/>
    <n v="6.4545454545454541"/>
    <s v="Utilized"/>
    <x v="1"/>
    <s v="CityB"/>
    <n v="142"/>
    <n v="11"/>
    <n v="131"/>
    <x v="0"/>
    <x v="0"/>
    <n v="100"/>
    <x v="2"/>
    <n v="5"/>
    <s v="Route2"/>
    <s v="Zone3"/>
    <x v="0"/>
    <d v="2023-09-01T15:58:00"/>
  </r>
  <r>
    <n v="1430"/>
    <s v="55 Oak St"/>
    <n v="5"/>
    <x v="2"/>
    <x v="407"/>
    <s v="In Progress"/>
    <x v="82"/>
    <n v="9.5714285714285712"/>
    <s v="Under Utilized"/>
    <x v="1"/>
    <s v="CityC"/>
    <n v="134"/>
    <n v="21"/>
    <n v="113"/>
    <x v="0"/>
    <x v="1"/>
    <n v="100"/>
    <x v="2"/>
    <n v="5"/>
    <s v="Route1"/>
    <s v="Zone2"/>
    <x v="2"/>
    <d v="2023-09-01T15:09:00"/>
  </r>
  <r>
    <n v="1431"/>
    <s v="662 Elm St"/>
    <n v="5"/>
    <x v="1"/>
    <x v="408"/>
    <s v="In Progress"/>
    <x v="89"/>
    <n v="9.3333333333333339"/>
    <s v="Under Utilized"/>
    <x v="2"/>
    <s v="CityC"/>
    <n v="140"/>
    <n v="10"/>
    <n v="130"/>
    <x v="0"/>
    <x v="0"/>
    <n v="100"/>
    <x v="0"/>
    <n v="5"/>
    <s v="Route3"/>
    <s v="Zone3"/>
    <x v="0"/>
    <d v="2023-09-01T09:02:00"/>
  </r>
  <r>
    <n v="1432"/>
    <s v="760 Oak St"/>
    <n v="5"/>
    <x v="3"/>
    <x v="409"/>
    <s v="Completed"/>
    <x v="79"/>
    <n v="7.1052631578947372"/>
    <s v="Utilized"/>
    <x v="0"/>
    <s v="CityE"/>
    <n v="135"/>
    <n v="7"/>
    <n v="128"/>
    <x v="0"/>
    <x v="0"/>
    <n v="100"/>
    <x v="1"/>
    <n v="5"/>
    <s v="Route5"/>
    <s v="Zone3"/>
    <x v="2"/>
    <d v="2023-09-01T09:06:00"/>
  </r>
  <r>
    <n v="1433"/>
    <s v="287 Pine St"/>
    <n v="5"/>
    <x v="3"/>
    <x v="410"/>
    <s v="Completed"/>
    <x v="9"/>
    <n v="7.5789473684210522"/>
    <s v="Utilized"/>
    <x v="1"/>
    <s v="CityA"/>
    <n v="144"/>
    <n v="2"/>
    <n v="142"/>
    <x v="0"/>
    <x v="0"/>
    <n v="100"/>
    <x v="2"/>
    <n v="5"/>
    <s v="Route5"/>
    <s v="Zone1"/>
    <x v="0"/>
    <d v="2023-09-01T10:44:00"/>
  </r>
  <r>
    <n v="1434"/>
    <s v="305 Main St"/>
    <n v="5"/>
    <x v="3"/>
    <x v="411"/>
    <s v="Completed"/>
    <x v="16"/>
    <n v="14.933333333333334"/>
    <s v="Under Utilized"/>
    <x v="1"/>
    <s v="CityE"/>
    <n v="224"/>
    <n v="23"/>
    <n v="201"/>
    <x v="0"/>
    <x v="1"/>
    <n v="100"/>
    <x v="2"/>
    <n v="5"/>
    <s v="Route1"/>
    <s v="Zone2"/>
    <x v="2"/>
    <d v="2023-09-01T11:12:00"/>
  </r>
  <r>
    <n v="1435"/>
    <s v="310 Elm St"/>
    <n v="5"/>
    <x v="4"/>
    <x v="412"/>
    <s v="Completed"/>
    <x v="7"/>
    <n v="11.5"/>
    <s v="Utilized"/>
    <x v="2"/>
    <s v="CityB"/>
    <n v="184"/>
    <n v="11"/>
    <n v="173"/>
    <x v="0"/>
    <x v="0"/>
    <n v="100"/>
    <x v="2"/>
    <n v="5"/>
    <s v="Route4"/>
    <s v="Zone3"/>
    <x v="1"/>
    <d v="2023-09-01T10:59:00"/>
  </r>
  <r>
    <n v="1436"/>
    <s v="468 Elm St"/>
    <n v="5"/>
    <x v="3"/>
    <x v="413"/>
    <s v="Completed"/>
    <x v="26"/>
    <n v="10.095238095238095"/>
    <s v="Utilized"/>
    <x v="2"/>
    <s v="CityA"/>
    <n v="212"/>
    <n v="20"/>
    <n v="192"/>
    <x v="0"/>
    <x v="1"/>
    <n v="100"/>
    <x v="0"/>
    <n v="5"/>
    <s v="Route4"/>
    <s v="Zone2"/>
    <x v="2"/>
    <d v="2023-09-01T11:31:00"/>
  </r>
  <r>
    <n v="1437"/>
    <s v="942 Main St"/>
    <n v="5"/>
    <x v="1"/>
    <x v="414"/>
    <s v="Completed"/>
    <x v="62"/>
    <n v="17"/>
    <s v="Under Utilized"/>
    <x v="1"/>
    <s v="CityC"/>
    <n v="221"/>
    <n v="29"/>
    <n v="192"/>
    <x v="0"/>
    <x v="1"/>
    <n v="100"/>
    <x v="0"/>
    <n v="5"/>
    <s v="Route2"/>
    <s v="Zone1"/>
    <x v="1"/>
    <d v="2023-09-01T17:41:00"/>
  </r>
  <r>
    <n v="1438"/>
    <s v="179 Main St"/>
    <n v="5"/>
    <x v="3"/>
    <x v="415"/>
    <s v="Completed"/>
    <x v="32"/>
    <n v="12.714285714285714"/>
    <s v="Under Utilized"/>
    <x v="1"/>
    <s v="CityE"/>
    <n v="178"/>
    <n v="12"/>
    <n v="166"/>
    <x v="0"/>
    <x v="0"/>
    <n v="100"/>
    <x v="1"/>
    <n v="5"/>
    <s v="Route1"/>
    <s v="Zone2"/>
    <x v="1"/>
    <d v="2023-09-01T15:01:00"/>
  </r>
  <r>
    <n v="1439"/>
    <s v="89 Elm St"/>
    <n v="5"/>
    <x v="1"/>
    <x v="416"/>
    <s v="Completed"/>
    <x v="77"/>
    <n v="11.111111111111111"/>
    <s v="Utilized"/>
    <x v="2"/>
    <s v="CityD"/>
    <n v="200"/>
    <n v="20"/>
    <n v="180"/>
    <x v="0"/>
    <x v="1"/>
    <n v="100"/>
    <x v="1"/>
    <n v="5"/>
    <s v="Route1"/>
    <s v="Zone1"/>
    <x v="1"/>
    <d v="2023-09-01T16:00:00"/>
  </r>
  <r>
    <n v="1440"/>
    <s v="891 Cedar St"/>
    <n v="5"/>
    <x v="0"/>
    <x v="417"/>
    <s v="Completed"/>
    <x v="39"/>
    <n v="7.6428571428571432"/>
    <s v="Under Utilized"/>
    <x v="2"/>
    <s v="CityD"/>
    <n v="107"/>
    <n v="9"/>
    <n v="98"/>
    <x v="0"/>
    <x v="0"/>
    <n v="100"/>
    <x v="0"/>
    <n v="5"/>
    <s v="Route1"/>
    <s v="Zone2"/>
    <x v="1"/>
    <d v="2023-09-01T12:05:00"/>
  </r>
  <r>
    <n v="1441"/>
    <s v="280 Oak St"/>
    <n v="5"/>
    <x v="3"/>
    <x v="302"/>
    <s v="Completed"/>
    <x v="1"/>
    <n v="10"/>
    <s v="Utilized"/>
    <x v="1"/>
    <s v="CityA"/>
    <n v="170"/>
    <n v="1"/>
    <n v="169"/>
    <x v="0"/>
    <x v="0"/>
    <n v="100"/>
    <x v="0"/>
    <n v="5"/>
    <s v="Route3"/>
    <s v="Zone1"/>
    <x v="2"/>
    <d v="2023-09-01T08:57:00"/>
  </r>
  <r>
    <n v="1442"/>
    <s v="720 Cedar St"/>
    <n v="5"/>
    <x v="1"/>
    <x v="418"/>
    <s v="Completed"/>
    <x v="47"/>
    <n v="18.90909090909091"/>
    <s v="Under Utilized"/>
    <x v="1"/>
    <s v="CityD"/>
    <n v="208"/>
    <n v="23"/>
    <n v="185"/>
    <x v="0"/>
    <x v="1"/>
    <n v="100"/>
    <x v="1"/>
    <n v="5"/>
    <s v="Route2"/>
    <s v="Zone3"/>
    <x v="1"/>
    <d v="2023-09-01T14:01:00"/>
  </r>
  <r>
    <n v="1443"/>
    <s v="65 Elm St"/>
    <n v="5"/>
    <x v="2"/>
    <x v="419"/>
    <s v="In Progress"/>
    <x v="40"/>
    <n v="4.1428571428571432"/>
    <s v="Utilized"/>
    <x v="2"/>
    <s v="CityD"/>
    <n v="87"/>
    <n v="7"/>
    <n v="80"/>
    <x v="0"/>
    <x v="0"/>
    <n v="100"/>
    <x v="2"/>
    <n v="5"/>
    <s v="Route5"/>
    <s v="Zone1"/>
    <x v="0"/>
    <d v="2023-09-01T15:28:00"/>
  </r>
  <r>
    <n v="1444"/>
    <s v="67 Pine St"/>
    <n v="5"/>
    <x v="1"/>
    <x v="420"/>
    <s v="Completed"/>
    <x v="48"/>
    <n v="9.8235294117647065"/>
    <s v="Utilized"/>
    <x v="1"/>
    <s v="CityD"/>
    <n v="167"/>
    <n v="8"/>
    <n v="159"/>
    <x v="0"/>
    <x v="0"/>
    <n v="100"/>
    <x v="0"/>
    <n v="5"/>
    <s v="Route4"/>
    <s v="Zone1"/>
    <x v="2"/>
    <d v="2023-09-01T11:33:00"/>
  </r>
  <r>
    <n v="1445"/>
    <s v="31 Main St"/>
    <n v="5"/>
    <x v="1"/>
    <x v="421"/>
    <s v="In Progress"/>
    <x v="69"/>
    <n v="6.75"/>
    <s v="Under Utilized"/>
    <x v="2"/>
    <s v="CityE"/>
    <n v="81"/>
    <n v="2"/>
    <n v="79"/>
    <x v="0"/>
    <x v="0"/>
    <n v="100"/>
    <x v="2"/>
    <n v="5"/>
    <s v="Route5"/>
    <s v="Zone3"/>
    <x v="1"/>
    <d v="2023-09-01T14:12:00"/>
  </r>
  <r>
    <n v="1446"/>
    <s v="443 Pine St"/>
    <n v="5"/>
    <x v="1"/>
    <x v="422"/>
    <s v="Completed"/>
    <x v="60"/>
    <n v="10.529411764705882"/>
    <s v="Utilized"/>
    <x v="1"/>
    <s v="CityB"/>
    <n v="179"/>
    <n v="25"/>
    <n v="154"/>
    <x v="0"/>
    <x v="1"/>
    <n v="100"/>
    <x v="2"/>
    <n v="5"/>
    <s v="Route2"/>
    <s v="Zone2"/>
    <x v="1"/>
    <d v="2023-09-01T09:22:00"/>
  </r>
  <r>
    <n v="1447"/>
    <s v="180 Main St"/>
    <n v="5"/>
    <x v="0"/>
    <x v="423"/>
    <s v="In Progress"/>
    <x v="81"/>
    <n v="12.142857142857142"/>
    <s v="Under Utilized"/>
    <x v="2"/>
    <s v="CityB"/>
    <n v="170"/>
    <n v="13"/>
    <n v="157"/>
    <x v="0"/>
    <x v="0"/>
    <n v="100"/>
    <x v="2"/>
    <n v="5"/>
    <s v="Route4"/>
    <s v="Zone2"/>
    <x v="2"/>
    <d v="2023-09-01T16:02:00"/>
  </r>
  <r>
    <n v="1448"/>
    <s v="919 Main St"/>
    <n v="5"/>
    <x v="3"/>
    <x v="424"/>
    <s v="Completed"/>
    <x v="52"/>
    <n v="17.166666666666668"/>
    <s v="Under Utilized"/>
    <x v="0"/>
    <s v="CityB"/>
    <n v="206"/>
    <n v="3"/>
    <n v="203"/>
    <x v="0"/>
    <x v="0"/>
    <n v="100"/>
    <x v="0"/>
    <n v="5"/>
    <s v="Route5"/>
    <s v="Zone3"/>
    <x v="2"/>
    <d v="2023-09-01T09:59:00"/>
  </r>
  <r>
    <n v="1449"/>
    <s v="983 Oak St"/>
    <n v="5"/>
    <x v="4"/>
    <x v="425"/>
    <s v="Completed"/>
    <x v="3"/>
    <n v="10.352941176470589"/>
    <s v="Utilized"/>
    <x v="1"/>
    <s v="CityB"/>
    <n v="176"/>
    <n v="16"/>
    <n v="160"/>
    <x v="0"/>
    <x v="1"/>
    <n v="100"/>
    <x v="1"/>
    <n v="5"/>
    <s v="Route1"/>
    <s v="Zone1"/>
    <x v="0"/>
    <d v="2023-09-01T11:26:00"/>
  </r>
  <r>
    <n v="1450"/>
    <s v="737 Pine St"/>
    <n v="5"/>
    <x v="2"/>
    <x v="426"/>
    <s v="In Progress"/>
    <x v="69"/>
    <n v="6.25"/>
    <s v="Under Utilized"/>
    <x v="1"/>
    <s v="CityE"/>
    <n v="75"/>
    <n v="7"/>
    <n v="68"/>
    <x v="0"/>
    <x v="0"/>
    <n v="100"/>
    <x v="0"/>
    <n v="5"/>
    <s v="Route5"/>
    <s v="Zone2"/>
    <x v="2"/>
    <d v="2023-09-01T14:01:00"/>
  </r>
  <r>
    <n v="1451"/>
    <s v="822 Oak St"/>
    <n v="5"/>
    <x v="3"/>
    <x v="427"/>
    <s v="In Progress"/>
    <x v="49"/>
    <n v="5.833333333333333"/>
    <s v="Utilized"/>
    <x v="0"/>
    <s v="CityE"/>
    <n v="105"/>
    <n v="12"/>
    <n v="93"/>
    <x v="0"/>
    <x v="0"/>
    <n v="100"/>
    <x v="0"/>
    <n v="5"/>
    <s v="Route2"/>
    <s v="Zone1"/>
    <x v="0"/>
    <d v="2023-09-01T09:37:00"/>
  </r>
  <r>
    <n v="1452"/>
    <s v="688 Oak St"/>
    <n v="5"/>
    <x v="2"/>
    <x v="428"/>
    <s v="In Progress"/>
    <x v="8"/>
    <n v="8.5"/>
    <s v="Utilized"/>
    <x v="1"/>
    <s v="CityE"/>
    <n v="136"/>
    <n v="18"/>
    <n v="118"/>
    <x v="0"/>
    <x v="1"/>
    <n v="100"/>
    <x v="1"/>
    <n v="5"/>
    <s v="Route2"/>
    <s v="Zone2"/>
    <x v="2"/>
    <d v="2023-09-01T14:11:00"/>
  </r>
  <r>
    <n v="1453"/>
    <s v="241 Pine St"/>
    <n v="5"/>
    <x v="3"/>
    <x v="429"/>
    <s v="In Progress"/>
    <x v="22"/>
    <n v="13.823529411764707"/>
    <s v="Utilized"/>
    <x v="1"/>
    <s v="CityD"/>
    <n v="235"/>
    <n v="27"/>
    <n v="208"/>
    <x v="0"/>
    <x v="1"/>
    <n v="100"/>
    <x v="2"/>
    <n v="5"/>
    <s v="Route3"/>
    <s v="Zone1"/>
    <x v="0"/>
    <d v="2023-09-01T08:30:00"/>
  </r>
  <r>
    <n v="1454"/>
    <s v="666 Main St"/>
    <n v="5"/>
    <x v="0"/>
    <x v="336"/>
    <s v="In Progress"/>
    <x v="89"/>
    <n v="5.2666666666666666"/>
    <s v="Under Utilized"/>
    <x v="1"/>
    <s v="CityC"/>
    <n v="79"/>
    <n v="3"/>
    <n v="76"/>
    <x v="0"/>
    <x v="0"/>
    <n v="100"/>
    <x v="0"/>
    <n v="5"/>
    <s v="Route1"/>
    <s v="Zone1"/>
    <x v="1"/>
    <d v="2023-09-01T10:03:00"/>
  </r>
  <r>
    <n v="1455"/>
    <s v="856 Pine St"/>
    <n v="5"/>
    <x v="0"/>
    <x v="430"/>
    <s v="Completed"/>
    <x v="23"/>
    <n v="10.705882352941176"/>
    <s v="Utilized"/>
    <x v="0"/>
    <s v="CityA"/>
    <n v="182"/>
    <n v="15"/>
    <n v="167"/>
    <x v="0"/>
    <x v="0"/>
    <n v="100"/>
    <x v="2"/>
    <n v="5"/>
    <s v="Route5"/>
    <s v="Zone2"/>
    <x v="0"/>
    <d v="2023-09-01T11:50:00"/>
  </r>
  <r>
    <n v="1456"/>
    <s v="975 Pine St"/>
    <n v="5"/>
    <x v="2"/>
    <x v="431"/>
    <s v="In Progress"/>
    <x v="23"/>
    <n v="12.470588235294118"/>
    <s v="Utilized"/>
    <x v="1"/>
    <s v="CityC"/>
    <n v="212"/>
    <n v="20"/>
    <n v="192"/>
    <x v="0"/>
    <x v="1"/>
    <n v="100"/>
    <x v="0"/>
    <n v="5"/>
    <s v="Route2"/>
    <s v="Zone1"/>
    <x v="1"/>
    <d v="2023-09-01T12:18:00"/>
  </r>
  <r>
    <n v="1457"/>
    <s v="733 Main St"/>
    <n v="5"/>
    <x v="4"/>
    <x v="432"/>
    <s v="In Progress"/>
    <x v="57"/>
    <n v="13.2"/>
    <s v="Under Utilized"/>
    <x v="1"/>
    <s v="CityE"/>
    <n v="198"/>
    <n v="28"/>
    <n v="170"/>
    <x v="0"/>
    <x v="1"/>
    <n v="100"/>
    <x v="1"/>
    <n v="5"/>
    <s v="Route3"/>
    <s v="Zone2"/>
    <x v="2"/>
    <d v="2023-09-01T12:55:00"/>
  </r>
  <r>
    <n v="1458"/>
    <s v="373 Main St"/>
    <n v="5"/>
    <x v="0"/>
    <x v="433"/>
    <s v="In Progress"/>
    <x v="38"/>
    <n v="15.266666666666667"/>
    <s v="Under Utilized"/>
    <x v="2"/>
    <s v="CityA"/>
    <n v="229"/>
    <n v="27"/>
    <n v="202"/>
    <x v="0"/>
    <x v="1"/>
    <n v="100"/>
    <x v="1"/>
    <n v="5"/>
    <s v="Route1"/>
    <s v="Zone1"/>
    <x v="1"/>
    <d v="2023-09-01T16:19:00"/>
  </r>
  <r>
    <n v="1459"/>
    <s v="377 Pine St"/>
    <n v="5"/>
    <x v="1"/>
    <x v="269"/>
    <s v="Completed"/>
    <x v="49"/>
    <n v="7.833333333333333"/>
    <s v="Utilized"/>
    <x v="1"/>
    <s v="CityB"/>
    <n v="141"/>
    <n v="9"/>
    <n v="132"/>
    <x v="0"/>
    <x v="0"/>
    <n v="100"/>
    <x v="1"/>
    <n v="5"/>
    <s v="Route1"/>
    <s v="Zone3"/>
    <x v="0"/>
    <d v="2023-09-01T09:23:00"/>
  </r>
  <r>
    <n v="1460"/>
    <s v="558 Elm St"/>
    <n v="5"/>
    <x v="4"/>
    <x v="434"/>
    <s v="Completed"/>
    <x v="55"/>
    <n v="4.615384615384615"/>
    <s v="Under Utilized"/>
    <x v="2"/>
    <s v="CityC"/>
    <n v="60"/>
    <n v="21"/>
    <n v="39"/>
    <x v="0"/>
    <x v="1"/>
    <n v="100"/>
    <x v="0"/>
    <n v="5"/>
    <s v="Route5"/>
    <s v="Zone2"/>
    <x v="0"/>
    <d v="2023-09-01T13:26:00"/>
  </r>
  <r>
    <n v="1461"/>
    <s v="675 Oak St"/>
    <n v="5"/>
    <x v="0"/>
    <x v="435"/>
    <s v="In Progress"/>
    <x v="31"/>
    <n v="13.384615384615385"/>
    <s v="Under Utilized"/>
    <x v="1"/>
    <s v="CityD"/>
    <n v="174"/>
    <n v="19"/>
    <n v="155"/>
    <x v="0"/>
    <x v="1"/>
    <n v="100"/>
    <x v="1"/>
    <n v="5"/>
    <s v="Route1"/>
    <s v="Zone2"/>
    <x v="2"/>
    <d v="2023-09-01T09:39:00"/>
  </r>
  <r>
    <n v="1462"/>
    <s v="554 Elm St"/>
    <n v="5"/>
    <x v="4"/>
    <x v="436"/>
    <s v="Completed"/>
    <x v="52"/>
    <n v="10.166666666666666"/>
    <s v="Under Utilized"/>
    <x v="0"/>
    <s v="CityE"/>
    <n v="122"/>
    <n v="0"/>
    <n v="122"/>
    <x v="1"/>
    <x v="2"/>
    <n v="100"/>
    <x v="0"/>
    <n v="5"/>
    <s v="Route5"/>
    <s v="Zone3"/>
    <x v="2"/>
    <d v="2023-09-01T09:57:00"/>
  </r>
  <r>
    <n v="1463"/>
    <s v="753 Oak St"/>
    <n v="5"/>
    <x v="1"/>
    <x v="437"/>
    <s v="In Progress"/>
    <x v="99"/>
    <n v="8.3809523809523814"/>
    <s v="Utilized"/>
    <x v="2"/>
    <s v="CityC"/>
    <n v="176"/>
    <n v="29"/>
    <n v="147"/>
    <x v="0"/>
    <x v="1"/>
    <n v="100"/>
    <x v="2"/>
    <n v="5"/>
    <s v="Route2"/>
    <s v="Zone3"/>
    <x v="2"/>
    <d v="2023-09-01T12:31:00"/>
  </r>
  <r>
    <n v="1464"/>
    <s v="179 Cedar St"/>
    <n v="5"/>
    <x v="1"/>
    <x v="438"/>
    <s v="Completed"/>
    <x v="91"/>
    <n v="7.916666666666667"/>
    <s v="Under Utilized"/>
    <x v="0"/>
    <s v="CityD"/>
    <n v="95"/>
    <n v="10"/>
    <n v="85"/>
    <x v="0"/>
    <x v="0"/>
    <n v="100"/>
    <x v="0"/>
    <n v="5"/>
    <s v="Route5"/>
    <s v="Zone3"/>
    <x v="2"/>
    <d v="2023-09-01T13:57:00"/>
  </r>
  <r>
    <n v="1465"/>
    <s v="382 Pine St"/>
    <n v="5"/>
    <x v="4"/>
    <x v="439"/>
    <s v="In Progress"/>
    <x v="97"/>
    <n v="6.666666666666667"/>
    <s v="Under Utilized"/>
    <x v="0"/>
    <s v="CityC"/>
    <n v="80"/>
    <n v="9"/>
    <n v="71"/>
    <x v="0"/>
    <x v="0"/>
    <n v="100"/>
    <x v="0"/>
    <n v="5"/>
    <s v="Route5"/>
    <s v="Zone3"/>
    <x v="0"/>
    <d v="2023-09-01T11:59:00"/>
  </r>
  <r>
    <n v="1466"/>
    <s v="786 Oak St"/>
    <n v="5"/>
    <x v="2"/>
    <x v="440"/>
    <s v="In Progress"/>
    <x v="3"/>
    <n v="10.470588235294118"/>
    <s v="Utilized"/>
    <x v="0"/>
    <s v="CityA"/>
    <n v="178"/>
    <n v="2"/>
    <n v="176"/>
    <x v="0"/>
    <x v="0"/>
    <n v="100"/>
    <x v="0"/>
    <n v="5"/>
    <s v="Route5"/>
    <s v="Zone3"/>
    <x v="1"/>
    <d v="2023-09-01T15:27:00"/>
  </r>
  <r>
    <n v="1467"/>
    <s v="834 Pine St"/>
    <n v="5"/>
    <x v="0"/>
    <x v="441"/>
    <s v="In Progress"/>
    <x v="59"/>
    <n v="12.9375"/>
    <s v="Utilized"/>
    <x v="2"/>
    <s v="CityE"/>
    <n v="207"/>
    <n v="18"/>
    <n v="189"/>
    <x v="0"/>
    <x v="1"/>
    <n v="100"/>
    <x v="1"/>
    <n v="5"/>
    <s v="Route5"/>
    <s v="Zone1"/>
    <x v="2"/>
    <d v="2023-09-01T15:51:00"/>
  </r>
  <r>
    <n v="1468"/>
    <s v="418 Oak St"/>
    <n v="5"/>
    <x v="1"/>
    <x v="442"/>
    <s v="In Progress"/>
    <x v="51"/>
    <n v="3.9"/>
    <s v="Utilized"/>
    <x v="2"/>
    <s v="CityC"/>
    <n v="78"/>
    <n v="15"/>
    <n v="63"/>
    <x v="0"/>
    <x v="0"/>
    <n v="100"/>
    <x v="1"/>
    <n v="5"/>
    <s v="Route2"/>
    <s v="Zone2"/>
    <x v="2"/>
    <d v="2023-09-01T16:42:00"/>
  </r>
  <r>
    <n v="1469"/>
    <s v="89 Cedar St"/>
    <n v="5"/>
    <x v="4"/>
    <x v="443"/>
    <s v="Completed"/>
    <x v="25"/>
    <n v="8.75"/>
    <s v="Under Utilized"/>
    <x v="0"/>
    <s v="CityE"/>
    <n v="70"/>
    <n v="8"/>
    <n v="62"/>
    <x v="0"/>
    <x v="0"/>
    <n v="100"/>
    <x v="2"/>
    <n v="5"/>
    <s v="Route4"/>
    <s v="Zone2"/>
    <x v="1"/>
    <d v="2023-09-01T09:17:00"/>
  </r>
  <r>
    <n v="1470"/>
    <s v="907 Elm St"/>
    <n v="5"/>
    <x v="4"/>
    <x v="444"/>
    <s v="Completed"/>
    <x v="84"/>
    <n v="7.8181818181818183"/>
    <s v="Under Utilized"/>
    <x v="2"/>
    <s v="CityC"/>
    <n v="86"/>
    <n v="18"/>
    <n v="68"/>
    <x v="0"/>
    <x v="1"/>
    <n v="100"/>
    <x v="1"/>
    <n v="5"/>
    <s v="Route5"/>
    <s v="Zone3"/>
    <x v="1"/>
    <d v="2023-09-01T16:51:00"/>
  </r>
  <r>
    <n v="1471"/>
    <s v="947 Oak St"/>
    <n v="5"/>
    <x v="1"/>
    <x v="445"/>
    <s v="Completed"/>
    <x v="83"/>
    <n v="14.571428571428571"/>
    <s v="Under Utilized"/>
    <x v="0"/>
    <s v="CityE"/>
    <n v="204"/>
    <n v="8"/>
    <n v="196"/>
    <x v="0"/>
    <x v="0"/>
    <n v="100"/>
    <x v="1"/>
    <n v="5"/>
    <s v="Route1"/>
    <s v="Zone1"/>
    <x v="0"/>
    <d v="2023-09-01T16:07:00"/>
  </r>
  <r>
    <n v="1472"/>
    <s v="462 Cedar St"/>
    <n v="5"/>
    <x v="2"/>
    <x v="446"/>
    <s v="In Progress"/>
    <x v="62"/>
    <n v="15.692307692307692"/>
    <s v="Under Utilized"/>
    <x v="2"/>
    <s v="CityE"/>
    <n v="204"/>
    <n v="5"/>
    <n v="199"/>
    <x v="0"/>
    <x v="0"/>
    <n v="100"/>
    <x v="2"/>
    <n v="5"/>
    <s v="Route3"/>
    <s v="Zone3"/>
    <x v="1"/>
    <d v="2023-09-01T16:58:00"/>
  </r>
  <r>
    <n v="1473"/>
    <s v="912 Main St"/>
    <n v="5"/>
    <x v="4"/>
    <x v="447"/>
    <s v="In Progress"/>
    <x v="31"/>
    <n v="8"/>
    <s v="Under Utilized"/>
    <x v="1"/>
    <s v="CityB"/>
    <n v="104"/>
    <n v="19"/>
    <n v="85"/>
    <x v="0"/>
    <x v="1"/>
    <n v="100"/>
    <x v="1"/>
    <n v="5"/>
    <s v="Route1"/>
    <s v="Zone2"/>
    <x v="1"/>
    <d v="2023-09-01T10:54:00"/>
  </r>
  <r>
    <n v="1474"/>
    <s v="519 Elm St"/>
    <n v="5"/>
    <x v="0"/>
    <x v="448"/>
    <s v="In Progress"/>
    <x v="9"/>
    <n v="5.1052631578947372"/>
    <s v="Utilized"/>
    <x v="1"/>
    <s v="CityE"/>
    <n v="97"/>
    <n v="23"/>
    <n v="74"/>
    <x v="0"/>
    <x v="1"/>
    <n v="100"/>
    <x v="2"/>
    <n v="5"/>
    <s v="Route5"/>
    <s v="Zone1"/>
    <x v="2"/>
    <d v="2023-09-01T13:40:00"/>
  </r>
  <r>
    <n v="1475"/>
    <s v="350 Cedar St"/>
    <n v="5"/>
    <x v="2"/>
    <x v="449"/>
    <s v="Completed"/>
    <x v="17"/>
    <n v="5.6428571428571432"/>
    <s v="Under Utilized"/>
    <x v="0"/>
    <s v="CityB"/>
    <n v="79"/>
    <n v="10"/>
    <n v="69"/>
    <x v="0"/>
    <x v="0"/>
    <n v="100"/>
    <x v="0"/>
    <n v="5"/>
    <s v="Route1"/>
    <s v="Zone1"/>
    <x v="0"/>
    <d v="2023-09-01T12:49:00"/>
  </r>
  <r>
    <n v="1476"/>
    <s v="872 Cedar St"/>
    <n v="5"/>
    <x v="2"/>
    <x v="450"/>
    <s v="Completed"/>
    <x v="93"/>
    <n v="7.8888888888888893"/>
    <s v="Under Utilized"/>
    <x v="0"/>
    <s v="CityC"/>
    <n v="71"/>
    <n v="14"/>
    <n v="57"/>
    <x v="0"/>
    <x v="0"/>
    <n v="100"/>
    <x v="0"/>
    <n v="5"/>
    <s v="Route1"/>
    <s v="Zone3"/>
    <x v="2"/>
    <d v="2023-09-01T16:34:00"/>
  </r>
  <r>
    <n v="1477"/>
    <s v="836 Elm St"/>
    <n v="5"/>
    <x v="1"/>
    <x v="451"/>
    <s v="In Progress"/>
    <x v="39"/>
    <n v="12.714285714285714"/>
    <s v="Under Utilized"/>
    <x v="2"/>
    <s v="CityD"/>
    <n v="178"/>
    <n v="25"/>
    <n v="153"/>
    <x v="0"/>
    <x v="1"/>
    <n v="100"/>
    <x v="0"/>
    <n v="5"/>
    <s v="Route2"/>
    <s v="Zone2"/>
    <x v="2"/>
    <d v="2023-09-01T15:06:00"/>
  </r>
  <r>
    <n v="1478"/>
    <s v="84 Pine St"/>
    <n v="5"/>
    <x v="3"/>
    <x v="452"/>
    <s v="Completed"/>
    <x v="45"/>
    <n v="8.6428571428571423"/>
    <s v="Under Utilized"/>
    <x v="1"/>
    <s v="CityD"/>
    <n v="121"/>
    <n v="3"/>
    <n v="118"/>
    <x v="0"/>
    <x v="0"/>
    <n v="100"/>
    <x v="1"/>
    <n v="5"/>
    <s v="Route2"/>
    <s v="Zone3"/>
    <x v="1"/>
    <d v="2023-09-01T12:59:00"/>
  </r>
  <r>
    <n v="1479"/>
    <s v="514 Cedar St"/>
    <n v="5"/>
    <x v="3"/>
    <x v="453"/>
    <s v="In Progress"/>
    <x v="46"/>
    <n v="13.142857142857142"/>
    <s v="Under Utilized"/>
    <x v="0"/>
    <s v="CityB"/>
    <n v="184"/>
    <n v="19"/>
    <n v="165"/>
    <x v="0"/>
    <x v="1"/>
    <n v="100"/>
    <x v="0"/>
    <n v="5"/>
    <s v="Route2"/>
    <s v="Zone3"/>
    <x v="0"/>
    <d v="2023-09-01T12:41:00"/>
  </r>
  <r>
    <n v="1480"/>
    <s v="533 Main St"/>
    <n v="5"/>
    <x v="0"/>
    <x v="454"/>
    <s v="In Progress"/>
    <x v="47"/>
    <n v="7"/>
    <s v="Under Utilized"/>
    <x v="1"/>
    <s v="CityD"/>
    <n v="77"/>
    <n v="28"/>
    <n v="49"/>
    <x v="0"/>
    <x v="1"/>
    <n v="100"/>
    <x v="0"/>
    <n v="5"/>
    <s v="Route2"/>
    <s v="Zone3"/>
    <x v="1"/>
    <d v="2023-09-01T15:40:00"/>
  </r>
  <r>
    <n v="1481"/>
    <s v="5 Oak St"/>
    <n v="5"/>
    <x v="0"/>
    <x v="88"/>
    <s v="In Progress"/>
    <x v="5"/>
    <n v="6.4"/>
    <s v="Utilized"/>
    <x v="0"/>
    <s v="CityB"/>
    <n v="128"/>
    <n v="13"/>
    <n v="115"/>
    <x v="0"/>
    <x v="0"/>
    <n v="100"/>
    <x v="2"/>
    <n v="5"/>
    <s v="Route5"/>
    <s v="Zone3"/>
    <x v="1"/>
    <d v="2023-09-01T15:11:00"/>
  </r>
  <r>
    <n v="1482"/>
    <s v="681 Elm St"/>
    <n v="5"/>
    <x v="2"/>
    <x v="455"/>
    <s v="In Progress"/>
    <x v="89"/>
    <n v="14.8"/>
    <s v="Under Utilized"/>
    <x v="0"/>
    <s v="CityA"/>
    <n v="222"/>
    <n v="10"/>
    <n v="212"/>
    <x v="0"/>
    <x v="0"/>
    <n v="100"/>
    <x v="0"/>
    <n v="5"/>
    <s v="Route5"/>
    <s v="Zone1"/>
    <x v="2"/>
    <d v="2023-09-01T08:31:00"/>
  </r>
  <r>
    <n v="1483"/>
    <s v="701 Oak St"/>
    <n v="5"/>
    <x v="1"/>
    <x v="456"/>
    <s v="In Progress"/>
    <x v="42"/>
    <n v="4.5999999999999996"/>
    <s v="Under Utilized"/>
    <x v="2"/>
    <s v="CityE"/>
    <n v="69"/>
    <n v="22"/>
    <n v="47"/>
    <x v="0"/>
    <x v="1"/>
    <n v="100"/>
    <x v="0"/>
    <n v="5"/>
    <s v="Route5"/>
    <s v="Zone3"/>
    <x v="0"/>
    <d v="2023-09-01T11:47:00"/>
  </r>
  <r>
    <n v="1484"/>
    <s v="120 Oak St"/>
    <n v="5"/>
    <x v="4"/>
    <x v="457"/>
    <s v="In Progress"/>
    <x v="26"/>
    <n v="4.2380952380952381"/>
    <s v="Utilized"/>
    <x v="2"/>
    <s v="CityC"/>
    <n v="89"/>
    <n v="28"/>
    <n v="61"/>
    <x v="0"/>
    <x v="1"/>
    <n v="100"/>
    <x v="0"/>
    <n v="5"/>
    <s v="Route1"/>
    <s v="Zone2"/>
    <x v="1"/>
    <d v="2023-09-01T13:43:00"/>
  </r>
  <r>
    <n v="1485"/>
    <s v="562 Pine St"/>
    <n v="5"/>
    <x v="0"/>
    <x v="458"/>
    <s v="Completed"/>
    <x v="8"/>
    <n v="11.4375"/>
    <s v="Utilized"/>
    <x v="2"/>
    <s v="CityD"/>
    <n v="183"/>
    <n v="15"/>
    <n v="168"/>
    <x v="0"/>
    <x v="0"/>
    <n v="100"/>
    <x v="1"/>
    <n v="5"/>
    <s v="Route5"/>
    <s v="Zone2"/>
    <x v="2"/>
    <d v="2023-09-01T16:14:00"/>
  </r>
  <r>
    <n v="1486"/>
    <s v="673 Pine St"/>
    <n v="5"/>
    <x v="2"/>
    <x v="459"/>
    <s v="In Progress"/>
    <x v="92"/>
    <n v="7.25"/>
    <s v="Utilized"/>
    <x v="0"/>
    <s v="CityD"/>
    <n v="116"/>
    <n v="11"/>
    <n v="105"/>
    <x v="0"/>
    <x v="0"/>
    <n v="100"/>
    <x v="2"/>
    <n v="5"/>
    <s v="Route1"/>
    <s v="Zone3"/>
    <x v="1"/>
    <d v="2023-09-01T12:02:00"/>
  </r>
  <r>
    <n v="1487"/>
    <s v="591 Oak St"/>
    <n v="5"/>
    <x v="1"/>
    <x v="460"/>
    <s v="Completed"/>
    <x v="43"/>
    <n v="7.44"/>
    <s v="Utilized"/>
    <x v="1"/>
    <s v="CityB"/>
    <n v="186"/>
    <n v="4"/>
    <n v="182"/>
    <x v="0"/>
    <x v="0"/>
    <n v="100"/>
    <x v="1"/>
    <n v="5"/>
    <s v="Route3"/>
    <s v="Zone3"/>
    <x v="0"/>
    <d v="2023-09-01T14:08:00"/>
  </r>
  <r>
    <n v="1488"/>
    <s v="705 Main St"/>
    <n v="5"/>
    <x v="2"/>
    <x v="461"/>
    <s v="In Progress"/>
    <x v="65"/>
    <n v="9.65"/>
    <s v="Utilized"/>
    <x v="1"/>
    <s v="CityE"/>
    <n v="193"/>
    <n v="28"/>
    <n v="165"/>
    <x v="0"/>
    <x v="1"/>
    <n v="100"/>
    <x v="1"/>
    <n v="5"/>
    <s v="Route4"/>
    <s v="Zone1"/>
    <x v="0"/>
    <d v="2023-09-01T14:13:00"/>
  </r>
  <r>
    <n v="1489"/>
    <s v="656 Pine St"/>
    <n v="5"/>
    <x v="2"/>
    <x v="462"/>
    <s v="In Progress"/>
    <x v="50"/>
    <n v="11.466666666666667"/>
    <s v="Under Utilized"/>
    <x v="2"/>
    <s v="CityB"/>
    <n v="172"/>
    <n v="12"/>
    <n v="160"/>
    <x v="0"/>
    <x v="0"/>
    <n v="100"/>
    <x v="1"/>
    <n v="5"/>
    <s v="Route2"/>
    <s v="Zone3"/>
    <x v="0"/>
    <d v="2023-09-01T11:36:00"/>
  </r>
  <r>
    <n v="1490"/>
    <s v="855 Elm St"/>
    <n v="5"/>
    <x v="3"/>
    <x v="463"/>
    <s v="Completed"/>
    <x v="48"/>
    <n v="11.176470588235293"/>
    <s v="Utilized"/>
    <x v="2"/>
    <s v="CityC"/>
    <n v="190"/>
    <n v="12"/>
    <n v="178"/>
    <x v="0"/>
    <x v="0"/>
    <n v="100"/>
    <x v="1"/>
    <n v="5"/>
    <s v="Route3"/>
    <s v="Zone2"/>
    <x v="2"/>
    <d v="2023-09-01T11:10:00"/>
  </r>
  <r>
    <n v="1491"/>
    <s v="915 Cedar St"/>
    <n v="5"/>
    <x v="3"/>
    <x v="271"/>
    <s v="In Progress"/>
    <x v="78"/>
    <n v="11.722222222222221"/>
    <s v="Utilized"/>
    <x v="1"/>
    <s v="CityC"/>
    <n v="211"/>
    <n v="22"/>
    <n v="189"/>
    <x v="0"/>
    <x v="1"/>
    <n v="100"/>
    <x v="2"/>
    <n v="5"/>
    <s v="Route5"/>
    <s v="Zone3"/>
    <x v="0"/>
    <d v="2023-09-01T11:38:00"/>
  </r>
  <r>
    <n v="1492"/>
    <s v="508 Elm St"/>
    <n v="5"/>
    <x v="3"/>
    <x v="464"/>
    <s v="In Progress"/>
    <x v="0"/>
    <n v="14.6875"/>
    <s v="Utilized"/>
    <x v="2"/>
    <s v="CityB"/>
    <n v="235"/>
    <n v="1"/>
    <n v="234"/>
    <x v="0"/>
    <x v="0"/>
    <n v="100"/>
    <x v="0"/>
    <n v="5"/>
    <s v="Route5"/>
    <s v="Zone3"/>
    <x v="2"/>
    <d v="2023-09-01T15:24:00"/>
  </r>
  <r>
    <n v="1493"/>
    <s v="712 Oak St"/>
    <n v="5"/>
    <x v="2"/>
    <x v="294"/>
    <s v="Completed"/>
    <x v="33"/>
    <n v="8.7200000000000006"/>
    <s v="Utilized"/>
    <x v="0"/>
    <s v="CityC"/>
    <n v="218"/>
    <n v="4"/>
    <n v="214"/>
    <x v="0"/>
    <x v="0"/>
    <n v="100"/>
    <x v="1"/>
    <n v="5"/>
    <s v="Route3"/>
    <s v="Zone3"/>
    <x v="1"/>
    <d v="2023-09-01T11:47:00"/>
  </r>
  <r>
    <n v="1494"/>
    <s v="774 Pine St"/>
    <n v="5"/>
    <x v="4"/>
    <x v="465"/>
    <s v="In Progress"/>
    <x v="1"/>
    <n v="3.9411764705882355"/>
    <s v="Utilized"/>
    <x v="0"/>
    <s v="CityC"/>
    <n v="67"/>
    <n v="24"/>
    <n v="43"/>
    <x v="0"/>
    <x v="1"/>
    <n v="100"/>
    <x v="0"/>
    <n v="5"/>
    <s v="Route2"/>
    <s v="Zone2"/>
    <x v="1"/>
    <d v="2023-09-01T11:29:00"/>
  </r>
  <r>
    <n v="1495"/>
    <s v="846 Elm St"/>
    <n v="5"/>
    <x v="0"/>
    <x v="466"/>
    <s v="In Progress"/>
    <x v="46"/>
    <n v="8.4285714285714288"/>
    <s v="Under Utilized"/>
    <x v="1"/>
    <s v="CityA"/>
    <n v="118"/>
    <n v="29"/>
    <n v="89"/>
    <x v="0"/>
    <x v="1"/>
    <n v="100"/>
    <x v="0"/>
    <n v="5"/>
    <s v="Route2"/>
    <s v="Zone1"/>
    <x v="1"/>
    <d v="2023-09-01T09:56:00"/>
  </r>
  <r>
    <n v="1496"/>
    <s v="654 Main St"/>
    <n v="5"/>
    <x v="2"/>
    <x v="467"/>
    <s v="In Progress"/>
    <x v="71"/>
    <n v="11.55"/>
    <s v="Utilized"/>
    <x v="0"/>
    <s v="CityE"/>
    <n v="231"/>
    <n v="10"/>
    <n v="221"/>
    <x v="0"/>
    <x v="0"/>
    <n v="100"/>
    <x v="0"/>
    <n v="5"/>
    <s v="Route5"/>
    <s v="Zone3"/>
    <x v="2"/>
    <d v="2023-09-01T14:43:00"/>
  </r>
  <r>
    <n v="1497"/>
    <s v="25 Main St"/>
    <n v="5"/>
    <x v="3"/>
    <x v="468"/>
    <s v="Completed"/>
    <x v="53"/>
    <n v="10.705882352941176"/>
    <s v="Utilized"/>
    <x v="0"/>
    <s v="CityD"/>
    <n v="182"/>
    <n v="14"/>
    <n v="168"/>
    <x v="0"/>
    <x v="0"/>
    <n v="100"/>
    <x v="0"/>
    <n v="5"/>
    <s v="Route3"/>
    <s v="Zone3"/>
    <x v="2"/>
    <d v="2023-09-01T12:51:00"/>
  </r>
  <r>
    <n v="1498"/>
    <s v="303 Main St"/>
    <n v="5"/>
    <x v="2"/>
    <x v="469"/>
    <s v="Completed"/>
    <x v="80"/>
    <n v="16.454545454545453"/>
    <s v="Under Utilized"/>
    <x v="0"/>
    <s v="CityB"/>
    <n v="181"/>
    <n v="2"/>
    <n v="179"/>
    <x v="0"/>
    <x v="0"/>
    <n v="100"/>
    <x v="2"/>
    <n v="5"/>
    <s v="Route1"/>
    <s v="Zone1"/>
    <x v="2"/>
    <d v="2023-09-01T11:25:00"/>
  </r>
  <r>
    <n v="1499"/>
    <s v="191 Main St"/>
    <n v="5"/>
    <x v="3"/>
    <x v="470"/>
    <s v="Completed"/>
    <x v="61"/>
    <n v="15"/>
    <s v="Under Utilized"/>
    <x v="0"/>
    <s v="CityE"/>
    <n v="90"/>
    <n v="23"/>
    <n v="67"/>
    <x v="0"/>
    <x v="1"/>
    <n v="100"/>
    <x v="0"/>
    <n v="5"/>
    <s v="Route2"/>
    <s v="Zone1"/>
    <x v="1"/>
    <d v="2023-09-01T12:29:00"/>
  </r>
  <r>
    <n v="1500"/>
    <s v="260 Pine St"/>
    <n v="5"/>
    <x v="3"/>
    <x v="471"/>
    <s v="In Progress"/>
    <x v="39"/>
    <n v="6.0714285714285712"/>
    <s v="Under Utilized"/>
    <x v="0"/>
    <s v="CityB"/>
    <n v="85"/>
    <n v="7"/>
    <n v="78"/>
    <x v="0"/>
    <x v="0"/>
    <n v="100"/>
    <x v="1"/>
    <n v="5"/>
    <s v="Route4"/>
    <s v="Zone2"/>
    <x v="0"/>
    <d v="2023-09-01T13:39:00"/>
  </r>
  <r>
    <n v="1501"/>
    <s v="433 Oak St"/>
    <n v="5"/>
    <x v="1"/>
    <x v="472"/>
    <s v="In Progress"/>
    <x v="99"/>
    <n v="9.3809523809523814"/>
    <s v="Utilized"/>
    <x v="2"/>
    <s v="CityB"/>
    <n v="197"/>
    <n v="19"/>
    <n v="178"/>
    <x v="0"/>
    <x v="1"/>
    <n v="100"/>
    <x v="2"/>
    <n v="5"/>
    <s v="Route3"/>
    <s v="Zone3"/>
    <x v="2"/>
    <d v="2023-09-01T14:27:00"/>
  </r>
  <r>
    <n v="1502"/>
    <s v="11 Cedar St"/>
    <n v="5"/>
    <x v="4"/>
    <x v="465"/>
    <s v="In Progress"/>
    <x v="64"/>
    <n v="8.9285714285714288"/>
    <s v="Under Utilized"/>
    <x v="1"/>
    <s v="CityB"/>
    <n v="125"/>
    <n v="16"/>
    <n v="109"/>
    <x v="0"/>
    <x v="1"/>
    <n v="100"/>
    <x v="2"/>
    <n v="5"/>
    <s v="Route3"/>
    <s v="Zone1"/>
    <x v="0"/>
    <d v="2023-09-01T12:49:00"/>
  </r>
  <r>
    <n v="1503"/>
    <s v="352 Pine St"/>
    <n v="5"/>
    <x v="4"/>
    <x v="473"/>
    <s v="Completed"/>
    <x v="49"/>
    <n v="6.7777777777777777"/>
    <s v="Utilized"/>
    <x v="0"/>
    <s v="CityC"/>
    <n v="122"/>
    <n v="1"/>
    <n v="121"/>
    <x v="0"/>
    <x v="0"/>
    <n v="100"/>
    <x v="0"/>
    <n v="5"/>
    <s v="Route5"/>
    <s v="Zone2"/>
    <x v="1"/>
    <d v="2023-09-01T15:15:00"/>
  </r>
  <r>
    <n v="1504"/>
    <s v="214 Oak St"/>
    <n v="5"/>
    <x v="1"/>
    <x v="474"/>
    <s v="In Progress"/>
    <x v="57"/>
    <n v="5"/>
    <s v="Under Utilized"/>
    <x v="1"/>
    <s v="CityA"/>
    <n v="75"/>
    <n v="28"/>
    <n v="47"/>
    <x v="0"/>
    <x v="1"/>
    <n v="100"/>
    <x v="2"/>
    <n v="5"/>
    <s v="Route5"/>
    <s v="Zone1"/>
    <x v="1"/>
    <d v="2023-09-01T09:27:00"/>
  </r>
  <r>
    <n v="1505"/>
    <s v="635 Cedar St"/>
    <n v="5"/>
    <x v="1"/>
    <x v="319"/>
    <s v="Completed"/>
    <x v="22"/>
    <n v="4.5294117647058822"/>
    <s v="Utilized"/>
    <x v="2"/>
    <s v="CityA"/>
    <n v="77"/>
    <n v="5"/>
    <n v="72"/>
    <x v="0"/>
    <x v="0"/>
    <n v="100"/>
    <x v="1"/>
    <n v="5"/>
    <s v="Route3"/>
    <s v="Zone2"/>
    <x v="1"/>
    <d v="2023-09-01T11:37:00"/>
  </r>
  <r>
    <n v="1506"/>
    <s v="651 Cedar St"/>
    <n v="5"/>
    <x v="0"/>
    <x v="475"/>
    <s v="Completed"/>
    <x v="41"/>
    <n v="6.7272727272727275"/>
    <s v="Under Utilized"/>
    <x v="0"/>
    <s v="CityE"/>
    <n v="74"/>
    <n v="28"/>
    <n v="46"/>
    <x v="0"/>
    <x v="1"/>
    <n v="100"/>
    <x v="2"/>
    <n v="5"/>
    <s v="Route2"/>
    <s v="Zone2"/>
    <x v="1"/>
    <d v="2023-09-01T15:24:00"/>
  </r>
  <r>
    <n v="1507"/>
    <s v="43 Pine St"/>
    <n v="5"/>
    <x v="3"/>
    <x v="476"/>
    <s v="In Progress"/>
    <x v="13"/>
    <n v="17"/>
    <s v="Under Utilized"/>
    <x v="1"/>
    <s v="CityB"/>
    <n v="221"/>
    <n v="24"/>
    <n v="197"/>
    <x v="0"/>
    <x v="1"/>
    <n v="100"/>
    <x v="1"/>
    <n v="5"/>
    <s v="Route2"/>
    <s v="Zone3"/>
    <x v="1"/>
    <d v="2023-09-01T12:35:00"/>
  </r>
  <r>
    <n v="1508"/>
    <s v="512 Oak St"/>
    <n v="5"/>
    <x v="4"/>
    <x v="477"/>
    <s v="In Progress"/>
    <x v="24"/>
    <n v="5.3076923076923075"/>
    <s v="Under Utilized"/>
    <x v="0"/>
    <s v="CityC"/>
    <n v="69"/>
    <n v="9"/>
    <n v="60"/>
    <x v="0"/>
    <x v="0"/>
    <n v="100"/>
    <x v="2"/>
    <n v="5"/>
    <s v="Route3"/>
    <s v="Zone3"/>
    <x v="2"/>
    <d v="2023-09-01T10:09:00"/>
  </r>
  <r>
    <n v="1509"/>
    <s v="32 Oak St"/>
    <n v="5"/>
    <x v="1"/>
    <x v="478"/>
    <s v="In Progress"/>
    <x v="64"/>
    <n v="4.4285714285714288"/>
    <s v="Under Utilized"/>
    <x v="2"/>
    <s v="CityD"/>
    <n v="62"/>
    <n v="28"/>
    <n v="34"/>
    <x v="0"/>
    <x v="1"/>
    <n v="100"/>
    <x v="0"/>
    <n v="5"/>
    <s v="Route4"/>
    <s v="Zone1"/>
    <x v="1"/>
    <d v="2023-09-01T13:52:00"/>
  </r>
  <r>
    <n v="1510"/>
    <s v="882 Pine St"/>
    <n v="5"/>
    <x v="0"/>
    <x v="479"/>
    <s v="In Progress"/>
    <x v="89"/>
    <n v="13.933333333333334"/>
    <s v="Under Utilized"/>
    <x v="0"/>
    <s v="CityB"/>
    <n v="209"/>
    <n v="9"/>
    <n v="200"/>
    <x v="0"/>
    <x v="0"/>
    <n v="100"/>
    <x v="2"/>
    <n v="5"/>
    <s v="Route5"/>
    <s v="Zone1"/>
    <x v="0"/>
    <d v="2023-09-01T10:38:00"/>
  </r>
  <r>
    <n v="1511"/>
    <s v="789 Main St"/>
    <n v="5"/>
    <x v="1"/>
    <x v="480"/>
    <s v="Completed"/>
    <x v="16"/>
    <n v="5.8"/>
    <s v="Under Utilized"/>
    <x v="1"/>
    <s v="CityC"/>
    <n v="87"/>
    <n v="9"/>
    <n v="78"/>
    <x v="0"/>
    <x v="0"/>
    <n v="100"/>
    <x v="0"/>
    <n v="5"/>
    <s v="Route3"/>
    <s v="Zone1"/>
    <x v="2"/>
    <d v="2023-09-01T16:04:00"/>
  </r>
  <r>
    <n v="1512"/>
    <s v="706 Cedar St"/>
    <n v="5"/>
    <x v="0"/>
    <x v="481"/>
    <s v="In Progress"/>
    <x v="97"/>
    <n v="10.75"/>
    <s v="Under Utilized"/>
    <x v="0"/>
    <s v="CityD"/>
    <n v="129"/>
    <n v="8"/>
    <n v="121"/>
    <x v="0"/>
    <x v="0"/>
    <n v="100"/>
    <x v="2"/>
    <n v="5"/>
    <s v="Route4"/>
    <s v="Zone3"/>
    <x v="1"/>
    <d v="2023-09-01T09:31:00"/>
  </r>
  <r>
    <n v="1513"/>
    <s v="902 Oak St"/>
    <n v="5"/>
    <x v="1"/>
    <x v="482"/>
    <s v="Completed"/>
    <x v="32"/>
    <n v="9.5"/>
    <s v="Under Utilized"/>
    <x v="2"/>
    <s v="CityB"/>
    <n v="133"/>
    <n v="22"/>
    <n v="111"/>
    <x v="0"/>
    <x v="1"/>
    <n v="100"/>
    <x v="0"/>
    <n v="5"/>
    <s v="Route5"/>
    <s v="Zone1"/>
    <x v="0"/>
    <d v="2023-09-01T15:21:00"/>
  </r>
  <r>
    <n v="1514"/>
    <s v="28 Pine St"/>
    <n v="5"/>
    <x v="3"/>
    <x v="483"/>
    <s v="Completed"/>
    <x v="34"/>
    <n v="12.5625"/>
    <s v="Utilized"/>
    <x v="1"/>
    <s v="CityE"/>
    <n v="201"/>
    <n v="25"/>
    <n v="176"/>
    <x v="0"/>
    <x v="1"/>
    <n v="100"/>
    <x v="1"/>
    <n v="5"/>
    <s v="Route1"/>
    <s v="Zone2"/>
    <x v="1"/>
    <d v="2023-09-01T09:07:00"/>
  </r>
  <r>
    <n v="1515"/>
    <s v="986 Pine St"/>
    <n v="5"/>
    <x v="3"/>
    <x v="484"/>
    <s v="In Progress"/>
    <x v="96"/>
    <n v="14.461538461538462"/>
    <s v="Under Utilized"/>
    <x v="0"/>
    <s v="CityD"/>
    <n v="188"/>
    <n v="16"/>
    <n v="172"/>
    <x v="0"/>
    <x v="1"/>
    <n v="100"/>
    <x v="0"/>
    <n v="5"/>
    <s v="Route3"/>
    <s v="Zone1"/>
    <x v="1"/>
    <d v="2023-09-01T10:36:00"/>
  </r>
  <r>
    <n v="1516"/>
    <s v="487 Oak St"/>
    <n v="5"/>
    <x v="0"/>
    <x v="485"/>
    <s v="Completed"/>
    <x v="59"/>
    <n v="10.75"/>
    <s v="Utilized"/>
    <x v="0"/>
    <s v="CityB"/>
    <n v="172"/>
    <n v="3"/>
    <n v="169"/>
    <x v="0"/>
    <x v="0"/>
    <n v="100"/>
    <x v="2"/>
    <n v="5"/>
    <s v="Route5"/>
    <s v="Zone2"/>
    <x v="2"/>
    <d v="2023-09-01T10:01:00"/>
  </r>
  <r>
    <n v="1517"/>
    <s v="95 Main St"/>
    <n v="5"/>
    <x v="2"/>
    <x v="249"/>
    <s v="In Progress"/>
    <x v="57"/>
    <n v="15.4"/>
    <s v="Under Utilized"/>
    <x v="0"/>
    <s v="CityE"/>
    <n v="231"/>
    <n v="16"/>
    <n v="215"/>
    <x v="0"/>
    <x v="1"/>
    <n v="100"/>
    <x v="0"/>
    <n v="5"/>
    <s v="Route2"/>
    <s v="Zone1"/>
    <x v="2"/>
    <d v="2023-09-01T16:45:00"/>
  </r>
  <r>
    <n v="1518"/>
    <s v="742 Main St"/>
    <n v="5"/>
    <x v="1"/>
    <x v="226"/>
    <s v="In Progress"/>
    <x v="94"/>
    <n v="17.384615384615383"/>
    <s v="Under Utilized"/>
    <x v="1"/>
    <s v="CityC"/>
    <n v="226"/>
    <n v="14"/>
    <n v="212"/>
    <x v="0"/>
    <x v="0"/>
    <n v="100"/>
    <x v="1"/>
    <n v="5"/>
    <s v="Route5"/>
    <s v="Zone2"/>
    <x v="1"/>
    <d v="2023-09-01T13:03:00"/>
  </r>
  <r>
    <n v="1519"/>
    <s v="389 Oak St"/>
    <n v="5"/>
    <x v="2"/>
    <x v="486"/>
    <s v="In Progress"/>
    <x v="77"/>
    <n v="9.5555555555555554"/>
    <s v="Utilized"/>
    <x v="2"/>
    <s v="CityB"/>
    <n v="172"/>
    <n v="27"/>
    <n v="145"/>
    <x v="0"/>
    <x v="1"/>
    <n v="100"/>
    <x v="1"/>
    <n v="5"/>
    <s v="Route5"/>
    <s v="Zone2"/>
    <x v="0"/>
    <d v="2023-09-01T12:38:00"/>
  </r>
  <r>
    <n v="1520"/>
    <s v="619 Pine St"/>
    <n v="5"/>
    <x v="3"/>
    <x v="487"/>
    <s v="Completed"/>
    <x v="66"/>
    <n v="9.8095238095238102"/>
    <s v="Utilized"/>
    <x v="2"/>
    <s v="CityA"/>
    <n v="206"/>
    <n v="0"/>
    <n v="206"/>
    <x v="1"/>
    <x v="2"/>
    <n v="100"/>
    <x v="1"/>
    <n v="5"/>
    <s v="Route2"/>
    <s v="Zone2"/>
    <x v="1"/>
    <d v="2023-09-01T13:10:00"/>
  </r>
  <r>
    <n v="1521"/>
    <s v="331 Oak St"/>
    <n v="5"/>
    <x v="0"/>
    <x v="488"/>
    <s v="Completed"/>
    <x v="50"/>
    <n v="13.666666666666666"/>
    <s v="Under Utilized"/>
    <x v="2"/>
    <s v="CityA"/>
    <n v="205"/>
    <n v="15"/>
    <n v="190"/>
    <x v="0"/>
    <x v="0"/>
    <n v="100"/>
    <x v="2"/>
    <n v="5"/>
    <s v="Route2"/>
    <s v="Zone1"/>
    <x v="1"/>
    <d v="2023-09-01T16:08:00"/>
  </r>
  <r>
    <n v="1522"/>
    <s v="796 Pine St"/>
    <n v="5"/>
    <x v="2"/>
    <x v="489"/>
    <s v="Completed"/>
    <x v="6"/>
    <n v="7.5555555555555554"/>
    <s v="Utilized"/>
    <x v="1"/>
    <s v="CityB"/>
    <n v="136"/>
    <n v="25"/>
    <n v="111"/>
    <x v="0"/>
    <x v="1"/>
    <n v="100"/>
    <x v="2"/>
    <n v="5"/>
    <s v="Route3"/>
    <s v="Zone1"/>
    <x v="2"/>
    <d v="2023-09-01T09:22:00"/>
  </r>
  <r>
    <n v="1523"/>
    <s v="629 Pine St"/>
    <n v="5"/>
    <x v="3"/>
    <x v="185"/>
    <s v="In Progress"/>
    <x v="72"/>
    <n v="6.666666666666667"/>
    <s v="Under Utilized"/>
    <x v="2"/>
    <s v="CityB"/>
    <n v="100"/>
    <n v="22"/>
    <n v="78"/>
    <x v="0"/>
    <x v="1"/>
    <n v="100"/>
    <x v="1"/>
    <n v="5"/>
    <s v="Route1"/>
    <s v="Zone2"/>
    <x v="2"/>
    <d v="2023-09-01T13:27:00"/>
  </r>
  <r>
    <n v="1524"/>
    <s v="11 Elm St"/>
    <n v="5"/>
    <x v="0"/>
    <x v="490"/>
    <s v="Completed"/>
    <x v="90"/>
    <n v="6.583333333333333"/>
    <s v="Under Utilized"/>
    <x v="1"/>
    <s v="CityB"/>
    <n v="79"/>
    <n v="29"/>
    <n v="50"/>
    <x v="0"/>
    <x v="1"/>
    <n v="100"/>
    <x v="2"/>
    <n v="5"/>
    <s v="Route4"/>
    <s v="Zone2"/>
    <x v="2"/>
    <d v="2023-09-01T12:15:00"/>
  </r>
  <r>
    <n v="1525"/>
    <s v="884 Main St"/>
    <n v="5"/>
    <x v="0"/>
    <x v="491"/>
    <s v="Completed"/>
    <x v="62"/>
    <n v="9.2307692307692299"/>
    <s v="Under Utilized"/>
    <x v="2"/>
    <s v="CityC"/>
    <n v="120"/>
    <n v="18"/>
    <n v="102"/>
    <x v="0"/>
    <x v="1"/>
    <n v="100"/>
    <x v="2"/>
    <n v="5"/>
    <s v="Route3"/>
    <s v="Zone1"/>
    <x v="0"/>
    <d v="2023-09-01T15:19:00"/>
  </r>
  <r>
    <n v="1526"/>
    <s v="456 Main St"/>
    <n v="5"/>
    <x v="0"/>
    <x v="492"/>
    <s v="In Progress"/>
    <x v="83"/>
    <n v="16.428571428571427"/>
    <s v="Under Utilized"/>
    <x v="2"/>
    <s v="CityA"/>
    <n v="230"/>
    <n v="11"/>
    <n v="219"/>
    <x v="0"/>
    <x v="0"/>
    <n v="100"/>
    <x v="2"/>
    <n v="5"/>
    <s v="Route4"/>
    <s v="Zone2"/>
    <x v="0"/>
    <d v="2023-09-01T11:28:00"/>
  </r>
  <r>
    <n v="1527"/>
    <s v="186 Pine St"/>
    <n v="5"/>
    <x v="4"/>
    <x v="359"/>
    <s v="Completed"/>
    <x v="63"/>
    <n v="15.9"/>
    <s v="Under Utilized"/>
    <x v="2"/>
    <s v="CityC"/>
    <n v="159"/>
    <n v="27"/>
    <n v="132"/>
    <x v="0"/>
    <x v="1"/>
    <n v="100"/>
    <x v="2"/>
    <n v="5"/>
    <s v="Route4"/>
    <s v="Zone3"/>
    <x v="2"/>
    <d v="2023-09-01T10:59:00"/>
  </r>
  <r>
    <n v="1528"/>
    <s v="714 Cedar St"/>
    <n v="5"/>
    <x v="1"/>
    <x v="493"/>
    <s v="In Progress"/>
    <x v="89"/>
    <n v="8.2666666666666675"/>
    <s v="Under Utilized"/>
    <x v="0"/>
    <s v="CityE"/>
    <n v="124"/>
    <n v="19"/>
    <n v="105"/>
    <x v="0"/>
    <x v="1"/>
    <n v="100"/>
    <x v="2"/>
    <n v="5"/>
    <s v="Route5"/>
    <s v="Zone3"/>
    <x v="2"/>
    <d v="2023-09-01T13:22:00"/>
  </r>
  <r>
    <n v="1529"/>
    <s v="821 Cedar St"/>
    <n v="5"/>
    <x v="3"/>
    <x v="494"/>
    <s v="In Progress"/>
    <x v="72"/>
    <n v="14.2"/>
    <s v="Under Utilized"/>
    <x v="2"/>
    <s v="CityE"/>
    <n v="213"/>
    <n v="1"/>
    <n v="212"/>
    <x v="0"/>
    <x v="0"/>
    <n v="100"/>
    <x v="0"/>
    <n v="5"/>
    <s v="Route1"/>
    <s v="Zone1"/>
    <x v="0"/>
    <d v="2023-09-01T12:01:00"/>
  </r>
  <r>
    <n v="1530"/>
    <s v="260 Cedar St"/>
    <n v="5"/>
    <x v="3"/>
    <x v="495"/>
    <s v="In Progress"/>
    <x v="27"/>
    <n v="6.5454545454545459"/>
    <s v="Under Utilized"/>
    <x v="1"/>
    <s v="CityB"/>
    <n v="72"/>
    <n v="22"/>
    <n v="50"/>
    <x v="0"/>
    <x v="1"/>
    <n v="100"/>
    <x v="1"/>
    <n v="5"/>
    <s v="Route4"/>
    <s v="Zone2"/>
    <x v="0"/>
    <d v="2023-09-01T09:00:00"/>
  </r>
  <r>
    <n v="1531"/>
    <s v="715 Cedar St"/>
    <n v="5"/>
    <x v="1"/>
    <x v="226"/>
    <s v="In Progress"/>
    <x v="53"/>
    <n v="11.352941176470589"/>
    <s v="Utilized"/>
    <x v="0"/>
    <s v="CityE"/>
    <n v="193"/>
    <n v="10"/>
    <n v="183"/>
    <x v="0"/>
    <x v="0"/>
    <n v="100"/>
    <x v="0"/>
    <n v="5"/>
    <s v="Route3"/>
    <s v="Zone2"/>
    <x v="1"/>
    <d v="2023-09-01T15:34:00"/>
  </r>
  <r>
    <n v="1532"/>
    <s v="179 Pine St"/>
    <n v="5"/>
    <x v="4"/>
    <x v="496"/>
    <s v="In Progress"/>
    <x v="67"/>
    <n v="5.2"/>
    <s v="Under Utilized"/>
    <x v="2"/>
    <s v="CityA"/>
    <n v="78"/>
    <n v="7"/>
    <n v="71"/>
    <x v="0"/>
    <x v="0"/>
    <n v="100"/>
    <x v="1"/>
    <n v="5"/>
    <s v="Route1"/>
    <s v="Zone2"/>
    <x v="2"/>
    <d v="2023-09-01T14:46:00"/>
  </r>
  <r>
    <n v="1533"/>
    <s v="875 Elm St"/>
    <n v="5"/>
    <x v="3"/>
    <x v="497"/>
    <s v="In Progress"/>
    <x v="3"/>
    <n v="12.235294117647058"/>
    <s v="Utilized"/>
    <x v="1"/>
    <s v="CityA"/>
    <n v="208"/>
    <n v="10"/>
    <n v="198"/>
    <x v="0"/>
    <x v="0"/>
    <n v="100"/>
    <x v="2"/>
    <n v="5"/>
    <s v="Route1"/>
    <s v="Zone3"/>
    <x v="0"/>
    <d v="2023-09-01T09:22:00"/>
  </r>
  <r>
    <n v="1534"/>
    <s v="298 Cedar St"/>
    <n v="5"/>
    <x v="4"/>
    <x v="498"/>
    <s v="Completed"/>
    <x v="48"/>
    <n v="12.058823529411764"/>
    <s v="Utilized"/>
    <x v="0"/>
    <s v="CityE"/>
    <n v="205"/>
    <n v="12"/>
    <n v="193"/>
    <x v="0"/>
    <x v="0"/>
    <n v="100"/>
    <x v="0"/>
    <n v="5"/>
    <s v="Route2"/>
    <s v="Zone1"/>
    <x v="0"/>
    <d v="2023-09-01T15:37:00"/>
  </r>
  <r>
    <n v="1535"/>
    <s v="437 Main St"/>
    <n v="5"/>
    <x v="2"/>
    <x v="499"/>
    <s v="Completed"/>
    <x v="46"/>
    <n v="16.285714285714285"/>
    <s v="Under Utilized"/>
    <x v="1"/>
    <s v="CityD"/>
    <n v="228"/>
    <n v="11"/>
    <n v="217"/>
    <x v="0"/>
    <x v="0"/>
    <n v="100"/>
    <x v="0"/>
    <n v="5"/>
    <s v="Route5"/>
    <s v="Zone3"/>
    <x v="2"/>
    <d v="2023-09-01T10:42:00"/>
  </r>
  <r>
    <n v="1536"/>
    <s v="992 Main St"/>
    <n v="5"/>
    <x v="2"/>
    <x v="500"/>
    <s v="Completed"/>
    <x v="97"/>
    <n v="15.916666666666666"/>
    <s v="Under Utilized"/>
    <x v="1"/>
    <s v="CityD"/>
    <n v="191"/>
    <n v="7"/>
    <n v="184"/>
    <x v="0"/>
    <x v="0"/>
    <n v="100"/>
    <x v="1"/>
    <n v="5"/>
    <s v="Route1"/>
    <s v="Zone1"/>
    <x v="1"/>
    <d v="2023-09-01T11:50:00"/>
  </r>
  <r>
    <n v="1537"/>
    <s v="494 Pine St"/>
    <n v="5"/>
    <x v="2"/>
    <x v="501"/>
    <s v="Completed"/>
    <x v="48"/>
    <n v="11.470588235294118"/>
    <s v="Utilized"/>
    <x v="2"/>
    <s v="CityB"/>
    <n v="195"/>
    <n v="23"/>
    <n v="172"/>
    <x v="0"/>
    <x v="1"/>
    <n v="100"/>
    <x v="0"/>
    <n v="5"/>
    <s v="Route3"/>
    <s v="Zone2"/>
    <x v="0"/>
    <d v="2023-09-01T15:36:00"/>
  </r>
  <r>
    <n v="1538"/>
    <s v="6 Pine St"/>
    <n v="5"/>
    <x v="2"/>
    <x v="502"/>
    <s v="Completed"/>
    <x v="85"/>
    <n v="12"/>
    <s v="Utilized"/>
    <x v="0"/>
    <s v="CityD"/>
    <n v="192"/>
    <n v="14"/>
    <n v="178"/>
    <x v="0"/>
    <x v="0"/>
    <n v="100"/>
    <x v="0"/>
    <n v="5"/>
    <s v="Route5"/>
    <s v="Zone2"/>
    <x v="0"/>
    <d v="2023-09-01T14:52:00"/>
  </r>
  <r>
    <n v="1539"/>
    <s v="792 Pine St"/>
    <n v="5"/>
    <x v="3"/>
    <x v="503"/>
    <s v="In Progress"/>
    <x v="34"/>
    <n v="10.8125"/>
    <s v="Utilized"/>
    <x v="2"/>
    <s v="CityA"/>
    <n v="173"/>
    <n v="17"/>
    <n v="156"/>
    <x v="0"/>
    <x v="1"/>
    <n v="100"/>
    <x v="0"/>
    <n v="5"/>
    <s v="Route4"/>
    <s v="Zone3"/>
    <x v="0"/>
    <d v="2023-09-01T14:04:00"/>
  </r>
  <r>
    <n v="1540"/>
    <s v="310 Elm St"/>
    <n v="5"/>
    <x v="2"/>
    <x v="504"/>
    <s v="In Progress"/>
    <x v="65"/>
    <n v="11.55"/>
    <s v="Utilized"/>
    <x v="0"/>
    <s v="CityB"/>
    <n v="231"/>
    <n v="16"/>
    <n v="215"/>
    <x v="0"/>
    <x v="1"/>
    <n v="100"/>
    <x v="1"/>
    <n v="5"/>
    <s v="Route2"/>
    <s v="Zone1"/>
    <x v="1"/>
    <d v="2023-09-01T11:07:00"/>
  </r>
  <r>
    <n v="1541"/>
    <s v="349 Cedar St"/>
    <n v="5"/>
    <x v="1"/>
    <x v="505"/>
    <s v="In Progress"/>
    <x v="2"/>
    <n v="9.1999999999999993"/>
    <s v="Under Utilized"/>
    <x v="2"/>
    <s v="CityD"/>
    <n v="138"/>
    <n v="3"/>
    <n v="135"/>
    <x v="0"/>
    <x v="0"/>
    <n v="100"/>
    <x v="0"/>
    <n v="5"/>
    <s v="Route5"/>
    <s v="Zone2"/>
    <x v="2"/>
    <d v="2023-09-01T15:13:00"/>
  </r>
  <r>
    <n v="1542"/>
    <s v="235 Pine St"/>
    <n v="5"/>
    <x v="3"/>
    <x v="506"/>
    <s v="In Progress"/>
    <x v="36"/>
    <n v="4.833333333333333"/>
    <s v="Utilized"/>
    <x v="1"/>
    <s v="CityD"/>
    <n v="87"/>
    <n v="28"/>
    <n v="59"/>
    <x v="0"/>
    <x v="1"/>
    <n v="100"/>
    <x v="2"/>
    <n v="5"/>
    <s v="Route2"/>
    <s v="Zone3"/>
    <x v="2"/>
    <d v="2023-09-01T13:02:00"/>
  </r>
  <r>
    <n v="1543"/>
    <s v="104 Elm St"/>
    <n v="5"/>
    <x v="2"/>
    <x v="507"/>
    <s v="Completed"/>
    <x v="82"/>
    <n v="8.7857142857142865"/>
    <s v="Under Utilized"/>
    <x v="0"/>
    <s v="CityA"/>
    <n v="123"/>
    <n v="10"/>
    <n v="113"/>
    <x v="0"/>
    <x v="0"/>
    <n v="100"/>
    <x v="2"/>
    <n v="5"/>
    <s v="Route1"/>
    <s v="Zone1"/>
    <x v="2"/>
    <d v="2023-09-01T08:58:00"/>
  </r>
  <r>
    <n v="1544"/>
    <s v="136 Cedar St"/>
    <n v="5"/>
    <x v="0"/>
    <x v="508"/>
    <s v="Completed"/>
    <x v="57"/>
    <n v="11.933333333333334"/>
    <s v="Under Utilized"/>
    <x v="2"/>
    <s v="CityC"/>
    <n v="179"/>
    <n v="9"/>
    <n v="170"/>
    <x v="0"/>
    <x v="0"/>
    <n v="100"/>
    <x v="2"/>
    <n v="5"/>
    <s v="Route4"/>
    <s v="Zone2"/>
    <x v="2"/>
    <d v="2023-09-01T10:51:00"/>
  </r>
  <r>
    <n v="1545"/>
    <s v="25 Pine St"/>
    <n v="5"/>
    <x v="1"/>
    <x v="509"/>
    <s v="In Progress"/>
    <x v="50"/>
    <n v="13.2"/>
    <s v="Under Utilized"/>
    <x v="2"/>
    <s v="CityC"/>
    <n v="198"/>
    <n v="0"/>
    <n v="198"/>
    <x v="1"/>
    <x v="2"/>
    <n v="100"/>
    <x v="0"/>
    <n v="5"/>
    <s v="Route4"/>
    <s v="Zone2"/>
    <x v="0"/>
    <d v="2023-09-01T11:56:00"/>
  </r>
  <r>
    <n v="1546"/>
    <s v="376 Pine St"/>
    <n v="5"/>
    <x v="3"/>
    <x v="510"/>
    <s v="In Progress"/>
    <x v="9"/>
    <n v="6.8421052631578947"/>
    <s v="Utilized"/>
    <x v="1"/>
    <s v="CityA"/>
    <n v="130"/>
    <n v="3"/>
    <n v="127"/>
    <x v="0"/>
    <x v="0"/>
    <n v="100"/>
    <x v="0"/>
    <n v="5"/>
    <s v="Route2"/>
    <s v="Zone1"/>
    <x v="1"/>
    <d v="2023-09-01T16:06:00"/>
  </r>
  <r>
    <n v="1547"/>
    <s v="726 Cedar St"/>
    <n v="5"/>
    <x v="4"/>
    <x v="511"/>
    <s v="Completed"/>
    <x v="55"/>
    <n v="15.76923076923077"/>
    <s v="Under Utilized"/>
    <x v="2"/>
    <s v="CityE"/>
    <n v="205"/>
    <n v="29"/>
    <n v="176"/>
    <x v="0"/>
    <x v="1"/>
    <n v="100"/>
    <x v="0"/>
    <n v="5"/>
    <s v="Route5"/>
    <s v="Zone1"/>
    <x v="0"/>
    <d v="2023-09-01T12:14:00"/>
  </r>
  <r>
    <n v="1548"/>
    <s v="651 Cedar St"/>
    <n v="5"/>
    <x v="3"/>
    <x v="512"/>
    <s v="Completed"/>
    <x v="67"/>
    <n v="4.1333333333333337"/>
    <s v="Under Utilized"/>
    <x v="2"/>
    <s v="CityC"/>
    <n v="62"/>
    <n v="25"/>
    <n v="37"/>
    <x v="0"/>
    <x v="1"/>
    <n v="100"/>
    <x v="2"/>
    <n v="5"/>
    <s v="Route4"/>
    <s v="Zone3"/>
    <x v="2"/>
    <d v="2023-09-01T14:49:00"/>
  </r>
  <r>
    <n v="1549"/>
    <s v="429 Pine St"/>
    <n v="5"/>
    <x v="3"/>
    <x v="513"/>
    <s v="In Progress"/>
    <x v="97"/>
    <n v="6.25"/>
    <s v="Under Utilized"/>
    <x v="2"/>
    <s v="CityD"/>
    <n v="75"/>
    <n v="4"/>
    <n v="71"/>
    <x v="0"/>
    <x v="0"/>
    <n v="100"/>
    <x v="2"/>
    <n v="5"/>
    <s v="Route3"/>
    <s v="Zone3"/>
    <x v="1"/>
    <d v="2023-09-01T14:53:00"/>
  </r>
  <r>
    <n v="1550"/>
    <s v="286 Pine St"/>
    <n v="5"/>
    <x v="0"/>
    <x v="514"/>
    <s v="Completed"/>
    <x v="88"/>
    <n v="4.2352941176470589"/>
    <s v="Utilized"/>
    <x v="2"/>
    <s v="CityB"/>
    <n v="72"/>
    <n v="26"/>
    <n v="46"/>
    <x v="0"/>
    <x v="1"/>
    <n v="100"/>
    <x v="1"/>
    <n v="5"/>
    <s v="Route2"/>
    <s v="Zone2"/>
    <x v="1"/>
    <d v="2023-09-01T08:36:00"/>
  </r>
  <r>
    <n v="1551"/>
    <s v="719 Pine St"/>
    <n v="5"/>
    <x v="3"/>
    <x v="515"/>
    <s v="In Progress"/>
    <x v="44"/>
    <n v="6.92"/>
    <s v="Utilized"/>
    <x v="0"/>
    <s v="CityB"/>
    <n v="173"/>
    <n v="4"/>
    <n v="169"/>
    <x v="0"/>
    <x v="0"/>
    <n v="100"/>
    <x v="2"/>
    <n v="5"/>
    <s v="Route1"/>
    <s v="Zone1"/>
    <x v="0"/>
    <d v="2023-09-01T15:43:00"/>
  </r>
  <r>
    <n v="1552"/>
    <s v="67 Main St"/>
    <n v="5"/>
    <x v="4"/>
    <x v="82"/>
    <s v="Completed"/>
    <x v="87"/>
    <n v="7.7692307692307692"/>
    <s v="Under Utilized"/>
    <x v="2"/>
    <s v="CityA"/>
    <n v="101"/>
    <n v="8"/>
    <n v="93"/>
    <x v="0"/>
    <x v="0"/>
    <n v="100"/>
    <x v="1"/>
    <n v="5"/>
    <s v="Route5"/>
    <s v="Zone1"/>
    <x v="0"/>
    <d v="2023-09-01T13:49:00"/>
  </r>
  <r>
    <n v="1553"/>
    <s v="899 Oak St"/>
    <n v="5"/>
    <x v="1"/>
    <x v="516"/>
    <s v="Completed"/>
    <x v="43"/>
    <n v="7.48"/>
    <s v="Utilized"/>
    <x v="2"/>
    <s v="CityD"/>
    <n v="187"/>
    <n v="2"/>
    <n v="185"/>
    <x v="0"/>
    <x v="0"/>
    <n v="100"/>
    <x v="2"/>
    <n v="5"/>
    <s v="Route5"/>
    <s v="Zone2"/>
    <x v="0"/>
    <d v="2023-09-01T13:09:00"/>
  </r>
  <r>
    <n v="1554"/>
    <s v="411 Cedar St"/>
    <n v="5"/>
    <x v="2"/>
    <x v="148"/>
    <s v="In Progress"/>
    <x v="91"/>
    <n v="14.916666666666666"/>
    <s v="Under Utilized"/>
    <x v="2"/>
    <s v="CityC"/>
    <n v="179"/>
    <n v="0"/>
    <n v="179"/>
    <x v="1"/>
    <x v="2"/>
    <n v="100"/>
    <x v="0"/>
    <n v="5"/>
    <s v="Route2"/>
    <s v="Zone1"/>
    <x v="2"/>
    <d v="2023-09-01T14:24:00"/>
  </r>
  <r>
    <n v="1555"/>
    <s v="929 Elm St"/>
    <n v="5"/>
    <x v="3"/>
    <x v="517"/>
    <s v="Completed"/>
    <x v="18"/>
    <n v="13.875"/>
    <s v="Utilized"/>
    <x v="1"/>
    <s v="CityA"/>
    <n v="222"/>
    <n v="2"/>
    <n v="220"/>
    <x v="0"/>
    <x v="0"/>
    <n v="100"/>
    <x v="2"/>
    <n v="5"/>
    <s v="Route1"/>
    <s v="Zone2"/>
    <x v="1"/>
    <d v="2023-09-01T12:40:00"/>
  </r>
  <r>
    <n v="1556"/>
    <s v="25 Elm St"/>
    <n v="5"/>
    <x v="3"/>
    <x v="518"/>
    <s v="Completed"/>
    <x v="91"/>
    <n v="8.8333333333333339"/>
    <s v="Under Utilized"/>
    <x v="2"/>
    <s v="CityA"/>
    <n v="106"/>
    <n v="13"/>
    <n v="93"/>
    <x v="0"/>
    <x v="0"/>
    <n v="100"/>
    <x v="2"/>
    <n v="5"/>
    <s v="Route3"/>
    <s v="Zone1"/>
    <x v="1"/>
    <d v="2023-09-01T10:28:00"/>
  </r>
  <r>
    <n v="1557"/>
    <s v="585 Elm St"/>
    <n v="5"/>
    <x v="2"/>
    <x v="519"/>
    <s v="In Progress"/>
    <x v="72"/>
    <n v="5"/>
    <s v="Under Utilized"/>
    <x v="0"/>
    <s v="CityB"/>
    <n v="75"/>
    <n v="13"/>
    <n v="62"/>
    <x v="0"/>
    <x v="0"/>
    <n v="100"/>
    <x v="0"/>
    <n v="5"/>
    <s v="Route1"/>
    <s v="Zone2"/>
    <x v="1"/>
    <d v="2023-09-01T13:33:00"/>
  </r>
  <r>
    <n v="1558"/>
    <s v="457 Cedar St"/>
    <n v="5"/>
    <x v="4"/>
    <x v="520"/>
    <s v="Completed"/>
    <x v="71"/>
    <n v="8.5"/>
    <s v="Utilized"/>
    <x v="2"/>
    <s v="CityE"/>
    <n v="170"/>
    <n v="29"/>
    <n v="141"/>
    <x v="0"/>
    <x v="1"/>
    <n v="100"/>
    <x v="2"/>
    <n v="5"/>
    <s v="Route1"/>
    <s v="Zone3"/>
    <x v="1"/>
    <d v="2023-09-01T13:19:00"/>
  </r>
  <r>
    <n v="1559"/>
    <s v="571 Oak St"/>
    <n v="5"/>
    <x v="1"/>
    <x v="521"/>
    <s v="In Progress"/>
    <x v="83"/>
    <n v="13.928571428571429"/>
    <s v="Under Utilized"/>
    <x v="2"/>
    <s v="CityA"/>
    <n v="195"/>
    <n v="23"/>
    <n v="172"/>
    <x v="0"/>
    <x v="1"/>
    <n v="100"/>
    <x v="2"/>
    <n v="5"/>
    <s v="Route3"/>
    <s v="Zone3"/>
    <x v="1"/>
    <d v="2023-09-01T14:23:00"/>
  </r>
  <r>
    <n v="1560"/>
    <s v="69 Elm St"/>
    <n v="5"/>
    <x v="0"/>
    <x v="522"/>
    <s v="Completed"/>
    <x v="41"/>
    <n v="19.727272727272727"/>
    <s v="Under Utilized"/>
    <x v="1"/>
    <s v="CityA"/>
    <n v="217"/>
    <n v="19"/>
    <n v="198"/>
    <x v="0"/>
    <x v="1"/>
    <n v="100"/>
    <x v="1"/>
    <n v="5"/>
    <s v="Route4"/>
    <s v="Zone2"/>
    <x v="1"/>
    <d v="2023-09-01T13:03:00"/>
  </r>
  <r>
    <n v="1561"/>
    <s v="424 Main St"/>
    <n v="5"/>
    <x v="0"/>
    <x v="523"/>
    <s v="Completed"/>
    <x v="20"/>
    <n v="17.600000000000001"/>
    <s v="Under Utilized"/>
    <x v="1"/>
    <s v="CityA"/>
    <n v="176"/>
    <n v="18"/>
    <n v="158"/>
    <x v="0"/>
    <x v="1"/>
    <n v="100"/>
    <x v="2"/>
    <n v="5"/>
    <s v="Route2"/>
    <s v="Zone1"/>
    <x v="1"/>
    <d v="2023-09-01T14:55:00"/>
  </r>
  <r>
    <n v="1562"/>
    <s v="41 Elm St"/>
    <n v="5"/>
    <x v="2"/>
    <x v="524"/>
    <s v="In Progress"/>
    <x v="71"/>
    <n v="6.75"/>
    <s v="Utilized"/>
    <x v="0"/>
    <s v="CityE"/>
    <n v="135"/>
    <n v="3"/>
    <n v="132"/>
    <x v="0"/>
    <x v="0"/>
    <n v="100"/>
    <x v="2"/>
    <n v="5"/>
    <s v="Route4"/>
    <s v="Zone2"/>
    <x v="2"/>
    <d v="2023-09-01T09:59:00"/>
  </r>
  <r>
    <n v="1563"/>
    <s v="151 Oak St"/>
    <n v="5"/>
    <x v="2"/>
    <x v="525"/>
    <s v="Completed"/>
    <x v="44"/>
    <n v="2.76"/>
    <s v="Utilized"/>
    <x v="0"/>
    <s v="CityB"/>
    <n v="69"/>
    <n v="14"/>
    <n v="55"/>
    <x v="0"/>
    <x v="0"/>
    <n v="100"/>
    <x v="2"/>
    <n v="5"/>
    <s v="Route2"/>
    <s v="Zone2"/>
    <x v="1"/>
    <d v="2023-09-01T12:19:00"/>
  </r>
  <r>
    <n v="1564"/>
    <s v="765 Pine St"/>
    <n v="5"/>
    <x v="3"/>
    <x v="526"/>
    <s v="In Progress"/>
    <x v="43"/>
    <n v="8.4"/>
    <s v="Utilized"/>
    <x v="0"/>
    <s v="CityB"/>
    <n v="210"/>
    <n v="1"/>
    <n v="209"/>
    <x v="0"/>
    <x v="0"/>
    <n v="100"/>
    <x v="0"/>
    <n v="5"/>
    <s v="Route2"/>
    <s v="Zone2"/>
    <x v="2"/>
    <d v="2023-09-01T10:37:00"/>
  </r>
  <r>
    <n v="1565"/>
    <s v="381 Main St"/>
    <n v="5"/>
    <x v="0"/>
    <x v="527"/>
    <s v="In Progress"/>
    <x v="81"/>
    <n v="14.428571428571429"/>
    <s v="Under Utilized"/>
    <x v="2"/>
    <s v="CityC"/>
    <n v="202"/>
    <n v="27"/>
    <n v="175"/>
    <x v="0"/>
    <x v="1"/>
    <n v="100"/>
    <x v="0"/>
    <n v="5"/>
    <s v="Route4"/>
    <s v="Zone1"/>
    <x v="1"/>
    <d v="2023-09-01T10:13:00"/>
  </r>
  <r>
    <n v="1566"/>
    <s v="808 Main St"/>
    <n v="5"/>
    <x v="3"/>
    <x v="528"/>
    <s v="In Progress"/>
    <x v="30"/>
    <n v="6.25"/>
    <s v="Under Utilized"/>
    <x v="2"/>
    <s v="CityB"/>
    <n v="75"/>
    <n v="20"/>
    <n v="55"/>
    <x v="0"/>
    <x v="1"/>
    <n v="100"/>
    <x v="0"/>
    <n v="5"/>
    <s v="Route4"/>
    <s v="Zone2"/>
    <x v="2"/>
    <d v="2023-09-01T14:44:00"/>
  </r>
  <r>
    <n v="1567"/>
    <s v="538 Oak St"/>
    <n v="5"/>
    <x v="0"/>
    <x v="529"/>
    <s v="Completed"/>
    <x v="10"/>
    <n v="8.8421052631578956"/>
    <s v="Utilized"/>
    <x v="2"/>
    <s v="CityE"/>
    <n v="168"/>
    <n v="19"/>
    <n v="149"/>
    <x v="0"/>
    <x v="1"/>
    <n v="100"/>
    <x v="2"/>
    <n v="5"/>
    <s v="Route2"/>
    <s v="Zone3"/>
    <x v="0"/>
    <d v="2023-09-01T15:36:00"/>
  </r>
  <r>
    <n v="1568"/>
    <s v="544 Main St"/>
    <n v="5"/>
    <x v="4"/>
    <x v="530"/>
    <s v="In Progress"/>
    <x v="29"/>
    <n v="12.666666666666666"/>
    <s v="Utilized"/>
    <x v="0"/>
    <s v="CityE"/>
    <n v="228"/>
    <n v="6"/>
    <n v="222"/>
    <x v="0"/>
    <x v="0"/>
    <n v="100"/>
    <x v="2"/>
    <n v="5"/>
    <s v="Route3"/>
    <s v="Zone1"/>
    <x v="1"/>
    <d v="2023-09-01T13:59:00"/>
  </r>
  <r>
    <n v="1569"/>
    <s v="902 Elm St"/>
    <n v="5"/>
    <x v="4"/>
    <x v="531"/>
    <s v="Completed"/>
    <x v="66"/>
    <n v="10.952380952380953"/>
    <s v="Utilized"/>
    <x v="1"/>
    <s v="CityB"/>
    <n v="230"/>
    <n v="14"/>
    <n v="216"/>
    <x v="0"/>
    <x v="0"/>
    <n v="100"/>
    <x v="1"/>
    <n v="5"/>
    <s v="Route2"/>
    <s v="Zone3"/>
    <x v="2"/>
    <d v="2023-09-01T10:51:00"/>
  </r>
  <r>
    <n v="1570"/>
    <s v="943 Elm St"/>
    <n v="5"/>
    <x v="1"/>
    <x v="320"/>
    <s v="In Progress"/>
    <x v="42"/>
    <n v="5.4"/>
    <s v="Under Utilized"/>
    <x v="2"/>
    <s v="CityB"/>
    <n v="81"/>
    <n v="4"/>
    <n v="77"/>
    <x v="0"/>
    <x v="0"/>
    <n v="100"/>
    <x v="0"/>
    <n v="5"/>
    <s v="Route3"/>
    <s v="Zone1"/>
    <x v="1"/>
    <d v="2023-09-01T16:11:00"/>
  </r>
  <r>
    <n v="1571"/>
    <s v="821 Elm St"/>
    <n v="5"/>
    <x v="2"/>
    <x v="532"/>
    <s v="Completed"/>
    <x v="10"/>
    <n v="10.947368421052632"/>
    <s v="Utilized"/>
    <x v="2"/>
    <s v="CityB"/>
    <n v="208"/>
    <n v="7"/>
    <n v="201"/>
    <x v="0"/>
    <x v="0"/>
    <n v="100"/>
    <x v="1"/>
    <n v="5"/>
    <s v="Route1"/>
    <s v="Zone2"/>
    <x v="1"/>
    <d v="2023-09-01T15:50:00"/>
  </r>
  <r>
    <n v="1572"/>
    <s v="680 Pine St"/>
    <n v="5"/>
    <x v="1"/>
    <x v="533"/>
    <s v="Completed"/>
    <x v="92"/>
    <n v="7.125"/>
    <s v="Utilized"/>
    <x v="2"/>
    <s v="CityC"/>
    <n v="114"/>
    <n v="1"/>
    <n v="113"/>
    <x v="0"/>
    <x v="0"/>
    <n v="100"/>
    <x v="0"/>
    <n v="5"/>
    <s v="Route4"/>
    <s v="Zone3"/>
    <x v="1"/>
    <d v="2023-09-01T12:56:00"/>
  </r>
  <r>
    <n v="1573"/>
    <s v="491 Elm St"/>
    <n v="5"/>
    <x v="3"/>
    <x v="534"/>
    <s v="Completed"/>
    <x v="56"/>
    <n v="7.3636363636363633"/>
    <s v="Utilized"/>
    <x v="1"/>
    <s v="CityD"/>
    <n v="162"/>
    <n v="20"/>
    <n v="142"/>
    <x v="0"/>
    <x v="1"/>
    <n v="100"/>
    <x v="2"/>
    <n v="5"/>
    <s v="Route3"/>
    <s v="Zone1"/>
    <x v="0"/>
    <d v="2023-09-01T12:40:00"/>
  </r>
  <r>
    <n v="1574"/>
    <s v="177 Pine St"/>
    <n v="5"/>
    <x v="0"/>
    <x v="535"/>
    <s v="In Progress"/>
    <x v="56"/>
    <n v="7.7272727272727275"/>
    <s v="Utilized"/>
    <x v="2"/>
    <s v="CityA"/>
    <n v="170"/>
    <n v="8"/>
    <n v="162"/>
    <x v="0"/>
    <x v="0"/>
    <n v="100"/>
    <x v="0"/>
    <n v="5"/>
    <s v="Route2"/>
    <s v="Zone1"/>
    <x v="2"/>
    <d v="2023-09-01T09:12:00"/>
  </r>
  <r>
    <n v="1575"/>
    <s v="649 Cedar St"/>
    <n v="5"/>
    <x v="3"/>
    <x v="536"/>
    <s v="Completed"/>
    <x v="74"/>
    <n v="8.25"/>
    <s v="Utilized"/>
    <x v="2"/>
    <s v="CityA"/>
    <n v="165"/>
    <n v="6"/>
    <n v="159"/>
    <x v="0"/>
    <x v="0"/>
    <n v="100"/>
    <x v="0"/>
    <n v="5"/>
    <s v="Route5"/>
    <s v="Zone3"/>
    <x v="0"/>
    <d v="2023-09-01T16:20:00"/>
  </r>
  <r>
    <n v="1576"/>
    <s v="150 Elm St"/>
    <n v="5"/>
    <x v="0"/>
    <x v="537"/>
    <s v="In Progress"/>
    <x v="15"/>
    <n v="20.90909090909091"/>
    <s v="Under Utilized"/>
    <x v="2"/>
    <s v="CityE"/>
    <n v="230"/>
    <n v="25"/>
    <n v="205"/>
    <x v="0"/>
    <x v="1"/>
    <n v="100"/>
    <x v="1"/>
    <n v="5"/>
    <s v="Route5"/>
    <s v="Zone2"/>
    <x v="0"/>
    <d v="2023-09-01T11:38:00"/>
  </r>
  <r>
    <n v="1577"/>
    <s v="149 Main St"/>
    <n v="5"/>
    <x v="1"/>
    <x v="538"/>
    <s v="Completed"/>
    <x v="8"/>
    <n v="9.125"/>
    <s v="Utilized"/>
    <x v="2"/>
    <s v="CityB"/>
    <n v="146"/>
    <n v="28"/>
    <n v="118"/>
    <x v="0"/>
    <x v="1"/>
    <n v="100"/>
    <x v="0"/>
    <n v="5"/>
    <s v="Route3"/>
    <s v="Zone1"/>
    <x v="2"/>
    <d v="2023-09-01T13:25:00"/>
  </r>
  <r>
    <n v="1578"/>
    <s v="526 Main St"/>
    <n v="5"/>
    <x v="0"/>
    <x v="539"/>
    <s v="Completed"/>
    <x v="12"/>
    <n v="5.9230769230769234"/>
    <s v="Under Utilized"/>
    <x v="1"/>
    <s v="CityD"/>
    <n v="77"/>
    <n v="21"/>
    <n v="56"/>
    <x v="0"/>
    <x v="1"/>
    <n v="100"/>
    <x v="1"/>
    <n v="5"/>
    <s v="Route3"/>
    <s v="Zone1"/>
    <x v="2"/>
    <d v="2023-09-01T12:52:00"/>
  </r>
  <r>
    <n v="1579"/>
    <s v="169 Elm St"/>
    <n v="5"/>
    <x v="1"/>
    <x v="155"/>
    <s v="Completed"/>
    <x v="13"/>
    <n v="10.615384615384615"/>
    <s v="Under Utilized"/>
    <x v="1"/>
    <s v="CityA"/>
    <n v="138"/>
    <n v="0"/>
    <n v="138"/>
    <x v="1"/>
    <x v="2"/>
    <n v="100"/>
    <x v="2"/>
    <n v="5"/>
    <s v="Route2"/>
    <s v="Zone1"/>
    <x v="1"/>
    <d v="2023-09-01T13:07:00"/>
  </r>
  <r>
    <n v="1580"/>
    <s v="860 Oak St"/>
    <n v="5"/>
    <x v="2"/>
    <x v="540"/>
    <s v="In Progress"/>
    <x v="71"/>
    <n v="3.05"/>
    <s v="Utilized"/>
    <x v="1"/>
    <s v="CityA"/>
    <n v="61"/>
    <n v="6"/>
    <n v="55"/>
    <x v="0"/>
    <x v="0"/>
    <n v="100"/>
    <x v="1"/>
    <n v="5"/>
    <s v="Route2"/>
    <s v="Zone2"/>
    <x v="1"/>
    <d v="2023-09-01T13:31:00"/>
  </r>
  <r>
    <n v="1581"/>
    <s v="848 Oak St"/>
    <n v="5"/>
    <x v="1"/>
    <x v="385"/>
    <s v="Completed"/>
    <x v="87"/>
    <n v="5.8461538461538458"/>
    <s v="Under Utilized"/>
    <x v="2"/>
    <s v="CityD"/>
    <n v="76"/>
    <n v="10"/>
    <n v="66"/>
    <x v="0"/>
    <x v="0"/>
    <n v="100"/>
    <x v="1"/>
    <n v="5"/>
    <s v="Route3"/>
    <s v="Zone2"/>
    <x v="0"/>
    <d v="2023-09-01T14:39:00"/>
  </r>
  <r>
    <n v="1582"/>
    <s v="62 Pine St"/>
    <n v="5"/>
    <x v="3"/>
    <x v="541"/>
    <s v="Completed"/>
    <x v="59"/>
    <n v="13.5625"/>
    <s v="Utilized"/>
    <x v="2"/>
    <s v="CityA"/>
    <n v="217"/>
    <n v="12"/>
    <n v="205"/>
    <x v="0"/>
    <x v="0"/>
    <n v="100"/>
    <x v="0"/>
    <n v="5"/>
    <s v="Route2"/>
    <s v="Zone2"/>
    <x v="0"/>
    <d v="2023-09-01T11:32:00"/>
  </r>
  <r>
    <n v="1583"/>
    <s v="892 Oak St"/>
    <n v="5"/>
    <x v="1"/>
    <x v="542"/>
    <s v="Completed"/>
    <x v="0"/>
    <n v="10.5"/>
    <s v="Utilized"/>
    <x v="0"/>
    <s v="CityE"/>
    <n v="168"/>
    <n v="23"/>
    <n v="145"/>
    <x v="0"/>
    <x v="1"/>
    <n v="100"/>
    <x v="0"/>
    <n v="5"/>
    <s v="Route3"/>
    <s v="Zone2"/>
    <x v="2"/>
    <d v="2023-09-01T16:50:00"/>
  </r>
  <r>
    <n v="1584"/>
    <s v="29 Elm St"/>
    <n v="5"/>
    <x v="4"/>
    <x v="543"/>
    <s v="In Progress"/>
    <x v="70"/>
    <n v="21.727272727272727"/>
    <s v="Under Utilized"/>
    <x v="2"/>
    <s v="CityB"/>
    <n v="239"/>
    <n v="22"/>
    <n v="217"/>
    <x v="0"/>
    <x v="1"/>
    <n v="100"/>
    <x v="1"/>
    <n v="5"/>
    <s v="Route2"/>
    <s v="Zone1"/>
    <x v="2"/>
    <d v="2023-09-01T08:49:00"/>
  </r>
  <r>
    <n v="1585"/>
    <s v="401 Pine St"/>
    <n v="5"/>
    <x v="0"/>
    <x v="544"/>
    <s v="In Progress"/>
    <x v="54"/>
    <n v="5.0769230769230766"/>
    <s v="Under Utilized"/>
    <x v="0"/>
    <s v="CityD"/>
    <n v="66"/>
    <n v="21"/>
    <n v="45"/>
    <x v="0"/>
    <x v="1"/>
    <n v="100"/>
    <x v="0"/>
    <n v="5"/>
    <s v="Route2"/>
    <s v="Zone2"/>
    <x v="0"/>
    <d v="2023-09-01T11:18:00"/>
  </r>
  <r>
    <n v="1586"/>
    <s v="857 Elm St"/>
    <n v="5"/>
    <x v="2"/>
    <x v="545"/>
    <s v="Completed"/>
    <x v="49"/>
    <n v="9.6111111111111107"/>
    <s v="Utilized"/>
    <x v="0"/>
    <s v="CityD"/>
    <n v="173"/>
    <n v="12"/>
    <n v="161"/>
    <x v="0"/>
    <x v="0"/>
    <n v="100"/>
    <x v="0"/>
    <n v="5"/>
    <s v="Route1"/>
    <s v="Zone1"/>
    <x v="2"/>
    <d v="2023-09-01T13:22:00"/>
  </r>
  <r>
    <n v="1587"/>
    <s v="491 Cedar St"/>
    <n v="5"/>
    <x v="0"/>
    <x v="546"/>
    <s v="In Progress"/>
    <x v="68"/>
    <n v="16.181818181818183"/>
    <s v="Under Utilized"/>
    <x v="0"/>
    <s v="CityA"/>
    <n v="178"/>
    <n v="5"/>
    <n v="173"/>
    <x v="0"/>
    <x v="0"/>
    <n v="100"/>
    <x v="2"/>
    <n v="5"/>
    <s v="Route5"/>
    <s v="Zone1"/>
    <x v="1"/>
    <d v="2023-09-01T13:10:00"/>
  </r>
  <r>
    <n v="1588"/>
    <s v="911 Pine St"/>
    <n v="5"/>
    <x v="2"/>
    <x v="547"/>
    <s v="Completed"/>
    <x v="10"/>
    <n v="12.421052631578947"/>
    <s v="Utilized"/>
    <x v="1"/>
    <s v="CityC"/>
    <n v="236"/>
    <n v="9"/>
    <n v="227"/>
    <x v="0"/>
    <x v="0"/>
    <n v="100"/>
    <x v="2"/>
    <n v="5"/>
    <s v="Route2"/>
    <s v="Zone2"/>
    <x v="2"/>
    <d v="2023-09-01T10:06:00"/>
  </r>
  <r>
    <n v="1589"/>
    <s v="248 Cedar St"/>
    <n v="5"/>
    <x v="0"/>
    <x v="475"/>
    <s v="Completed"/>
    <x v="10"/>
    <n v="7.8421052631578947"/>
    <s v="Utilized"/>
    <x v="1"/>
    <s v="CityD"/>
    <n v="149"/>
    <n v="5"/>
    <n v="144"/>
    <x v="0"/>
    <x v="0"/>
    <n v="100"/>
    <x v="1"/>
    <n v="5"/>
    <s v="Route2"/>
    <s v="Zone2"/>
    <x v="2"/>
    <d v="2023-09-01T15:55:00"/>
  </r>
  <r>
    <n v="1590"/>
    <s v="295 Pine St"/>
    <n v="5"/>
    <x v="3"/>
    <x v="548"/>
    <s v="In Progress"/>
    <x v="15"/>
    <n v="17"/>
    <s v="Under Utilized"/>
    <x v="0"/>
    <s v="CityC"/>
    <n v="187"/>
    <n v="14"/>
    <n v="173"/>
    <x v="0"/>
    <x v="0"/>
    <n v="100"/>
    <x v="2"/>
    <n v="5"/>
    <s v="Route5"/>
    <s v="Zone3"/>
    <x v="1"/>
    <d v="2023-09-01T11:31:00"/>
  </r>
  <r>
    <n v="1591"/>
    <s v="444 Cedar St"/>
    <n v="5"/>
    <x v="3"/>
    <x v="549"/>
    <s v="In Progress"/>
    <x v="15"/>
    <n v="21.545454545454547"/>
    <s v="Under Utilized"/>
    <x v="2"/>
    <s v="CityD"/>
    <n v="237"/>
    <n v="8"/>
    <n v="229"/>
    <x v="0"/>
    <x v="0"/>
    <n v="100"/>
    <x v="0"/>
    <n v="5"/>
    <s v="Route4"/>
    <s v="Zone2"/>
    <x v="0"/>
    <d v="2023-09-01T09:23:00"/>
  </r>
  <r>
    <n v="1592"/>
    <s v="428 Main St"/>
    <n v="5"/>
    <x v="0"/>
    <x v="550"/>
    <s v="In Progress"/>
    <x v="57"/>
    <n v="10.6"/>
    <s v="Under Utilized"/>
    <x v="2"/>
    <s v="CityA"/>
    <n v="159"/>
    <n v="14"/>
    <n v="145"/>
    <x v="0"/>
    <x v="0"/>
    <n v="100"/>
    <x v="0"/>
    <n v="5"/>
    <s v="Route1"/>
    <s v="Zone3"/>
    <x v="1"/>
    <d v="2023-09-01T16:06:00"/>
  </r>
  <r>
    <n v="1593"/>
    <s v="87 Elm St"/>
    <n v="5"/>
    <x v="3"/>
    <x v="453"/>
    <s v="In Progress"/>
    <x v="6"/>
    <n v="10.388888888888889"/>
    <s v="Utilized"/>
    <x v="0"/>
    <s v="CityD"/>
    <n v="187"/>
    <n v="9"/>
    <n v="178"/>
    <x v="0"/>
    <x v="0"/>
    <n v="100"/>
    <x v="1"/>
    <n v="5"/>
    <s v="Route3"/>
    <s v="Zone1"/>
    <x v="1"/>
    <d v="2023-09-01T16:29:00"/>
  </r>
  <r>
    <n v="1594"/>
    <s v="379 Oak St"/>
    <n v="5"/>
    <x v="1"/>
    <x v="551"/>
    <s v="Completed"/>
    <x v="76"/>
    <n v="12.071428571428571"/>
    <s v="Under Utilized"/>
    <x v="0"/>
    <s v="CityA"/>
    <n v="169"/>
    <n v="20"/>
    <n v="149"/>
    <x v="0"/>
    <x v="1"/>
    <n v="100"/>
    <x v="0"/>
    <n v="5"/>
    <s v="Route3"/>
    <s v="Zone3"/>
    <x v="1"/>
    <d v="2023-09-01T13:17:00"/>
  </r>
  <r>
    <n v="1595"/>
    <s v="288 Pine St"/>
    <n v="5"/>
    <x v="4"/>
    <x v="552"/>
    <s v="Completed"/>
    <x v="64"/>
    <n v="9.6428571428571423"/>
    <s v="Under Utilized"/>
    <x v="2"/>
    <s v="CityD"/>
    <n v="135"/>
    <n v="27"/>
    <n v="108"/>
    <x v="0"/>
    <x v="1"/>
    <n v="100"/>
    <x v="0"/>
    <n v="5"/>
    <s v="Route5"/>
    <s v="Zone2"/>
    <x v="0"/>
    <d v="2023-09-01T11:39:00"/>
  </r>
  <r>
    <n v="1596"/>
    <s v="311 Cedar St"/>
    <n v="5"/>
    <x v="0"/>
    <x v="553"/>
    <s v="In Progress"/>
    <x v="99"/>
    <n v="9.4285714285714288"/>
    <s v="Utilized"/>
    <x v="2"/>
    <s v="CityD"/>
    <n v="198"/>
    <n v="19"/>
    <n v="179"/>
    <x v="0"/>
    <x v="1"/>
    <n v="100"/>
    <x v="1"/>
    <n v="5"/>
    <s v="Route4"/>
    <s v="Zone2"/>
    <x v="2"/>
    <d v="2023-09-01T08:18:00"/>
  </r>
  <r>
    <n v="1597"/>
    <s v="335 Oak St"/>
    <n v="5"/>
    <x v="1"/>
    <x v="554"/>
    <s v="In Progress"/>
    <x v="36"/>
    <n v="10.333333333333334"/>
    <s v="Utilized"/>
    <x v="1"/>
    <s v="CityB"/>
    <n v="186"/>
    <n v="13"/>
    <n v="173"/>
    <x v="0"/>
    <x v="0"/>
    <n v="100"/>
    <x v="1"/>
    <n v="5"/>
    <s v="Route4"/>
    <s v="Zone3"/>
    <x v="0"/>
    <d v="2023-09-01T13:33:00"/>
  </r>
  <r>
    <n v="1598"/>
    <s v="524 Pine St"/>
    <n v="5"/>
    <x v="1"/>
    <x v="198"/>
    <s v="In Progress"/>
    <x v="17"/>
    <n v="12.357142857142858"/>
    <s v="Under Utilized"/>
    <x v="1"/>
    <s v="CityD"/>
    <n v="173"/>
    <n v="16"/>
    <n v="157"/>
    <x v="0"/>
    <x v="1"/>
    <n v="100"/>
    <x v="0"/>
    <n v="5"/>
    <s v="Route1"/>
    <s v="Zone3"/>
    <x v="0"/>
    <d v="2023-09-01T16:12:00"/>
  </r>
  <r>
    <n v="1599"/>
    <s v="776 Cedar St"/>
    <n v="5"/>
    <x v="0"/>
    <x v="555"/>
    <s v="In Progress"/>
    <x v="36"/>
    <n v="7.4444444444444446"/>
    <s v="Utilized"/>
    <x v="0"/>
    <s v="CityC"/>
    <n v="134"/>
    <n v="11"/>
    <n v="123"/>
    <x v="0"/>
    <x v="0"/>
    <n v="100"/>
    <x v="1"/>
    <n v="5"/>
    <s v="Route4"/>
    <s v="Zone3"/>
    <x v="0"/>
    <d v="2023-09-01T14:33:00"/>
  </r>
  <r>
    <n v="1600"/>
    <s v="946 Cedar St"/>
    <n v="5"/>
    <x v="0"/>
    <x v="556"/>
    <s v="Completed"/>
    <x v="59"/>
    <n v="6.875"/>
    <s v="Utilized"/>
    <x v="0"/>
    <s v="CityB"/>
    <n v="110"/>
    <n v="20"/>
    <n v="90"/>
    <x v="0"/>
    <x v="1"/>
    <n v="100"/>
    <x v="2"/>
    <n v="5"/>
    <s v="Route3"/>
    <s v="Zone3"/>
    <x v="0"/>
    <d v="2023-09-01T16:15:00"/>
  </r>
  <r>
    <n v="1601"/>
    <s v="677 Cedar St"/>
    <n v="5"/>
    <x v="2"/>
    <x v="557"/>
    <s v="In Progress"/>
    <x v="10"/>
    <n v="3.7894736842105261"/>
    <s v="Utilized"/>
    <x v="0"/>
    <s v="CityE"/>
    <n v="72"/>
    <n v="16"/>
    <n v="56"/>
    <x v="0"/>
    <x v="1"/>
    <n v="100"/>
    <x v="0"/>
    <n v="5"/>
    <s v="Route1"/>
    <s v="Zone2"/>
    <x v="0"/>
    <d v="2023-09-01T17:14:00"/>
  </r>
  <r>
    <n v="1602"/>
    <s v="481 Oak St"/>
    <n v="5"/>
    <x v="3"/>
    <x v="558"/>
    <s v="In Progress"/>
    <x v="56"/>
    <n v="2.7272727272727271"/>
    <s v="Utilized"/>
    <x v="0"/>
    <s v="CityC"/>
    <n v="60"/>
    <n v="18"/>
    <n v="42"/>
    <x v="0"/>
    <x v="1"/>
    <n v="100"/>
    <x v="2"/>
    <n v="5"/>
    <s v="Route5"/>
    <s v="Zone1"/>
    <x v="2"/>
    <d v="2023-09-01T16:06:00"/>
  </r>
  <r>
    <n v="1603"/>
    <s v="709 Pine St"/>
    <n v="5"/>
    <x v="4"/>
    <x v="559"/>
    <s v="Completed"/>
    <x v="52"/>
    <n v="18.833333333333332"/>
    <s v="Under Utilized"/>
    <x v="2"/>
    <s v="CityA"/>
    <n v="226"/>
    <n v="0"/>
    <n v="226"/>
    <x v="1"/>
    <x v="2"/>
    <n v="100"/>
    <x v="0"/>
    <n v="5"/>
    <s v="Route5"/>
    <s v="Zone2"/>
    <x v="2"/>
    <d v="2023-09-01T10:30:00"/>
  </r>
  <r>
    <n v="1604"/>
    <s v="546 Cedar St"/>
    <n v="5"/>
    <x v="0"/>
    <x v="560"/>
    <s v="Completed"/>
    <x v="99"/>
    <n v="10"/>
    <s v="Utilized"/>
    <x v="1"/>
    <s v="CityA"/>
    <n v="210"/>
    <n v="11"/>
    <n v="199"/>
    <x v="0"/>
    <x v="0"/>
    <n v="100"/>
    <x v="0"/>
    <n v="5"/>
    <s v="Route2"/>
    <s v="Zone3"/>
    <x v="0"/>
    <d v="2023-09-01T16:45:00"/>
  </r>
  <r>
    <n v="1605"/>
    <s v="647 Main St"/>
    <n v="5"/>
    <x v="4"/>
    <x v="561"/>
    <s v="Completed"/>
    <x v="75"/>
    <n v="6.6111111111111107"/>
    <s v="Utilized"/>
    <x v="2"/>
    <s v="CityE"/>
    <n v="119"/>
    <n v="14"/>
    <n v="105"/>
    <x v="0"/>
    <x v="0"/>
    <n v="100"/>
    <x v="1"/>
    <n v="5"/>
    <s v="Route4"/>
    <s v="Zone1"/>
    <x v="0"/>
    <d v="2023-09-01T09:32:00"/>
  </r>
  <r>
    <n v="1606"/>
    <s v="645 Oak St"/>
    <n v="5"/>
    <x v="4"/>
    <x v="562"/>
    <s v="In Progress"/>
    <x v="64"/>
    <n v="16.714285714285715"/>
    <s v="Under Utilized"/>
    <x v="1"/>
    <s v="CityC"/>
    <n v="234"/>
    <n v="28"/>
    <n v="206"/>
    <x v="0"/>
    <x v="1"/>
    <n v="100"/>
    <x v="2"/>
    <n v="5"/>
    <s v="Route1"/>
    <s v="Zone1"/>
    <x v="2"/>
    <d v="2023-09-01T09:25:00"/>
  </r>
  <r>
    <n v="1607"/>
    <s v="896 Oak St"/>
    <n v="5"/>
    <x v="0"/>
    <x v="563"/>
    <s v="Completed"/>
    <x v="51"/>
    <n v="3.05"/>
    <s v="Utilized"/>
    <x v="0"/>
    <s v="CityB"/>
    <n v="61"/>
    <n v="27"/>
    <n v="34"/>
    <x v="0"/>
    <x v="1"/>
    <n v="100"/>
    <x v="0"/>
    <n v="5"/>
    <s v="Route5"/>
    <s v="Zone2"/>
    <x v="2"/>
    <d v="2023-09-01T09:30:00"/>
  </r>
  <r>
    <n v="1608"/>
    <s v="526 Elm St"/>
    <n v="5"/>
    <x v="4"/>
    <x v="564"/>
    <s v="In Progress"/>
    <x v="94"/>
    <n v="9.1538461538461533"/>
    <s v="Under Utilized"/>
    <x v="2"/>
    <s v="CityD"/>
    <n v="119"/>
    <n v="2"/>
    <n v="117"/>
    <x v="0"/>
    <x v="0"/>
    <n v="100"/>
    <x v="0"/>
    <n v="5"/>
    <s v="Route2"/>
    <s v="Zone3"/>
    <x v="0"/>
    <d v="2023-09-01T15:04:00"/>
  </r>
  <r>
    <n v="1609"/>
    <s v="950 Oak St"/>
    <n v="5"/>
    <x v="2"/>
    <x v="565"/>
    <s v="In Progress"/>
    <x v="63"/>
    <n v="11.4"/>
    <s v="Under Utilized"/>
    <x v="0"/>
    <s v="CityB"/>
    <n v="114"/>
    <n v="15"/>
    <n v="99"/>
    <x v="0"/>
    <x v="0"/>
    <n v="100"/>
    <x v="2"/>
    <n v="5"/>
    <s v="Route1"/>
    <s v="Zone3"/>
    <x v="1"/>
    <d v="2023-09-01T14:50:00"/>
  </r>
  <r>
    <n v="1610"/>
    <s v="580 Elm St"/>
    <n v="5"/>
    <x v="4"/>
    <x v="566"/>
    <s v="In Progress"/>
    <x v="95"/>
    <n v="10.1875"/>
    <s v="Utilized"/>
    <x v="1"/>
    <s v="CityB"/>
    <n v="163"/>
    <n v="19"/>
    <n v="144"/>
    <x v="0"/>
    <x v="1"/>
    <n v="100"/>
    <x v="2"/>
    <n v="5"/>
    <s v="Route2"/>
    <s v="Zone2"/>
    <x v="2"/>
    <d v="2023-09-01T09:51:00"/>
  </r>
  <r>
    <n v="1611"/>
    <s v="996 Oak St"/>
    <n v="5"/>
    <x v="2"/>
    <x v="567"/>
    <s v="Completed"/>
    <x v="70"/>
    <n v="16.363636363636363"/>
    <s v="Under Utilized"/>
    <x v="1"/>
    <s v="CityC"/>
    <n v="180"/>
    <n v="5"/>
    <n v="175"/>
    <x v="0"/>
    <x v="0"/>
    <n v="100"/>
    <x v="1"/>
    <n v="5"/>
    <s v="Route2"/>
    <s v="Zone1"/>
    <x v="2"/>
    <d v="2023-09-01T16:26:00"/>
  </r>
  <r>
    <n v="1612"/>
    <s v="846 Oak St"/>
    <n v="5"/>
    <x v="0"/>
    <x v="568"/>
    <s v="In Progress"/>
    <x v="40"/>
    <n v="6"/>
    <s v="Utilized"/>
    <x v="1"/>
    <s v="CityD"/>
    <n v="126"/>
    <n v="3"/>
    <n v="123"/>
    <x v="0"/>
    <x v="0"/>
    <n v="100"/>
    <x v="1"/>
    <n v="5"/>
    <s v="Route5"/>
    <s v="Zone3"/>
    <x v="2"/>
    <d v="2023-09-01T10:04:00"/>
  </r>
  <r>
    <n v="1613"/>
    <s v="693 Pine St"/>
    <n v="5"/>
    <x v="4"/>
    <x v="569"/>
    <s v="Completed"/>
    <x v="20"/>
    <n v="13.5"/>
    <s v="Under Utilized"/>
    <x v="1"/>
    <s v="CityA"/>
    <n v="135"/>
    <n v="26"/>
    <n v="109"/>
    <x v="0"/>
    <x v="1"/>
    <n v="100"/>
    <x v="0"/>
    <n v="5"/>
    <s v="Route2"/>
    <s v="Zone1"/>
    <x v="0"/>
    <d v="2023-09-01T09:41:00"/>
  </r>
  <r>
    <n v="1614"/>
    <s v="271 Cedar St"/>
    <n v="5"/>
    <x v="1"/>
    <x v="570"/>
    <s v="Completed"/>
    <x v="58"/>
    <n v="6.2352941176470589"/>
    <s v="Utilized"/>
    <x v="1"/>
    <s v="CityD"/>
    <n v="106"/>
    <n v="28"/>
    <n v="78"/>
    <x v="0"/>
    <x v="1"/>
    <n v="100"/>
    <x v="2"/>
    <n v="5"/>
    <s v="Route5"/>
    <s v="Zone1"/>
    <x v="2"/>
    <d v="2023-09-01T15:13:00"/>
  </r>
  <r>
    <n v="1615"/>
    <s v="686 Elm St"/>
    <n v="5"/>
    <x v="0"/>
    <x v="571"/>
    <s v="Completed"/>
    <x v="72"/>
    <n v="8.0666666666666664"/>
    <s v="Under Utilized"/>
    <x v="1"/>
    <s v="CityD"/>
    <n v="121"/>
    <n v="5"/>
    <n v="116"/>
    <x v="0"/>
    <x v="0"/>
    <n v="100"/>
    <x v="1"/>
    <n v="5"/>
    <s v="Route5"/>
    <s v="Zone3"/>
    <x v="0"/>
    <d v="2023-09-01T13:46:00"/>
  </r>
  <r>
    <n v="1616"/>
    <s v="912 Elm St"/>
    <n v="5"/>
    <x v="4"/>
    <x v="572"/>
    <s v="In Progress"/>
    <x v="0"/>
    <n v="8.0625"/>
    <s v="Utilized"/>
    <x v="0"/>
    <s v="CityB"/>
    <n v="129"/>
    <n v="16"/>
    <n v="113"/>
    <x v="0"/>
    <x v="1"/>
    <n v="100"/>
    <x v="2"/>
    <n v="5"/>
    <s v="Route2"/>
    <s v="Zone3"/>
    <x v="0"/>
    <d v="2023-09-01T11:09:00"/>
  </r>
  <r>
    <n v="1617"/>
    <s v="195 Oak St"/>
    <n v="5"/>
    <x v="0"/>
    <x v="573"/>
    <s v="In Progress"/>
    <x v="94"/>
    <n v="13.384615384615385"/>
    <s v="Under Utilized"/>
    <x v="2"/>
    <s v="CityB"/>
    <n v="174"/>
    <n v="27"/>
    <n v="147"/>
    <x v="0"/>
    <x v="1"/>
    <n v="100"/>
    <x v="2"/>
    <n v="5"/>
    <s v="Route5"/>
    <s v="Zone3"/>
    <x v="1"/>
    <d v="2023-09-01T15:56:00"/>
  </r>
  <r>
    <n v="1618"/>
    <s v="567 Oak St"/>
    <n v="5"/>
    <x v="2"/>
    <x v="456"/>
    <s v="Completed"/>
    <x v="52"/>
    <n v="17.916666666666668"/>
    <s v="Under Utilized"/>
    <x v="2"/>
    <s v="CityA"/>
    <n v="215"/>
    <n v="6"/>
    <n v="209"/>
    <x v="0"/>
    <x v="0"/>
    <n v="100"/>
    <x v="0"/>
    <n v="5"/>
    <s v="Route1"/>
    <s v="Zone2"/>
    <x v="2"/>
    <d v="2023-09-01T15:16:00"/>
  </r>
  <r>
    <n v="1619"/>
    <s v="818 Pine St"/>
    <n v="5"/>
    <x v="0"/>
    <x v="574"/>
    <s v="In Progress"/>
    <x v="47"/>
    <n v="17.545454545454547"/>
    <s v="Under Utilized"/>
    <x v="0"/>
    <s v="CityB"/>
    <n v="193"/>
    <n v="2"/>
    <n v="191"/>
    <x v="0"/>
    <x v="0"/>
    <n v="100"/>
    <x v="2"/>
    <n v="5"/>
    <s v="Route5"/>
    <s v="Zone2"/>
    <x v="1"/>
    <d v="2023-09-01T09:04:00"/>
  </r>
  <r>
    <n v="1620"/>
    <s v="533 Elm St"/>
    <n v="5"/>
    <x v="3"/>
    <x v="575"/>
    <s v="Completed"/>
    <x v="31"/>
    <n v="10.23076923076923"/>
    <s v="Under Utilized"/>
    <x v="2"/>
    <s v="CityB"/>
    <n v="133"/>
    <n v="11"/>
    <n v="122"/>
    <x v="0"/>
    <x v="0"/>
    <n v="100"/>
    <x v="0"/>
    <n v="5"/>
    <s v="Route2"/>
    <s v="Zone1"/>
    <x v="2"/>
    <d v="2023-09-01T15:29:00"/>
  </r>
  <r>
    <n v="1621"/>
    <s v="742 Oak St"/>
    <n v="5"/>
    <x v="2"/>
    <x v="576"/>
    <s v="In Progress"/>
    <x v="6"/>
    <n v="9.3333333333333339"/>
    <s v="Utilized"/>
    <x v="0"/>
    <s v="CityD"/>
    <n v="168"/>
    <n v="6"/>
    <n v="162"/>
    <x v="0"/>
    <x v="0"/>
    <n v="100"/>
    <x v="2"/>
    <n v="5"/>
    <s v="Route5"/>
    <s v="Zone2"/>
    <x v="0"/>
    <d v="2023-09-01T12:14:00"/>
  </r>
  <r>
    <n v="1622"/>
    <s v="211 Cedar St"/>
    <n v="5"/>
    <x v="4"/>
    <x v="577"/>
    <s v="In Progress"/>
    <x v="57"/>
    <n v="13.066666666666666"/>
    <s v="Under Utilized"/>
    <x v="1"/>
    <s v="CityA"/>
    <n v="196"/>
    <n v="17"/>
    <n v="179"/>
    <x v="0"/>
    <x v="1"/>
    <n v="100"/>
    <x v="2"/>
    <n v="5"/>
    <s v="Route5"/>
    <s v="Zone1"/>
    <x v="1"/>
    <d v="2023-09-01T09:39:00"/>
  </r>
  <r>
    <n v="1623"/>
    <s v="188 Pine St"/>
    <n v="5"/>
    <x v="4"/>
    <x v="578"/>
    <s v="In Progress"/>
    <x v="83"/>
    <n v="8.3571428571428577"/>
    <s v="Under Utilized"/>
    <x v="2"/>
    <s v="CityA"/>
    <n v="117"/>
    <n v="20"/>
    <n v="97"/>
    <x v="0"/>
    <x v="1"/>
    <n v="100"/>
    <x v="2"/>
    <n v="5"/>
    <s v="Route4"/>
    <s v="Zone1"/>
    <x v="1"/>
    <d v="2023-09-01T11:32:00"/>
  </r>
  <r>
    <n v="1624"/>
    <s v="252 Pine St"/>
    <n v="5"/>
    <x v="1"/>
    <x v="579"/>
    <s v="In Progress"/>
    <x v="0"/>
    <n v="14.125"/>
    <s v="Utilized"/>
    <x v="0"/>
    <s v="CityE"/>
    <n v="226"/>
    <n v="5"/>
    <n v="221"/>
    <x v="0"/>
    <x v="0"/>
    <n v="100"/>
    <x v="1"/>
    <n v="5"/>
    <s v="Route1"/>
    <s v="Zone1"/>
    <x v="1"/>
    <d v="2023-09-01T11:25:00"/>
  </r>
  <r>
    <n v="1625"/>
    <s v="735 Oak St"/>
    <n v="5"/>
    <x v="0"/>
    <x v="580"/>
    <s v="In Progress"/>
    <x v="94"/>
    <n v="14.76923076923077"/>
    <s v="Under Utilized"/>
    <x v="2"/>
    <s v="CityC"/>
    <n v="192"/>
    <n v="3"/>
    <n v="189"/>
    <x v="0"/>
    <x v="0"/>
    <n v="100"/>
    <x v="0"/>
    <n v="5"/>
    <s v="Route3"/>
    <s v="Zone1"/>
    <x v="0"/>
    <d v="2023-09-01T08:14:00"/>
  </r>
  <r>
    <n v="1626"/>
    <s v="471 Cedar St"/>
    <n v="5"/>
    <x v="4"/>
    <x v="581"/>
    <s v="In Progress"/>
    <x v="87"/>
    <n v="14.538461538461538"/>
    <s v="Under Utilized"/>
    <x v="0"/>
    <s v="CityC"/>
    <n v="189"/>
    <n v="26"/>
    <n v="163"/>
    <x v="0"/>
    <x v="1"/>
    <n v="100"/>
    <x v="2"/>
    <n v="5"/>
    <s v="Route5"/>
    <s v="Zone2"/>
    <x v="2"/>
    <d v="2023-09-01T11:14:00"/>
  </r>
  <r>
    <n v="1627"/>
    <s v="150 Oak St"/>
    <n v="5"/>
    <x v="0"/>
    <x v="582"/>
    <s v="In Progress"/>
    <x v="24"/>
    <n v="17.153846153846153"/>
    <s v="Under Utilized"/>
    <x v="2"/>
    <s v="CityA"/>
    <n v="223"/>
    <n v="19"/>
    <n v="204"/>
    <x v="0"/>
    <x v="1"/>
    <n v="100"/>
    <x v="1"/>
    <n v="5"/>
    <s v="Route2"/>
    <s v="Zone2"/>
    <x v="0"/>
    <d v="2023-09-01T17:22:00"/>
  </r>
  <r>
    <n v="1628"/>
    <s v="74 Oak St"/>
    <n v="5"/>
    <x v="3"/>
    <x v="583"/>
    <s v="In Progress"/>
    <x v="34"/>
    <n v="8.8125"/>
    <s v="Utilized"/>
    <x v="0"/>
    <s v="CityD"/>
    <n v="141"/>
    <n v="13"/>
    <n v="128"/>
    <x v="0"/>
    <x v="0"/>
    <n v="100"/>
    <x v="0"/>
    <n v="5"/>
    <s v="Route3"/>
    <s v="Zone1"/>
    <x v="1"/>
    <d v="2023-09-01T14:25:00"/>
  </r>
  <r>
    <n v="1629"/>
    <s v="990 Pine St"/>
    <n v="5"/>
    <x v="0"/>
    <x v="584"/>
    <s v="In Progress"/>
    <x v="75"/>
    <n v="11.277777777777779"/>
    <s v="Utilized"/>
    <x v="2"/>
    <s v="CityC"/>
    <n v="203"/>
    <n v="27"/>
    <n v="176"/>
    <x v="0"/>
    <x v="1"/>
    <n v="100"/>
    <x v="2"/>
    <n v="5"/>
    <s v="Route5"/>
    <s v="Zone2"/>
    <x v="1"/>
    <d v="2023-09-01T14:42:00"/>
  </r>
  <r>
    <n v="1630"/>
    <s v="403 Main St"/>
    <n v="5"/>
    <x v="3"/>
    <x v="585"/>
    <s v="In Progress"/>
    <x v="43"/>
    <n v="5.32"/>
    <s v="Utilized"/>
    <x v="0"/>
    <s v="CityB"/>
    <n v="133"/>
    <n v="16"/>
    <n v="117"/>
    <x v="0"/>
    <x v="1"/>
    <n v="100"/>
    <x v="0"/>
    <n v="5"/>
    <s v="Route3"/>
    <s v="Zone1"/>
    <x v="0"/>
    <d v="2023-09-01T09:03:00"/>
  </r>
  <r>
    <n v="1631"/>
    <s v="194 Oak St"/>
    <n v="5"/>
    <x v="1"/>
    <x v="586"/>
    <s v="Completed"/>
    <x v="3"/>
    <n v="6.8235294117647056"/>
    <s v="Utilized"/>
    <x v="1"/>
    <s v="CityB"/>
    <n v="116"/>
    <n v="1"/>
    <n v="115"/>
    <x v="0"/>
    <x v="0"/>
    <n v="100"/>
    <x v="0"/>
    <n v="5"/>
    <s v="Route4"/>
    <s v="Zone2"/>
    <x v="0"/>
    <d v="2023-09-01T10:28:00"/>
  </r>
  <r>
    <n v="1632"/>
    <s v="466 Cedar St"/>
    <n v="5"/>
    <x v="0"/>
    <x v="587"/>
    <s v="Completed"/>
    <x v="83"/>
    <n v="5.5"/>
    <s v="Under Utilized"/>
    <x v="1"/>
    <s v="CityA"/>
    <n v="77"/>
    <n v="5"/>
    <n v="72"/>
    <x v="0"/>
    <x v="0"/>
    <n v="100"/>
    <x v="2"/>
    <n v="5"/>
    <s v="Route5"/>
    <s v="Zone3"/>
    <x v="1"/>
    <d v="2023-09-01T09:24:00"/>
  </r>
  <r>
    <n v="1633"/>
    <s v="841 Oak St"/>
    <n v="5"/>
    <x v="0"/>
    <x v="588"/>
    <s v="Completed"/>
    <x v="11"/>
    <n v="5.916666666666667"/>
    <s v="Under Utilized"/>
    <x v="2"/>
    <s v="CityD"/>
    <n v="71"/>
    <n v="13"/>
    <n v="58"/>
    <x v="0"/>
    <x v="0"/>
    <n v="100"/>
    <x v="0"/>
    <n v="5"/>
    <s v="Route2"/>
    <s v="Zone1"/>
    <x v="2"/>
    <d v="2023-09-01T10:26:00"/>
  </r>
  <r>
    <n v="1634"/>
    <s v="582 Pine St"/>
    <n v="5"/>
    <x v="2"/>
    <x v="589"/>
    <s v="In Progress"/>
    <x v="32"/>
    <n v="6.2857142857142856"/>
    <s v="Under Utilized"/>
    <x v="2"/>
    <s v="CityC"/>
    <n v="88"/>
    <n v="14"/>
    <n v="74"/>
    <x v="0"/>
    <x v="0"/>
    <n v="100"/>
    <x v="2"/>
    <n v="5"/>
    <s v="Route3"/>
    <s v="Zone1"/>
    <x v="0"/>
    <d v="2023-09-01T14:32:00"/>
  </r>
  <r>
    <n v="1635"/>
    <s v="273 Main St"/>
    <n v="5"/>
    <x v="1"/>
    <x v="590"/>
    <s v="In Progress"/>
    <x v="3"/>
    <n v="7.5882352941176467"/>
    <s v="Utilized"/>
    <x v="0"/>
    <s v="CityC"/>
    <n v="129"/>
    <n v="24"/>
    <n v="105"/>
    <x v="0"/>
    <x v="1"/>
    <n v="100"/>
    <x v="1"/>
    <n v="5"/>
    <s v="Route4"/>
    <s v="Zone2"/>
    <x v="2"/>
    <d v="2023-09-01T09:24:00"/>
  </r>
  <r>
    <n v="1636"/>
    <s v="644 Pine St"/>
    <n v="5"/>
    <x v="0"/>
    <x v="591"/>
    <s v="Completed"/>
    <x v="16"/>
    <n v="8.5333333333333332"/>
    <s v="Under Utilized"/>
    <x v="2"/>
    <s v="CityC"/>
    <n v="128"/>
    <n v="3"/>
    <n v="125"/>
    <x v="0"/>
    <x v="0"/>
    <n v="100"/>
    <x v="1"/>
    <n v="5"/>
    <s v="Route3"/>
    <s v="Zone3"/>
    <x v="2"/>
    <d v="2023-09-01T13:07:00"/>
  </r>
  <r>
    <n v="1637"/>
    <s v="111 Pine St"/>
    <n v="5"/>
    <x v="1"/>
    <x v="592"/>
    <s v="Completed"/>
    <x v="74"/>
    <n v="10.199999999999999"/>
    <s v="Utilized"/>
    <x v="1"/>
    <s v="CityA"/>
    <n v="204"/>
    <n v="24"/>
    <n v="180"/>
    <x v="0"/>
    <x v="1"/>
    <n v="100"/>
    <x v="0"/>
    <n v="5"/>
    <s v="Route2"/>
    <s v="Zone1"/>
    <x v="1"/>
    <d v="2023-09-01T10:07:00"/>
  </r>
  <r>
    <n v="1638"/>
    <s v="397 Oak St"/>
    <n v="5"/>
    <x v="3"/>
    <x v="328"/>
    <s v="In Progress"/>
    <x v="45"/>
    <n v="6.5714285714285712"/>
    <s v="Under Utilized"/>
    <x v="2"/>
    <s v="CityB"/>
    <n v="92"/>
    <n v="25"/>
    <n v="67"/>
    <x v="0"/>
    <x v="1"/>
    <n v="100"/>
    <x v="1"/>
    <n v="5"/>
    <s v="Route4"/>
    <s v="Zone1"/>
    <x v="1"/>
    <d v="2023-09-01T15:24:00"/>
  </r>
  <r>
    <n v="1639"/>
    <s v="144 Elm St"/>
    <n v="5"/>
    <x v="3"/>
    <x v="593"/>
    <s v="Completed"/>
    <x v="93"/>
    <n v="19.222222222222221"/>
    <s v="Under Utilized"/>
    <x v="1"/>
    <s v="CityD"/>
    <n v="173"/>
    <n v="16"/>
    <n v="157"/>
    <x v="0"/>
    <x v="1"/>
    <n v="100"/>
    <x v="0"/>
    <n v="5"/>
    <s v="Route4"/>
    <s v="Zone3"/>
    <x v="2"/>
    <d v="2023-09-01T12:07:00"/>
  </r>
  <r>
    <n v="1640"/>
    <s v="371 Main St"/>
    <n v="5"/>
    <x v="3"/>
    <x v="594"/>
    <s v="In Progress"/>
    <x v="33"/>
    <n v="8.52"/>
    <s v="Utilized"/>
    <x v="1"/>
    <s v="CityB"/>
    <n v="213"/>
    <n v="21"/>
    <n v="192"/>
    <x v="0"/>
    <x v="1"/>
    <n v="100"/>
    <x v="1"/>
    <n v="5"/>
    <s v="Route1"/>
    <s v="Zone1"/>
    <x v="1"/>
    <d v="2023-09-01T16:17:00"/>
  </r>
  <r>
    <n v="1641"/>
    <s v="868 Main St"/>
    <n v="5"/>
    <x v="4"/>
    <x v="595"/>
    <s v="In Progress"/>
    <x v="75"/>
    <n v="7.333333333333333"/>
    <s v="Utilized"/>
    <x v="1"/>
    <s v="CityD"/>
    <n v="132"/>
    <n v="9"/>
    <n v="123"/>
    <x v="0"/>
    <x v="0"/>
    <n v="100"/>
    <x v="0"/>
    <n v="5"/>
    <s v="Route5"/>
    <s v="Zone3"/>
    <x v="2"/>
    <d v="2023-09-01T11:02:00"/>
  </r>
  <r>
    <n v="1642"/>
    <s v="111 Cedar St"/>
    <n v="5"/>
    <x v="0"/>
    <x v="596"/>
    <s v="In Progress"/>
    <x v="12"/>
    <n v="5.615384615384615"/>
    <s v="Under Utilized"/>
    <x v="0"/>
    <s v="CityD"/>
    <n v="73"/>
    <n v="8"/>
    <n v="65"/>
    <x v="0"/>
    <x v="0"/>
    <n v="100"/>
    <x v="0"/>
    <n v="5"/>
    <s v="Route2"/>
    <s v="Zone3"/>
    <x v="2"/>
    <d v="2023-09-01T12:04:00"/>
  </r>
  <r>
    <n v="1643"/>
    <s v="275 Elm St"/>
    <n v="5"/>
    <x v="3"/>
    <x v="597"/>
    <s v="Completed"/>
    <x v="34"/>
    <n v="9.6875"/>
    <s v="Utilized"/>
    <x v="0"/>
    <s v="CityD"/>
    <n v="155"/>
    <n v="22"/>
    <n v="133"/>
    <x v="0"/>
    <x v="1"/>
    <n v="100"/>
    <x v="2"/>
    <n v="5"/>
    <s v="Route1"/>
    <s v="Zone1"/>
    <x v="2"/>
    <d v="2023-09-01T14:09:00"/>
  </r>
  <r>
    <n v="1644"/>
    <s v="948 Pine St"/>
    <n v="5"/>
    <x v="2"/>
    <x v="598"/>
    <s v="Completed"/>
    <x v="96"/>
    <n v="17.384615384615383"/>
    <s v="Under Utilized"/>
    <x v="1"/>
    <s v="CityE"/>
    <n v="226"/>
    <n v="15"/>
    <n v="211"/>
    <x v="0"/>
    <x v="0"/>
    <n v="100"/>
    <x v="0"/>
    <n v="5"/>
    <s v="Route4"/>
    <s v="Zone1"/>
    <x v="2"/>
    <d v="2023-09-01T10:53:00"/>
  </r>
  <r>
    <n v="1645"/>
    <s v="41 Cedar St"/>
    <n v="5"/>
    <x v="3"/>
    <x v="599"/>
    <s v="In Progress"/>
    <x v="56"/>
    <n v="8.4090909090909083"/>
    <s v="Utilized"/>
    <x v="1"/>
    <s v="CityC"/>
    <n v="185"/>
    <n v="27"/>
    <n v="158"/>
    <x v="0"/>
    <x v="1"/>
    <n v="100"/>
    <x v="1"/>
    <n v="5"/>
    <s v="Route4"/>
    <s v="Zone1"/>
    <x v="1"/>
    <d v="2023-09-01T10:26:00"/>
  </r>
  <r>
    <n v="1646"/>
    <s v="11 Main St"/>
    <n v="5"/>
    <x v="4"/>
    <x v="600"/>
    <s v="Completed"/>
    <x v="4"/>
    <n v="9.6999999999999993"/>
    <s v="Under Utilized"/>
    <x v="1"/>
    <s v="CityD"/>
    <n v="97"/>
    <n v="5"/>
    <n v="92"/>
    <x v="0"/>
    <x v="0"/>
    <n v="100"/>
    <x v="1"/>
    <n v="5"/>
    <s v="Route2"/>
    <s v="Zone3"/>
    <x v="1"/>
    <d v="2023-09-01T14:49:00"/>
  </r>
  <r>
    <n v="1647"/>
    <s v="640 Oak St"/>
    <n v="5"/>
    <x v="4"/>
    <x v="601"/>
    <s v="In Progress"/>
    <x v="54"/>
    <n v="17"/>
    <s v="Under Utilized"/>
    <x v="2"/>
    <s v="CityD"/>
    <n v="221"/>
    <n v="24"/>
    <n v="197"/>
    <x v="0"/>
    <x v="1"/>
    <n v="100"/>
    <x v="2"/>
    <n v="5"/>
    <s v="Route3"/>
    <s v="Zone2"/>
    <x v="1"/>
    <d v="2023-09-01T08:48:00"/>
  </r>
  <r>
    <n v="1648"/>
    <s v="441 Elm St"/>
    <n v="5"/>
    <x v="2"/>
    <x v="602"/>
    <s v="Completed"/>
    <x v="46"/>
    <n v="14.5"/>
    <s v="Under Utilized"/>
    <x v="2"/>
    <s v="CityA"/>
    <n v="203"/>
    <n v="4"/>
    <n v="199"/>
    <x v="0"/>
    <x v="0"/>
    <n v="100"/>
    <x v="0"/>
    <n v="5"/>
    <s v="Route1"/>
    <s v="Zone1"/>
    <x v="0"/>
    <d v="2023-09-01T08:58:00"/>
  </r>
  <r>
    <n v="1649"/>
    <s v="226 Cedar St"/>
    <n v="5"/>
    <x v="0"/>
    <x v="603"/>
    <s v="In Progress"/>
    <x v="67"/>
    <n v="10.4"/>
    <s v="Under Utilized"/>
    <x v="2"/>
    <s v="CityD"/>
    <n v="156"/>
    <n v="22"/>
    <n v="134"/>
    <x v="0"/>
    <x v="1"/>
    <n v="100"/>
    <x v="0"/>
    <n v="5"/>
    <s v="Route5"/>
    <s v="Zone2"/>
    <x v="2"/>
    <d v="2023-09-01T10:01:00"/>
  </r>
  <r>
    <n v="1650"/>
    <s v="585 Oak St"/>
    <n v="5"/>
    <x v="0"/>
    <x v="604"/>
    <s v="In Progress"/>
    <x v="20"/>
    <n v="9.4"/>
    <s v="Under Utilized"/>
    <x v="2"/>
    <s v="CityB"/>
    <n v="94"/>
    <n v="6"/>
    <n v="88"/>
    <x v="0"/>
    <x v="0"/>
    <n v="100"/>
    <x v="1"/>
    <n v="5"/>
    <s v="Route4"/>
    <s v="Zone2"/>
    <x v="0"/>
    <d v="2023-09-01T12:53:00"/>
  </r>
  <r>
    <n v="1651"/>
    <s v="363 Elm St"/>
    <n v="5"/>
    <x v="2"/>
    <x v="605"/>
    <s v="In Progress"/>
    <x v="82"/>
    <n v="13.428571428571429"/>
    <s v="Under Utilized"/>
    <x v="1"/>
    <s v="CityC"/>
    <n v="188"/>
    <n v="26"/>
    <n v="162"/>
    <x v="0"/>
    <x v="1"/>
    <n v="100"/>
    <x v="2"/>
    <n v="5"/>
    <s v="Route1"/>
    <s v="Zone2"/>
    <x v="2"/>
    <d v="2023-09-01T11:50:00"/>
  </r>
  <r>
    <n v="1652"/>
    <s v="24 Cedar St"/>
    <n v="5"/>
    <x v="0"/>
    <x v="606"/>
    <s v="Completed"/>
    <x v="12"/>
    <n v="8.4615384615384617"/>
    <s v="Under Utilized"/>
    <x v="0"/>
    <s v="CityE"/>
    <n v="110"/>
    <n v="10"/>
    <n v="100"/>
    <x v="0"/>
    <x v="0"/>
    <n v="100"/>
    <x v="1"/>
    <n v="5"/>
    <s v="Route3"/>
    <s v="Zone2"/>
    <x v="0"/>
    <d v="2023-09-01T09:26:00"/>
  </r>
  <r>
    <n v="1653"/>
    <s v="325 Elm St"/>
    <n v="5"/>
    <x v="2"/>
    <x v="607"/>
    <s v="In Progress"/>
    <x v="97"/>
    <n v="18.916666666666668"/>
    <s v="Under Utilized"/>
    <x v="1"/>
    <s v="CityC"/>
    <n v="227"/>
    <n v="6"/>
    <n v="221"/>
    <x v="0"/>
    <x v="0"/>
    <n v="100"/>
    <x v="2"/>
    <n v="5"/>
    <s v="Route2"/>
    <s v="Zone1"/>
    <x v="0"/>
    <d v="2023-09-01T10:34:00"/>
  </r>
  <r>
    <n v="1654"/>
    <s v="826 Pine St"/>
    <n v="5"/>
    <x v="2"/>
    <x v="608"/>
    <s v="Completed"/>
    <x v="36"/>
    <n v="8.1111111111111107"/>
    <s v="Utilized"/>
    <x v="0"/>
    <s v="CityB"/>
    <n v="146"/>
    <n v="27"/>
    <n v="119"/>
    <x v="0"/>
    <x v="1"/>
    <n v="100"/>
    <x v="0"/>
    <n v="5"/>
    <s v="Route2"/>
    <s v="Zone1"/>
    <x v="0"/>
    <d v="2023-09-01T16:31:00"/>
  </r>
  <r>
    <n v="1655"/>
    <s v="555 Cedar St"/>
    <n v="5"/>
    <x v="3"/>
    <x v="609"/>
    <s v="In Progress"/>
    <x v="86"/>
    <n v="8.9090909090909083"/>
    <s v="Utilized"/>
    <x v="2"/>
    <s v="CityE"/>
    <n v="196"/>
    <n v="28"/>
    <n v="168"/>
    <x v="0"/>
    <x v="1"/>
    <n v="100"/>
    <x v="2"/>
    <n v="5"/>
    <s v="Route4"/>
    <s v="Zone3"/>
    <x v="1"/>
    <d v="2023-09-01T11:25:00"/>
  </r>
  <r>
    <n v="1656"/>
    <s v="978 Elm St"/>
    <n v="5"/>
    <x v="3"/>
    <x v="610"/>
    <s v="In Progress"/>
    <x v="77"/>
    <n v="8.4444444444444446"/>
    <s v="Utilized"/>
    <x v="1"/>
    <s v="CityA"/>
    <n v="152"/>
    <n v="20"/>
    <n v="132"/>
    <x v="0"/>
    <x v="1"/>
    <n v="100"/>
    <x v="1"/>
    <n v="5"/>
    <s v="Route2"/>
    <s v="Zone3"/>
    <x v="0"/>
    <d v="2023-09-01T13:14:00"/>
  </r>
  <r>
    <n v="1657"/>
    <s v="585 Cedar St"/>
    <n v="5"/>
    <x v="4"/>
    <x v="611"/>
    <s v="In Progress"/>
    <x v="12"/>
    <n v="8.4615384615384617"/>
    <s v="Under Utilized"/>
    <x v="0"/>
    <s v="CityC"/>
    <n v="110"/>
    <n v="4"/>
    <n v="106"/>
    <x v="0"/>
    <x v="0"/>
    <n v="100"/>
    <x v="1"/>
    <n v="5"/>
    <s v="Route2"/>
    <s v="Zone3"/>
    <x v="2"/>
    <d v="2023-09-01T15:01:00"/>
  </r>
  <r>
    <n v="1658"/>
    <s v="829 Pine St"/>
    <n v="5"/>
    <x v="3"/>
    <x v="612"/>
    <s v="In Progress"/>
    <x v="85"/>
    <n v="13.6875"/>
    <s v="Utilized"/>
    <x v="2"/>
    <s v="CityD"/>
    <n v="219"/>
    <n v="28"/>
    <n v="191"/>
    <x v="0"/>
    <x v="1"/>
    <n v="100"/>
    <x v="1"/>
    <n v="5"/>
    <s v="Route3"/>
    <s v="Zone3"/>
    <x v="0"/>
    <d v="2023-09-01T13:21:00"/>
  </r>
  <r>
    <n v="1659"/>
    <s v="98 Elm St"/>
    <n v="5"/>
    <x v="1"/>
    <x v="613"/>
    <s v="In Progress"/>
    <x v="16"/>
    <n v="13.866666666666667"/>
    <s v="Under Utilized"/>
    <x v="2"/>
    <s v="CityA"/>
    <n v="208"/>
    <n v="13"/>
    <n v="195"/>
    <x v="0"/>
    <x v="0"/>
    <n v="100"/>
    <x v="0"/>
    <n v="5"/>
    <s v="Route3"/>
    <s v="Zone2"/>
    <x v="2"/>
    <d v="2023-09-01T12:43:00"/>
  </r>
  <r>
    <n v="1660"/>
    <s v="227 Elm St"/>
    <n v="5"/>
    <x v="1"/>
    <x v="614"/>
    <s v="Completed"/>
    <x v="86"/>
    <n v="6.2727272727272725"/>
    <s v="Utilized"/>
    <x v="0"/>
    <s v="CityD"/>
    <n v="138"/>
    <n v="6"/>
    <n v="132"/>
    <x v="0"/>
    <x v="0"/>
    <n v="100"/>
    <x v="1"/>
    <n v="5"/>
    <s v="Route4"/>
    <s v="Zone3"/>
    <x v="2"/>
    <d v="2023-09-01T15:08:00"/>
  </r>
  <r>
    <n v="1661"/>
    <s v="625 Elm St"/>
    <n v="5"/>
    <x v="2"/>
    <x v="615"/>
    <s v="Completed"/>
    <x v="15"/>
    <n v="12.272727272727273"/>
    <s v="Under Utilized"/>
    <x v="1"/>
    <s v="CityC"/>
    <n v="135"/>
    <n v="18"/>
    <n v="117"/>
    <x v="0"/>
    <x v="1"/>
    <n v="100"/>
    <x v="1"/>
    <n v="5"/>
    <s v="Route4"/>
    <s v="Zone2"/>
    <x v="1"/>
    <d v="2023-09-01T13:07:00"/>
  </r>
  <r>
    <n v="1662"/>
    <s v="940 Elm St"/>
    <n v="5"/>
    <x v="4"/>
    <x v="494"/>
    <s v="Completed"/>
    <x v="16"/>
    <n v="9.1333333333333329"/>
    <s v="Under Utilized"/>
    <x v="2"/>
    <s v="CityC"/>
    <n v="137"/>
    <n v="11"/>
    <n v="126"/>
    <x v="0"/>
    <x v="0"/>
    <n v="100"/>
    <x v="1"/>
    <n v="5"/>
    <s v="Route4"/>
    <s v="Zone1"/>
    <x v="2"/>
    <d v="2023-09-01T14:50:00"/>
  </r>
  <r>
    <n v="1663"/>
    <s v="110 Main St"/>
    <n v="5"/>
    <x v="2"/>
    <x v="616"/>
    <s v="In Progress"/>
    <x v="55"/>
    <n v="7.7692307692307692"/>
    <s v="Under Utilized"/>
    <x v="2"/>
    <s v="CityA"/>
    <n v="101"/>
    <n v="11"/>
    <n v="90"/>
    <x v="0"/>
    <x v="0"/>
    <n v="100"/>
    <x v="0"/>
    <n v="5"/>
    <s v="Route1"/>
    <s v="Zone1"/>
    <x v="1"/>
    <d v="2023-09-01T10:53:00"/>
  </r>
  <r>
    <n v="1664"/>
    <s v="688 Oak St"/>
    <n v="5"/>
    <x v="1"/>
    <x v="617"/>
    <s v="Completed"/>
    <x v="99"/>
    <n v="4.6190476190476186"/>
    <s v="Utilized"/>
    <x v="2"/>
    <s v="CityE"/>
    <n v="97"/>
    <n v="17"/>
    <n v="80"/>
    <x v="0"/>
    <x v="1"/>
    <n v="100"/>
    <x v="0"/>
    <n v="5"/>
    <s v="Route1"/>
    <s v="Zone1"/>
    <x v="0"/>
    <d v="2023-09-01T16:54:00"/>
  </r>
  <r>
    <n v="1665"/>
    <s v="594 Cedar St"/>
    <n v="5"/>
    <x v="1"/>
    <x v="618"/>
    <s v="Completed"/>
    <x v="61"/>
    <n v="31.666666666666668"/>
    <s v="Under Utilized"/>
    <x v="2"/>
    <s v="CityE"/>
    <n v="190"/>
    <n v="23"/>
    <n v="167"/>
    <x v="0"/>
    <x v="1"/>
    <n v="100"/>
    <x v="0"/>
    <n v="5"/>
    <s v="Route4"/>
    <s v="Zone1"/>
    <x v="1"/>
    <d v="2023-09-01T11:28:00"/>
  </r>
  <r>
    <n v="1666"/>
    <s v="457 Elm St"/>
    <n v="5"/>
    <x v="2"/>
    <x v="619"/>
    <s v="In Progress"/>
    <x v="62"/>
    <n v="17.923076923076923"/>
    <s v="Under Utilized"/>
    <x v="1"/>
    <s v="CityD"/>
    <n v="233"/>
    <n v="22"/>
    <n v="211"/>
    <x v="0"/>
    <x v="1"/>
    <n v="100"/>
    <x v="1"/>
    <n v="5"/>
    <s v="Route1"/>
    <s v="Zone2"/>
    <x v="0"/>
    <d v="2023-09-01T09:37:00"/>
  </r>
  <r>
    <n v="1667"/>
    <s v="103 Main St"/>
    <n v="5"/>
    <x v="1"/>
    <x v="620"/>
    <s v="Completed"/>
    <x v="39"/>
    <n v="5.7142857142857144"/>
    <s v="Under Utilized"/>
    <x v="2"/>
    <s v="CityA"/>
    <n v="80"/>
    <n v="19"/>
    <n v="61"/>
    <x v="0"/>
    <x v="1"/>
    <n v="100"/>
    <x v="1"/>
    <n v="5"/>
    <s v="Route1"/>
    <s v="Zone2"/>
    <x v="0"/>
    <d v="2023-09-01T13:42:00"/>
  </r>
  <r>
    <n v="1668"/>
    <s v="730 Pine St"/>
    <n v="5"/>
    <x v="1"/>
    <x v="621"/>
    <s v="In Progress"/>
    <x v="73"/>
    <n v="14.636363636363637"/>
    <s v="Under Utilized"/>
    <x v="0"/>
    <s v="CityA"/>
    <n v="161"/>
    <n v="21"/>
    <n v="140"/>
    <x v="0"/>
    <x v="1"/>
    <n v="100"/>
    <x v="1"/>
    <n v="5"/>
    <s v="Route1"/>
    <s v="Zone1"/>
    <x v="0"/>
    <d v="2023-09-01T16:22:00"/>
  </r>
  <r>
    <n v="1669"/>
    <s v="154 Pine St"/>
    <n v="5"/>
    <x v="0"/>
    <x v="622"/>
    <s v="Completed"/>
    <x v="35"/>
    <n v="17"/>
    <s v="Under Utilized"/>
    <x v="2"/>
    <s v="CityD"/>
    <n v="153"/>
    <n v="8"/>
    <n v="145"/>
    <x v="0"/>
    <x v="0"/>
    <n v="100"/>
    <x v="0"/>
    <n v="5"/>
    <s v="Route5"/>
    <s v="Zone1"/>
    <x v="2"/>
    <d v="2023-09-01T16:37:00"/>
  </r>
  <r>
    <n v="1670"/>
    <s v="769 Pine St"/>
    <n v="5"/>
    <x v="3"/>
    <x v="623"/>
    <s v="Completed"/>
    <x v="60"/>
    <n v="11.647058823529411"/>
    <s v="Utilized"/>
    <x v="1"/>
    <s v="CityE"/>
    <n v="198"/>
    <n v="10"/>
    <n v="188"/>
    <x v="0"/>
    <x v="0"/>
    <n v="100"/>
    <x v="0"/>
    <n v="5"/>
    <s v="Route3"/>
    <s v="Zone2"/>
    <x v="1"/>
    <d v="2023-09-01T11:59:00"/>
  </r>
  <r>
    <n v="1671"/>
    <s v="555 Oak St"/>
    <n v="5"/>
    <x v="2"/>
    <x v="431"/>
    <s v="Completed"/>
    <x v="33"/>
    <n v="9.1999999999999993"/>
    <s v="Utilized"/>
    <x v="1"/>
    <s v="CityE"/>
    <n v="230"/>
    <n v="24"/>
    <n v="206"/>
    <x v="0"/>
    <x v="1"/>
    <n v="100"/>
    <x v="0"/>
    <n v="5"/>
    <s v="Route1"/>
    <s v="Zone2"/>
    <x v="0"/>
    <d v="2023-09-01T17:20:00"/>
  </r>
  <r>
    <n v="1672"/>
    <s v="903 Pine St"/>
    <n v="5"/>
    <x v="1"/>
    <x v="624"/>
    <s v="In Progress"/>
    <x v="30"/>
    <n v="10.5"/>
    <s v="Under Utilized"/>
    <x v="2"/>
    <s v="CityE"/>
    <n v="126"/>
    <n v="3"/>
    <n v="123"/>
    <x v="0"/>
    <x v="0"/>
    <n v="100"/>
    <x v="2"/>
    <n v="5"/>
    <s v="Route5"/>
    <s v="Zone3"/>
    <x v="2"/>
    <d v="2023-09-01T13:50:00"/>
  </r>
  <r>
    <n v="1673"/>
    <s v="809 Cedar St"/>
    <n v="5"/>
    <x v="4"/>
    <x v="625"/>
    <s v="In Progress"/>
    <x v="65"/>
    <n v="5.75"/>
    <s v="Utilized"/>
    <x v="1"/>
    <s v="CityB"/>
    <n v="115"/>
    <n v="6"/>
    <n v="109"/>
    <x v="0"/>
    <x v="0"/>
    <n v="100"/>
    <x v="1"/>
    <n v="5"/>
    <s v="Route1"/>
    <s v="Zone3"/>
    <x v="1"/>
    <d v="2023-09-01T16:07:00"/>
  </r>
  <r>
    <n v="1674"/>
    <s v="330 Main St"/>
    <n v="5"/>
    <x v="1"/>
    <x v="626"/>
    <s v="Completed"/>
    <x v="44"/>
    <n v="8.56"/>
    <s v="Utilized"/>
    <x v="2"/>
    <s v="CityB"/>
    <n v="214"/>
    <n v="8"/>
    <n v="206"/>
    <x v="0"/>
    <x v="0"/>
    <n v="100"/>
    <x v="0"/>
    <n v="5"/>
    <s v="Route1"/>
    <s v="Zone3"/>
    <x v="0"/>
    <d v="2023-09-01T14:18:00"/>
  </r>
  <r>
    <n v="1675"/>
    <s v="520 Cedar St"/>
    <n v="5"/>
    <x v="1"/>
    <x v="627"/>
    <s v="Completed"/>
    <x v="66"/>
    <n v="4.9047619047619051"/>
    <s v="Utilized"/>
    <x v="0"/>
    <s v="CityC"/>
    <n v="103"/>
    <n v="13"/>
    <n v="90"/>
    <x v="0"/>
    <x v="0"/>
    <n v="100"/>
    <x v="2"/>
    <n v="5"/>
    <s v="Route1"/>
    <s v="Zone2"/>
    <x v="2"/>
    <d v="2023-09-01T10:05:00"/>
  </r>
  <r>
    <n v="1676"/>
    <s v="859 Pine St"/>
    <n v="5"/>
    <x v="0"/>
    <x v="628"/>
    <s v="Completed"/>
    <x v="57"/>
    <n v="10.733333333333333"/>
    <s v="Under Utilized"/>
    <x v="1"/>
    <s v="CityB"/>
    <n v="161"/>
    <n v="1"/>
    <n v="160"/>
    <x v="0"/>
    <x v="0"/>
    <n v="100"/>
    <x v="1"/>
    <n v="5"/>
    <s v="Route3"/>
    <s v="Zone2"/>
    <x v="1"/>
    <d v="2023-09-01T10:49:00"/>
  </r>
  <r>
    <n v="1677"/>
    <s v="211 Oak St"/>
    <n v="5"/>
    <x v="2"/>
    <x v="629"/>
    <s v="In Progress"/>
    <x v="78"/>
    <n v="4.833333333333333"/>
    <s v="Utilized"/>
    <x v="0"/>
    <s v="CityA"/>
    <n v="87"/>
    <n v="16"/>
    <n v="71"/>
    <x v="0"/>
    <x v="1"/>
    <n v="100"/>
    <x v="0"/>
    <n v="5"/>
    <s v="Route1"/>
    <s v="Zone3"/>
    <x v="0"/>
    <d v="2023-09-01T14:13:00"/>
  </r>
  <r>
    <n v="1678"/>
    <s v="721 Main St"/>
    <n v="5"/>
    <x v="0"/>
    <x v="630"/>
    <s v="In Progress"/>
    <x v="95"/>
    <n v="6.1875"/>
    <s v="Utilized"/>
    <x v="2"/>
    <s v="CityB"/>
    <n v="99"/>
    <n v="17"/>
    <n v="82"/>
    <x v="0"/>
    <x v="1"/>
    <n v="100"/>
    <x v="0"/>
    <n v="5"/>
    <s v="Route4"/>
    <s v="Zone3"/>
    <x v="0"/>
    <d v="2023-09-01T09:48:00"/>
  </r>
  <r>
    <n v="1679"/>
    <s v="858 Pine St"/>
    <n v="5"/>
    <x v="2"/>
    <x v="631"/>
    <s v="Completed"/>
    <x v="56"/>
    <n v="7.1818181818181817"/>
    <s v="Utilized"/>
    <x v="2"/>
    <s v="CityC"/>
    <n v="158"/>
    <n v="3"/>
    <n v="155"/>
    <x v="0"/>
    <x v="0"/>
    <n v="100"/>
    <x v="2"/>
    <n v="5"/>
    <s v="Route4"/>
    <s v="Zone1"/>
    <x v="2"/>
    <d v="2023-09-01T14:33:00"/>
  </r>
  <r>
    <n v="1680"/>
    <s v="807 Pine St"/>
    <n v="5"/>
    <x v="2"/>
    <x v="632"/>
    <s v="In Progress"/>
    <x v="37"/>
    <n v="20.714285714285715"/>
    <s v="Under Utilized"/>
    <x v="1"/>
    <s v="CityE"/>
    <n v="145"/>
    <n v="9"/>
    <n v="136"/>
    <x v="0"/>
    <x v="0"/>
    <n v="100"/>
    <x v="0"/>
    <n v="5"/>
    <s v="Route3"/>
    <s v="Zone1"/>
    <x v="0"/>
    <d v="2023-09-01T12:35:00"/>
  </r>
  <r>
    <n v="1681"/>
    <s v="224 Oak St"/>
    <n v="5"/>
    <x v="4"/>
    <x v="132"/>
    <s v="Completed"/>
    <x v="28"/>
    <n v="10.307692307692308"/>
    <s v="Under Utilized"/>
    <x v="2"/>
    <s v="CityB"/>
    <n v="134"/>
    <n v="5"/>
    <n v="129"/>
    <x v="0"/>
    <x v="0"/>
    <n v="100"/>
    <x v="0"/>
    <n v="5"/>
    <s v="Route1"/>
    <s v="Zone3"/>
    <x v="0"/>
    <d v="2023-09-01T16:42:00"/>
  </r>
  <r>
    <n v="1682"/>
    <s v="415 Oak St"/>
    <n v="5"/>
    <x v="2"/>
    <x v="633"/>
    <s v="In Progress"/>
    <x v="33"/>
    <n v="7.88"/>
    <s v="Utilized"/>
    <x v="2"/>
    <s v="CityD"/>
    <n v="197"/>
    <n v="3"/>
    <n v="194"/>
    <x v="0"/>
    <x v="0"/>
    <n v="100"/>
    <x v="2"/>
    <n v="5"/>
    <s v="Route2"/>
    <s v="Zone1"/>
    <x v="2"/>
    <d v="2023-09-01T14:45:00"/>
  </r>
  <r>
    <n v="1683"/>
    <s v="733 Oak St"/>
    <n v="5"/>
    <x v="2"/>
    <x v="634"/>
    <s v="Completed"/>
    <x v="38"/>
    <n v="12.866666666666667"/>
    <s v="Under Utilized"/>
    <x v="2"/>
    <s v="CityC"/>
    <n v="193"/>
    <n v="26"/>
    <n v="167"/>
    <x v="0"/>
    <x v="1"/>
    <n v="100"/>
    <x v="0"/>
    <n v="5"/>
    <s v="Route3"/>
    <s v="Zone1"/>
    <x v="1"/>
    <d v="2023-09-01T09:47:00"/>
  </r>
  <r>
    <n v="1684"/>
    <s v="389 Cedar St"/>
    <n v="5"/>
    <x v="1"/>
    <x v="635"/>
    <s v="Completed"/>
    <x v="43"/>
    <n v="3.28"/>
    <s v="Utilized"/>
    <x v="0"/>
    <s v="CityC"/>
    <n v="82"/>
    <n v="6"/>
    <n v="76"/>
    <x v="0"/>
    <x v="0"/>
    <n v="100"/>
    <x v="0"/>
    <n v="5"/>
    <s v="Route3"/>
    <s v="Zone2"/>
    <x v="2"/>
    <d v="2023-09-01T13:29:00"/>
  </r>
  <r>
    <n v="1685"/>
    <s v="984 Main St"/>
    <n v="5"/>
    <x v="0"/>
    <x v="636"/>
    <s v="In Progress"/>
    <x v="18"/>
    <n v="14.25"/>
    <s v="Utilized"/>
    <x v="0"/>
    <s v="CityC"/>
    <n v="228"/>
    <n v="20"/>
    <n v="208"/>
    <x v="0"/>
    <x v="1"/>
    <n v="100"/>
    <x v="0"/>
    <n v="5"/>
    <s v="Route3"/>
    <s v="Zone3"/>
    <x v="1"/>
    <d v="2023-09-01T15:31:00"/>
  </r>
  <r>
    <n v="1686"/>
    <s v="250 Main St"/>
    <n v="5"/>
    <x v="1"/>
    <x v="637"/>
    <s v="Completed"/>
    <x v="98"/>
    <n v="17.166666666666668"/>
    <s v="Under Utilized"/>
    <x v="0"/>
    <s v="CityA"/>
    <n v="206"/>
    <n v="3"/>
    <n v="203"/>
    <x v="0"/>
    <x v="0"/>
    <n v="100"/>
    <x v="0"/>
    <n v="5"/>
    <s v="Route3"/>
    <s v="Zone2"/>
    <x v="0"/>
    <d v="2023-09-01T13:28:00"/>
  </r>
  <r>
    <n v="1687"/>
    <s v="731 Main St"/>
    <n v="5"/>
    <x v="1"/>
    <x v="638"/>
    <s v="In Progress"/>
    <x v="29"/>
    <n v="5.5555555555555554"/>
    <s v="Utilized"/>
    <x v="1"/>
    <s v="CityD"/>
    <n v="100"/>
    <n v="28"/>
    <n v="72"/>
    <x v="0"/>
    <x v="1"/>
    <n v="100"/>
    <x v="0"/>
    <n v="5"/>
    <s v="Route1"/>
    <s v="Zone3"/>
    <x v="0"/>
    <d v="2023-09-01T16:06:00"/>
  </r>
  <r>
    <n v="1688"/>
    <s v="586 Oak St"/>
    <n v="5"/>
    <x v="4"/>
    <x v="639"/>
    <s v="In Progress"/>
    <x v="27"/>
    <n v="18.363636363636363"/>
    <s v="Under Utilized"/>
    <x v="1"/>
    <s v="CityB"/>
    <n v="202"/>
    <n v="14"/>
    <n v="188"/>
    <x v="0"/>
    <x v="0"/>
    <n v="100"/>
    <x v="1"/>
    <n v="5"/>
    <s v="Route4"/>
    <s v="Zone1"/>
    <x v="0"/>
    <d v="2023-09-01T15:13:00"/>
  </r>
  <r>
    <n v="1689"/>
    <s v="391 Main St"/>
    <n v="5"/>
    <x v="1"/>
    <x v="22"/>
    <s v="Completed"/>
    <x v="66"/>
    <n v="7.4761904761904763"/>
    <s v="Utilized"/>
    <x v="1"/>
    <s v="CityB"/>
    <n v="157"/>
    <n v="26"/>
    <n v="131"/>
    <x v="0"/>
    <x v="1"/>
    <n v="100"/>
    <x v="1"/>
    <n v="5"/>
    <s v="Route4"/>
    <s v="Zone1"/>
    <x v="1"/>
    <d v="2023-09-01T13:56:00"/>
  </r>
  <r>
    <n v="1690"/>
    <s v="447 Pine St"/>
    <n v="5"/>
    <x v="1"/>
    <x v="640"/>
    <s v="Completed"/>
    <x v="70"/>
    <n v="8.1818181818181817"/>
    <s v="Under Utilized"/>
    <x v="0"/>
    <s v="CityC"/>
    <n v="90"/>
    <n v="4"/>
    <n v="86"/>
    <x v="0"/>
    <x v="0"/>
    <n v="100"/>
    <x v="2"/>
    <n v="5"/>
    <s v="Route5"/>
    <s v="Zone2"/>
    <x v="2"/>
    <d v="2023-09-01T13:48:00"/>
  </r>
  <r>
    <n v="1691"/>
    <s v="92 Pine St"/>
    <n v="5"/>
    <x v="4"/>
    <x v="641"/>
    <s v="Completed"/>
    <x v="67"/>
    <n v="13"/>
    <s v="Under Utilized"/>
    <x v="1"/>
    <s v="CityC"/>
    <n v="195"/>
    <n v="10"/>
    <n v="185"/>
    <x v="0"/>
    <x v="0"/>
    <n v="100"/>
    <x v="2"/>
    <n v="5"/>
    <s v="Route1"/>
    <s v="Zone1"/>
    <x v="0"/>
    <d v="2023-09-01T14:56:00"/>
  </r>
  <r>
    <n v="1692"/>
    <s v="357 Elm St"/>
    <n v="5"/>
    <x v="4"/>
    <x v="642"/>
    <s v="In Progress"/>
    <x v="9"/>
    <n v="6"/>
    <s v="Utilized"/>
    <x v="1"/>
    <s v="CityD"/>
    <n v="114"/>
    <n v="14"/>
    <n v="100"/>
    <x v="0"/>
    <x v="0"/>
    <n v="100"/>
    <x v="0"/>
    <n v="5"/>
    <s v="Route2"/>
    <s v="Zone1"/>
    <x v="2"/>
    <d v="2023-09-01T17:17:00"/>
  </r>
  <r>
    <n v="1693"/>
    <s v="376 Oak St"/>
    <n v="5"/>
    <x v="1"/>
    <x v="643"/>
    <s v="In Progress"/>
    <x v="9"/>
    <n v="10.473684210526315"/>
    <s v="Utilized"/>
    <x v="0"/>
    <s v="CityC"/>
    <n v="199"/>
    <n v="21"/>
    <n v="178"/>
    <x v="0"/>
    <x v="1"/>
    <n v="100"/>
    <x v="1"/>
    <n v="5"/>
    <s v="Route3"/>
    <s v="Zone1"/>
    <x v="0"/>
    <d v="2023-09-01T11:27:00"/>
  </r>
  <r>
    <n v="1694"/>
    <s v="162 Elm St"/>
    <n v="5"/>
    <x v="2"/>
    <x v="644"/>
    <s v="In Progress"/>
    <x v="1"/>
    <n v="10.176470588235293"/>
    <s v="Utilized"/>
    <x v="0"/>
    <s v="CityB"/>
    <n v="173"/>
    <n v="15"/>
    <n v="158"/>
    <x v="0"/>
    <x v="0"/>
    <n v="100"/>
    <x v="0"/>
    <n v="5"/>
    <s v="Route1"/>
    <s v="Zone1"/>
    <x v="1"/>
    <d v="2023-09-01T12:54:00"/>
  </r>
  <r>
    <n v="1695"/>
    <s v="875 Cedar St"/>
    <n v="5"/>
    <x v="0"/>
    <x v="645"/>
    <s v="In Progress"/>
    <x v="85"/>
    <n v="13"/>
    <s v="Utilized"/>
    <x v="0"/>
    <s v="CityE"/>
    <n v="208"/>
    <n v="29"/>
    <n v="179"/>
    <x v="0"/>
    <x v="1"/>
    <n v="100"/>
    <x v="1"/>
    <n v="5"/>
    <s v="Route4"/>
    <s v="Zone2"/>
    <x v="2"/>
    <d v="2023-09-01T15:30:00"/>
  </r>
  <r>
    <n v="1696"/>
    <s v="614 Cedar St"/>
    <n v="5"/>
    <x v="2"/>
    <x v="646"/>
    <s v="In Progress"/>
    <x v="27"/>
    <n v="11.363636363636363"/>
    <s v="Under Utilized"/>
    <x v="2"/>
    <s v="CityD"/>
    <n v="125"/>
    <n v="29"/>
    <n v="96"/>
    <x v="0"/>
    <x v="1"/>
    <n v="100"/>
    <x v="2"/>
    <n v="5"/>
    <s v="Route4"/>
    <s v="Zone1"/>
    <x v="0"/>
    <d v="2023-09-01T10:25:00"/>
  </r>
  <r>
    <n v="1697"/>
    <s v="867 Main St"/>
    <n v="5"/>
    <x v="1"/>
    <x v="446"/>
    <s v="Completed"/>
    <x v="8"/>
    <n v="8.5"/>
    <s v="Utilized"/>
    <x v="2"/>
    <s v="CityE"/>
    <n v="136"/>
    <n v="21"/>
    <n v="115"/>
    <x v="0"/>
    <x v="1"/>
    <n v="100"/>
    <x v="2"/>
    <n v="5"/>
    <s v="Route5"/>
    <s v="Zone2"/>
    <x v="1"/>
    <d v="2023-09-01T13:35:00"/>
  </r>
  <r>
    <n v="1698"/>
    <s v="374 Main St"/>
    <n v="5"/>
    <x v="2"/>
    <x v="647"/>
    <s v="In Progress"/>
    <x v="57"/>
    <n v="5.7333333333333334"/>
    <s v="Under Utilized"/>
    <x v="0"/>
    <s v="CityC"/>
    <n v="86"/>
    <n v="0"/>
    <n v="86"/>
    <x v="1"/>
    <x v="2"/>
    <n v="100"/>
    <x v="2"/>
    <n v="5"/>
    <s v="Route5"/>
    <s v="Zone1"/>
    <x v="1"/>
    <d v="2023-09-01T11:10:00"/>
  </r>
  <r>
    <n v="1699"/>
    <s v="93 Elm St"/>
    <n v="5"/>
    <x v="3"/>
    <x v="648"/>
    <s v="Completed"/>
    <x v="62"/>
    <n v="17.692307692307693"/>
    <s v="Under Utilized"/>
    <x v="2"/>
    <s v="CityD"/>
    <n v="230"/>
    <n v="24"/>
    <n v="206"/>
    <x v="0"/>
    <x v="1"/>
    <n v="100"/>
    <x v="2"/>
    <n v="5"/>
    <s v="Route5"/>
    <s v="Zone2"/>
    <x v="2"/>
    <d v="2023-09-01T14:59:00"/>
  </r>
  <r>
    <n v="1700"/>
    <s v="631 Cedar St"/>
    <n v="5"/>
    <x v="3"/>
    <x v="162"/>
    <s v="Completed"/>
    <x v="4"/>
    <n v="22.5"/>
    <s v="Under Utilized"/>
    <x v="0"/>
    <s v="CityE"/>
    <n v="225"/>
    <n v="12"/>
    <n v="213"/>
    <x v="0"/>
    <x v="0"/>
    <n v="100"/>
    <x v="2"/>
    <n v="5"/>
    <s v="Route5"/>
    <s v="Zone1"/>
    <x v="0"/>
    <d v="2023-09-01T17:13:00"/>
  </r>
  <r>
    <n v="1701"/>
    <s v="257 Main St"/>
    <n v="5"/>
    <x v="0"/>
    <x v="649"/>
    <s v="In Progress"/>
    <x v="17"/>
    <n v="14.357142857142858"/>
    <s v="Under Utilized"/>
    <x v="2"/>
    <s v="CityA"/>
    <n v="201"/>
    <n v="3"/>
    <n v="198"/>
    <x v="0"/>
    <x v="0"/>
    <n v="100"/>
    <x v="0"/>
    <n v="5"/>
    <s v="Route4"/>
    <s v="Zone2"/>
    <x v="2"/>
    <d v="2023-09-01T13:30:00"/>
  </r>
  <r>
    <n v="1702"/>
    <s v="955 Oak St"/>
    <n v="5"/>
    <x v="1"/>
    <x v="650"/>
    <s v="Completed"/>
    <x v="84"/>
    <n v="6.2727272727272725"/>
    <s v="Under Utilized"/>
    <x v="0"/>
    <s v="CityB"/>
    <n v="69"/>
    <n v="2"/>
    <n v="67"/>
    <x v="0"/>
    <x v="0"/>
    <n v="100"/>
    <x v="1"/>
    <n v="5"/>
    <s v="Route3"/>
    <s v="Zone3"/>
    <x v="2"/>
    <d v="2023-09-01T13:01:00"/>
  </r>
  <r>
    <n v="1703"/>
    <s v="153 Oak St"/>
    <n v="5"/>
    <x v="2"/>
    <x v="651"/>
    <s v="In Progress"/>
    <x v="52"/>
    <n v="7.5"/>
    <s v="Under Utilized"/>
    <x v="1"/>
    <s v="CityC"/>
    <n v="90"/>
    <n v="13"/>
    <n v="77"/>
    <x v="0"/>
    <x v="0"/>
    <n v="100"/>
    <x v="2"/>
    <n v="5"/>
    <s v="Route5"/>
    <s v="Zone3"/>
    <x v="1"/>
    <d v="2023-09-01T14:19:00"/>
  </r>
  <r>
    <n v="1704"/>
    <s v="880 Pine St"/>
    <n v="5"/>
    <x v="4"/>
    <x v="246"/>
    <s v="Completed"/>
    <x v="19"/>
    <n v="8.3076923076923084"/>
    <s v="Under Utilized"/>
    <x v="2"/>
    <s v="CityC"/>
    <n v="108"/>
    <n v="26"/>
    <n v="82"/>
    <x v="0"/>
    <x v="1"/>
    <n v="100"/>
    <x v="2"/>
    <n v="5"/>
    <s v="Route5"/>
    <s v="Zone1"/>
    <x v="0"/>
    <d v="2023-09-01T14:57:00"/>
  </r>
  <r>
    <n v="1705"/>
    <s v="892 Elm St"/>
    <n v="5"/>
    <x v="2"/>
    <x v="218"/>
    <s v="Completed"/>
    <x v="48"/>
    <n v="10.647058823529411"/>
    <s v="Utilized"/>
    <x v="0"/>
    <s v="CityE"/>
    <n v="181"/>
    <n v="25"/>
    <n v="156"/>
    <x v="0"/>
    <x v="1"/>
    <n v="100"/>
    <x v="1"/>
    <n v="5"/>
    <s v="Route5"/>
    <s v="Zone1"/>
    <x v="2"/>
    <d v="2023-09-01T09:16:00"/>
  </r>
  <r>
    <n v="1706"/>
    <s v="420 Oak St"/>
    <n v="5"/>
    <x v="2"/>
    <x v="652"/>
    <s v="Completed"/>
    <x v="59"/>
    <n v="12.875"/>
    <s v="Utilized"/>
    <x v="2"/>
    <s v="CityC"/>
    <n v="206"/>
    <n v="27"/>
    <n v="179"/>
    <x v="0"/>
    <x v="1"/>
    <n v="100"/>
    <x v="2"/>
    <n v="5"/>
    <s v="Route3"/>
    <s v="Zone2"/>
    <x v="1"/>
    <d v="2023-09-01T10:11:00"/>
  </r>
  <r>
    <n v="1707"/>
    <s v="534 Main St"/>
    <n v="5"/>
    <x v="2"/>
    <x v="653"/>
    <s v="Completed"/>
    <x v="97"/>
    <n v="10"/>
    <s v="Under Utilized"/>
    <x v="2"/>
    <s v="CityB"/>
    <n v="120"/>
    <n v="12"/>
    <n v="108"/>
    <x v="0"/>
    <x v="0"/>
    <n v="100"/>
    <x v="2"/>
    <n v="5"/>
    <s v="Route5"/>
    <s v="Zone2"/>
    <x v="1"/>
    <d v="2023-09-01T16:27:00"/>
  </r>
  <r>
    <n v="1708"/>
    <s v="893 Main St"/>
    <n v="5"/>
    <x v="0"/>
    <x v="654"/>
    <s v="Completed"/>
    <x v="80"/>
    <n v="10.363636363636363"/>
    <s v="Under Utilized"/>
    <x v="2"/>
    <s v="CityD"/>
    <n v="114"/>
    <n v="13"/>
    <n v="101"/>
    <x v="0"/>
    <x v="0"/>
    <n v="100"/>
    <x v="1"/>
    <n v="5"/>
    <s v="Route2"/>
    <s v="Zone1"/>
    <x v="2"/>
    <d v="2023-09-01T16:17:00"/>
  </r>
  <r>
    <n v="1709"/>
    <s v="54 Cedar St"/>
    <n v="5"/>
    <x v="2"/>
    <x v="655"/>
    <s v="Completed"/>
    <x v="44"/>
    <n v="5"/>
    <s v="Utilized"/>
    <x v="2"/>
    <s v="CityB"/>
    <n v="125"/>
    <n v="4"/>
    <n v="121"/>
    <x v="0"/>
    <x v="0"/>
    <n v="100"/>
    <x v="2"/>
    <n v="5"/>
    <s v="Route2"/>
    <s v="Zone3"/>
    <x v="2"/>
    <d v="2023-09-01T12:17:00"/>
  </r>
  <r>
    <n v="1710"/>
    <s v="296 Cedar St"/>
    <n v="5"/>
    <x v="1"/>
    <x v="656"/>
    <s v="Completed"/>
    <x v="87"/>
    <n v="14.923076923076923"/>
    <s v="Under Utilized"/>
    <x v="1"/>
    <s v="CityD"/>
    <n v="194"/>
    <n v="17"/>
    <n v="177"/>
    <x v="0"/>
    <x v="1"/>
    <n v="100"/>
    <x v="1"/>
    <n v="5"/>
    <s v="Route3"/>
    <s v="Zone2"/>
    <x v="0"/>
    <d v="2023-09-01T17:32:00"/>
  </r>
  <r>
    <n v="1711"/>
    <s v="965 Pine St"/>
    <n v="5"/>
    <x v="2"/>
    <x v="657"/>
    <s v="In Progress"/>
    <x v="96"/>
    <n v="11.615384615384615"/>
    <s v="Under Utilized"/>
    <x v="1"/>
    <s v="CityE"/>
    <n v="151"/>
    <n v="7"/>
    <n v="144"/>
    <x v="0"/>
    <x v="0"/>
    <n v="100"/>
    <x v="2"/>
    <n v="5"/>
    <s v="Route5"/>
    <s v="Zone2"/>
    <x v="0"/>
    <d v="2023-09-01T09:32:00"/>
  </r>
  <r>
    <n v="1712"/>
    <s v="242 Main St"/>
    <n v="5"/>
    <x v="2"/>
    <x v="658"/>
    <s v="In Progress"/>
    <x v="86"/>
    <n v="8.8636363636363633"/>
    <s v="Utilized"/>
    <x v="2"/>
    <s v="CityE"/>
    <n v="195"/>
    <n v="22"/>
    <n v="173"/>
    <x v="0"/>
    <x v="1"/>
    <n v="100"/>
    <x v="1"/>
    <n v="5"/>
    <s v="Route1"/>
    <s v="Zone1"/>
    <x v="2"/>
    <d v="2023-09-01T14:09:00"/>
  </r>
  <r>
    <n v="1713"/>
    <s v="618 Main St"/>
    <n v="5"/>
    <x v="3"/>
    <x v="659"/>
    <s v="In Progress"/>
    <x v="92"/>
    <n v="12.75"/>
    <s v="Utilized"/>
    <x v="1"/>
    <s v="CityA"/>
    <n v="204"/>
    <n v="0"/>
    <n v="204"/>
    <x v="1"/>
    <x v="2"/>
    <n v="100"/>
    <x v="1"/>
    <n v="5"/>
    <s v="Route4"/>
    <s v="Zone1"/>
    <x v="1"/>
    <d v="2023-09-01T16:11:00"/>
  </r>
  <r>
    <n v="1714"/>
    <s v="792 Main St"/>
    <n v="5"/>
    <x v="4"/>
    <x v="660"/>
    <s v="Completed"/>
    <x v="74"/>
    <n v="7.5"/>
    <s v="Utilized"/>
    <x v="0"/>
    <s v="CityC"/>
    <n v="150"/>
    <n v="27"/>
    <n v="123"/>
    <x v="0"/>
    <x v="1"/>
    <n v="100"/>
    <x v="2"/>
    <n v="5"/>
    <s v="Route5"/>
    <s v="Zone3"/>
    <x v="0"/>
    <d v="2023-09-01T15:47:00"/>
  </r>
  <r>
    <n v="1715"/>
    <s v="837 Elm St"/>
    <n v="5"/>
    <x v="0"/>
    <x v="661"/>
    <s v="In Progress"/>
    <x v="40"/>
    <n v="9.1428571428571423"/>
    <s v="Utilized"/>
    <x v="2"/>
    <s v="CityD"/>
    <n v="192"/>
    <n v="7"/>
    <n v="185"/>
    <x v="0"/>
    <x v="0"/>
    <n v="100"/>
    <x v="2"/>
    <n v="5"/>
    <s v="Route5"/>
    <s v="Zone2"/>
    <x v="2"/>
    <d v="2023-09-01T16:53:00"/>
  </r>
  <r>
    <n v="1716"/>
    <s v="128 Pine St"/>
    <n v="5"/>
    <x v="0"/>
    <x v="127"/>
    <s v="Completed"/>
    <x v="48"/>
    <n v="12.823529411764707"/>
    <s v="Utilized"/>
    <x v="1"/>
    <s v="CityB"/>
    <n v="218"/>
    <n v="2"/>
    <n v="216"/>
    <x v="0"/>
    <x v="0"/>
    <n v="100"/>
    <x v="1"/>
    <n v="5"/>
    <s v="Route1"/>
    <s v="Zone2"/>
    <x v="2"/>
    <d v="2023-09-01T15:06:00"/>
  </r>
  <r>
    <n v="1717"/>
    <s v="780 Oak St"/>
    <n v="5"/>
    <x v="2"/>
    <x v="662"/>
    <s v="Completed"/>
    <x v="73"/>
    <n v="14.636363636363637"/>
    <s v="Under Utilized"/>
    <x v="1"/>
    <s v="CityB"/>
    <n v="161"/>
    <n v="24"/>
    <n v="137"/>
    <x v="0"/>
    <x v="1"/>
    <n v="100"/>
    <x v="1"/>
    <n v="5"/>
    <s v="Route3"/>
    <s v="Zone1"/>
    <x v="0"/>
    <d v="2023-09-01T11:32:00"/>
  </r>
  <r>
    <n v="1718"/>
    <s v="157 Cedar St"/>
    <n v="5"/>
    <x v="2"/>
    <x v="663"/>
    <s v="Completed"/>
    <x v="77"/>
    <n v="5"/>
    <s v="Utilized"/>
    <x v="0"/>
    <s v="CityE"/>
    <n v="90"/>
    <n v="9"/>
    <n v="81"/>
    <x v="0"/>
    <x v="0"/>
    <n v="100"/>
    <x v="0"/>
    <n v="5"/>
    <s v="Route5"/>
    <s v="Zone3"/>
    <x v="0"/>
    <d v="2023-09-01T11:38:00"/>
  </r>
  <r>
    <n v="1719"/>
    <s v="252 Main St"/>
    <n v="5"/>
    <x v="4"/>
    <x v="664"/>
    <s v="Completed"/>
    <x v="56"/>
    <n v="9.5"/>
    <s v="Utilized"/>
    <x v="1"/>
    <s v="CityD"/>
    <n v="209"/>
    <n v="21"/>
    <n v="188"/>
    <x v="0"/>
    <x v="1"/>
    <n v="100"/>
    <x v="1"/>
    <n v="5"/>
    <s v="Route4"/>
    <s v="Zone3"/>
    <x v="2"/>
    <d v="2023-09-01T14:33:00"/>
  </r>
  <r>
    <n v="1720"/>
    <s v="876 Elm St"/>
    <n v="5"/>
    <x v="4"/>
    <x v="665"/>
    <s v="Completed"/>
    <x v="40"/>
    <n v="7.0476190476190474"/>
    <s v="Utilized"/>
    <x v="0"/>
    <s v="CityC"/>
    <n v="148"/>
    <n v="1"/>
    <n v="147"/>
    <x v="0"/>
    <x v="0"/>
    <n v="100"/>
    <x v="2"/>
    <n v="5"/>
    <s v="Route4"/>
    <s v="Zone1"/>
    <x v="1"/>
    <d v="2023-09-01T11:42:00"/>
  </r>
  <r>
    <n v="1721"/>
    <s v="526 Main St"/>
    <n v="5"/>
    <x v="0"/>
    <x v="666"/>
    <s v="Completed"/>
    <x v="19"/>
    <n v="6.9230769230769234"/>
    <s v="Under Utilized"/>
    <x v="1"/>
    <s v="CityA"/>
    <n v="90"/>
    <n v="24"/>
    <n v="66"/>
    <x v="0"/>
    <x v="1"/>
    <n v="100"/>
    <x v="1"/>
    <n v="5"/>
    <s v="Route3"/>
    <s v="Zone2"/>
    <x v="2"/>
    <d v="2023-09-01T08:23:00"/>
  </r>
  <r>
    <n v="1722"/>
    <s v="517 Main St"/>
    <n v="5"/>
    <x v="1"/>
    <x v="423"/>
    <s v="Completed"/>
    <x v="6"/>
    <n v="10.555555555555555"/>
    <s v="Utilized"/>
    <x v="1"/>
    <s v="CityA"/>
    <n v="190"/>
    <n v="16"/>
    <n v="174"/>
    <x v="0"/>
    <x v="1"/>
    <n v="100"/>
    <x v="2"/>
    <n v="5"/>
    <s v="Route3"/>
    <s v="Zone1"/>
    <x v="0"/>
    <d v="2023-09-01T17:06:00"/>
  </r>
  <r>
    <n v="1723"/>
    <s v="139 Elm St"/>
    <n v="5"/>
    <x v="3"/>
    <x v="667"/>
    <s v="In Progress"/>
    <x v="3"/>
    <n v="6.5882352941176467"/>
    <s v="Utilized"/>
    <x v="0"/>
    <s v="CityA"/>
    <n v="112"/>
    <n v="1"/>
    <n v="111"/>
    <x v="0"/>
    <x v="0"/>
    <n v="100"/>
    <x v="2"/>
    <n v="5"/>
    <s v="Route3"/>
    <s v="Zone1"/>
    <x v="0"/>
    <d v="2023-09-01T16:32:00"/>
  </r>
  <r>
    <n v="1724"/>
    <s v="481 Elm St"/>
    <n v="5"/>
    <x v="2"/>
    <x v="668"/>
    <s v="In Progress"/>
    <x v="99"/>
    <n v="4.5714285714285712"/>
    <s v="Utilized"/>
    <x v="2"/>
    <s v="CityE"/>
    <n v="96"/>
    <n v="20"/>
    <n v="76"/>
    <x v="0"/>
    <x v="1"/>
    <n v="100"/>
    <x v="2"/>
    <n v="5"/>
    <s v="Route3"/>
    <s v="Zone3"/>
    <x v="2"/>
    <d v="2023-09-01T09:32:00"/>
  </r>
  <r>
    <n v="1725"/>
    <s v="248 Cedar St"/>
    <n v="5"/>
    <x v="4"/>
    <x v="131"/>
    <s v="Completed"/>
    <x v="60"/>
    <n v="3.5294117647058822"/>
    <s v="Utilized"/>
    <x v="0"/>
    <s v="CityC"/>
    <n v="60"/>
    <n v="20"/>
    <n v="40"/>
    <x v="0"/>
    <x v="1"/>
    <n v="100"/>
    <x v="2"/>
    <n v="5"/>
    <s v="Route4"/>
    <s v="Zone2"/>
    <x v="1"/>
    <d v="2023-09-01T11:10:00"/>
  </r>
  <r>
    <n v="1726"/>
    <s v="588 Oak St"/>
    <n v="5"/>
    <x v="1"/>
    <x v="669"/>
    <s v="Completed"/>
    <x v="65"/>
    <n v="7.65"/>
    <s v="Utilized"/>
    <x v="2"/>
    <s v="CityB"/>
    <n v="153"/>
    <n v="26"/>
    <n v="127"/>
    <x v="0"/>
    <x v="1"/>
    <n v="100"/>
    <x v="2"/>
    <n v="5"/>
    <s v="Route1"/>
    <s v="Zone2"/>
    <x v="0"/>
    <d v="2023-09-01T12:49:00"/>
  </r>
  <r>
    <n v="1727"/>
    <s v="252 Pine St"/>
    <n v="5"/>
    <x v="2"/>
    <x v="670"/>
    <s v="In Progress"/>
    <x v="95"/>
    <n v="14.8125"/>
    <s v="Utilized"/>
    <x v="0"/>
    <s v="CityE"/>
    <n v="237"/>
    <n v="19"/>
    <n v="218"/>
    <x v="0"/>
    <x v="1"/>
    <n v="100"/>
    <x v="1"/>
    <n v="5"/>
    <s v="Route5"/>
    <s v="Zone3"/>
    <x v="0"/>
    <d v="2023-09-01T09:15:00"/>
  </r>
  <r>
    <n v="1728"/>
    <s v="728 Main St"/>
    <n v="5"/>
    <x v="2"/>
    <x v="671"/>
    <s v="Completed"/>
    <x v="40"/>
    <n v="9.6666666666666661"/>
    <s v="Utilized"/>
    <x v="1"/>
    <s v="CityC"/>
    <n v="203"/>
    <n v="16"/>
    <n v="187"/>
    <x v="0"/>
    <x v="1"/>
    <n v="100"/>
    <x v="2"/>
    <n v="5"/>
    <s v="Route2"/>
    <s v="Zone3"/>
    <x v="1"/>
    <d v="2023-09-01T13:15:00"/>
  </r>
  <r>
    <n v="1729"/>
    <s v="166 Cedar St"/>
    <n v="5"/>
    <x v="3"/>
    <x v="672"/>
    <s v="In Progress"/>
    <x v="7"/>
    <n v="12.875"/>
    <s v="Utilized"/>
    <x v="2"/>
    <s v="CityC"/>
    <n v="206"/>
    <n v="20"/>
    <n v="186"/>
    <x v="0"/>
    <x v="1"/>
    <n v="100"/>
    <x v="2"/>
    <n v="5"/>
    <s v="Route1"/>
    <s v="Zone2"/>
    <x v="1"/>
    <d v="2023-09-01T12:26:00"/>
  </r>
  <r>
    <n v="1730"/>
    <s v="69 Pine St"/>
    <n v="5"/>
    <x v="2"/>
    <x v="673"/>
    <s v="Completed"/>
    <x v="82"/>
    <n v="9.8571428571428577"/>
    <s v="Under Utilized"/>
    <x v="0"/>
    <s v="CityD"/>
    <n v="138"/>
    <n v="14"/>
    <n v="124"/>
    <x v="0"/>
    <x v="0"/>
    <n v="100"/>
    <x v="1"/>
    <n v="5"/>
    <s v="Route3"/>
    <s v="Zone1"/>
    <x v="1"/>
    <d v="2023-09-01T13:39:00"/>
  </r>
  <r>
    <n v="1731"/>
    <s v="1 Oak St"/>
    <n v="5"/>
    <x v="1"/>
    <x v="674"/>
    <s v="In Progress"/>
    <x v="46"/>
    <n v="8.6428571428571423"/>
    <s v="Under Utilized"/>
    <x v="2"/>
    <s v="CityC"/>
    <n v="121"/>
    <n v="22"/>
    <n v="99"/>
    <x v="0"/>
    <x v="1"/>
    <n v="100"/>
    <x v="2"/>
    <n v="5"/>
    <s v="Route1"/>
    <s v="Zone1"/>
    <x v="0"/>
    <d v="2023-09-01T15:36:00"/>
  </r>
  <r>
    <n v="1732"/>
    <s v="542 Pine St"/>
    <n v="5"/>
    <x v="1"/>
    <x v="675"/>
    <s v="Completed"/>
    <x v="85"/>
    <n v="12.75"/>
    <s v="Utilized"/>
    <x v="0"/>
    <s v="CityB"/>
    <n v="204"/>
    <n v="3"/>
    <n v="201"/>
    <x v="0"/>
    <x v="0"/>
    <n v="100"/>
    <x v="2"/>
    <n v="5"/>
    <s v="Route2"/>
    <s v="Zone3"/>
    <x v="2"/>
    <d v="2023-09-01T13:58:00"/>
  </r>
  <r>
    <n v="1733"/>
    <s v="564 Cedar St"/>
    <n v="5"/>
    <x v="1"/>
    <x v="676"/>
    <s v="Completed"/>
    <x v="4"/>
    <n v="13.7"/>
    <s v="Under Utilized"/>
    <x v="2"/>
    <s v="CityA"/>
    <n v="137"/>
    <n v="24"/>
    <n v="113"/>
    <x v="0"/>
    <x v="1"/>
    <n v="100"/>
    <x v="2"/>
    <n v="5"/>
    <s v="Route4"/>
    <s v="Zone2"/>
    <x v="1"/>
    <d v="2023-09-01T11:24:00"/>
  </r>
  <r>
    <n v="1734"/>
    <s v="911 Cedar St"/>
    <n v="5"/>
    <x v="1"/>
    <x v="677"/>
    <s v="In Progress"/>
    <x v="6"/>
    <n v="10.888888888888889"/>
    <s v="Utilized"/>
    <x v="2"/>
    <s v="CityD"/>
    <n v="196"/>
    <n v="5"/>
    <n v="191"/>
    <x v="0"/>
    <x v="0"/>
    <n v="100"/>
    <x v="0"/>
    <n v="5"/>
    <s v="Route2"/>
    <s v="Zone1"/>
    <x v="2"/>
    <d v="2023-09-01T11:17:00"/>
  </r>
  <r>
    <n v="1735"/>
    <s v="986 Cedar St"/>
    <n v="5"/>
    <x v="4"/>
    <x v="678"/>
    <s v="In Progress"/>
    <x v="84"/>
    <n v="20.727272727272727"/>
    <s v="Under Utilized"/>
    <x v="0"/>
    <s v="CityC"/>
    <n v="228"/>
    <n v="1"/>
    <n v="227"/>
    <x v="0"/>
    <x v="0"/>
    <n v="100"/>
    <x v="0"/>
    <n v="5"/>
    <s v="Route1"/>
    <s v="Zone3"/>
    <x v="2"/>
    <d v="2023-09-01T13:10:00"/>
  </r>
  <r>
    <n v="1736"/>
    <s v="806 Cedar St"/>
    <n v="5"/>
    <x v="0"/>
    <x v="679"/>
    <s v="In Progress"/>
    <x v="10"/>
    <n v="5.2631578947368425"/>
    <s v="Utilized"/>
    <x v="0"/>
    <s v="CityB"/>
    <n v="100"/>
    <n v="26"/>
    <n v="74"/>
    <x v="0"/>
    <x v="1"/>
    <n v="100"/>
    <x v="0"/>
    <n v="5"/>
    <s v="Route2"/>
    <s v="Zone1"/>
    <x v="2"/>
    <d v="2023-09-01T15:11:00"/>
  </r>
  <r>
    <n v="1737"/>
    <s v="736 Pine St"/>
    <n v="5"/>
    <x v="4"/>
    <x v="680"/>
    <s v="In Progress"/>
    <x v="95"/>
    <n v="14.5"/>
    <s v="Utilized"/>
    <x v="1"/>
    <s v="CityC"/>
    <n v="232"/>
    <n v="19"/>
    <n v="213"/>
    <x v="0"/>
    <x v="1"/>
    <n v="100"/>
    <x v="1"/>
    <n v="5"/>
    <s v="Route4"/>
    <s v="Zone2"/>
    <x v="1"/>
    <d v="2023-09-01T11:44:00"/>
  </r>
  <r>
    <n v="1738"/>
    <s v="537 Pine St"/>
    <n v="5"/>
    <x v="2"/>
    <x v="681"/>
    <s v="Completed"/>
    <x v="90"/>
    <n v="15.5"/>
    <s v="Under Utilized"/>
    <x v="2"/>
    <s v="CityE"/>
    <n v="186"/>
    <n v="13"/>
    <n v="173"/>
    <x v="0"/>
    <x v="0"/>
    <n v="100"/>
    <x v="2"/>
    <n v="5"/>
    <s v="Route5"/>
    <s v="Zone3"/>
    <x v="2"/>
    <d v="2023-09-01T15:55:00"/>
  </r>
  <r>
    <n v="1739"/>
    <s v="516 Pine St"/>
    <n v="5"/>
    <x v="2"/>
    <x v="682"/>
    <s v="Completed"/>
    <x v="44"/>
    <n v="7.88"/>
    <s v="Utilized"/>
    <x v="0"/>
    <s v="CityE"/>
    <n v="197"/>
    <n v="2"/>
    <n v="195"/>
    <x v="0"/>
    <x v="0"/>
    <n v="100"/>
    <x v="2"/>
    <n v="5"/>
    <s v="Route5"/>
    <s v="Zone2"/>
    <x v="1"/>
    <d v="2023-09-01T12:13:00"/>
  </r>
  <r>
    <n v="1740"/>
    <s v="825 Main St"/>
    <n v="5"/>
    <x v="2"/>
    <x v="683"/>
    <s v="In Progress"/>
    <x v="22"/>
    <n v="9.3529411764705888"/>
    <s v="Utilized"/>
    <x v="0"/>
    <s v="CityA"/>
    <n v="159"/>
    <n v="28"/>
    <n v="131"/>
    <x v="0"/>
    <x v="1"/>
    <n v="100"/>
    <x v="1"/>
    <n v="5"/>
    <s v="Route1"/>
    <s v="Zone2"/>
    <x v="2"/>
    <d v="2023-09-01T15:28:00"/>
  </r>
  <r>
    <n v="1741"/>
    <s v="76 Cedar St"/>
    <n v="5"/>
    <x v="4"/>
    <x v="684"/>
    <s v="Completed"/>
    <x v="50"/>
    <n v="12.066666666666666"/>
    <s v="Under Utilized"/>
    <x v="0"/>
    <s v="CityA"/>
    <n v="181"/>
    <n v="19"/>
    <n v="162"/>
    <x v="0"/>
    <x v="1"/>
    <n v="100"/>
    <x v="0"/>
    <n v="5"/>
    <s v="Route2"/>
    <s v="Zone3"/>
    <x v="0"/>
    <d v="2023-09-01T13:26:00"/>
  </r>
  <r>
    <n v="1742"/>
    <s v="863 Oak St"/>
    <n v="5"/>
    <x v="3"/>
    <x v="685"/>
    <s v="Completed"/>
    <x v="69"/>
    <n v="5.333333333333333"/>
    <s v="Under Utilized"/>
    <x v="2"/>
    <s v="CityE"/>
    <n v="64"/>
    <n v="24"/>
    <n v="40"/>
    <x v="0"/>
    <x v="1"/>
    <n v="100"/>
    <x v="1"/>
    <n v="5"/>
    <s v="Route1"/>
    <s v="Zone1"/>
    <x v="2"/>
    <d v="2023-09-01T09:49:00"/>
  </r>
  <r>
    <n v="1743"/>
    <s v="619 Pine St"/>
    <n v="5"/>
    <x v="1"/>
    <x v="256"/>
    <s v="In Progress"/>
    <x v="65"/>
    <n v="9.6999999999999993"/>
    <s v="Utilized"/>
    <x v="2"/>
    <s v="CityB"/>
    <n v="194"/>
    <n v="14"/>
    <n v="180"/>
    <x v="0"/>
    <x v="0"/>
    <n v="100"/>
    <x v="1"/>
    <n v="5"/>
    <s v="Route2"/>
    <s v="Zone1"/>
    <x v="2"/>
    <d v="2023-09-01T11:07:00"/>
  </r>
  <r>
    <n v="1744"/>
    <s v="385 Oak St"/>
    <n v="5"/>
    <x v="4"/>
    <x v="686"/>
    <s v="In Progress"/>
    <x v="18"/>
    <n v="10.1875"/>
    <s v="Utilized"/>
    <x v="0"/>
    <s v="CityD"/>
    <n v="163"/>
    <n v="2"/>
    <n v="161"/>
    <x v="0"/>
    <x v="0"/>
    <n v="100"/>
    <x v="2"/>
    <n v="5"/>
    <s v="Route4"/>
    <s v="Zone1"/>
    <x v="2"/>
    <d v="2023-09-01T15:03:00"/>
  </r>
  <r>
    <n v="1745"/>
    <s v="25 Oak St"/>
    <n v="5"/>
    <x v="1"/>
    <x v="687"/>
    <s v="Completed"/>
    <x v="58"/>
    <n v="13.058823529411764"/>
    <s v="Utilized"/>
    <x v="0"/>
    <s v="CityE"/>
    <n v="222"/>
    <n v="19"/>
    <n v="203"/>
    <x v="0"/>
    <x v="1"/>
    <n v="100"/>
    <x v="2"/>
    <n v="5"/>
    <s v="Route2"/>
    <s v="Zone2"/>
    <x v="1"/>
    <d v="2023-09-01T15:44:00"/>
  </r>
  <r>
    <n v="1746"/>
    <s v="204 Main St"/>
    <n v="5"/>
    <x v="2"/>
    <x v="688"/>
    <s v="Completed"/>
    <x v="33"/>
    <n v="9.32"/>
    <s v="Utilized"/>
    <x v="2"/>
    <s v="CityA"/>
    <n v="233"/>
    <n v="10"/>
    <n v="223"/>
    <x v="0"/>
    <x v="0"/>
    <n v="100"/>
    <x v="2"/>
    <n v="5"/>
    <s v="Route5"/>
    <s v="Zone3"/>
    <x v="0"/>
    <d v="2023-09-01T15:11:00"/>
  </r>
  <r>
    <n v="1747"/>
    <s v="446 Elm St"/>
    <n v="5"/>
    <x v="1"/>
    <x v="689"/>
    <s v="In Progress"/>
    <x v="60"/>
    <n v="8.764705882352942"/>
    <s v="Utilized"/>
    <x v="0"/>
    <s v="CityC"/>
    <n v="149"/>
    <n v="19"/>
    <n v="130"/>
    <x v="0"/>
    <x v="1"/>
    <n v="100"/>
    <x v="0"/>
    <n v="5"/>
    <s v="Route5"/>
    <s v="Zone1"/>
    <x v="1"/>
    <d v="2023-09-01T09:09:00"/>
  </r>
  <r>
    <n v="1748"/>
    <s v="886 Cedar St"/>
    <n v="5"/>
    <x v="2"/>
    <x v="690"/>
    <s v="In Progress"/>
    <x v="27"/>
    <n v="10.363636363636363"/>
    <s v="Under Utilized"/>
    <x v="2"/>
    <s v="CityD"/>
    <n v="114"/>
    <n v="25"/>
    <n v="89"/>
    <x v="0"/>
    <x v="1"/>
    <n v="100"/>
    <x v="2"/>
    <n v="5"/>
    <s v="Route3"/>
    <s v="Zone3"/>
    <x v="2"/>
    <d v="2023-09-01T16:27:00"/>
  </r>
  <r>
    <n v="1749"/>
    <s v="665 Oak St"/>
    <n v="5"/>
    <x v="1"/>
    <x v="347"/>
    <s v="In Progress"/>
    <x v="40"/>
    <n v="5.2380952380952381"/>
    <s v="Utilized"/>
    <x v="1"/>
    <s v="CityA"/>
    <n v="110"/>
    <n v="8"/>
    <n v="102"/>
    <x v="0"/>
    <x v="0"/>
    <n v="100"/>
    <x v="2"/>
    <n v="5"/>
    <s v="Route1"/>
    <s v="Zone2"/>
    <x v="2"/>
    <d v="2023-09-01T13:52:00"/>
  </r>
  <r>
    <n v="1750"/>
    <s v="251 Elm St"/>
    <n v="5"/>
    <x v="3"/>
    <x v="691"/>
    <s v="Completed"/>
    <x v="26"/>
    <n v="9.4761904761904763"/>
    <s v="Utilized"/>
    <x v="2"/>
    <s v="CityC"/>
    <n v="199"/>
    <n v="0"/>
    <n v="199"/>
    <x v="1"/>
    <x v="2"/>
    <n v="100"/>
    <x v="1"/>
    <n v="5"/>
    <s v="Route2"/>
    <s v="Zone1"/>
    <x v="0"/>
    <d v="2023-09-01T09:08:00"/>
  </r>
  <r>
    <n v="1751"/>
    <s v="923 Elm St"/>
    <n v="5"/>
    <x v="1"/>
    <x v="692"/>
    <s v="In Progress"/>
    <x v="53"/>
    <n v="9.9411764705882355"/>
    <s v="Utilized"/>
    <x v="0"/>
    <s v="CityD"/>
    <n v="169"/>
    <n v="8"/>
    <n v="161"/>
    <x v="0"/>
    <x v="0"/>
    <n v="100"/>
    <x v="1"/>
    <n v="5"/>
    <s v="Route3"/>
    <s v="Zone1"/>
    <x v="0"/>
    <d v="2023-09-01T14:16:00"/>
  </r>
  <r>
    <n v="1752"/>
    <s v="259 Pine St"/>
    <n v="5"/>
    <x v="1"/>
    <x v="693"/>
    <s v="Completed"/>
    <x v="81"/>
    <n v="9.1428571428571423"/>
    <s v="Under Utilized"/>
    <x v="0"/>
    <s v="CityD"/>
    <n v="128"/>
    <n v="4"/>
    <n v="124"/>
    <x v="0"/>
    <x v="0"/>
    <n v="100"/>
    <x v="0"/>
    <n v="5"/>
    <s v="Route5"/>
    <s v="Zone2"/>
    <x v="2"/>
    <d v="2023-09-01T14:39:00"/>
  </r>
  <r>
    <n v="1753"/>
    <s v="478 Pine St"/>
    <n v="5"/>
    <x v="4"/>
    <x v="694"/>
    <s v="Completed"/>
    <x v="28"/>
    <n v="17.46153846153846"/>
    <s v="Under Utilized"/>
    <x v="1"/>
    <s v="CityA"/>
    <n v="227"/>
    <n v="1"/>
    <n v="226"/>
    <x v="0"/>
    <x v="0"/>
    <n v="100"/>
    <x v="1"/>
    <n v="5"/>
    <s v="Route4"/>
    <s v="Zone2"/>
    <x v="1"/>
    <d v="2023-09-01T08:32:00"/>
  </r>
  <r>
    <n v="1754"/>
    <s v="904 Elm St"/>
    <n v="5"/>
    <x v="1"/>
    <x v="695"/>
    <s v="Completed"/>
    <x v="37"/>
    <n v="20.714285714285715"/>
    <s v="Under Utilized"/>
    <x v="1"/>
    <s v="CityC"/>
    <n v="145"/>
    <n v="23"/>
    <n v="122"/>
    <x v="0"/>
    <x v="1"/>
    <n v="100"/>
    <x v="2"/>
    <n v="5"/>
    <s v="Route5"/>
    <s v="Zone3"/>
    <x v="1"/>
    <d v="2023-09-01T12:14:00"/>
  </r>
  <r>
    <n v="1755"/>
    <s v="134 Pine St"/>
    <n v="5"/>
    <x v="3"/>
    <x v="696"/>
    <s v="In Progress"/>
    <x v="9"/>
    <n v="7.5263157894736841"/>
    <s v="Utilized"/>
    <x v="0"/>
    <s v="CityB"/>
    <n v="143"/>
    <n v="11"/>
    <n v="132"/>
    <x v="0"/>
    <x v="0"/>
    <n v="100"/>
    <x v="2"/>
    <n v="5"/>
    <s v="Route1"/>
    <s v="Zone3"/>
    <x v="2"/>
    <d v="2023-09-01T13:23:00"/>
  </r>
  <r>
    <n v="1756"/>
    <s v="252 Elm St"/>
    <n v="5"/>
    <x v="3"/>
    <x v="310"/>
    <s v="In Progress"/>
    <x v="78"/>
    <n v="5.5555555555555554"/>
    <s v="Utilized"/>
    <x v="0"/>
    <s v="CityD"/>
    <n v="100"/>
    <n v="12"/>
    <n v="88"/>
    <x v="0"/>
    <x v="0"/>
    <n v="100"/>
    <x v="1"/>
    <n v="5"/>
    <s v="Route3"/>
    <s v="Zone3"/>
    <x v="2"/>
    <d v="2023-09-01T09:36:00"/>
  </r>
  <r>
    <n v="1757"/>
    <s v="303 Oak St"/>
    <n v="5"/>
    <x v="3"/>
    <x v="697"/>
    <s v="Completed"/>
    <x v="2"/>
    <n v="7.2666666666666666"/>
    <s v="Under Utilized"/>
    <x v="1"/>
    <s v="CityE"/>
    <n v="109"/>
    <n v="17"/>
    <n v="92"/>
    <x v="0"/>
    <x v="1"/>
    <n v="100"/>
    <x v="1"/>
    <n v="5"/>
    <s v="Route1"/>
    <s v="Zone3"/>
    <x v="1"/>
    <d v="2023-09-01T09:26:00"/>
  </r>
  <r>
    <n v="1758"/>
    <s v="359 Pine St"/>
    <n v="5"/>
    <x v="1"/>
    <x v="698"/>
    <s v="In Progress"/>
    <x v="82"/>
    <n v="6.7142857142857144"/>
    <s v="Under Utilized"/>
    <x v="2"/>
    <s v="CityE"/>
    <n v="94"/>
    <n v="23"/>
    <n v="71"/>
    <x v="0"/>
    <x v="1"/>
    <n v="100"/>
    <x v="2"/>
    <n v="5"/>
    <s v="Route2"/>
    <s v="Zone3"/>
    <x v="2"/>
    <d v="2023-09-01T11:34:00"/>
  </r>
  <r>
    <n v="1759"/>
    <s v="909 Pine St"/>
    <n v="5"/>
    <x v="3"/>
    <x v="607"/>
    <s v="In Progress"/>
    <x v="69"/>
    <n v="13.75"/>
    <s v="Under Utilized"/>
    <x v="1"/>
    <s v="CityC"/>
    <n v="165"/>
    <n v="21"/>
    <n v="144"/>
    <x v="0"/>
    <x v="1"/>
    <n v="100"/>
    <x v="0"/>
    <n v="5"/>
    <s v="Route3"/>
    <s v="Zone2"/>
    <x v="1"/>
    <d v="2023-09-01T12:28:00"/>
  </r>
  <r>
    <n v="1760"/>
    <s v="613 Oak St"/>
    <n v="5"/>
    <x v="4"/>
    <x v="699"/>
    <s v="Completed"/>
    <x v="0"/>
    <n v="6.0625"/>
    <s v="Utilized"/>
    <x v="1"/>
    <s v="CityC"/>
    <n v="97"/>
    <n v="10"/>
    <n v="87"/>
    <x v="0"/>
    <x v="0"/>
    <n v="100"/>
    <x v="0"/>
    <n v="5"/>
    <s v="Route4"/>
    <s v="Zone1"/>
    <x v="0"/>
    <d v="2023-09-01T15:23:00"/>
  </r>
  <r>
    <n v="1761"/>
    <s v="841 Cedar St"/>
    <n v="5"/>
    <x v="0"/>
    <x v="38"/>
    <s v="Completed"/>
    <x v="56"/>
    <n v="9.4090909090909083"/>
    <s v="Utilized"/>
    <x v="0"/>
    <s v="CityB"/>
    <n v="207"/>
    <n v="6"/>
    <n v="201"/>
    <x v="0"/>
    <x v="0"/>
    <n v="100"/>
    <x v="0"/>
    <n v="5"/>
    <s v="Route5"/>
    <s v="Zone1"/>
    <x v="0"/>
    <d v="2023-09-01T12:00:00"/>
  </r>
  <r>
    <n v="1762"/>
    <s v="489 Main St"/>
    <n v="5"/>
    <x v="1"/>
    <x v="483"/>
    <s v="Completed"/>
    <x v="43"/>
    <n v="8.44"/>
    <s v="Utilized"/>
    <x v="1"/>
    <s v="CityD"/>
    <n v="211"/>
    <n v="26"/>
    <n v="185"/>
    <x v="0"/>
    <x v="1"/>
    <n v="100"/>
    <x v="2"/>
    <n v="5"/>
    <s v="Route5"/>
    <s v="Zone1"/>
    <x v="1"/>
    <d v="2023-09-01T16:56:00"/>
  </r>
  <r>
    <n v="1763"/>
    <s v="70 Oak St"/>
    <n v="5"/>
    <x v="4"/>
    <x v="333"/>
    <s v="Completed"/>
    <x v="13"/>
    <n v="9.5384615384615383"/>
    <s v="Under Utilized"/>
    <x v="2"/>
    <s v="CityA"/>
    <n v="124"/>
    <n v="10"/>
    <n v="114"/>
    <x v="0"/>
    <x v="0"/>
    <n v="100"/>
    <x v="1"/>
    <n v="5"/>
    <s v="Route1"/>
    <s v="Zone3"/>
    <x v="0"/>
    <d v="2023-09-01T12:54:00"/>
  </r>
  <r>
    <n v="1764"/>
    <s v="199 Oak St"/>
    <n v="5"/>
    <x v="0"/>
    <x v="700"/>
    <s v="Completed"/>
    <x v="99"/>
    <n v="7.1428571428571432"/>
    <s v="Utilized"/>
    <x v="1"/>
    <s v="CityD"/>
    <n v="150"/>
    <n v="22"/>
    <n v="128"/>
    <x v="0"/>
    <x v="1"/>
    <n v="100"/>
    <x v="0"/>
    <n v="5"/>
    <s v="Route2"/>
    <s v="Zone1"/>
    <x v="0"/>
    <d v="2023-09-01T17:35:00"/>
  </r>
  <r>
    <n v="1765"/>
    <s v="170 Main St"/>
    <n v="5"/>
    <x v="3"/>
    <x v="701"/>
    <s v="Completed"/>
    <x v="2"/>
    <n v="4.8666666666666663"/>
    <s v="Under Utilized"/>
    <x v="1"/>
    <s v="CityD"/>
    <n v="73"/>
    <n v="1"/>
    <n v="72"/>
    <x v="0"/>
    <x v="0"/>
    <n v="100"/>
    <x v="2"/>
    <n v="5"/>
    <s v="Route1"/>
    <s v="Zone2"/>
    <x v="0"/>
    <d v="2023-09-01T12:51:00"/>
  </r>
  <r>
    <n v="1766"/>
    <s v="150 Cedar St"/>
    <n v="5"/>
    <x v="4"/>
    <x v="574"/>
    <s v="Completed"/>
    <x v="24"/>
    <n v="10.307692307692308"/>
    <s v="Under Utilized"/>
    <x v="2"/>
    <s v="CityA"/>
    <n v="134"/>
    <n v="13"/>
    <n v="121"/>
    <x v="0"/>
    <x v="0"/>
    <n v="100"/>
    <x v="2"/>
    <n v="5"/>
    <s v="Route2"/>
    <s v="Zone2"/>
    <x v="0"/>
    <d v="2023-09-01T08:59:00"/>
  </r>
  <r>
    <n v="1767"/>
    <s v="62 Main St"/>
    <n v="5"/>
    <x v="0"/>
    <x v="702"/>
    <s v="Completed"/>
    <x v="86"/>
    <n v="7.7727272727272725"/>
    <s v="Utilized"/>
    <x v="1"/>
    <s v="CityE"/>
    <n v="171"/>
    <n v="2"/>
    <n v="169"/>
    <x v="0"/>
    <x v="0"/>
    <n v="100"/>
    <x v="0"/>
    <n v="5"/>
    <s v="Route1"/>
    <s v="Zone2"/>
    <x v="0"/>
    <d v="2023-09-01T15:09:00"/>
  </r>
  <r>
    <n v="1768"/>
    <s v="224 Cedar St"/>
    <n v="5"/>
    <x v="4"/>
    <x v="703"/>
    <s v="Completed"/>
    <x v="6"/>
    <n v="3.3888888888888888"/>
    <s v="Utilized"/>
    <x v="0"/>
    <s v="CityD"/>
    <n v="61"/>
    <n v="6"/>
    <n v="55"/>
    <x v="0"/>
    <x v="0"/>
    <n v="100"/>
    <x v="1"/>
    <n v="5"/>
    <s v="Route4"/>
    <s v="Zone3"/>
    <x v="2"/>
    <d v="2023-09-01T11:06:00"/>
  </r>
  <r>
    <n v="1769"/>
    <s v="25 Pine St"/>
    <n v="5"/>
    <x v="1"/>
    <x v="704"/>
    <s v="In Progress"/>
    <x v="39"/>
    <n v="15.857142857142858"/>
    <s v="Under Utilized"/>
    <x v="2"/>
    <s v="CityC"/>
    <n v="222"/>
    <n v="27"/>
    <n v="195"/>
    <x v="0"/>
    <x v="1"/>
    <n v="100"/>
    <x v="1"/>
    <n v="5"/>
    <s v="Route3"/>
    <s v="Zone3"/>
    <x v="1"/>
    <d v="2023-09-01T13:32:00"/>
  </r>
  <r>
    <n v="1770"/>
    <s v="343 Cedar St"/>
    <n v="5"/>
    <x v="1"/>
    <x v="705"/>
    <s v="Completed"/>
    <x v="40"/>
    <n v="3.8571428571428572"/>
    <s v="Utilized"/>
    <x v="2"/>
    <s v="CityD"/>
    <n v="81"/>
    <n v="15"/>
    <n v="66"/>
    <x v="0"/>
    <x v="0"/>
    <n v="100"/>
    <x v="1"/>
    <n v="5"/>
    <s v="Route5"/>
    <s v="Zone1"/>
    <x v="0"/>
    <d v="2023-09-01T09:31:00"/>
  </r>
  <r>
    <n v="1771"/>
    <s v="356 Cedar St"/>
    <n v="5"/>
    <x v="4"/>
    <x v="90"/>
    <s v="Completed"/>
    <x v="74"/>
    <n v="3.05"/>
    <s v="Utilized"/>
    <x v="0"/>
    <s v="CityC"/>
    <n v="61"/>
    <n v="10"/>
    <n v="51"/>
    <x v="0"/>
    <x v="0"/>
    <n v="100"/>
    <x v="1"/>
    <n v="5"/>
    <s v="Route3"/>
    <s v="Zone3"/>
    <x v="2"/>
    <d v="2023-09-01T08:55:00"/>
  </r>
  <r>
    <n v="1772"/>
    <s v="292 Oak St"/>
    <n v="5"/>
    <x v="3"/>
    <x v="636"/>
    <s v="Completed"/>
    <x v="25"/>
    <n v="14.25"/>
    <s v="Under Utilized"/>
    <x v="0"/>
    <s v="CityD"/>
    <n v="114"/>
    <n v="3"/>
    <n v="111"/>
    <x v="0"/>
    <x v="0"/>
    <n v="100"/>
    <x v="2"/>
    <n v="5"/>
    <s v="Route4"/>
    <s v="Zone2"/>
    <x v="2"/>
    <d v="2023-09-01T09:50:00"/>
  </r>
  <r>
    <n v="1773"/>
    <s v="821 Cedar St"/>
    <n v="5"/>
    <x v="0"/>
    <x v="706"/>
    <s v="In Progress"/>
    <x v="30"/>
    <n v="19.833333333333332"/>
    <s v="Under Utilized"/>
    <x v="0"/>
    <s v="CityD"/>
    <n v="238"/>
    <n v="9"/>
    <n v="229"/>
    <x v="0"/>
    <x v="0"/>
    <n v="100"/>
    <x v="1"/>
    <n v="5"/>
    <s v="Route4"/>
    <s v="Zone3"/>
    <x v="1"/>
    <d v="2023-09-01T09:13:00"/>
  </r>
  <r>
    <n v="1774"/>
    <s v="127 Pine St"/>
    <n v="5"/>
    <x v="1"/>
    <x v="628"/>
    <s v="Completed"/>
    <x v="23"/>
    <n v="9.4705882352941178"/>
    <s v="Utilized"/>
    <x v="2"/>
    <s v="CityB"/>
    <n v="161"/>
    <n v="1"/>
    <n v="160"/>
    <x v="0"/>
    <x v="0"/>
    <n v="100"/>
    <x v="1"/>
    <n v="5"/>
    <s v="Route3"/>
    <s v="Zone2"/>
    <x v="0"/>
    <d v="2023-09-01T11:55:00"/>
  </r>
  <r>
    <n v="1775"/>
    <s v="444 Cedar St"/>
    <n v="5"/>
    <x v="3"/>
    <x v="707"/>
    <s v="In Progress"/>
    <x v="74"/>
    <n v="6.25"/>
    <s v="Utilized"/>
    <x v="2"/>
    <s v="CityD"/>
    <n v="125"/>
    <n v="13"/>
    <n v="112"/>
    <x v="0"/>
    <x v="0"/>
    <n v="100"/>
    <x v="2"/>
    <n v="5"/>
    <s v="Route2"/>
    <s v="Zone3"/>
    <x v="0"/>
    <d v="2023-09-01T08:42:00"/>
  </r>
  <r>
    <n v="1776"/>
    <s v="683 Cedar St"/>
    <n v="5"/>
    <x v="0"/>
    <x v="708"/>
    <s v="Completed"/>
    <x v="49"/>
    <n v="8.8333333333333339"/>
    <s v="Utilized"/>
    <x v="0"/>
    <s v="CityB"/>
    <n v="159"/>
    <n v="22"/>
    <n v="137"/>
    <x v="0"/>
    <x v="1"/>
    <n v="100"/>
    <x v="1"/>
    <n v="5"/>
    <s v="Route5"/>
    <s v="Zone2"/>
    <x v="1"/>
    <d v="2023-09-01T17:49:00"/>
  </r>
  <r>
    <n v="1777"/>
    <s v="519 Main St"/>
    <n v="5"/>
    <x v="2"/>
    <x v="709"/>
    <s v="Completed"/>
    <x v="20"/>
    <n v="11.5"/>
    <s v="Under Utilized"/>
    <x v="0"/>
    <s v="CityD"/>
    <n v="115"/>
    <n v="22"/>
    <n v="93"/>
    <x v="0"/>
    <x v="1"/>
    <n v="100"/>
    <x v="2"/>
    <n v="5"/>
    <s v="Route2"/>
    <s v="Zone1"/>
    <x v="1"/>
    <d v="2023-09-01T15:20:00"/>
  </r>
  <r>
    <n v="1778"/>
    <s v="956 Pine St"/>
    <n v="5"/>
    <x v="4"/>
    <x v="710"/>
    <s v="Completed"/>
    <x v="5"/>
    <n v="7.15"/>
    <s v="Utilized"/>
    <x v="0"/>
    <s v="CityE"/>
    <n v="143"/>
    <n v="4"/>
    <n v="139"/>
    <x v="0"/>
    <x v="0"/>
    <n v="100"/>
    <x v="1"/>
    <n v="5"/>
    <s v="Route2"/>
    <s v="Zone3"/>
    <x v="2"/>
    <d v="2023-09-01T10:23:00"/>
  </r>
  <r>
    <n v="1779"/>
    <s v="677 Pine St"/>
    <n v="5"/>
    <x v="4"/>
    <x v="711"/>
    <s v="In Progress"/>
    <x v="18"/>
    <n v="6.125"/>
    <s v="Utilized"/>
    <x v="0"/>
    <s v="CityA"/>
    <n v="98"/>
    <n v="1"/>
    <n v="97"/>
    <x v="0"/>
    <x v="0"/>
    <n v="100"/>
    <x v="0"/>
    <n v="5"/>
    <s v="Route5"/>
    <s v="Zone1"/>
    <x v="0"/>
    <d v="2023-09-01T16:49:00"/>
  </r>
  <r>
    <n v="1780"/>
    <s v="148 Elm St"/>
    <n v="5"/>
    <x v="2"/>
    <x v="712"/>
    <s v="Completed"/>
    <x v="63"/>
    <n v="18.399999999999999"/>
    <s v="Under Utilized"/>
    <x v="1"/>
    <s v="CityC"/>
    <n v="184"/>
    <n v="7"/>
    <n v="177"/>
    <x v="0"/>
    <x v="0"/>
    <n v="100"/>
    <x v="1"/>
    <n v="5"/>
    <s v="Route5"/>
    <s v="Zone1"/>
    <x v="1"/>
    <d v="2023-09-01T10:35:00"/>
  </r>
  <r>
    <n v="1781"/>
    <s v="96 Cedar St"/>
    <n v="5"/>
    <x v="1"/>
    <x v="363"/>
    <s v="In Progress"/>
    <x v="14"/>
    <n v="12.75"/>
    <s v="Under Utilized"/>
    <x v="1"/>
    <s v="CityC"/>
    <n v="153"/>
    <n v="5"/>
    <n v="148"/>
    <x v="0"/>
    <x v="0"/>
    <n v="100"/>
    <x v="0"/>
    <n v="5"/>
    <s v="Route2"/>
    <s v="Zone3"/>
    <x v="1"/>
    <d v="2023-09-01T08:33:00"/>
  </r>
  <r>
    <n v="1782"/>
    <s v="283 Pine St"/>
    <n v="5"/>
    <x v="2"/>
    <x v="713"/>
    <s v="Completed"/>
    <x v="63"/>
    <n v="14.6"/>
    <s v="Under Utilized"/>
    <x v="1"/>
    <s v="CityA"/>
    <n v="146"/>
    <n v="29"/>
    <n v="117"/>
    <x v="0"/>
    <x v="1"/>
    <n v="100"/>
    <x v="2"/>
    <n v="5"/>
    <s v="Route3"/>
    <s v="Zone1"/>
    <x v="1"/>
    <d v="2023-09-01T11:01:00"/>
  </r>
  <r>
    <n v="1783"/>
    <s v="43 Main St"/>
    <n v="5"/>
    <x v="4"/>
    <x v="714"/>
    <s v="In Progress"/>
    <x v="27"/>
    <n v="13.545454545454545"/>
    <s v="Under Utilized"/>
    <x v="2"/>
    <s v="CityE"/>
    <n v="149"/>
    <n v="8"/>
    <n v="141"/>
    <x v="0"/>
    <x v="0"/>
    <n v="100"/>
    <x v="1"/>
    <n v="5"/>
    <s v="Route3"/>
    <s v="Zone1"/>
    <x v="1"/>
    <d v="2023-09-01T11:48:00"/>
  </r>
  <r>
    <n v="1784"/>
    <s v="13 Elm St"/>
    <n v="5"/>
    <x v="2"/>
    <x v="715"/>
    <s v="Completed"/>
    <x v="69"/>
    <n v="17.416666666666668"/>
    <s v="Under Utilized"/>
    <x v="1"/>
    <s v="CityC"/>
    <n v="209"/>
    <n v="24"/>
    <n v="185"/>
    <x v="0"/>
    <x v="1"/>
    <n v="100"/>
    <x v="0"/>
    <n v="5"/>
    <s v="Route3"/>
    <s v="Zone1"/>
    <x v="1"/>
    <d v="2023-09-01T13:54:00"/>
  </r>
  <r>
    <n v="1785"/>
    <s v="429 Cedar St"/>
    <n v="5"/>
    <x v="2"/>
    <x v="716"/>
    <s v="Completed"/>
    <x v="64"/>
    <n v="10.214285714285714"/>
    <s v="Under Utilized"/>
    <x v="1"/>
    <s v="CityE"/>
    <n v="143"/>
    <n v="21"/>
    <n v="122"/>
    <x v="0"/>
    <x v="1"/>
    <n v="100"/>
    <x v="1"/>
    <n v="5"/>
    <s v="Route1"/>
    <s v="Zone3"/>
    <x v="0"/>
    <d v="2023-09-01T13:05:00"/>
  </r>
  <r>
    <n v="1786"/>
    <s v="428 Elm St"/>
    <n v="5"/>
    <x v="1"/>
    <x v="717"/>
    <s v="Completed"/>
    <x v="56"/>
    <n v="10.772727272727273"/>
    <s v="Utilized"/>
    <x v="2"/>
    <s v="CityE"/>
    <n v="237"/>
    <n v="10"/>
    <n v="227"/>
    <x v="0"/>
    <x v="0"/>
    <n v="100"/>
    <x v="2"/>
    <n v="5"/>
    <s v="Route1"/>
    <s v="Zone3"/>
    <x v="2"/>
    <d v="2023-09-01T08:33:00"/>
  </r>
  <r>
    <n v="1787"/>
    <s v="561 Cedar St"/>
    <n v="5"/>
    <x v="4"/>
    <x v="718"/>
    <s v="In Progress"/>
    <x v="84"/>
    <n v="10.454545454545455"/>
    <s v="Under Utilized"/>
    <x v="0"/>
    <s v="CityE"/>
    <n v="115"/>
    <n v="20"/>
    <n v="95"/>
    <x v="0"/>
    <x v="1"/>
    <n v="100"/>
    <x v="0"/>
    <n v="5"/>
    <s v="Route3"/>
    <s v="Zone2"/>
    <x v="2"/>
    <d v="2023-09-01T11:31:00"/>
  </r>
  <r>
    <n v="1788"/>
    <s v="939 Elm St"/>
    <n v="5"/>
    <x v="3"/>
    <x v="719"/>
    <s v="In Progress"/>
    <x v="38"/>
    <n v="10"/>
    <s v="Under Utilized"/>
    <x v="1"/>
    <s v="CityA"/>
    <n v="150"/>
    <n v="18"/>
    <n v="132"/>
    <x v="0"/>
    <x v="1"/>
    <n v="100"/>
    <x v="2"/>
    <n v="5"/>
    <s v="Route2"/>
    <s v="Zone1"/>
    <x v="2"/>
    <d v="2023-09-01T09:14:00"/>
  </r>
  <r>
    <n v="1789"/>
    <s v="68 Elm St"/>
    <n v="5"/>
    <x v="3"/>
    <x v="720"/>
    <s v="In Progress"/>
    <x v="90"/>
    <n v="15.083333333333334"/>
    <s v="Under Utilized"/>
    <x v="2"/>
    <s v="CityA"/>
    <n v="181"/>
    <n v="13"/>
    <n v="168"/>
    <x v="0"/>
    <x v="0"/>
    <n v="100"/>
    <x v="1"/>
    <n v="5"/>
    <s v="Route4"/>
    <s v="Zone2"/>
    <x v="0"/>
    <d v="2023-09-01T10:24:00"/>
  </r>
  <r>
    <n v="1790"/>
    <s v="272 Pine St"/>
    <n v="5"/>
    <x v="3"/>
    <x v="406"/>
    <s v="Completed"/>
    <x v="49"/>
    <n v="8.1111111111111107"/>
    <s v="Utilized"/>
    <x v="0"/>
    <s v="CityB"/>
    <n v="146"/>
    <n v="29"/>
    <n v="117"/>
    <x v="0"/>
    <x v="1"/>
    <n v="100"/>
    <x v="1"/>
    <n v="5"/>
    <s v="Route4"/>
    <s v="Zone3"/>
    <x v="1"/>
    <d v="2023-09-01T10:11:00"/>
  </r>
  <r>
    <n v="1791"/>
    <s v="225 Pine St"/>
    <n v="5"/>
    <x v="2"/>
    <x v="721"/>
    <s v="In Progress"/>
    <x v="22"/>
    <n v="8.235294117647058"/>
    <s v="Utilized"/>
    <x v="0"/>
    <s v="CityD"/>
    <n v="140"/>
    <n v="9"/>
    <n v="131"/>
    <x v="0"/>
    <x v="0"/>
    <n v="100"/>
    <x v="1"/>
    <n v="5"/>
    <s v="Route3"/>
    <s v="Zone2"/>
    <x v="2"/>
    <d v="2023-09-01T16:27:00"/>
  </r>
  <r>
    <n v="1792"/>
    <s v="948 Pine St"/>
    <n v="5"/>
    <x v="3"/>
    <x v="722"/>
    <s v="Completed"/>
    <x v="92"/>
    <n v="12.375"/>
    <s v="Utilized"/>
    <x v="0"/>
    <s v="CityD"/>
    <n v="198"/>
    <n v="5"/>
    <n v="193"/>
    <x v="0"/>
    <x v="0"/>
    <n v="100"/>
    <x v="0"/>
    <n v="5"/>
    <s v="Route3"/>
    <s v="Zone3"/>
    <x v="0"/>
    <d v="2023-09-01T10:10:00"/>
  </r>
  <r>
    <n v="1793"/>
    <s v="82 Pine St"/>
    <n v="5"/>
    <x v="4"/>
    <x v="723"/>
    <s v="Completed"/>
    <x v="26"/>
    <n v="3.0952380952380953"/>
    <s v="Utilized"/>
    <x v="2"/>
    <s v="CityB"/>
    <n v="65"/>
    <n v="6"/>
    <n v="59"/>
    <x v="0"/>
    <x v="0"/>
    <n v="100"/>
    <x v="0"/>
    <n v="5"/>
    <s v="Route1"/>
    <s v="Zone2"/>
    <x v="1"/>
    <d v="2023-09-01T16:00:00"/>
  </r>
  <r>
    <n v="1794"/>
    <s v="632 Oak St"/>
    <n v="5"/>
    <x v="1"/>
    <x v="724"/>
    <s v="Completed"/>
    <x v="62"/>
    <n v="6.8461538461538458"/>
    <s v="Under Utilized"/>
    <x v="0"/>
    <s v="CityE"/>
    <n v="89"/>
    <n v="7"/>
    <n v="82"/>
    <x v="0"/>
    <x v="0"/>
    <n v="100"/>
    <x v="1"/>
    <n v="5"/>
    <s v="Route4"/>
    <s v="Zone2"/>
    <x v="1"/>
    <d v="2023-09-01T10:21:00"/>
  </r>
  <r>
    <n v="1795"/>
    <s v="979 Oak St"/>
    <n v="5"/>
    <x v="0"/>
    <x v="725"/>
    <s v="Completed"/>
    <x v="14"/>
    <n v="16.25"/>
    <s v="Under Utilized"/>
    <x v="2"/>
    <s v="CityA"/>
    <n v="195"/>
    <n v="6"/>
    <n v="189"/>
    <x v="0"/>
    <x v="0"/>
    <n v="100"/>
    <x v="0"/>
    <n v="5"/>
    <s v="Route5"/>
    <s v="Zone2"/>
    <x v="2"/>
    <d v="2023-09-01T10:09:00"/>
  </r>
  <r>
    <n v="1796"/>
    <s v="572 Cedar St"/>
    <n v="5"/>
    <x v="4"/>
    <x v="24"/>
    <s v="Completed"/>
    <x v="82"/>
    <n v="10.785714285714286"/>
    <s v="Under Utilized"/>
    <x v="1"/>
    <s v="CityA"/>
    <n v="151"/>
    <n v="2"/>
    <n v="149"/>
    <x v="0"/>
    <x v="0"/>
    <n v="100"/>
    <x v="2"/>
    <n v="5"/>
    <s v="Route4"/>
    <s v="Zone1"/>
    <x v="0"/>
    <d v="2023-09-01T11:35:00"/>
  </r>
  <r>
    <n v="1797"/>
    <s v="647 Oak St"/>
    <n v="5"/>
    <x v="0"/>
    <x v="726"/>
    <s v="In Progress"/>
    <x v="92"/>
    <n v="13"/>
    <s v="Utilized"/>
    <x v="1"/>
    <s v="CityE"/>
    <n v="208"/>
    <n v="6"/>
    <n v="202"/>
    <x v="0"/>
    <x v="0"/>
    <n v="100"/>
    <x v="2"/>
    <n v="5"/>
    <s v="Route2"/>
    <s v="Zone3"/>
    <x v="0"/>
    <d v="2023-09-01T10:20:00"/>
  </r>
  <r>
    <n v="1798"/>
    <s v="160 Cedar St"/>
    <n v="5"/>
    <x v="0"/>
    <x v="727"/>
    <s v="In Progress"/>
    <x v="33"/>
    <n v="8.0399999999999991"/>
    <s v="Utilized"/>
    <x v="1"/>
    <s v="CityC"/>
    <n v="201"/>
    <n v="10"/>
    <n v="191"/>
    <x v="0"/>
    <x v="0"/>
    <n v="100"/>
    <x v="2"/>
    <n v="5"/>
    <s v="Route1"/>
    <s v="Zone1"/>
    <x v="0"/>
    <d v="2023-09-01T13:53:00"/>
  </r>
  <r>
    <n v="1799"/>
    <s v="699 Oak St"/>
    <n v="5"/>
    <x v="0"/>
    <x v="728"/>
    <s v="In Progress"/>
    <x v="45"/>
    <n v="4.8571428571428568"/>
    <s v="Under Utilized"/>
    <x v="2"/>
    <s v="CityC"/>
    <n v="68"/>
    <n v="4"/>
    <n v="64"/>
    <x v="0"/>
    <x v="0"/>
    <n v="100"/>
    <x v="0"/>
    <n v="5"/>
    <s v="Route4"/>
    <s v="Zone1"/>
    <x v="0"/>
    <d v="2023-09-01T08:27:00"/>
  </r>
  <r>
    <n v="1800"/>
    <s v="797 Elm St"/>
    <n v="5"/>
    <x v="2"/>
    <x v="729"/>
    <s v="In Progress"/>
    <x v="9"/>
    <n v="4.5789473684210522"/>
    <s v="Utilized"/>
    <x v="1"/>
    <s v="CityA"/>
    <n v="87"/>
    <n v="14"/>
    <n v="73"/>
    <x v="0"/>
    <x v="0"/>
    <n v="100"/>
    <x v="1"/>
    <n v="5"/>
    <s v="Route1"/>
    <s v="Zone3"/>
    <x v="2"/>
    <d v="2023-09-01T16:37:00"/>
  </r>
  <r>
    <n v="1801"/>
    <s v="835 Main St"/>
    <n v="5"/>
    <x v="1"/>
    <x v="730"/>
    <s v="In Progress"/>
    <x v="1"/>
    <n v="7.117647058823529"/>
    <s v="Utilized"/>
    <x v="0"/>
    <s v="CityD"/>
    <n v="121"/>
    <n v="16"/>
    <n v="105"/>
    <x v="0"/>
    <x v="1"/>
    <n v="100"/>
    <x v="0"/>
    <n v="5"/>
    <s v="Route4"/>
    <s v="Zone3"/>
    <x v="2"/>
    <d v="2023-09-01T09:09:00"/>
  </r>
  <r>
    <n v="1802"/>
    <s v="495 Oak St"/>
    <n v="5"/>
    <x v="4"/>
    <x v="731"/>
    <s v="Completed"/>
    <x v="96"/>
    <n v="18.076923076923077"/>
    <s v="Under Utilized"/>
    <x v="0"/>
    <s v="CityE"/>
    <n v="235"/>
    <n v="7"/>
    <n v="228"/>
    <x v="0"/>
    <x v="0"/>
    <n v="100"/>
    <x v="2"/>
    <n v="5"/>
    <s v="Route4"/>
    <s v="Zone1"/>
    <x v="1"/>
    <d v="2023-09-01T17:26:00"/>
  </r>
  <r>
    <n v="1803"/>
    <s v="963 Cedar St"/>
    <n v="5"/>
    <x v="4"/>
    <x v="732"/>
    <s v="In Progress"/>
    <x v="16"/>
    <n v="8.3333333333333339"/>
    <s v="Under Utilized"/>
    <x v="0"/>
    <s v="CityD"/>
    <n v="125"/>
    <n v="10"/>
    <n v="115"/>
    <x v="0"/>
    <x v="0"/>
    <n v="100"/>
    <x v="0"/>
    <n v="5"/>
    <s v="Route3"/>
    <s v="Zone1"/>
    <x v="0"/>
    <d v="2023-09-01T09:23:00"/>
  </r>
  <r>
    <n v="1804"/>
    <s v="511 Pine St"/>
    <n v="5"/>
    <x v="3"/>
    <x v="733"/>
    <s v="In Progress"/>
    <x v="89"/>
    <n v="11.2"/>
    <s v="Under Utilized"/>
    <x v="1"/>
    <s v="CityA"/>
    <n v="168"/>
    <n v="17"/>
    <n v="151"/>
    <x v="0"/>
    <x v="1"/>
    <n v="100"/>
    <x v="1"/>
    <n v="5"/>
    <s v="Route3"/>
    <s v="Zone3"/>
    <x v="1"/>
    <d v="2023-09-01T10:01:00"/>
  </r>
  <r>
    <n v="1805"/>
    <s v="975 Cedar St"/>
    <n v="5"/>
    <x v="4"/>
    <x v="29"/>
    <s v="In Progress"/>
    <x v="39"/>
    <n v="10.928571428571429"/>
    <s v="Under Utilized"/>
    <x v="1"/>
    <s v="CityC"/>
    <n v="153"/>
    <n v="3"/>
    <n v="150"/>
    <x v="0"/>
    <x v="0"/>
    <n v="100"/>
    <x v="0"/>
    <n v="5"/>
    <s v="Route2"/>
    <s v="Zone3"/>
    <x v="1"/>
    <d v="2023-09-01T17:23:00"/>
  </r>
  <r>
    <n v="1806"/>
    <s v="821 Oak St"/>
    <n v="5"/>
    <x v="3"/>
    <x v="734"/>
    <s v="In Progress"/>
    <x v="12"/>
    <n v="8.4615384615384617"/>
    <s v="Under Utilized"/>
    <x v="1"/>
    <s v="CityB"/>
    <n v="110"/>
    <n v="22"/>
    <n v="88"/>
    <x v="0"/>
    <x v="1"/>
    <n v="100"/>
    <x v="2"/>
    <n v="5"/>
    <s v="Route4"/>
    <s v="Zone2"/>
    <x v="0"/>
    <d v="2023-09-01T12:28:00"/>
  </r>
  <r>
    <n v="1807"/>
    <s v="844 Elm St"/>
    <n v="5"/>
    <x v="0"/>
    <x v="735"/>
    <s v="Completed"/>
    <x v="15"/>
    <n v="14.272727272727273"/>
    <s v="Under Utilized"/>
    <x v="0"/>
    <s v="CityC"/>
    <n v="157"/>
    <n v="10"/>
    <n v="147"/>
    <x v="0"/>
    <x v="0"/>
    <n v="100"/>
    <x v="0"/>
    <n v="5"/>
    <s v="Route1"/>
    <s v="Zone3"/>
    <x v="0"/>
    <d v="2023-09-01T16:43:00"/>
  </r>
  <r>
    <n v="1808"/>
    <s v="229 Elm St"/>
    <n v="5"/>
    <x v="2"/>
    <x v="249"/>
    <s v="Completed"/>
    <x v="44"/>
    <n v="6"/>
    <s v="Utilized"/>
    <x v="0"/>
    <s v="CityD"/>
    <n v="150"/>
    <n v="6"/>
    <n v="144"/>
    <x v="0"/>
    <x v="0"/>
    <n v="100"/>
    <x v="0"/>
    <n v="5"/>
    <s v="Route1"/>
    <s v="Zone1"/>
    <x v="0"/>
    <d v="2023-09-01T10:48:00"/>
  </r>
  <r>
    <n v="1809"/>
    <s v="476 Elm St"/>
    <n v="5"/>
    <x v="3"/>
    <x v="736"/>
    <s v="Completed"/>
    <x v="0"/>
    <n v="5.0625"/>
    <s v="Utilized"/>
    <x v="1"/>
    <s v="CityD"/>
    <n v="81"/>
    <n v="12"/>
    <n v="69"/>
    <x v="0"/>
    <x v="0"/>
    <n v="100"/>
    <x v="1"/>
    <n v="5"/>
    <s v="Route5"/>
    <s v="Zone3"/>
    <x v="1"/>
    <d v="2023-09-01T11:57:00"/>
  </r>
  <r>
    <n v="1810"/>
    <s v="715 Cedar St"/>
    <n v="5"/>
    <x v="0"/>
    <x v="737"/>
    <s v="In Progress"/>
    <x v="99"/>
    <n v="6.2380952380952381"/>
    <s v="Utilized"/>
    <x v="2"/>
    <s v="CityA"/>
    <n v="131"/>
    <n v="26"/>
    <n v="105"/>
    <x v="0"/>
    <x v="1"/>
    <n v="100"/>
    <x v="2"/>
    <n v="5"/>
    <s v="Route1"/>
    <s v="Zone1"/>
    <x v="0"/>
    <d v="2023-09-01T16:54:00"/>
  </r>
  <r>
    <n v="1811"/>
    <s v="372 Pine St"/>
    <n v="5"/>
    <x v="1"/>
    <x v="738"/>
    <s v="In Progress"/>
    <x v="1"/>
    <n v="10.352941176470589"/>
    <s v="Utilized"/>
    <x v="1"/>
    <s v="CityC"/>
    <n v="176"/>
    <n v="24"/>
    <n v="152"/>
    <x v="0"/>
    <x v="1"/>
    <n v="100"/>
    <x v="1"/>
    <n v="5"/>
    <s v="Route3"/>
    <s v="Zone3"/>
    <x v="1"/>
    <d v="2023-09-01T15:13:00"/>
  </r>
  <r>
    <n v="1812"/>
    <s v="430 Cedar St"/>
    <n v="5"/>
    <x v="4"/>
    <x v="89"/>
    <s v="Completed"/>
    <x v="99"/>
    <n v="10.047619047619047"/>
    <s v="Utilized"/>
    <x v="1"/>
    <s v="CityA"/>
    <n v="211"/>
    <n v="23"/>
    <n v="188"/>
    <x v="0"/>
    <x v="1"/>
    <n v="100"/>
    <x v="2"/>
    <n v="5"/>
    <s v="Route1"/>
    <s v="Zone1"/>
    <x v="2"/>
    <d v="2023-09-01T14:50:00"/>
  </r>
  <r>
    <n v="1813"/>
    <s v="307 Main St"/>
    <n v="5"/>
    <x v="2"/>
    <x v="739"/>
    <s v="Completed"/>
    <x v="77"/>
    <n v="7.1111111111111107"/>
    <s v="Utilized"/>
    <x v="1"/>
    <s v="CityB"/>
    <n v="128"/>
    <n v="0"/>
    <n v="128"/>
    <x v="1"/>
    <x v="2"/>
    <n v="100"/>
    <x v="2"/>
    <n v="5"/>
    <s v="Route4"/>
    <s v="Zone3"/>
    <x v="0"/>
    <d v="2023-09-01T09:50:00"/>
  </r>
  <r>
    <n v="1814"/>
    <s v="167 Cedar St"/>
    <n v="5"/>
    <x v="1"/>
    <x v="402"/>
    <s v="In Progress"/>
    <x v="71"/>
    <n v="11.9"/>
    <s v="Utilized"/>
    <x v="0"/>
    <s v="CityB"/>
    <n v="238"/>
    <n v="27"/>
    <n v="211"/>
    <x v="0"/>
    <x v="1"/>
    <n v="100"/>
    <x v="2"/>
    <n v="5"/>
    <s v="Route4"/>
    <s v="Zone3"/>
    <x v="0"/>
    <d v="2023-09-01T10:00:00"/>
  </r>
  <r>
    <n v="1815"/>
    <s v="972 Main St"/>
    <n v="5"/>
    <x v="4"/>
    <x v="740"/>
    <s v="Completed"/>
    <x v="14"/>
    <n v="17.083333333333332"/>
    <s v="Under Utilized"/>
    <x v="2"/>
    <s v="CityD"/>
    <n v="205"/>
    <n v="5"/>
    <n v="200"/>
    <x v="0"/>
    <x v="0"/>
    <n v="100"/>
    <x v="1"/>
    <n v="5"/>
    <s v="Route4"/>
    <s v="Zone1"/>
    <x v="2"/>
    <d v="2023-09-01T15:58:00"/>
  </r>
  <r>
    <n v="1816"/>
    <s v="949 Main St"/>
    <n v="5"/>
    <x v="1"/>
    <x v="340"/>
    <s v="Completed"/>
    <x v="72"/>
    <n v="4.5333333333333332"/>
    <s v="Under Utilized"/>
    <x v="2"/>
    <s v="CityC"/>
    <n v="68"/>
    <n v="21"/>
    <n v="47"/>
    <x v="0"/>
    <x v="1"/>
    <n v="100"/>
    <x v="2"/>
    <n v="5"/>
    <s v="Route4"/>
    <s v="Zone3"/>
    <x v="0"/>
    <d v="2023-09-01T10:06:00"/>
  </r>
  <r>
    <n v="1817"/>
    <s v="416 Pine St"/>
    <n v="5"/>
    <x v="2"/>
    <x v="741"/>
    <s v="In Progress"/>
    <x v="89"/>
    <n v="10.6"/>
    <s v="Under Utilized"/>
    <x v="2"/>
    <s v="CityD"/>
    <n v="159"/>
    <n v="1"/>
    <n v="158"/>
    <x v="0"/>
    <x v="0"/>
    <n v="100"/>
    <x v="1"/>
    <n v="5"/>
    <s v="Route5"/>
    <s v="Zone3"/>
    <x v="2"/>
    <d v="2023-09-01T10:26:00"/>
  </r>
  <r>
    <n v="1818"/>
    <s v="425 Pine St"/>
    <n v="5"/>
    <x v="3"/>
    <x v="675"/>
    <s v="Completed"/>
    <x v="64"/>
    <n v="13"/>
    <s v="Under Utilized"/>
    <x v="1"/>
    <s v="CityE"/>
    <n v="182"/>
    <n v="25"/>
    <n v="157"/>
    <x v="0"/>
    <x v="1"/>
    <n v="100"/>
    <x v="1"/>
    <n v="5"/>
    <s v="Route3"/>
    <s v="Zone1"/>
    <x v="1"/>
    <d v="2023-09-01T12:25:00"/>
  </r>
  <r>
    <n v="1819"/>
    <s v="342 Oak St"/>
    <n v="5"/>
    <x v="3"/>
    <x v="126"/>
    <s v="In Progress"/>
    <x v="94"/>
    <n v="12.461538461538462"/>
    <s v="Under Utilized"/>
    <x v="2"/>
    <s v="CityE"/>
    <n v="162"/>
    <n v="27"/>
    <n v="135"/>
    <x v="0"/>
    <x v="1"/>
    <n v="100"/>
    <x v="0"/>
    <n v="5"/>
    <s v="Route2"/>
    <s v="Zone2"/>
    <x v="1"/>
    <d v="2023-09-01T10:29:00"/>
  </r>
  <r>
    <n v="1820"/>
    <s v="316 Elm St"/>
    <n v="5"/>
    <x v="1"/>
    <x v="742"/>
    <s v="Completed"/>
    <x v="63"/>
    <n v="13.6"/>
    <s v="Under Utilized"/>
    <x v="0"/>
    <s v="CityB"/>
    <n v="136"/>
    <n v="22"/>
    <n v="114"/>
    <x v="0"/>
    <x v="1"/>
    <n v="100"/>
    <x v="2"/>
    <n v="5"/>
    <s v="Route2"/>
    <s v="Zone1"/>
    <x v="2"/>
    <d v="2023-09-01T12:59:00"/>
  </r>
  <r>
    <n v="1821"/>
    <s v="901 Pine St"/>
    <n v="5"/>
    <x v="1"/>
    <x v="718"/>
    <s v="In Progress"/>
    <x v="45"/>
    <n v="10.142857142857142"/>
    <s v="Under Utilized"/>
    <x v="0"/>
    <s v="CityB"/>
    <n v="142"/>
    <n v="2"/>
    <n v="140"/>
    <x v="0"/>
    <x v="0"/>
    <n v="100"/>
    <x v="0"/>
    <n v="5"/>
    <s v="Route5"/>
    <s v="Zone2"/>
    <x v="0"/>
    <d v="2023-09-01T10:00:00"/>
  </r>
  <r>
    <n v="1822"/>
    <s v="603 Elm St"/>
    <n v="5"/>
    <x v="1"/>
    <x v="743"/>
    <s v="In Progress"/>
    <x v="18"/>
    <n v="7.0625"/>
    <s v="Utilized"/>
    <x v="0"/>
    <s v="CityA"/>
    <n v="113"/>
    <n v="8"/>
    <n v="105"/>
    <x v="0"/>
    <x v="0"/>
    <n v="100"/>
    <x v="1"/>
    <n v="5"/>
    <s v="Route2"/>
    <s v="Zone3"/>
    <x v="1"/>
    <d v="2023-09-01T10:19:00"/>
  </r>
  <r>
    <n v="1823"/>
    <s v="441 Elm St"/>
    <n v="5"/>
    <x v="4"/>
    <x v="744"/>
    <s v="In Progress"/>
    <x v="69"/>
    <n v="19.25"/>
    <s v="Under Utilized"/>
    <x v="0"/>
    <s v="CityD"/>
    <n v="231"/>
    <n v="9"/>
    <n v="222"/>
    <x v="0"/>
    <x v="0"/>
    <n v="100"/>
    <x v="2"/>
    <n v="5"/>
    <s v="Route1"/>
    <s v="Zone2"/>
    <x v="0"/>
    <d v="2023-09-01T11:24:00"/>
  </r>
  <r>
    <n v="1824"/>
    <s v="250 Cedar St"/>
    <n v="5"/>
    <x v="2"/>
    <x v="16"/>
    <s v="Completed"/>
    <x v="99"/>
    <n v="9.6666666666666661"/>
    <s v="Utilized"/>
    <x v="0"/>
    <s v="CityD"/>
    <n v="203"/>
    <n v="10"/>
    <n v="193"/>
    <x v="0"/>
    <x v="0"/>
    <n v="100"/>
    <x v="1"/>
    <n v="5"/>
    <s v="Route1"/>
    <s v="Zone3"/>
    <x v="1"/>
    <d v="2023-09-01T15:20:00"/>
  </r>
  <r>
    <n v="1825"/>
    <s v="345 Elm St"/>
    <n v="5"/>
    <x v="0"/>
    <x v="745"/>
    <s v="In Progress"/>
    <x v="89"/>
    <n v="15.933333333333334"/>
    <s v="Under Utilized"/>
    <x v="2"/>
    <s v="CityD"/>
    <n v="239"/>
    <n v="24"/>
    <n v="215"/>
    <x v="0"/>
    <x v="1"/>
    <n v="100"/>
    <x v="0"/>
    <n v="5"/>
    <s v="Route1"/>
    <s v="Zone2"/>
    <x v="0"/>
    <d v="2023-09-01T14:53:00"/>
  </r>
  <r>
    <n v="1826"/>
    <s v="335 Cedar St"/>
    <n v="5"/>
    <x v="1"/>
    <x v="746"/>
    <s v="In Progress"/>
    <x v="1"/>
    <n v="4.3529411764705879"/>
    <s v="Utilized"/>
    <x v="2"/>
    <s v="CityB"/>
    <n v="74"/>
    <n v="22"/>
    <n v="52"/>
    <x v="0"/>
    <x v="1"/>
    <n v="100"/>
    <x v="2"/>
    <n v="5"/>
    <s v="Route4"/>
    <s v="Zone2"/>
    <x v="1"/>
    <d v="2023-09-01T14:30:00"/>
  </r>
  <r>
    <n v="1827"/>
    <s v="874 Main St"/>
    <n v="5"/>
    <x v="3"/>
    <x v="747"/>
    <s v="Completed"/>
    <x v="7"/>
    <n v="14.875"/>
    <s v="Utilized"/>
    <x v="1"/>
    <s v="CityA"/>
    <n v="238"/>
    <n v="4"/>
    <n v="234"/>
    <x v="0"/>
    <x v="0"/>
    <n v="100"/>
    <x v="0"/>
    <n v="5"/>
    <s v="Route2"/>
    <s v="Zone1"/>
    <x v="1"/>
    <d v="2023-09-01T17:08:00"/>
  </r>
  <r>
    <n v="1828"/>
    <s v="85 Main St"/>
    <n v="5"/>
    <x v="3"/>
    <x v="748"/>
    <s v="Completed"/>
    <x v="33"/>
    <n v="2.72"/>
    <s v="Utilized"/>
    <x v="1"/>
    <s v="CityD"/>
    <n v="68"/>
    <n v="4"/>
    <n v="64"/>
    <x v="0"/>
    <x v="0"/>
    <n v="100"/>
    <x v="2"/>
    <n v="5"/>
    <s v="Route4"/>
    <s v="Zone1"/>
    <x v="0"/>
    <d v="2023-09-01T13:31:00"/>
  </r>
  <r>
    <n v="1829"/>
    <s v="154 Cedar St"/>
    <n v="5"/>
    <x v="1"/>
    <x v="749"/>
    <s v="Completed"/>
    <x v="31"/>
    <n v="10.076923076923077"/>
    <s v="Under Utilized"/>
    <x v="0"/>
    <s v="CityD"/>
    <n v="131"/>
    <n v="3"/>
    <n v="128"/>
    <x v="0"/>
    <x v="0"/>
    <n v="100"/>
    <x v="0"/>
    <n v="5"/>
    <s v="Route1"/>
    <s v="Zone1"/>
    <x v="0"/>
    <d v="2023-09-01T13:59:00"/>
  </r>
  <r>
    <n v="1830"/>
    <s v="505 Main St"/>
    <n v="5"/>
    <x v="2"/>
    <x v="750"/>
    <s v="In Progress"/>
    <x v="87"/>
    <n v="6.1538461538461542"/>
    <s v="Under Utilized"/>
    <x v="0"/>
    <s v="CityA"/>
    <n v="80"/>
    <n v="8"/>
    <n v="72"/>
    <x v="0"/>
    <x v="0"/>
    <n v="100"/>
    <x v="0"/>
    <n v="5"/>
    <s v="Route3"/>
    <s v="Zone3"/>
    <x v="0"/>
    <d v="2023-09-01T16:06:00"/>
  </r>
  <r>
    <n v="1831"/>
    <s v="53 Main St"/>
    <n v="5"/>
    <x v="1"/>
    <x v="751"/>
    <s v="In Progress"/>
    <x v="35"/>
    <n v="19.666666666666668"/>
    <s v="Under Utilized"/>
    <x v="1"/>
    <s v="CityE"/>
    <n v="177"/>
    <n v="23"/>
    <n v="154"/>
    <x v="0"/>
    <x v="1"/>
    <n v="100"/>
    <x v="1"/>
    <n v="5"/>
    <s v="Route5"/>
    <s v="Zone2"/>
    <x v="0"/>
    <d v="2023-09-01T09:08:00"/>
  </r>
  <r>
    <n v="1832"/>
    <s v="182 Main St"/>
    <n v="5"/>
    <x v="2"/>
    <x v="752"/>
    <s v="Completed"/>
    <x v="43"/>
    <n v="6.84"/>
    <s v="Utilized"/>
    <x v="0"/>
    <s v="CityB"/>
    <n v="171"/>
    <n v="28"/>
    <n v="143"/>
    <x v="0"/>
    <x v="1"/>
    <n v="100"/>
    <x v="1"/>
    <n v="5"/>
    <s v="Route1"/>
    <s v="Zone1"/>
    <x v="0"/>
    <d v="2023-09-01T13:49:00"/>
  </r>
  <r>
    <n v="1833"/>
    <s v="299 Oak St"/>
    <n v="5"/>
    <x v="4"/>
    <x v="753"/>
    <s v="Completed"/>
    <x v="58"/>
    <n v="12.882352941176471"/>
    <s v="Utilized"/>
    <x v="1"/>
    <s v="CityB"/>
    <n v="219"/>
    <n v="1"/>
    <n v="218"/>
    <x v="0"/>
    <x v="0"/>
    <n v="100"/>
    <x v="2"/>
    <n v="5"/>
    <s v="Route2"/>
    <s v="Zone3"/>
    <x v="1"/>
    <d v="2023-09-01T10:44:00"/>
  </r>
  <r>
    <n v="1834"/>
    <s v="683 Cedar St"/>
    <n v="5"/>
    <x v="3"/>
    <x v="754"/>
    <s v="In Progress"/>
    <x v="94"/>
    <n v="4.6923076923076925"/>
    <s v="Under Utilized"/>
    <x v="2"/>
    <s v="CityB"/>
    <n v="61"/>
    <n v="16"/>
    <n v="45"/>
    <x v="0"/>
    <x v="1"/>
    <n v="100"/>
    <x v="0"/>
    <n v="5"/>
    <s v="Route5"/>
    <s v="Zone1"/>
    <x v="0"/>
    <d v="2023-09-01T16:11:00"/>
  </r>
  <r>
    <n v="1835"/>
    <s v="42 Elm St"/>
    <n v="5"/>
    <x v="4"/>
    <x v="755"/>
    <s v="Completed"/>
    <x v="45"/>
    <n v="13.928571428571429"/>
    <s v="Under Utilized"/>
    <x v="2"/>
    <s v="CityD"/>
    <n v="195"/>
    <n v="13"/>
    <n v="182"/>
    <x v="0"/>
    <x v="0"/>
    <n v="100"/>
    <x v="1"/>
    <n v="5"/>
    <s v="Route1"/>
    <s v="Zone1"/>
    <x v="1"/>
    <d v="2023-09-01T13:06:00"/>
  </r>
  <r>
    <n v="1836"/>
    <s v="339 Main St"/>
    <n v="5"/>
    <x v="3"/>
    <x v="756"/>
    <s v="In Progress"/>
    <x v="97"/>
    <n v="5.833333333333333"/>
    <s v="Under Utilized"/>
    <x v="0"/>
    <s v="CityD"/>
    <n v="70"/>
    <n v="21"/>
    <n v="49"/>
    <x v="0"/>
    <x v="1"/>
    <n v="100"/>
    <x v="0"/>
    <n v="5"/>
    <s v="Route2"/>
    <s v="Zone1"/>
    <x v="0"/>
    <d v="2023-09-01T13:51:00"/>
  </r>
  <r>
    <n v="1837"/>
    <s v="597 Main St"/>
    <n v="5"/>
    <x v="3"/>
    <x v="540"/>
    <s v="Completed"/>
    <x v="51"/>
    <n v="5.7"/>
    <s v="Utilized"/>
    <x v="1"/>
    <s v="CityD"/>
    <n v="114"/>
    <n v="17"/>
    <n v="97"/>
    <x v="0"/>
    <x v="1"/>
    <n v="100"/>
    <x v="1"/>
    <n v="5"/>
    <s v="Route2"/>
    <s v="Zone1"/>
    <x v="1"/>
    <d v="2023-09-01T13:08:00"/>
  </r>
  <r>
    <n v="1838"/>
    <s v="630 Main St"/>
    <n v="5"/>
    <x v="2"/>
    <x v="594"/>
    <s v="In Progress"/>
    <x v="27"/>
    <n v="18.727272727272727"/>
    <s v="Under Utilized"/>
    <x v="1"/>
    <s v="CityE"/>
    <n v="206"/>
    <n v="20"/>
    <n v="186"/>
    <x v="0"/>
    <x v="1"/>
    <n v="100"/>
    <x v="2"/>
    <n v="5"/>
    <s v="Route1"/>
    <s v="Zone1"/>
    <x v="2"/>
    <d v="2023-09-01T11:04:00"/>
  </r>
  <r>
    <n v="1839"/>
    <s v="809 Elm St"/>
    <n v="5"/>
    <x v="1"/>
    <x v="670"/>
    <s v="Completed"/>
    <x v="82"/>
    <n v="10"/>
    <s v="Under Utilized"/>
    <x v="1"/>
    <s v="CityC"/>
    <n v="140"/>
    <n v="18"/>
    <n v="122"/>
    <x v="0"/>
    <x v="1"/>
    <n v="100"/>
    <x v="1"/>
    <n v="5"/>
    <s v="Route4"/>
    <s v="Zone1"/>
    <x v="0"/>
    <d v="2023-09-01T13:43:00"/>
  </r>
  <r>
    <n v="1840"/>
    <s v="844 Pine St"/>
    <n v="5"/>
    <x v="3"/>
    <x v="757"/>
    <s v="Completed"/>
    <x v="6"/>
    <n v="7.4444444444444446"/>
    <s v="Utilized"/>
    <x v="0"/>
    <s v="CityA"/>
    <n v="134"/>
    <n v="5"/>
    <n v="129"/>
    <x v="0"/>
    <x v="0"/>
    <n v="100"/>
    <x v="2"/>
    <n v="5"/>
    <s v="Route5"/>
    <s v="Zone2"/>
    <x v="2"/>
    <d v="2023-09-01T13:55:00"/>
  </r>
  <r>
    <n v="1841"/>
    <s v="274 Cedar St"/>
    <n v="5"/>
    <x v="4"/>
    <x v="758"/>
    <s v="Completed"/>
    <x v="83"/>
    <n v="8.8571428571428577"/>
    <s v="Under Utilized"/>
    <x v="1"/>
    <s v="CityE"/>
    <n v="124"/>
    <n v="23"/>
    <n v="101"/>
    <x v="0"/>
    <x v="1"/>
    <n v="100"/>
    <x v="0"/>
    <n v="5"/>
    <s v="Route4"/>
    <s v="Zone2"/>
    <x v="0"/>
    <d v="2023-09-01T14:40:00"/>
  </r>
  <r>
    <n v="1842"/>
    <s v="631 Cedar St"/>
    <n v="5"/>
    <x v="3"/>
    <x v="759"/>
    <s v="Completed"/>
    <x v="51"/>
    <n v="6.05"/>
    <s v="Utilized"/>
    <x v="0"/>
    <s v="CityA"/>
    <n v="121"/>
    <n v="4"/>
    <n v="117"/>
    <x v="0"/>
    <x v="0"/>
    <n v="100"/>
    <x v="0"/>
    <n v="5"/>
    <s v="Route4"/>
    <s v="Zone1"/>
    <x v="2"/>
    <d v="2023-09-01T14:36:00"/>
  </r>
  <r>
    <n v="1843"/>
    <s v="852 Cedar St"/>
    <n v="5"/>
    <x v="4"/>
    <x v="760"/>
    <s v="Completed"/>
    <x v="33"/>
    <n v="5.24"/>
    <s v="Utilized"/>
    <x v="0"/>
    <s v="CityE"/>
    <n v="131"/>
    <n v="22"/>
    <n v="109"/>
    <x v="0"/>
    <x v="1"/>
    <n v="100"/>
    <x v="1"/>
    <n v="5"/>
    <s v="Route4"/>
    <s v="Zone3"/>
    <x v="2"/>
    <d v="2023-09-01T14:21:00"/>
  </r>
  <r>
    <n v="1844"/>
    <s v="142 Main St"/>
    <n v="5"/>
    <x v="1"/>
    <x v="761"/>
    <s v="Completed"/>
    <x v="78"/>
    <n v="5.2777777777777777"/>
    <s v="Utilized"/>
    <x v="0"/>
    <s v="CityD"/>
    <n v="95"/>
    <n v="4"/>
    <n v="91"/>
    <x v="0"/>
    <x v="0"/>
    <n v="100"/>
    <x v="1"/>
    <n v="5"/>
    <s v="Route5"/>
    <s v="Zone1"/>
    <x v="1"/>
    <d v="2023-09-01T13:05:00"/>
  </r>
  <r>
    <n v="1845"/>
    <s v="621 Oak St"/>
    <n v="5"/>
    <x v="2"/>
    <x v="762"/>
    <s v="Completed"/>
    <x v="8"/>
    <n v="6.8125"/>
    <s v="Utilized"/>
    <x v="0"/>
    <s v="CityE"/>
    <n v="109"/>
    <n v="21"/>
    <n v="88"/>
    <x v="0"/>
    <x v="1"/>
    <n v="100"/>
    <x v="0"/>
    <n v="5"/>
    <s v="Route3"/>
    <s v="Zone1"/>
    <x v="1"/>
    <d v="2023-09-01T11:08:00"/>
  </r>
  <r>
    <n v="1846"/>
    <s v="659 Cedar St"/>
    <n v="5"/>
    <x v="3"/>
    <x v="429"/>
    <s v="In Progress"/>
    <x v="77"/>
    <n v="9.3333333333333339"/>
    <s v="Utilized"/>
    <x v="0"/>
    <s v="CityE"/>
    <n v="168"/>
    <n v="12"/>
    <n v="156"/>
    <x v="0"/>
    <x v="0"/>
    <n v="100"/>
    <x v="1"/>
    <n v="5"/>
    <s v="Route4"/>
    <s v="Zone2"/>
    <x v="2"/>
    <d v="2023-09-01T09:38:00"/>
  </r>
  <r>
    <n v="1847"/>
    <s v="509 Cedar St"/>
    <n v="5"/>
    <x v="2"/>
    <x v="611"/>
    <s v="Completed"/>
    <x v="34"/>
    <n v="11.6875"/>
    <s v="Utilized"/>
    <x v="2"/>
    <s v="CityD"/>
    <n v="187"/>
    <n v="28"/>
    <n v="159"/>
    <x v="0"/>
    <x v="1"/>
    <n v="100"/>
    <x v="2"/>
    <n v="5"/>
    <s v="Route3"/>
    <s v="Zone2"/>
    <x v="0"/>
    <d v="2023-09-01T14:33:00"/>
  </r>
  <r>
    <n v="1848"/>
    <s v="706 Oak St"/>
    <n v="5"/>
    <x v="3"/>
    <x v="501"/>
    <s v="In Progress"/>
    <x v="78"/>
    <n v="10.444444444444445"/>
    <s v="Utilized"/>
    <x v="2"/>
    <s v="CityC"/>
    <n v="188"/>
    <n v="8"/>
    <n v="180"/>
    <x v="0"/>
    <x v="0"/>
    <n v="100"/>
    <x v="0"/>
    <n v="5"/>
    <s v="Route2"/>
    <s v="Zone1"/>
    <x v="0"/>
    <d v="2023-09-01T13:48:00"/>
  </r>
  <r>
    <n v="1849"/>
    <s v="403 Oak St"/>
    <n v="5"/>
    <x v="2"/>
    <x v="763"/>
    <s v="In Progress"/>
    <x v="7"/>
    <n v="10.5"/>
    <s v="Utilized"/>
    <x v="1"/>
    <s v="CityB"/>
    <n v="168"/>
    <n v="27"/>
    <n v="141"/>
    <x v="0"/>
    <x v="1"/>
    <n v="100"/>
    <x v="0"/>
    <n v="5"/>
    <s v="Route4"/>
    <s v="Zone1"/>
    <x v="0"/>
    <d v="2023-09-01T08:40:00"/>
  </r>
  <r>
    <n v="1850"/>
    <s v="712 Pine St"/>
    <n v="5"/>
    <x v="1"/>
    <x v="764"/>
    <s v="Completed"/>
    <x v="14"/>
    <n v="16.583333333333332"/>
    <s v="Under Utilized"/>
    <x v="2"/>
    <s v="CityE"/>
    <n v="199"/>
    <n v="27"/>
    <n v="172"/>
    <x v="0"/>
    <x v="1"/>
    <n v="100"/>
    <x v="0"/>
    <n v="5"/>
    <s v="Route3"/>
    <s v="Zone1"/>
    <x v="0"/>
    <d v="2023-09-01T08:31:00"/>
  </r>
  <r>
    <n v="1851"/>
    <s v="368 Cedar St"/>
    <n v="5"/>
    <x v="4"/>
    <x v="765"/>
    <s v="In Progress"/>
    <x v="44"/>
    <n v="5.16"/>
    <s v="Utilized"/>
    <x v="2"/>
    <s v="CityC"/>
    <n v="129"/>
    <n v="17"/>
    <n v="112"/>
    <x v="0"/>
    <x v="1"/>
    <n v="100"/>
    <x v="2"/>
    <n v="5"/>
    <s v="Route1"/>
    <s v="Zone1"/>
    <x v="0"/>
    <d v="2023-09-01T08:23:00"/>
  </r>
  <r>
    <n v="1852"/>
    <s v="301 Pine St"/>
    <n v="5"/>
    <x v="1"/>
    <x v="766"/>
    <s v="Completed"/>
    <x v="80"/>
    <n v="19.363636363636363"/>
    <s v="Under Utilized"/>
    <x v="2"/>
    <s v="CityE"/>
    <n v="213"/>
    <n v="27"/>
    <n v="186"/>
    <x v="0"/>
    <x v="1"/>
    <n v="100"/>
    <x v="0"/>
    <n v="5"/>
    <s v="Route5"/>
    <s v="Zone1"/>
    <x v="2"/>
    <d v="2023-09-01T13:00:00"/>
  </r>
  <r>
    <n v="1853"/>
    <s v="827 Elm St"/>
    <n v="5"/>
    <x v="4"/>
    <x v="767"/>
    <s v="Completed"/>
    <x v="5"/>
    <n v="5.55"/>
    <s v="Utilized"/>
    <x v="0"/>
    <s v="CityA"/>
    <n v="111"/>
    <n v="4"/>
    <n v="107"/>
    <x v="0"/>
    <x v="0"/>
    <n v="100"/>
    <x v="2"/>
    <n v="5"/>
    <s v="Route2"/>
    <s v="Zone2"/>
    <x v="1"/>
    <d v="2023-09-01T11:52:00"/>
  </r>
  <r>
    <n v="1854"/>
    <s v="683 Oak St"/>
    <n v="5"/>
    <x v="2"/>
    <x v="768"/>
    <s v="In Progress"/>
    <x v="82"/>
    <n v="12.357142857142858"/>
    <s v="Under Utilized"/>
    <x v="0"/>
    <s v="CityD"/>
    <n v="173"/>
    <n v="29"/>
    <n v="144"/>
    <x v="0"/>
    <x v="1"/>
    <n v="100"/>
    <x v="0"/>
    <n v="5"/>
    <s v="Route1"/>
    <s v="Zone3"/>
    <x v="1"/>
    <d v="2023-09-01T15:13:00"/>
  </r>
  <r>
    <n v="1855"/>
    <s v="247 Pine St"/>
    <n v="5"/>
    <x v="2"/>
    <x v="769"/>
    <s v="Completed"/>
    <x v="28"/>
    <n v="11.923076923076923"/>
    <s v="Under Utilized"/>
    <x v="2"/>
    <s v="CityD"/>
    <n v="155"/>
    <n v="20"/>
    <n v="135"/>
    <x v="0"/>
    <x v="1"/>
    <n v="100"/>
    <x v="1"/>
    <n v="5"/>
    <s v="Route4"/>
    <s v="Zone2"/>
    <x v="1"/>
    <d v="2023-09-01T15:06:00"/>
  </r>
  <r>
    <n v="1856"/>
    <s v="721 Elm St"/>
    <n v="5"/>
    <x v="3"/>
    <x v="770"/>
    <s v="In Progress"/>
    <x v="32"/>
    <n v="8.7142857142857135"/>
    <s v="Under Utilized"/>
    <x v="1"/>
    <s v="CityB"/>
    <n v="122"/>
    <n v="5"/>
    <n v="117"/>
    <x v="0"/>
    <x v="0"/>
    <n v="100"/>
    <x v="2"/>
    <n v="5"/>
    <s v="Route4"/>
    <s v="Zone3"/>
    <x v="1"/>
    <d v="2023-09-01T12:52:00"/>
  </r>
  <r>
    <n v="1857"/>
    <s v="82 Main St"/>
    <n v="5"/>
    <x v="0"/>
    <x v="771"/>
    <s v="Completed"/>
    <x v="75"/>
    <n v="7.833333333333333"/>
    <s v="Utilized"/>
    <x v="1"/>
    <s v="CityE"/>
    <n v="141"/>
    <n v="7"/>
    <n v="134"/>
    <x v="0"/>
    <x v="0"/>
    <n v="100"/>
    <x v="2"/>
    <n v="5"/>
    <s v="Route3"/>
    <s v="Zone1"/>
    <x v="0"/>
    <d v="2023-09-01T17:17:00"/>
  </r>
  <r>
    <n v="1858"/>
    <s v="897 Main St"/>
    <n v="5"/>
    <x v="2"/>
    <x v="772"/>
    <s v="Completed"/>
    <x v="1"/>
    <n v="9"/>
    <s v="Utilized"/>
    <x v="1"/>
    <s v="CityD"/>
    <n v="153"/>
    <n v="20"/>
    <n v="133"/>
    <x v="0"/>
    <x v="1"/>
    <n v="100"/>
    <x v="1"/>
    <n v="5"/>
    <s v="Route2"/>
    <s v="Zone3"/>
    <x v="0"/>
    <d v="2023-09-01T09:56:00"/>
  </r>
  <r>
    <n v="1859"/>
    <s v="111 Pine St"/>
    <n v="5"/>
    <x v="2"/>
    <x v="773"/>
    <s v="In Progress"/>
    <x v="23"/>
    <n v="12.647058823529411"/>
    <s v="Utilized"/>
    <x v="2"/>
    <s v="CityB"/>
    <n v="215"/>
    <n v="13"/>
    <n v="202"/>
    <x v="0"/>
    <x v="0"/>
    <n v="100"/>
    <x v="0"/>
    <n v="5"/>
    <s v="Route1"/>
    <s v="Zone2"/>
    <x v="1"/>
    <d v="2023-09-01T09:32:00"/>
  </r>
  <r>
    <n v="1860"/>
    <s v="153 Main St"/>
    <n v="5"/>
    <x v="4"/>
    <x v="774"/>
    <s v="Completed"/>
    <x v="24"/>
    <n v="17.076923076923077"/>
    <s v="Under Utilized"/>
    <x v="1"/>
    <s v="CityC"/>
    <n v="222"/>
    <n v="22"/>
    <n v="200"/>
    <x v="0"/>
    <x v="1"/>
    <n v="100"/>
    <x v="1"/>
    <n v="5"/>
    <s v="Route4"/>
    <s v="Zone3"/>
    <x v="2"/>
    <d v="2023-09-01T15:00:00"/>
  </r>
  <r>
    <n v="1861"/>
    <s v="789 Oak St"/>
    <n v="5"/>
    <x v="4"/>
    <x v="775"/>
    <s v="In Progress"/>
    <x v="99"/>
    <n v="6.0476190476190474"/>
    <s v="Utilized"/>
    <x v="2"/>
    <s v="CityB"/>
    <n v="127"/>
    <n v="7"/>
    <n v="120"/>
    <x v="0"/>
    <x v="0"/>
    <n v="100"/>
    <x v="1"/>
    <n v="5"/>
    <s v="Route3"/>
    <s v="Zone1"/>
    <x v="2"/>
    <d v="2023-09-01T09:00:00"/>
  </r>
  <r>
    <n v="1862"/>
    <s v="594 Elm St"/>
    <n v="5"/>
    <x v="1"/>
    <x v="776"/>
    <s v="Completed"/>
    <x v="30"/>
    <n v="10.666666666666666"/>
    <s v="Under Utilized"/>
    <x v="0"/>
    <s v="CityE"/>
    <n v="128"/>
    <n v="22"/>
    <n v="106"/>
    <x v="0"/>
    <x v="1"/>
    <n v="100"/>
    <x v="2"/>
    <n v="5"/>
    <s v="Route4"/>
    <s v="Zone2"/>
    <x v="2"/>
    <d v="2023-09-01T09:39:00"/>
  </r>
  <r>
    <n v="1863"/>
    <s v="446 Pine St"/>
    <n v="5"/>
    <x v="3"/>
    <x v="777"/>
    <s v="Completed"/>
    <x v="70"/>
    <n v="9.8181818181818183"/>
    <s v="Under Utilized"/>
    <x v="2"/>
    <s v="CityE"/>
    <n v="108"/>
    <n v="12"/>
    <n v="96"/>
    <x v="0"/>
    <x v="0"/>
    <n v="100"/>
    <x v="2"/>
    <n v="5"/>
    <s v="Route4"/>
    <s v="Zone3"/>
    <x v="1"/>
    <d v="2023-09-01T16:09:00"/>
  </r>
  <r>
    <n v="1864"/>
    <s v="953 Cedar St"/>
    <n v="5"/>
    <x v="0"/>
    <x v="778"/>
    <s v="Completed"/>
    <x v="10"/>
    <n v="5.0526315789473681"/>
    <s v="Utilized"/>
    <x v="2"/>
    <s v="CityE"/>
    <n v="96"/>
    <n v="28"/>
    <n v="68"/>
    <x v="0"/>
    <x v="1"/>
    <n v="100"/>
    <x v="2"/>
    <n v="5"/>
    <s v="Route2"/>
    <s v="Zone3"/>
    <x v="0"/>
    <d v="2023-09-01T15:36:00"/>
  </r>
  <r>
    <n v="1865"/>
    <s v="310 Elm St"/>
    <n v="5"/>
    <x v="1"/>
    <x v="779"/>
    <s v="In Progress"/>
    <x v="98"/>
    <n v="9.9166666666666661"/>
    <s v="Under Utilized"/>
    <x v="1"/>
    <s v="CityD"/>
    <n v="119"/>
    <n v="26"/>
    <n v="93"/>
    <x v="0"/>
    <x v="1"/>
    <n v="100"/>
    <x v="0"/>
    <n v="5"/>
    <s v="Route3"/>
    <s v="Zone1"/>
    <x v="0"/>
    <d v="2023-09-01T12:18:00"/>
  </r>
  <r>
    <n v="1866"/>
    <s v="672 Main St"/>
    <n v="5"/>
    <x v="4"/>
    <x v="780"/>
    <s v="In Progress"/>
    <x v="58"/>
    <n v="9.235294117647058"/>
    <s v="Utilized"/>
    <x v="2"/>
    <s v="CityD"/>
    <n v="157"/>
    <n v="6"/>
    <n v="151"/>
    <x v="0"/>
    <x v="0"/>
    <n v="100"/>
    <x v="1"/>
    <n v="5"/>
    <s v="Route4"/>
    <s v="Zone1"/>
    <x v="1"/>
    <d v="2023-09-01T09:29:00"/>
  </r>
  <r>
    <n v="1867"/>
    <s v="161 Pine St"/>
    <n v="5"/>
    <x v="2"/>
    <x v="140"/>
    <s v="In Progress"/>
    <x v="77"/>
    <n v="10.333333333333334"/>
    <s v="Utilized"/>
    <x v="2"/>
    <s v="CityA"/>
    <n v="186"/>
    <n v="15"/>
    <n v="171"/>
    <x v="0"/>
    <x v="0"/>
    <n v="100"/>
    <x v="0"/>
    <n v="5"/>
    <s v="Route3"/>
    <s v="Zone2"/>
    <x v="2"/>
    <d v="2023-09-01T10:22:00"/>
  </r>
  <r>
    <n v="1868"/>
    <s v="354 Main St"/>
    <n v="5"/>
    <x v="3"/>
    <x v="781"/>
    <s v="In Progress"/>
    <x v="71"/>
    <n v="5.75"/>
    <s v="Utilized"/>
    <x v="1"/>
    <s v="CityC"/>
    <n v="115"/>
    <n v="7"/>
    <n v="108"/>
    <x v="0"/>
    <x v="0"/>
    <n v="100"/>
    <x v="1"/>
    <n v="5"/>
    <s v="Route2"/>
    <s v="Zone1"/>
    <x v="2"/>
    <d v="2023-09-01T10:44:00"/>
  </r>
  <r>
    <n v="1869"/>
    <s v="33 Oak St"/>
    <n v="5"/>
    <x v="1"/>
    <x v="782"/>
    <s v="Completed"/>
    <x v="63"/>
    <n v="14.6"/>
    <s v="Under Utilized"/>
    <x v="2"/>
    <s v="CityC"/>
    <n v="146"/>
    <n v="8"/>
    <n v="138"/>
    <x v="0"/>
    <x v="0"/>
    <n v="100"/>
    <x v="1"/>
    <n v="5"/>
    <s v="Route4"/>
    <s v="Zone3"/>
    <x v="1"/>
    <d v="2023-09-01T10:46:00"/>
  </r>
  <r>
    <n v="1870"/>
    <s v="192 Pine St"/>
    <n v="5"/>
    <x v="1"/>
    <x v="783"/>
    <s v="In Progress"/>
    <x v="29"/>
    <n v="6.6111111111111107"/>
    <s v="Utilized"/>
    <x v="1"/>
    <s v="CityA"/>
    <n v="119"/>
    <n v="4"/>
    <n v="115"/>
    <x v="0"/>
    <x v="0"/>
    <n v="100"/>
    <x v="0"/>
    <n v="5"/>
    <s v="Route2"/>
    <s v="Zone2"/>
    <x v="1"/>
    <d v="2023-09-01T10:18:00"/>
  </r>
  <r>
    <n v="1871"/>
    <s v="675 Pine St"/>
    <n v="5"/>
    <x v="4"/>
    <x v="481"/>
    <s v="In Progress"/>
    <x v="83"/>
    <n v="14.428571428571429"/>
    <s v="Under Utilized"/>
    <x v="1"/>
    <s v="CityC"/>
    <n v="202"/>
    <n v="16"/>
    <n v="186"/>
    <x v="0"/>
    <x v="1"/>
    <n v="100"/>
    <x v="2"/>
    <n v="5"/>
    <s v="Route1"/>
    <s v="Zone1"/>
    <x v="2"/>
    <d v="2023-09-01T16:47:00"/>
  </r>
  <r>
    <n v="1872"/>
    <s v="461 Elm St"/>
    <n v="5"/>
    <x v="4"/>
    <x v="220"/>
    <s v="In Progress"/>
    <x v="78"/>
    <n v="10.222222222222221"/>
    <s v="Utilized"/>
    <x v="0"/>
    <s v="CityE"/>
    <n v="184"/>
    <n v="16"/>
    <n v="168"/>
    <x v="0"/>
    <x v="1"/>
    <n v="100"/>
    <x v="2"/>
    <n v="5"/>
    <s v="Route1"/>
    <s v="Zone2"/>
    <x v="2"/>
    <d v="2023-09-01T14:04:00"/>
  </r>
  <r>
    <n v="1873"/>
    <s v="764 Pine St"/>
    <n v="5"/>
    <x v="4"/>
    <x v="784"/>
    <s v="In Progress"/>
    <x v="41"/>
    <n v="11.363636363636363"/>
    <s v="Under Utilized"/>
    <x v="2"/>
    <s v="CityB"/>
    <n v="125"/>
    <n v="21"/>
    <n v="104"/>
    <x v="0"/>
    <x v="1"/>
    <n v="100"/>
    <x v="0"/>
    <n v="5"/>
    <s v="Route2"/>
    <s v="Zone2"/>
    <x v="0"/>
    <d v="2023-09-01T16:34:00"/>
  </r>
  <r>
    <n v="1874"/>
    <s v="982 Cedar St"/>
    <n v="5"/>
    <x v="2"/>
    <x v="785"/>
    <s v="In Progress"/>
    <x v="95"/>
    <n v="14.1875"/>
    <s v="Utilized"/>
    <x v="1"/>
    <s v="CityB"/>
    <n v="227"/>
    <n v="28"/>
    <n v="199"/>
    <x v="0"/>
    <x v="1"/>
    <n v="100"/>
    <x v="1"/>
    <n v="5"/>
    <s v="Route1"/>
    <s v="Zone1"/>
    <x v="0"/>
    <d v="2023-09-01T12:02:00"/>
  </r>
  <r>
    <n v="1875"/>
    <s v="8 Elm St"/>
    <n v="5"/>
    <x v="4"/>
    <x v="15"/>
    <s v="In Progress"/>
    <x v="33"/>
    <n v="7.52"/>
    <s v="Utilized"/>
    <x v="2"/>
    <s v="CityA"/>
    <n v="188"/>
    <n v="8"/>
    <n v="180"/>
    <x v="0"/>
    <x v="0"/>
    <n v="100"/>
    <x v="1"/>
    <n v="5"/>
    <s v="Route3"/>
    <s v="Zone2"/>
    <x v="2"/>
    <d v="2023-09-01T12:07:00"/>
  </r>
  <r>
    <n v="1876"/>
    <s v="426 Main St"/>
    <n v="5"/>
    <x v="1"/>
    <x v="786"/>
    <s v="In Progress"/>
    <x v="70"/>
    <n v="17.454545454545453"/>
    <s v="Under Utilized"/>
    <x v="1"/>
    <s v="CityD"/>
    <n v="192"/>
    <n v="15"/>
    <n v="177"/>
    <x v="0"/>
    <x v="0"/>
    <n v="100"/>
    <x v="0"/>
    <n v="5"/>
    <s v="Route4"/>
    <s v="Zone1"/>
    <x v="1"/>
    <d v="2023-09-01T16:45:00"/>
  </r>
  <r>
    <n v="1877"/>
    <s v="897 Oak St"/>
    <n v="5"/>
    <x v="2"/>
    <x v="574"/>
    <s v="In Progress"/>
    <x v="69"/>
    <n v="18.25"/>
    <s v="Under Utilized"/>
    <x v="1"/>
    <s v="CityA"/>
    <n v="219"/>
    <n v="12"/>
    <n v="207"/>
    <x v="0"/>
    <x v="0"/>
    <n v="100"/>
    <x v="0"/>
    <n v="5"/>
    <s v="Route3"/>
    <s v="Zone3"/>
    <x v="1"/>
    <d v="2023-09-01T09:37:00"/>
  </r>
  <r>
    <n v="1878"/>
    <s v="44 Elm St"/>
    <n v="5"/>
    <x v="2"/>
    <x v="787"/>
    <s v="In Progress"/>
    <x v="39"/>
    <n v="12.357142857142858"/>
    <s v="Under Utilized"/>
    <x v="1"/>
    <s v="CityC"/>
    <n v="173"/>
    <n v="10"/>
    <n v="163"/>
    <x v="0"/>
    <x v="0"/>
    <n v="100"/>
    <x v="2"/>
    <n v="5"/>
    <s v="Route3"/>
    <s v="Zone2"/>
    <x v="2"/>
    <d v="2023-09-01T09:52:00"/>
  </r>
  <r>
    <n v="1879"/>
    <s v="526 Cedar St"/>
    <n v="5"/>
    <x v="1"/>
    <x v="788"/>
    <s v="Completed"/>
    <x v="5"/>
    <n v="8.8000000000000007"/>
    <s v="Utilized"/>
    <x v="0"/>
    <s v="CityE"/>
    <n v="176"/>
    <n v="28"/>
    <n v="148"/>
    <x v="0"/>
    <x v="1"/>
    <n v="100"/>
    <x v="2"/>
    <n v="5"/>
    <s v="Route5"/>
    <s v="Zone3"/>
    <x v="1"/>
    <d v="2023-09-01T12:04:00"/>
  </r>
  <r>
    <n v="1880"/>
    <s v="981 Oak St"/>
    <n v="5"/>
    <x v="2"/>
    <x v="401"/>
    <s v="In Progress"/>
    <x v="16"/>
    <n v="11.133333333333333"/>
    <s v="Under Utilized"/>
    <x v="0"/>
    <s v="CityD"/>
    <n v="167"/>
    <n v="4"/>
    <n v="163"/>
    <x v="0"/>
    <x v="0"/>
    <n v="100"/>
    <x v="1"/>
    <n v="5"/>
    <s v="Route2"/>
    <s v="Zone1"/>
    <x v="1"/>
    <d v="2023-09-01T09:46:00"/>
  </r>
  <r>
    <n v="1881"/>
    <s v="739 Elm St"/>
    <n v="5"/>
    <x v="1"/>
    <x v="789"/>
    <s v="Completed"/>
    <x v="41"/>
    <n v="20.727272727272727"/>
    <s v="Under Utilized"/>
    <x v="1"/>
    <s v="CityA"/>
    <n v="228"/>
    <n v="13"/>
    <n v="215"/>
    <x v="0"/>
    <x v="0"/>
    <n v="100"/>
    <x v="1"/>
    <n v="5"/>
    <s v="Route2"/>
    <s v="Zone3"/>
    <x v="2"/>
    <d v="2023-09-01T13:32:00"/>
  </r>
  <r>
    <n v="1882"/>
    <s v="40 Main St"/>
    <n v="5"/>
    <x v="4"/>
    <x v="790"/>
    <s v="In Progress"/>
    <x v="9"/>
    <n v="12"/>
    <s v="Utilized"/>
    <x v="0"/>
    <s v="CityE"/>
    <n v="228"/>
    <n v="13"/>
    <n v="215"/>
    <x v="0"/>
    <x v="0"/>
    <n v="100"/>
    <x v="0"/>
    <n v="5"/>
    <s v="Route2"/>
    <s v="Zone3"/>
    <x v="1"/>
    <d v="2023-09-01T16:08:00"/>
  </r>
  <r>
    <n v="1883"/>
    <s v="729 Oak St"/>
    <n v="5"/>
    <x v="0"/>
    <x v="791"/>
    <s v="In Progress"/>
    <x v="31"/>
    <n v="5.6923076923076925"/>
    <s v="Under Utilized"/>
    <x v="0"/>
    <s v="CityD"/>
    <n v="74"/>
    <n v="24"/>
    <n v="50"/>
    <x v="0"/>
    <x v="1"/>
    <n v="100"/>
    <x v="2"/>
    <n v="5"/>
    <s v="Route5"/>
    <s v="Zone1"/>
    <x v="2"/>
    <d v="2023-09-01T11:30:00"/>
  </r>
  <r>
    <n v="1884"/>
    <s v="382 Oak St"/>
    <n v="5"/>
    <x v="3"/>
    <x v="792"/>
    <s v="Completed"/>
    <x v="91"/>
    <n v="17.416666666666668"/>
    <s v="Under Utilized"/>
    <x v="0"/>
    <s v="CityD"/>
    <n v="209"/>
    <n v="8"/>
    <n v="201"/>
    <x v="0"/>
    <x v="0"/>
    <n v="100"/>
    <x v="0"/>
    <n v="5"/>
    <s v="Route4"/>
    <s v="Zone3"/>
    <x v="2"/>
    <d v="2023-09-01T16:45:00"/>
  </r>
  <r>
    <n v="1885"/>
    <s v="108 Pine St"/>
    <n v="5"/>
    <x v="0"/>
    <x v="793"/>
    <s v="In Progress"/>
    <x v="2"/>
    <n v="15.466666666666667"/>
    <s v="Under Utilized"/>
    <x v="2"/>
    <s v="CityA"/>
    <n v="232"/>
    <n v="29"/>
    <n v="203"/>
    <x v="0"/>
    <x v="1"/>
    <n v="100"/>
    <x v="0"/>
    <n v="5"/>
    <s v="Route2"/>
    <s v="Zone2"/>
    <x v="0"/>
    <d v="2023-09-01T09:49:00"/>
  </r>
  <r>
    <n v="1886"/>
    <s v="207 Elm St"/>
    <n v="5"/>
    <x v="2"/>
    <x v="794"/>
    <s v="In Progress"/>
    <x v="55"/>
    <n v="5.4615384615384617"/>
    <s v="Under Utilized"/>
    <x v="0"/>
    <s v="CityD"/>
    <n v="71"/>
    <n v="25"/>
    <n v="46"/>
    <x v="0"/>
    <x v="1"/>
    <n v="100"/>
    <x v="1"/>
    <n v="5"/>
    <s v="Route4"/>
    <s v="Zone2"/>
    <x v="0"/>
    <d v="2023-09-01T14:25:00"/>
  </r>
  <r>
    <n v="1887"/>
    <s v="341 Cedar St"/>
    <n v="5"/>
    <x v="4"/>
    <x v="795"/>
    <s v="Completed"/>
    <x v="51"/>
    <n v="6.15"/>
    <s v="Utilized"/>
    <x v="1"/>
    <s v="CityD"/>
    <n v="123"/>
    <n v="19"/>
    <n v="104"/>
    <x v="0"/>
    <x v="1"/>
    <n v="100"/>
    <x v="1"/>
    <n v="5"/>
    <s v="Route2"/>
    <s v="Zone3"/>
    <x v="2"/>
    <d v="2023-09-01T14:06:00"/>
  </r>
  <r>
    <n v="1888"/>
    <s v="544 Pine St"/>
    <n v="5"/>
    <x v="0"/>
    <x v="796"/>
    <s v="Completed"/>
    <x v="86"/>
    <n v="10.090909090909092"/>
    <s v="Utilized"/>
    <x v="0"/>
    <s v="CityB"/>
    <n v="222"/>
    <n v="27"/>
    <n v="195"/>
    <x v="0"/>
    <x v="1"/>
    <n v="100"/>
    <x v="0"/>
    <n v="5"/>
    <s v="Route4"/>
    <s v="Zone3"/>
    <x v="1"/>
    <d v="2023-09-01T09:26:00"/>
  </r>
  <r>
    <n v="1889"/>
    <s v="605 Cedar St"/>
    <n v="5"/>
    <x v="0"/>
    <x v="797"/>
    <s v="In Progress"/>
    <x v="71"/>
    <n v="4.55"/>
    <s v="Utilized"/>
    <x v="0"/>
    <s v="CityB"/>
    <n v="91"/>
    <n v="28"/>
    <n v="63"/>
    <x v="0"/>
    <x v="1"/>
    <n v="100"/>
    <x v="2"/>
    <n v="5"/>
    <s v="Route3"/>
    <s v="Zone2"/>
    <x v="0"/>
    <d v="2023-09-01T15:48:00"/>
  </r>
  <r>
    <n v="1890"/>
    <s v="202 Pine St"/>
    <n v="5"/>
    <x v="3"/>
    <x v="798"/>
    <s v="Completed"/>
    <x v="47"/>
    <n v="16.363636363636363"/>
    <s v="Under Utilized"/>
    <x v="2"/>
    <s v="CityA"/>
    <n v="180"/>
    <n v="7"/>
    <n v="173"/>
    <x v="0"/>
    <x v="0"/>
    <n v="100"/>
    <x v="1"/>
    <n v="5"/>
    <s v="Route3"/>
    <s v="Zone2"/>
    <x v="2"/>
    <d v="2023-09-01T09:07:00"/>
  </r>
  <r>
    <n v="1891"/>
    <s v="466 Cedar St"/>
    <n v="5"/>
    <x v="0"/>
    <x v="653"/>
    <s v="Completed"/>
    <x v="89"/>
    <n v="15.466666666666667"/>
    <s v="Under Utilized"/>
    <x v="0"/>
    <s v="CityA"/>
    <n v="232"/>
    <n v="23"/>
    <n v="209"/>
    <x v="0"/>
    <x v="1"/>
    <n v="100"/>
    <x v="2"/>
    <n v="5"/>
    <s v="Route5"/>
    <s v="Zone2"/>
    <x v="1"/>
    <d v="2023-09-01T16:55:00"/>
  </r>
  <r>
    <n v="1892"/>
    <s v="298 Cedar St"/>
    <n v="5"/>
    <x v="1"/>
    <x v="799"/>
    <s v="Completed"/>
    <x v="0"/>
    <n v="4"/>
    <s v="Utilized"/>
    <x v="2"/>
    <s v="CityD"/>
    <n v="64"/>
    <n v="18"/>
    <n v="46"/>
    <x v="0"/>
    <x v="1"/>
    <n v="100"/>
    <x v="2"/>
    <n v="5"/>
    <s v="Route5"/>
    <s v="Zone2"/>
    <x v="0"/>
    <d v="2023-09-01T09:58:00"/>
  </r>
  <r>
    <n v="1893"/>
    <s v="46 Oak St"/>
    <n v="5"/>
    <x v="4"/>
    <x v="524"/>
    <s v="Completed"/>
    <x v="38"/>
    <n v="10.933333333333334"/>
    <s v="Under Utilized"/>
    <x v="1"/>
    <s v="CityB"/>
    <n v="164"/>
    <n v="10"/>
    <n v="154"/>
    <x v="0"/>
    <x v="0"/>
    <n v="100"/>
    <x v="0"/>
    <n v="5"/>
    <s v="Route5"/>
    <s v="Zone3"/>
    <x v="1"/>
    <d v="2023-09-01T12:45:00"/>
  </r>
  <r>
    <n v="1894"/>
    <s v="19 Pine St"/>
    <n v="5"/>
    <x v="0"/>
    <x v="800"/>
    <s v="In Progress"/>
    <x v="88"/>
    <n v="6.2941176470588234"/>
    <s v="Utilized"/>
    <x v="2"/>
    <s v="CityE"/>
    <n v="107"/>
    <n v="7"/>
    <n v="100"/>
    <x v="0"/>
    <x v="0"/>
    <n v="100"/>
    <x v="0"/>
    <n v="5"/>
    <s v="Route1"/>
    <s v="Zone1"/>
    <x v="2"/>
    <d v="2023-09-01T13:53:00"/>
  </r>
  <r>
    <n v="1895"/>
    <s v="643 Main St"/>
    <n v="5"/>
    <x v="1"/>
    <x v="801"/>
    <s v="In Progress"/>
    <x v="90"/>
    <n v="15.083333333333334"/>
    <s v="Under Utilized"/>
    <x v="0"/>
    <s v="CityA"/>
    <n v="181"/>
    <n v="11"/>
    <n v="170"/>
    <x v="0"/>
    <x v="0"/>
    <n v="100"/>
    <x v="0"/>
    <n v="5"/>
    <s v="Route2"/>
    <s v="Zone2"/>
    <x v="0"/>
    <d v="2023-09-01T13:34:00"/>
  </r>
  <r>
    <n v="1896"/>
    <s v="850 Pine St"/>
    <n v="5"/>
    <x v="1"/>
    <x v="802"/>
    <s v="In Progress"/>
    <x v="85"/>
    <n v="4.5"/>
    <s v="Utilized"/>
    <x v="2"/>
    <s v="CityD"/>
    <n v="72"/>
    <n v="22"/>
    <n v="50"/>
    <x v="0"/>
    <x v="1"/>
    <n v="100"/>
    <x v="1"/>
    <n v="5"/>
    <s v="Route2"/>
    <s v="Zone2"/>
    <x v="2"/>
    <d v="2023-09-01T10:00:00"/>
  </r>
  <r>
    <n v="1897"/>
    <s v="937 Cedar St"/>
    <n v="5"/>
    <x v="0"/>
    <x v="803"/>
    <s v="In Progress"/>
    <x v="10"/>
    <n v="9.6315789473684212"/>
    <s v="Utilized"/>
    <x v="1"/>
    <s v="CityB"/>
    <n v="183"/>
    <n v="6"/>
    <n v="177"/>
    <x v="0"/>
    <x v="0"/>
    <n v="100"/>
    <x v="0"/>
    <n v="5"/>
    <s v="Route2"/>
    <s v="Zone2"/>
    <x v="2"/>
    <d v="2023-09-01T11:38:00"/>
  </r>
  <r>
    <n v="1898"/>
    <s v="237 Oak St"/>
    <n v="5"/>
    <x v="0"/>
    <x v="476"/>
    <s v="Completed"/>
    <x v="46"/>
    <n v="12.285714285714286"/>
    <s v="Under Utilized"/>
    <x v="0"/>
    <s v="CityE"/>
    <n v="172"/>
    <n v="28"/>
    <n v="144"/>
    <x v="0"/>
    <x v="1"/>
    <n v="100"/>
    <x v="1"/>
    <n v="5"/>
    <s v="Route1"/>
    <s v="Zone2"/>
    <x v="1"/>
    <d v="2023-09-01T17:46:00"/>
  </r>
  <r>
    <n v="1899"/>
    <s v="229 Pine St"/>
    <n v="5"/>
    <x v="4"/>
    <x v="804"/>
    <s v="Completed"/>
    <x v="90"/>
    <n v="8.5833333333333339"/>
    <s v="Under Utilized"/>
    <x v="1"/>
    <s v="CityE"/>
    <n v="103"/>
    <n v="6"/>
    <n v="97"/>
    <x v="0"/>
    <x v="0"/>
    <n v="100"/>
    <x v="1"/>
    <n v="5"/>
    <s v="Route4"/>
    <s v="Zone2"/>
    <x v="2"/>
    <d v="2023-09-01T10:40:00"/>
  </r>
  <r>
    <n v="1900"/>
    <s v="308 Main St"/>
    <n v="5"/>
    <x v="2"/>
    <x v="805"/>
    <s v="Completed"/>
    <x v="5"/>
    <n v="11.3"/>
    <s v="Utilized"/>
    <x v="1"/>
    <s v="CityB"/>
    <n v="226"/>
    <n v="12"/>
    <n v="214"/>
    <x v="0"/>
    <x v="0"/>
    <n v="100"/>
    <x v="0"/>
    <n v="5"/>
    <s v="Route3"/>
    <s v="Zone3"/>
    <x v="1"/>
    <d v="2023-09-01T12:48:00"/>
  </r>
  <r>
    <n v="1901"/>
    <s v="685 Cedar St"/>
    <n v="5"/>
    <x v="4"/>
    <x v="38"/>
    <s v="In Progress"/>
    <x v="19"/>
    <n v="16.46153846153846"/>
    <s v="Under Utilized"/>
    <x v="2"/>
    <s v="CityE"/>
    <n v="214"/>
    <n v="16"/>
    <n v="198"/>
    <x v="0"/>
    <x v="1"/>
    <n v="100"/>
    <x v="2"/>
    <n v="5"/>
    <s v="Route2"/>
    <s v="Zone3"/>
    <x v="2"/>
    <d v="2023-09-01T17:17:00"/>
  </r>
  <r>
    <n v="1902"/>
    <s v="405 Oak St"/>
    <n v="5"/>
    <x v="3"/>
    <x v="806"/>
    <s v="In Progress"/>
    <x v="75"/>
    <n v="8.7777777777777786"/>
    <s v="Utilized"/>
    <x v="2"/>
    <s v="CityE"/>
    <n v="158"/>
    <n v="24"/>
    <n v="134"/>
    <x v="0"/>
    <x v="1"/>
    <n v="100"/>
    <x v="2"/>
    <n v="5"/>
    <s v="Route4"/>
    <s v="Zone2"/>
    <x v="0"/>
    <d v="2023-09-01T16:04:00"/>
  </r>
  <r>
    <n v="1903"/>
    <s v="544 Elm St"/>
    <n v="5"/>
    <x v="3"/>
    <x v="807"/>
    <s v="Completed"/>
    <x v="69"/>
    <n v="19.5"/>
    <s v="Under Utilized"/>
    <x v="0"/>
    <s v="CityA"/>
    <n v="234"/>
    <n v="28"/>
    <n v="206"/>
    <x v="0"/>
    <x v="1"/>
    <n v="100"/>
    <x v="2"/>
    <n v="5"/>
    <s v="Route5"/>
    <s v="Zone2"/>
    <x v="2"/>
    <d v="2023-09-01T10:37:00"/>
  </r>
  <r>
    <n v="1904"/>
    <s v="228 Pine St"/>
    <n v="5"/>
    <x v="2"/>
    <x v="808"/>
    <s v="Completed"/>
    <x v="25"/>
    <n v="28.625"/>
    <s v="Under Utilized"/>
    <x v="1"/>
    <s v="CityE"/>
    <n v="229"/>
    <n v="10"/>
    <n v="219"/>
    <x v="0"/>
    <x v="0"/>
    <n v="100"/>
    <x v="1"/>
    <n v="5"/>
    <s v="Route2"/>
    <s v="Zone2"/>
    <x v="2"/>
    <d v="2023-09-01T10:46:00"/>
  </r>
  <r>
    <n v="1905"/>
    <s v="407 Main St"/>
    <n v="5"/>
    <x v="1"/>
    <x v="809"/>
    <s v="Completed"/>
    <x v="59"/>
    <n v="6.75"/>
    <s v="Utilized"/>
    <x v="2"/>
    <s v="CityE"/>
    <n v="108"/>
    <n v="23"/>
    <n v="85"/>
    <x v="0"/>
    <x v="1"/>
    <n v="100"/>
    <x v="2"/>
    <n v="5"/>
    <s v="Route2"/>
    <s v="Zone3"/>
    <x v="2"/>
    <d v="2023-09-01T17:18:00"/>
  </r>
  <r>
    <n v="1906"/>
    <s v="49 Main St"/>
    <n v="5"/>
    <x v="4"/>
    <x v="810"/>
    <s v="In Progress"/>
    <x v="95"/>
    <n v="4.8125"/>
    <s v="Utilized"/>
    <x v="1"/>
    <s v="CityB"/>
    <n v="77"/>
    <n v="3"/>
    <n v="74"/>
    <x v="0"/>
    <x v="0"/>
    <n v="100"/>
    <x v="2"/>
    <n v="5"/>
    <s v="Route4"/>
    <s v="Zone3"/>
    <x v="2"/>
    <d v="2023-09-01T11:25:00"/>
  </r>
  <r>
    <n v="1907"/>
    <s v="549 Cedar St"/>
    <n v="5"/>
    <x v="1"/>
    <x v="811"/>
    <s v="Completed"/>
    <x v="89"/>
    <n v="8.3333333333333339"/>
    <s v="Under Utilized"/>
    <x v="0"/>
    <s v="CityD"/>
    <n v="125"/>
    <n v="8"/>
    <n v="117"/>
    <x v="0"/>
    <x v="0"/>
    <n v="100"/>
    <x v="2"/>
    <n v="5"/>
    <s v="Route1"/>
    <s v="Zone1"/>
    <x v="1"/>
    <d v="2023-09-01T12:10:00"/>
  </r>
  <r>
    <n v="1908"/>
    <s v="17 Cedar St"/>
    <n v="5"/>
    <x v="4"/>
    <x v="342"/>
    <s v="Completed"/>
    <x v="67"/>
    <n v="13.666666666666666"/>
    <s v="Under Utilized"/>
    <x v="2"/>
    <s v="CityA"/>
    <n v="205"/>
    <n v="2"/>
    <n v="203"/>
    <x v="0"/>
    <x v="0"/>
    <n v="100"/>
    <x v="1"/>
    <n v="5"/>
    <s v="Route2"/>
    <s v="Zone1"/>
    <x v="0"/>
    <d v="2023-09-01T16:33:00"/>
  </r>
  <r>
    <n v="1909"/>
    <s v="788 Cedar St"/>
    <n v="5"/>
    <x v="3"/>
    <x v="812"/>
    <s v="In Progress"/>
    <x v="21"/>
    <n v="12.8"/>
    <s v="Under Utilized"/>
    <x v="2"/>
    <s v="CityE"/>
    <n v="128"/>
    <n v="17"/>
    <n v="111"/>
    <x v="0"/>
    <x v="1"/>
    <n v="100"/>
    <x v="2"/>
    <n v="5"/>
    <s v="Route2"/>
    <s v="Zone3"/>
    <x v="0"/>
    <d v="2023-09-01T08:57:00"/>
  </r>
  <r>
    <n v="1910"/>
    <s v="509 Cedar St"/>
    <n v="5"/>
    <x v="2"/>
    <x v="813"/>
    <s v="Completed"/>
    <x v="24"/>
    <n v="15.692307692307692"/>
    <s v="Under Utilized"/>
    <x v="0"/>
    <s v="CityB"/>
    <n v="204"/>
    <n v="17"/>
    <n v="187"/>
    <x v="0"/>
    <x v="1"/>
    <n v="100"/>
    <x v="2"/>
    <n v="5"/>
    <s v="Route2"/>
    <s v="Zone3"/>
    <x v="1"/>
    <d v="2023-09-01T16:12:00"/>
  </r>
  <r>
    <n v="1911"/>
    <s v="547 Cedar St"/>
    <n v="5"/>
    <x v="4"/>
    <x v="536"/>
    <s v="Completed"/>
    <x v="80"/>
    <n v="5.5454545454545459"/>
    <s v="Under Utilized"/>
    <x v="2"/>
    <s v="CityD"/>
    <n v="61"/>
    <n v="20"/>
    <n v="41"/>
    <x v="0"/>
    <x v="1"/>
    <n v="100"/>
    <x v="1"/>
    <n v="5"/>
    <s v="Route4"/>
    <s v="Zone1"/>
    <x v="0"/>
    <d v="2023-09-01T09:51:00"/>
  </r>
  <r>
    <n v="1912"/>
    <s v="799 Main St"/>
    <n v="5"/>
    <x v="2"/>
    <x v="814"/>
    <s v="Completed"/>
    <x v="9"/>
    <n v="4.4736842105263159"/>
    <s v="Utilized"/>
    <x v="0"/>
    <s v="CityC"/>
    <n v="85"/>
    <n v="2"/>
    <n v="83"/>
    <x v="0"/>
    <x v="0"/>
    <n v="100"/>
    <x v="0"/>
    <n v="5"/>
    <s v="Route5"/>
    <s v="Zone1"/>
    <x v="0"/>
    <d v="2023-09-01T10:06:00"/>
  </r>
  <r>
    <n v="1913"/>
    <s v="948 Pine St"/>
    <n v="5"/>
    <x v="0"/>
    <x v="815"/>
    <s v="In Progress"/>
    <x v="3"/>
    <n v="4"/>
    <s v="Utilized"/>
    <x v="0"/>
    <s v="CityB"/>
    <n v="68"/>
    <n v="14"/>
    <n v="54"/>
    <x v="0"/>
    <x v="0"/>
    <n v="100"/>
    <x v="0"/>
    <n v="5"/>
    <s v="Route5"/>
    <s v="Zone2"/>
    <x v="0"/>
    <d v="2023-09-01T16:15:00"/>
  </r>
  <r>
    <n v="1914"/>
    <s v="744 Oak St"/>
    <n v="5"/>
    <x v="2"/>
    <x v="669"/>
    <s v="Completed"/>
    <x v="80"/>
    <n v="6.5454545454545459"/>
    <s v="Under Utilized"/>
    <x v="2"/>
    <s v="CityB"/>
    <n v="72"/>
    <n v="25"/>
    <n v="47"/>
    <x v="0"/>
    <x v="1"/>
    <n v="100"/>
    <x v="2"/>
    <n v="5"/>
    <s v="Route3"/>
    <s v="Zone2"/>
    <x v="1"/>
    <d v="2023-09-01T12:38:00"/>
  </r>
  <r>
    <n v="1915"/>
    <s v="559 Elm St"/>
    <n v="5"/>
    <x v="3"/>
    <x v="816"/>
    <s v="Completed"/>
    <x v="46"/>
    <n v="15.285714285714286"/>
    <s v="Under Utilized"/>
    <x v="0"/>
    <s v="CityD"/>
    <n v="214"/>
    <n v="13"/>
    <n v="201"/>
    <x v="0"/>
    <x v="0"/>
    <n v="100"/>
    <x v="1"/>
    <n v="5"/>
    <s v="Route5"/>
    <s v="Zone1"/>
    <x v="1"/>
    <d v="2023-09-01T15:14:00"/>
  </r>
  <r>
    <n v="1916"/>
    <s v="702 Pine St"/>
    <n v="5"/>
    <x v="3"/>
    <x v="817"/>
    <s v="In Progress"/>
    <x v="48"/>
    <n v="11.411764705882353"/>
    <s v="Utilized"/>
    <x v="2"/>
    <s v="CityA"/>
    <n v="194"/>
    <n v="12"/>
    <n v="182"/>
    <x v="0"/>
    <x v="0"/>
    <n v="100"/>
    <x v="1"/>
    <n v="5"/>
    <s v="Route4"/>
    <s v="Zone2"/>
    <x v="0"/>
    <d v="2023-09-01T09:12:00"/>
  </r>
  <r>
    <n v="1917"/>
    <s v="337 Elm St"/>
    <n v="5"/>
    <x v="1"/>
    <x v="818"/>
    <s v="Completed"/>
    <x v="24"/>
    <n v="10.76923076923077"/>
    <s v="Under Utilized"/>
    <x v="2"/>
    <s v="CityD"/>
    <n v="140"/>
    <n v="3"/>
    <n v="137"/>
    <x v="0"/>
    <x v="0"/>
    <n v="100"/>
    <x v="0"/>
    <n v="5"/>
    <s v="Route2"/>
    <s v="Zone3"/>
    <x v="1"/>
    <d v="2023-09-01T13:55:00"/>
  </r>
  <r>
    <n v="1918"/>
    <s v="22 Main St"/>
    <n v="5"/>
    <x v="2"/>
    <x v="819"/>
    <s v="Completed"/>
    <x v="13"/>
    <n v="8.1538461538461533"/>
    <s v="Under Utilized"/>
    <x v="0"/>
    <s v="CityA"/>
    <n v="106"/>
    <n v="14"/>
    <n v="92"/>
    <x v="0"/>
    <x v="0"/>
    <n v="100"/>
    <x v="2"/>
    <n v="5"/>
    <s v="Route1"/>
    <s v="Zone3"/>
    <x v="0"/>
    <d v="2023-09-01T14:29:00"/>
  </r>
  <r>
    <n v="1919"/>
    <s v="954 Oak St"/>
    <n v="5"/>
    <x v="2"/>
    <x v="820"/>
    <s v="In Progress"/>
    <x v="79"/>
    <n v="6.4210526315789478"/>
    <s v="Utilized"/>
    <x v="1"/>
    <s v="CityE"/>
    <n v="122"/>
    <n v="6"/>
    <n v="116"/>
    <x v="0"/>
    <x v="0"/>
    <n v="100"/>
    <x v="1"/>
    <n v="5"/>
    <s v="Route5"/>
    <s v="Zone1"/>
    <x v="1"/>
    <d v="2023-09-01T14:13:00"/>
  </r>
  <r>
    <n v="1920"/>
    <s v="674 Oak St"/>
    <n v="5"/>
    <x v="4"/>
    <x v="821"/>
    <s v="Completed"/>
    <x v="26"/>
    <n v="6.7142857142857144"/>
    <s v="Utilized"/>
    <x v="1"/>
    <s v="CityD"/>
    <n v="141"/>
    <n v="20"/>
    <n v="121"/>
    <x v="0"/>
    <x v="1"/>
    <n v="100"/>
    <x v="0"/>
    <n v="5"/>
    <s v="Route4"/>
    <s v="Zone3"/>
    <x v="1"/>
    <d v="2023-09-01T13:33:00"/>
  </r>
  <r>
    <n v="1921"/>
    <s v="426 Elm St"/>
    <n v="5"/>
    <x v="1"/>
    <x v="822"/>
    <s v="Completed"/>
    <x v="16"/>
    <n v="4.4666666666666668"/>
    <s v="Under Utilized"/>
    <x v="1"/>
    <s v="CityC"/>
    <n v="67"/>
    <n v="1"/>
    <n v="66"/>
    <x v="0"/>
    <x v="0"/>
    <n v="100"/>
    <x v="0"/>
    <n v="5"/>
    <s v="Route3"/>
    <s v="Zone2"/>
    <x v="0"/>
    <d v="2023-09-01T09:22:00"/>
  </r>
  <r>
    <n v="1922"/>
    <s v="209 Elm St"/>
    <n v="5"/>
    <x v="4"/>
    <x v="823"/>
    <s v="In Progress"/>
    <x v="61"/>
    <n v="36.166666666666664"/>
    <s v="Under Utilized"/>
    <x v="0"/>
    <s v="CityE"/>
    <n v="217"/>
    <n v="3"/>
    <n v="214"/>
    <x v="0"/>
    <x v="0"/>
    <n v="100"/>
    <x v="2"/>
    <n v="5"/>
    <s v="Route1"/>
    <s v="Zone1"/>
    <x v="2"/>
    <d v="2023-09-01T12:47:00"/>
  </r>
  <r>
    <n v="1923"/>
    <s v="100 Oak St"/>
    <n v="5"/>
    <x v="4"/>
    <x v="824"/>
    <s v="In Progress"/>
    <x v="2"/>
    <n v="6"/>
    <s v="Under Utilized"/>
    <x v="0"/>
    <s v="CityC"/>
    <n v="90"/>
    <n v="9"/>
    <n v="81"/>
    <x v="0"/>
    <x v="0"/>
    <n v="100"/>
    <x v="2"/>
    <n v="5"/>
    <s v="Route3"/>
    <s v="Zone1"/>
    <x v="0"/>
    <d v="2023-09-01T09:19:00"/>
  </r>
  <r>
    <n v="1924"/>
    <s v="556 Cedar St"/>
    <n v="5"/>
    <x v="3"/>
    <x v="825"/>
    <s v="In Progress"/>
    <x v="52"/>
    <n v="9.5833333333333339"/>
    <s v="Under Utilized"/>
    <x v="0"/>
    <s v="CityB"/>
    <n v="115"/>
    <n v="9"/>
    <n v="106"/>
    <x v="0"/>
    <x v="0"/>
    <n v="100"/>
    <x v="1"/>
    <n v="5"/>
    <s v="Route5"/>
    <s v="Zone1"/>
    <x v="0"/>
    <d v="2023-09-01T15:16:00"/>
  </r>
  <r>
    <n v="1925"/>
    <s v="79 Elm St"/>
    <n v="5"/>
    <x v="3"/>
    <x v="826"/>
    <s v="Completed"/>
    <x v="92"/>
    <n v="12.375"/>
    <s v="Utilized"/>
    <x v="2"/>
    <s v="CityD"/>
    <n v="198"/>
    <n v="17"/>
    <n v="181"/>
    <x v="0"/>
    <x v="1"/>
    <n v="100"/>
    <x v="1"/>
    <n v="5"/>
    <s v="Route1"/>
    <s v="Zone3"/>
    <x v="0"/>
    <d v="2023-09-01T09:03:00"/>
  </r>
  <r>
    <n v="1926"/>
    <s v="874 Main St"/>
    <n v="5"/>
    <x v="2"/>
    <x v="827"/>
    <s v="In Progress"/>
    <x v="28"/>
    <n v="13.923076923076923"/>
    <s v="Under Utilized"/>
    <x v="0"/>
    <s v="CityE"/>
    <n v="181"/>
    <n v="7"/>
    <n v="174"/>
    <x v="0"/>
    <x v="0"/>
    <n v="100"/>
    <x v="2"/>
    <n v="5"/>
    <s v="Route4"/>
    <s v="Zone2"/>
    <x v="2"/>
    <d v="2023-09-01T14:06:00"/>
  </r>
  <r>
    <n v="1927"/>
    <s v="68 Oak St"/>
    <n v="5"/>
    <x v="2"/>
    <x v="828"/>
    <s v="In Progress"/>
    <x v="29"/>
    <n v="4"/>
    <s v="Utilized"/>
    <x v="0"/>
    <s v="CityC"/>
    <n v="72"/>
    <n v="27"/>
    <n v="45"/>
    <x v="0"/>
    <x v="1"/>
    <n v="100"/>
    <x v="1"/>
    <n v="5"/>
    <s v="Route5"/>
    <s v="Zone1"/>
    <x v="0"/>
    <d v="2023-09-01T17:29:00"/>
  </r>
  <r>
    <n v="1928"/>
    <s v="117 Pine St"/>
    <n v="5"/>
    <x v="4"/>
    <x v="829"/>
    <s v="Completed"/>
    <x v="98"/>
    <n v="17.083333333333332"/>
    <s v="Under Utilized"/>
    <x v="0"/>
    <s v="CityB"/>
    <n v="205"/>
    <n v="14"/>
    <n v="191"/>
    <x v="0"/>
    <x v="0"/>
    <n v="100"/>
    <x v="0"/>
    <n v="5"/>
    <s v="Route3"/>
    <s v="Zone1"/>
    <x v="2"/>
    <d v="2023-09-01T16:27:00"/>
  </r>
  <r>
    <n v="1929"/>
    <s v="125 Cedar St"/>
    <n v="5"/>
    <x v="0"/>
    <x v="830"/>
    <s v="Completed"/>
    <x v="43"/>
    <n v="3.8"/>
    <s v="Utilized"/>
    <x v="2"/>
    <s v="CityA"/>
    <n v="95"/>
    <n v="13"/>
    <n v="82"/>
    <x v="0"/>
    <x v="0"/>
    <n v="100"/>
    <x v="2"/>
    <n v="5"/>
    <s v="Route3"/>
    <s v="Zone3"/>
    <x v="2"/>
    <d v="2023-09-01T14:50:00"/>
  </r>
  <r>
    <n v="1930"/>
    <s v="477 Cedar St"/>
    <n v="5"/>
    <x v="3"/>
    <x v="831"/>
    <s v="In Progress"/>
    <x v="22"/>
    <n v="13.647058823529411"/>
    <s v="Utilized"/>
    <x v="2"/>
    <s v="CityB"/>
    <n v="232"/>
    <n v="24"/>
    <n v="208"/>
    <x v="0"/>
    <x v="1"/>
    <n v="100"/>
    <x v="2"/>
    <n v="5"/>
    <s v="Route3"/>
    <s v="Zone2"/>
    <x v="2"/>
    <d v="2023-09-01T08:45:00"/>
  </r>
  <r>
    <n v="1931"/>
    <s v="493 Cedar St"/>
    <n v="5"/>
    <x v="4"/>
    <x v="832"/>
    <s v="Completed"/>
    <x v="9"/>
    <n v="10.315789473684211"/>
    <s v="Utilized"/>
    <x v="1"/>
    <s v="CityE"/>
    <n v="196"/>
    <n v="5"/>
    <n v="191"/>
    <x v="0"/>
    <x v="0"/>
    <n v="100"/>
    <x v="2"/>
    <n v="5"/>
    <s v="Route5"/>
    <s v="Zone3"/>
    <x v="1"/>
    <d v="2023-09-01T14:44:00"/>
  </r>
  <r>
    <n v="1932"/>
    <s v="805 Main St"/>
    <n v="5"/>
    <x v="4"/>
    <x v="833"/>
    <s v="Completed"/>
    <x v="23"/>
    <n v="9.882352941176471"/>
    <s v="Utilized"/>
    <x v="0"/>
    <s v="CityE"/>
    <n v="168"/>
    <n v="12"/>
    <n v="156"/>
    <x v="0"/>
    <x v="0"/>
    <n v="100"/>
    <x v="2"/>
    <n v="5"/>
    <s v="Route1"/>
    <s v="Zone3"/>
    <x v="2"/>
    <d v="2023-09-01T12:16:00"/>
  </r>
  <r>
    <n v="1933"/>
    <s v="808 Main St"/>
    <n v="5"/>
    <x v="4"/>
    <x v="834"/>
    <s v="In Progress"/>
    <x v="46"/>
    <n v="6.0714285714285712"/>
    <s v="Under Utilized"/>
    <x v="0"/>
    <s v="CityB"/>
    <n v="85"/>
    <n v="22"/>
    <n v="63"/>
    <x v="0"/>
    <x v="1"/>
    <n v="100"/>
    <x v="0"/>
    <n v="5"/>
    <s v="Route2"/>
    <s v="Zone2"/>
    <x v="1"/>
    <d v="2023-09-01T12:51:00"/>
  </r>
  <r>
    <n v="1934"/>
    <s v="181 Pine St"/>
    <n v="5"/>
    <x v="2"/>
    <x v="835"/>
    <s v="Completed"/>
    <x v="32"/>
    <n v="14.714285714285714"/>
    <s v="Under Utilized"/>
    <x v="0"/>
    <s v="CityA"/>
    <n v="206"/>
    <n v="13"/>
    <n v="193"/>
    <x v="0"/>
    <x v="0"/>
    <n v="100"/>
    <x v="2"/>
    <n v="5"/>
    <s v="Route2"/>
    <s v="Zone1"/>
    <x v="2"/>
    <d v="2023-09-01T08:30:00"/>
  </r>
  <r>
    <n v="1935"/>
    <s v="559 Oak St"/>
    <n v="5"/>
    <x v="3"/>
    <x v="120"/>
    <s v="Completed"/>
    <x v="65"/>
    <n v="9.4"/>
    <s v="Utilized"/>
    <x v="0"/>
    <s v="CityB"/>
    <n v="188"/>
    <n v="15"/>
    <n v="173"/>
    <x v="0"/>
    <x v="0"/>
    <n v="100"/>
    <x v="0"/>
    <n v="5"/>
    <s v="Route2"/>
    <s v="Zone3"/>
    <x v="0"/>
    <d v="2023-09-01T13:37:00"/>
  </r>
  <r>
    <n v="1936"/>
    <s v="933 Cedar St"/>
    <n v="5"/>
    <x v="3"/>
    <x v="836"/>
    <s v="Completed"/>
    <x v="64"/>
    <n v="12.357142857142858"/>
    <s v="Under Utilized"/>
    <x v="2"/>
    <s v="CityC"/>
    <n v="173"/>
    <n v="19"/>
    <n v="154"/>
    <x v="0"/>
    <x v="1"/>
    <n v="100"/>
    <x v="1"/>
    <n v="5"/>
    <s v="Route3"/>
    <s v="Zone3"/>
    <x v="2"/>
    <d v="2023-09-01T15:04:00"/>
  </r>
  <r>
    <n v="1937"/>
    <s v="65 Elm St"/>
    <n v="5"/>
    <x v="2"/>
    <x v="837"/>
    <s v="In Progress"/>
    <x v="93"/>
    <n v="24.666666666666668"/>
    <s v="Under Utilized"/>
    <x v="0"/>
    <s v="CityC"/>
    <n v="222"/>
    <n v="7"/>
    <n v="215"/>
    <x v="0"/>
    <x v="0"/>
    <n v="100"/>
    <x v="0"/>
    <n v="5"/>
    <s v="Route1"/>
    <s v="Zone2"/>
    <x v="1"/>
    <d v="2023-09-01T12:08:00"/>
  </r>
  <r>
    <n v="1938"/>
    <s v="351 Elm St"/>
    <n v="5"/>
    <x v="0"/>
    <x v="838"/>
    <s v="In Progress"/>
    <x v="32"/>
    <n v="5.2142857142857144"/>
    <s v="Under Utilized"/>
    <x v="2"/>
    <s v="CityE"/>
    <n v="73"/>
    <n v="21"/>
    <n v="52"/>
    <x v="0"/>
    <x v="1"/>
    <n v="100"/>
    <x v="0"/>
    <n v="5"/>
    <s v="Route3"/>
    <s v="Zone1"/>
    <x v="0"/>
    <d v="2023-09-01T16:23:00"/>
  </r>
  <r>
    <n v="1939"/>
    <s v="835 Cedar St"/>
    <n v="5"/>
    <x v="2"/>
    <x v="839"/>
    <s v="Completed"/>
    <x v="44"/>
    <n v="7.48"/>
    <s v="Utilized"/>
    <x v="1"/>
    <s v="CityA"/>
    <n v="187"/>
    <n v="22"/>
    <n v="165"/>
    <x v="0"/>
    <x v="1"/>
    <n v="100"/>
    <x v="0"/>
    <n v="5"/>
    <s v="Route2"/>
    <s v="Zone2"/>
    <x v="1"/>
    <d v="2023-09-01T16:11:00"/>
  </r>
  <r>
    <n v="1940"/>
    <s v="491 Oak St"/>
    <n v="5"/>
    <x v="3"/>
    <x v="840"/>
    <s v="In Progress"/>
    <x v="89"/>
    <n v="9.5333333333333332"/>
    <s v="Under Utilized"/>
    <x v="0"/>
    <s v="CityA"/>
    <n v="143"/>
    <n v="23"/>
    <n v="120"/>
    <x v="0"/>
    <x v="1"/>
    <n v="100"/>
    <x v="1"/>
    <n v="5"/>
    <s v="Route2"/>
    <s v="Zone1"/>
    <x v="2"/>
    <d v="2023-09-01T13:54:00"/>
  </r>
  <r>
    <n v="1941"/>
    <s v="349 Pine St"/>
    <n v="5"/>
    <x v="1"/>
    <x v="841"/>
    <s v="Completed"/>
    <x v="70"/>
    <n v="10.454545454545455"/>
    <s v="Under Utilized"/>
    <x v="2"/>
    <s v="CityC"/>
    <n v="115"/>
    <n v="16"/>
    <n v="99"/>
    <x v="0"/>
    <x v="1"/>
    <n v="100"/>
    <x v="1"/>
    <n v="5"/>
    <s v="Route3"/>
    <s v="Zone2"/>
    <x v="2"/>
    <d v="2023-09-01T08:49:00"/>
  </r>
  <r>
    <n v="1942"/>
    <s v="107 Cedar St"/>
    <n v="5"/>
    <x v="1"/>
    <x v="842"/>
    <s v="Completed"/>
    <x v="55"/>
    <n v="12.384615384615385"/>
    <s v="Under Utilized"/>
    <x v="1"/>
    <s v="CityC"/>
    <n v="161"/>
    <n v="6"/>
    <n v="155"/>
    <x v="0"/>
    <x v="0"/>
    <n v="100"/>
    <x v="0"/>
    <n v="5"/>
    <s v="Route3"/>
    <s v="Zone1"/>
    <x v="0"/>
    <d v="2023-09-01T12:16:00"/>
  </r>
  <r>
    <n v="1943"/>
    <s v="218 Elm St"/>
    <n v="5"/>
    <x v="2"/>
    <x v="843"/>
    <s v="Completed"/>
    <x v="48"/>
    <n v="11.764705882352942"/>
    <s v="Utilized"/>
    <x v="1"/>
    <s v="CityE"/>
    <n v="200"/>
    <n v="21"/>
    <n v="179"/>
    <x v="0"/>
    <x v="1"/>
    <n v="100"/>
    <x v="2"/>
    <n v="5"/>
    <s v="Route5"/>
    <s v="Zone2"/>
    <x v="2"/>
    <d v="2023-09-01T15:18:00"/>
  </r>
  <r>
    <n v="1944"/>
    <s v="636 Pine St"/>
    <n v="5"/>
    <x v="0"/>
    <x v="4"/>
    <s v="In Progress"/>
    <x v="29"/>
    <n v="5.0555555555555554"/>
    <s v="Utilized"/>
    <x v="2"/>
    <s v="CityE"/>
    <n v="91"/>
    <n v="19"/>
    <n v="72"/>
    <x v="0"/>
    <x v="1"/>
    <n v="100"/>
    <x v="2"/>
    <n v="5"/>
    <s v="Route3"/>
    <s v="Zone2"/>
    <x v="0"/>
    <d v="2023-09-01T11:19:00"/>
  </r>
  <r>
    <n v="1945"/>
    <s v="766 Main St"/>
    <n v="5"/>
    <x v="2"/>
    <x v="844"/>
    <s v="In Progress"/>
    <x v="78"/>
    <n v="9.8333333333333339"/>
    <s v="Utilized"/>
    <x v="2"/>
    <s v="CityD"/>
    <n v="177"/>
    <n v="17"/>
    <n v="160"/>
    <x v="0"/>
    <x v="1"/>
    <n v="100"/>
    <x v="2"/>
    <n v="5"/>
    <s v="Route4"/>
    <s v="Zone1"/>
    <x v="0"/>
    <d v="2023-09-01T14:35:00"/>
  </r>
  <r>
    <n v="1946"/>
    <s v="855 Pine St"/>
    <n v="5"/>
    <x v="0"/>
    <x v="754"/>
    <s v="Completed"/>
    <x v="96"/>
    <n v="9.8461538461538467"/>
    <s v="Under Utilized"/>
    <x v="2"/>
    <s v="CityD"/>
    <n v="128"/>
    <n v="13"/>
    <n v="115"/>
    <x v="0"/>
    <x v="0"/>
    <n v="100"/>
    <x v="2"/>
    <n v="5"/>
    <s v="Route5"/>
    <s v="Zone1"/>
    <x v="1"/>
    <d v="2023-09-01T13:18:00"/>
  </r>
  <r>
    <n v="1947"/>
    <s v="790 Pine St"/>
    <n v="5"/>
    <x v="1"/>
    <x v="845"/>
    <s v="In Progress"/>
    <x v="78"/>
    <n v="6.0555555555555554"/>
    <s v="Utilized"/>
    <x v="1"/>
    <s v="CityA"/>
    <n v="109"/>
    <n v="12"/>
    <n v="97"/>
    <x v="0"/>
    <x v="0"/>
    <n v="100"/>
    <x v="0"/>
    <n v="5"/>
    <s v="Route4"/>
    <s v="Zone1"/>
    <x v="2"/>
    <d v="2023-09-01T16:53:00"/>
  </r>
  <r>
    <n v="1948"/>
    <s v="330 Oak St"/>
    <n v="5"/>
    <x v="2"/>
    <x v="846"/>
    <s v="In Progress"/>
    <x v="77"/>
    <n v="6.666666666666667"/>
    <s v="Utilized"/>
    <x v="2"/>
    <s v="CityD"/>
    <n v="120"/>
    <n v="16"/>
    <n v="104"/>
    <x v="0"/>
    <x v="1"/>
    <n v="100"/>
    <x v="2"/>
    <n v="5"/>
    <s v="Route1"/>
    <s v="Zone1"/>
    <x v="1"/>
    <d v="2023-09-01T11:11:00"/>
  </r>
  <r>
    <n v="1949"/>
    <s v="922 Main St"/>
    <n v="5"/>
    <x v="3"/>
    <x v="847"/>
    <s v="In Progress"/>
    <x v="5"/>
    <n v="11.65"/>
    <s v="Utilized"/>
    <x v="0"/>
    <s v="CityE"/>
    <n v="233"/>
    <n v="24"/>
    <n v="209"/>
    <x v="0"/>
    <x v="1"/>
    <n v="100"/>
    <x v="1"/>
    <n v="5"/>
    <s v="Route5"/>
    <s v="Zone1"/>
    <x v="0"/>
    <d v="2023-09-01T08:52:00"/>
  </r>
  <r>
    <n v="1950"/>
    <s v="464 Elm St"/>
    <n v="5"/>
    <x v="3"/>
    <x v="848"/>
    <s v="Completed"/>
    <x v="94"/>
    <n v="5"/>
    <s v="Under Utilized"/>
    <x v="0"/>
    <s v="CityB"/>
    <n v="65"/>
    <n v="20"/>
    <n v="45"/>
    <x v="0"/>
    <x v="1"/>
    <n v="100"/>
    <x v="2"/>
    <n v="5"/>
    <s v="Route4"/>
    <s v="Zone2"/>
    <x v="2"/>
    <d v="2023-09-01T11:02:00"/>
  </r>
  <r>
    <n v="1951"/>
    <s v="585 Oak St"/>
    <n v="5"/>
    <x v="3"/>
    <x v="849"/>
    <s v="Completed"/>
    <x v="51"/>
    <n v="10.35"/>
    <s v="Utilized"/>
    <x v="0"/>
    <s v="CityA"/>
    <n v="207"/>
    <n v="19"/>
    <n v="188"/>
    <x v="0"/>
    <x v="1"/>
    <n v="100"/>
    <x v="0"/>
    <n v="5"/>
    <s v="Route2"/>
    <s v="Zone3"/>
    <x v="2"/>
    <d v="2023-09-01T11:13:00"/>
  </r>
  <r>
    <n v="1952"/>
    <s v="681 Oak St"/>
    <n v="5"/>
    <x v="4"/>
    <x v="850"/>
    <s v="In Progress"/>
    <x v="8"/>
    <n v="10.75"/>
    <s v="Utilized"/>
    <x v="0"/>
    <s v="CityE"/>
    <n v="172"/>
    <n v="24"/>
    <n v="148"/>
    <x v="0"/>
    <x v="1"/>
    <n v="100"/>
    <x v="1"/>
    <n v="5"/>
    <s v="Route3"/>
    <s v="Zone2"/>
    <x v="2"/>
    <d v="2023-09-01T10:32:00"/>
  </r>
  <r>
    <n v="1953"/>
    <s v="426 Main St"/>
    <n v="5"/>
    <x v="4"/>
    <x v="851"/>
    <s v="Completed"/>
    <x v="74"/>
    <n v="3.25"/>
    <s v="Utilized"/>
    <x v="0"/>
    <s v="CityC"/>
    <n v="65"/>
    <n v="0"/>
    <n v="65"/>
    <x v="1"/>
    <x v="2"/>
    <n v="100"/>
    <x v="0"/>
    <n v="5"/>
    <s v="Route2"/>
    <s v="Zone3"/>
    <x v="2"/>
    <d v="2023-09-01T16:49:00"/>
  </r>
  <r>
    <n v="1954"/>
    <s v="883 Pine St"/>
    <n v="5"/>
    <x v="3"/>
    <x v="852"/>
    <s v="In Progress"/>
    <x v="95"/>
    <n v="11.5625"/>
    <s v="Utilized"/>
    <x v="1"/>
    <s v="CityE"/>
    <n v="185"/>
    <n v="14"/>
    <n v="171"/>
    <x v="0"/>
    <x v="0"/>
    <n v="100"/>
    <x v="1"/>
    <n v="5"/>
    <s v="Route5"/>
    <s v="Zone1"/>
    <x v="1"/>
    <d v="2023-09-01T08:22:00"/>
  </r>
  <r>
    <n v="1955"/>
    <s v="138 Main St"/>
    <n v="5"/>
    <x v="0"/>
    <x v="167"/>
    <s v="In Progress"/>
    <x v="49"/>
    <n v="5.1111111111111107"/>
    <s v="Utilized"/>
    <x v="2"/>
    <s v="CityD"/>
    <n v="92"/>
    <n v="18"/>
    <n v="74"/>
    <x v="0"/>
    <x v="1"/>
    <n v="100"/>
    <x v="0"/>
    <n v="5"/>
    <s v="Route1"/>
    <s v="Zone3"/>
    <x v="2"/>
    <d v="2023-09-01T15:53:00"/>
  </r>
  <r>
    <n v="1956"/>
    <s v="534 Cedar St"/>
    <n v="5"/>
    <x v="3"/>
    <x v="853"/>
    <s v="In Progress"/>
    <x v="95"/>
    <n v="6.3125"/>
    <s v="Utilized"/>
    <x v="1"/>
    <s v="CityB"/>
    <n v="101"/>
    <n v="26"/>
    <n v="75"/>
    <x v="0"/>
    <x v="1"/>
    <n v="100"/>
    <x v="2"/>
    <n v="5"/>
    <s v="Route3"/>
    <s v="Zone1"/>
    <x v="0"/>
    <d v="2023-09-01T12:53:00"/>
  </r>
  <r>
    <n v="1957"/>
    <s v="608 Elm St"/>
    <n v="5"/>
    <x v="1"/>
    <x v="854"/>
    <s v="In Progress"/>
    <x v="99"/>
    <n v="10.238095238095237"/>
    <s v="Utilized"/>
    <x v="1"/>
    <s v="CityA"/>
    <n v="215"/>
    <n v="5"/>
    <n v="210"/>
    <x v="0"/>
    <x v="0"/>
    <n v="100"/>
    <x v="1"/>
    <n v="5"/>
    <s v="Route4"/>
    <s v="Zone1"/>
    <x v="1"/>
    <d v="2023-09-01T13:36:00"/>
  </r>
  <r>
    <n v="1958"/>
    <s v="507 Cedar St"/>
    <n v="5"/>
    <x v="0"/>
    <x v="855"/>
    <s v="In Progress"/>
    <x v="11"/>
    <n v="19"/>
    <s v="Under Utilized"/>
    <x v="1"/>
    <s v="CityC"/>
    <n v="228"/>
    <n v="21"/>
    <n v="207"/>
    <x v="0"/>
    <x v="1"/>
    <n v="100"/>
    <x v="1"/>
    <n v="5"/>
    <s v="Route5"/>
    <s v="Zone2"/>
    <x v="1"/>
    <d v="2023-09-01T14:44:00"/>
  </r>
  <r>
    <n v="1959"/>
    <s v="744 Oak St"/>
    <n v="5"/>
    <x v="3"/>
    <x v="856"/>
    <s v="In Progress"/>
    <x v="28"/>
    <n v="4.8461538461538458"/>
    <s v="Under Utilized"/>
    <x v="2"/>
    <s v="CityC"/>
    <n v="63"/>
    <n v="10"/>
    <n v="53"/>
    <x v="0"/>
    <x v="0"/>
    <n v="100"/>
    <x v="1"/>
    <n v="5"/>
    <s v="Route3"/>
    <s v="Zone1"/>
    <x v="0"/>
    <d v="2023-09-01T13:55:00"/>
  </r>
  <r>
    <n v="1960"/>
    <s v="640 Main St"/>
    <n v="5"/>
    <x v="4"/>
    <x v="857"/>
    <s v="In Progress"/>
    <x v="97"/>
    <n v="9.6666666666666661"/>
    <s v="Under Utilized"/>
    <x v="1"/>
    <s v="CityE"/>
    <n v="116"/>
    <n v="26"/>
    <n v="90"/>
    <x v="0"/>
    <x v="1"/>
    <n v="100"/>
    <x v="2"/>
    <n v="5"/>
    <s v="Route4"/>
    <s v="Zone3"/>
    <x v="2"/>
    <d v="2023-09-01T13:47:00"/>
  </r>
  <r>
    <n v="1961"/>
    <s v="252 Oak St"/>
    <n v="5"/>
    <x v="0"/>
    <x v="858"/>
    <s v="Completed"/>
    <x v="17"/>
    <n v="14.857142857142858"/>
    <s v="Under Utilized"/>
    <x v="2"/>
    <s v="CityE"/>
    <n v="208"/>
    <n v="20"/>
    <n v="188"/>
    <x v="0"/>
    <x v="1"/>
    <n v="100"/>
    <x v="2"/>
    <n v="5"/>
    <s v="Route5"/>
    <s v="Zone2"/>
    <x v="0"/>
    <d v="2023-09-01T08:35:00"/>
  </r>
  <r>
    <n v="1962"/>
    <s v="842 Pine St"/>
    <n v="5"/>
    <x v="4"/>
    <x v="703"/>
    <s v="Completed"/>
    <x v="62"/>
    <n v="17.23076923076923"/>
    <s v="Under Utilized"/>
    <x v="1"/>
    <s v="CityB"/>
    <n v="224"/>
    <n v="10"/>
    <n v="214"/>
    <x v="0"/>
    <x v="0"/>
    <n v="100"/>
    <x v="2"/>
    <n v="5"/>
    <s v="Route2"/>
    <s v="Zone1"/>
    <x v="0"/>
    <d v="2023-09-01T16:27:00"/>
  </r>
  <r>
    <n v="1963"/>
    <s v="40 Main St"/>
    <n v="5"/>
    <x v="3"/>
    <x v="859"/>
    <s v="In Progress"/>
    <x v="94"/>
    <n v="17.692307692307693"/>
    <s v="Under Utilized"/>
    <x v="2"/>
    <s v="CityC"/>
    <n v="230"/>
    <n v="21"/>
    <n v="209"/>
    <x v="0"/>
    <x v="1"/>
    <n v="100"/>
    <x v="2"/>
    <n v="5"/>
    <s v="Route5"/>
    <s v="Zone2"/>
    <x v="2"/>
    <d v="2023-09-01T14:10:00"/>
  </r>
  <r>
    <n v="1964"/>
    <s v="962 Oak St"/>
    <n v="5"/>
    <x v="2"/>
    <x v="860"/>
    <s v="Completed"/>
    <x v="51"/>
    <n v="6.5"/>
    <s v="Utilized"/>
    <x v="0"/>
    <s v="CityB"/>
    <n v="130"/>
    <n v="18"/>
    <n v="112"/>
    <x v="0"/>
    <x v="1"/>
    <n v="100"/>
    <x v="2"/>
    <n v="5"/>
    <s v="Route4"/>
    <s v="Zone1"/>
    <x v="2"/>
    <d v="2023-09-01T12:33:00"/>
  </r>
  <r>
    <n v="1965"/>
    <s v="713 Oak St"/>
    <n v="5"/>
    <x v="1"/>
    <x v="861"/>
    <s v="In Progress"/>
    <x v="81"/>
    <n v="16.428571428571427"/>
    <s v="Under Utilized"/>
    <x v="0"/>
    <s v="CityE"/>
    <n v="230"/>
    <n v="14"/>
    <n v="216"/>
    <x v="0"/>
    <x v="0"/>
    <n v="100"/>
    <x v="2"/>
    <n v="5"/>
    <s v="Route2"/>
    <s v="Zone1"/>
    <x v="1"/>
    <d v="2023-09-01T15:18:00"/>
  </r>
  <r>
    <n v="1966"/>
    <s v="157 Oak St"/>
    <n v="5"/>
    <x v="4"/>
    <x v="862"/>
    <s v="In Progress"/>
    <x v="2"/>
    <n v="11.2"/>
    <s v="Under Utilized"/>
    <x v="0"/>
    <s v="CityE"/>
    <n v="168"/>
    <n v="28"/>
    <n v="140"/>
    <x v="0"/>
    <x v="1"/>
    <n v="100"/>
    <x v="0"/>
    <n v="5"/>
    <s v="Route3"/>
    <s v="Zone3"/>
    <x v="2"/>
    <d v="2023-09-01T11:56:00"/>
  </r>
  <r>
    <n v="1967"/>
    <s v="871 Pine St"/>
    <n v="5"/>
    <x v="3"/>
    <x v="25"/>
    <s v="In Progress"/>
    <x v="81"/>
    <n v="14.428571428571429"/>
    <s v="Under Utilized"/>
    <x v="0"/>
    <s v="CityC"/>
    <n v="202"/>
    <n v="14"/>
    <n v="188"/>
    <x v="0"/>
    <x v="0"/>
    <n v="100"/>
    <x v="0"/>
    <n v="5"/>
    <s v="Route4"/>
    <s v="Zone2"/>
    <x v="2"/>
    <d v="2023-09-01T11:29:00"/>
  </r>
  <r>
    <n v="1968"/>
    <s v="999 Cedar St"/>
    <n v="5"/>
    <x v="4"/>
    <x v="863"/>
    <s v="Completed"/>
    <x v="17"/>
    <n v="10.071428571428571"/>
    <s v="Under Utilized"/>
    <x v="2"/>
    <s v="CityB"/>
    <n v="141"/>
    <n v="2"/>
    <n v="139"/>
    <x v="0"/>
    <x v="0"/>
    <n v="100"/>
    <x v="0"/>
    <n v="5"/>
    <s v="Route1"/>
    <s v="Zone2"/>
    <x v="2"/>
    <d v="2023-09-01T14:21:00"/>
  </r>
  <r>
    <n v="1969"/>
    <s v="77 Pine St"/>
    <n v="5"/>
    <x v="4"/>
    <x v="864"/>
    <s v="In Progress"/>
    <x v="57"/>
    <n v="14.6"/>
    <s v="Under Utilized"/>
    <x v="2"/>
    <s v="CityA"/>
    <n v="219"/>
    <n v="13"/>
    <n v="206"/>
    <x v="0"/>
    <x v="0"/>
    <n v="100"/>
    <x v="1"/>
    <n v="5"/>
    <s v="Route1"/>
    <s v="Zone3"/>
    <x v="1"/>
    <d v="2023-09-01T12:33:00"/>
  </r>
  <r>
    <n v="1970"/>
    <s v="757 Oak St"/>
    <n v="5"/>
    <x v="1"/>
    <x v="865"/>
    <s v="In Progress"/>
    <x v="14"/>
    <n v="6.5"/>
    <s v="Under Utilized"/>
    <x v="1"/>
    <s v="CityB"/>
    <n v="78"/>
    <n v="3"/>
    <n v="75"/>
    <x v="0"/>
    <x v="0"/>
    <n v="100"/>
    <x v="0"/>
    <n v="5"/>
    <s v="Route4"/>
    <s v="Zone1"/>
    <x v="2"/>
    <d v="2023-09-01T11:59:00"/>
  </r>
  <r>
    <n v="1971"/>
    <s v="24 Main St"/>
    <n v="5"/>
    <x v="4"/>
    <x v="866"/>
    <s v="In Progress"/>
    <x v="56"/>
    <n v="9.1818181818181817"/>
    <s v="Utilized"/>
    <x v="1"/>
    <s v="CityA"/>
    <n v="202"/>
    <n v="15"/>
    <n v="187"/>
    <x v="0"/>
    <x v="0"/>
    <n v="100"/>
    <x v="0"/>
    <n v="5"/>
    <s v="Route2"/>
    <s v="Zone3"/>
    <x v="1"/>
    <d v="2023-09-01T14:14:00"/>
  </r>
  <r>
    <n v="1972"/>
    <s v="336 Elm St"/>
    <n v="5"/>
    <x v="3"/>
    <x v="867"/>
    <s v="In Progress"/>
    <x v="59"/>
    <n v="5.8125"/>
    <s v="Utilized"/>
    <x v="1"/>
    <s v="CityD"/>
    <n v="93"/>
    <n v="6"/>
    <n v="87"/>
    <x v="0"/>
    <x v="0"/>
    <n v="100"/>
    <x v="1"/>
    <n v="5"/>
    <s v="Route4"/>
    <s v="Zone1"/>
    <x v="0"/>
    <d v="2023-09-01T10:57:00"/>
  </r>
  <r>
    <n v="1973"/>
    <s v="891 Elm St"/>
    <n v="5"/>
    <x v="0"/>
    <x v="655"/>
    <s v="Completed"/>
    <x v="61"/>
    <n v="28.333333333333332"/>
    <s v="Under Utilized"/>
    <x v="2"/>
    <s v="CityE"/>
    <n v="170"/>
    <n v="1"/>
    <n v="169"/>
    <x v="0"/>
    <x v="0"/>
    <n v="100"/>
    <x v="1"/>
    <n v="5"/>
    <s v="Route4"/>
    <s v="Zone2"/>
    <x v="0"/>
    <d v="2023-09-01T11:19:00"/>
  </r>
  <r>
    <n v="1974"/>
    <s v="618 Cedar St"/>
    <n v="5"/>
    <x v="3"/>
    <x v="868"/>
    <s v="In Progress"/>
    <x v="60"/>
    <n v="5.2941176470588234"/>
    <s v="Utilized"/>
    <x v="2"/>
    <s v="CityA"/>
    <n v="90"/>
    <n v="24"/>
    <n v="66"/>
    <x v="0"/>
    <x v="1"/>
    <n v="100"/>
    <x v="1"/>
    <n v="5"/>
    <s v="Route2"/>
    <s v="Zone2"/>
    <x v="1"/>
    <d v="2023-09-01T09:51:00"/>
  </r>
  <r>
    <n v="1975"/>
    <s v="372 Main St"/>
    <n v="5"/>
    <x v="3"/>
    <x v="869"/>
    <s v="Completed"/>
    <x v="67"/>
    <n v="7.6"/>
    <s v="Under Utilized"/>
    <x v="1"/>
    <s v="CityD"/>
    <n v="114"/>
    <n v="17"/>
    <n v="97"/>
    <x v="0"/>
    <x v="1"/>
    <n v="100"/>
    <x v="0"/>
    <n v="5"/>
    <s v="Route5"/>
    <s v="Zone3"/>
    <x v="1"/>
    <d v="2023-09-01T11:05:00"/>
  </r>
  <r>
    <n v="1976"/>
    <s v="999 Oak St"/>
    <n v="5"/>
    <x v="4"/>
    <x v="870"/>
    <s v="In Progress"/>
    <x v="84"/>
    <n v="13.636363636363637"/>
    <s v="Under Utilized"/>
    <x v="1"/>
    <s v="CityD"/>
    <n v="150"/>
    <n v="6"/>
    <n v="144"/>
    <x v="0"/>
    <x v="0"/>
    <n v="100"/>
    <x v="2"/>
    <n v="5"/>
    <s v="Route4"/>
    <s v="Zone1"/>
    <x v="2"/>
    <d v="2023-09-01T15:08:00"/>
  </r>
  <r>
    <n v="1977"/>
    <s v="326 Main St"/>
    <n v="5"/>
    <x v="2"/>
    <x v="871"/>
    <s v="Completed"/>
    <x v="73"/>
    <n v="18.636363636363637"/>
    <s v="Under Utilized"/>
    <x v="0"/>
    <s v="CityE"/>
    <n v="205"/>
    <n v="21"/>
    <n v="184"/>
    <x v="0"/>
    <x v="1"/>
    <n v="100"/>
    <x v="2"/>
    <n v="5"/>
    <s v="Route4"/>
    <s v="Zone2"/>
    <x v="1"/>
    <d v="2023-09-01T09:38:00"/>
  </r>
  <r>
    <n v="1978"/>
    <s v="591 Elm St"/>
    <n v="5"/>
    <x v="0"/>
    <x v="872"/>
    <s v="In Progress"/>
    <x v="99"/>
    <n v="8.5238095238095237"/>
    <s v="Utilized"/>
    <x v="1"/>
    <s v="CityA"/>
    <n v="179"/>
    <n v="14"/>
    <n v="165"/>
    <x v="0"/>
    <x v="0"/>
    <n v="100"/>
    <x v="0"/>
    <n v="5"/>
    <s v="Route1"/>
    <s v="Zone1"/>
    <x v="1"/>
    <d v="2023-09-01T09:49:00"/>
  </r>
  <r>
    <n v="1979"/>
    <s v="820 Main St"/>
    <n v="5"/>
    <x v="2"/>
    <x v="318"/>
    <s v="Completed"/>
    <x v="6"/>
    <n v="6.1111111111111107"/>
    <s v="Utilized"/>
    <x v="1"/>
    <s v="CityD"/>
    <n v="110"/>
    <n v="26"/>
    <n v="84"/>
    <x v="0"/>
    <x v="1"/>
    <n v="100"/>
    <x v="0"/>
    <n v="5"/>
    <s v="Route4"/>
    <s v="Zone1"/>
    <x v="1"/>
    <d v="2023-09-01T10:46:00"/>
  </r>
  <r>
    <n v="1980"/>
    <s v="51 Oak St"/>
    <n v="5"/>
    <x v="4"/>
    <x v="873"/>
    <s v="Completed"/>
    <x v="36"/>
    <n v="11.888888888888889"/>
    <s v="Utilized"/>
    <x v="1"/>
    <s v="CityD"/>
    <n v="214"/>
    <n v="10"/>
    <n v="204"/>
    <x v="0"/>
    <x v="0"/>
    <n v="100"/>
    <x v="0"/>
    <n v="5"/>
    <s v="Route4"/>
    <s v="Zone2"/>
    <x v="2"/>
    <d v="2023-09-01T10:20:00"/>
  </r>
  <r>
    <n v="1981"/>
    <s v="862 Cedar St"/>
    <n v="5"/>
    <x v="0"/>
    <x v="218"/>
    <s v="Completed"/>
    <x v="86"/>
    <n v="5.5909090909090908"/>
    <s v="Utilized"/>
    <x v="0"/>
    <s v="CityC"/>
    <n v="123"/>
    <n v="11"/>
    <n v="112"/>
    <x v="0"/>
    <x v="0"/>
    <n v="100"/>
    <x v="1"/>
    <n v="5"/>
    <s v="Route4"/>
    <s v="Zone3"/>
    <x v="0"/>
    <d v="2023-09-01T09:55:00"/>
  </r>
  <r>
    <n v="1982"/>
    <s v="935 Main St"/>
    <n v="5"/>
    <x v="0"/>
    <x v="874"/>
    <s v="Completed"/>
    <x v="38"/>
    <n v="10.333333333333334"/>
    <s v="Under Utilized"/>
    <x v="0"/>
    <s v="CityB"/>
    <n v="155"/>
    <n v="24"/>
    <n v="131"/>
    <x v="0"/>
    <x v="1"/>
    <n v="100"/>
    <x v="1"/>
    <n v="5"/>
    <s v="Route4"/>
    <s v="Zone3"/>
    <x v="1"/>
    <d v="2023-09-01T17:48:00"/>
  </r>
  <r>
    <n v="1983"/>
    <s v="958 Cedar St"/>
    <n v="5"/>
    <x v="0"/>
    <x v="875"/>
    <s v="Completed"/>
    <x v="19"/>
    <n v="15.615384615384615"/>
    <s v="Under Utilized"/>
    <x v="1"/>
    <s v="CityA"/>
    <n v="203"/>
    <n v="24"/>
    <n v="179"/>
    <x v="0"/>
    <x v="1"/>
    <n v="100"/>
    <x v="1"/>
    <n v="5"/>
    <s v="Route1"/>
    <s v="Zone1"/>
    <x v="0"/>
    <d v="2023-09-01T11:04:00"/>
  </r>
  <r>
    <n v="1984"/>
    <s v="305 Cedar St"/>
    <n v="5"/>
    <x v="4"/>
    <x v="876"/>
    <s v="Completed"/>
    <x v="68"/>
    <n v="5.5454545454545459"/>
    <s v="Under Utilized"/>
    <x v="2"/>
    <s v="CityC"/>
    <n v="61"/>
    <n v="29"/>
    <n v="32"/>
    <x v="0"/>
    <x v="1"/>
    <n v="100"/>
    <x v="2"/>
    <n v="5"/>
    <s v="Route5"/>
    <s v="Zone3"/>
    <x v="2"/>
    <d v="2023-09-01T13:58:00"/>
  </r>
  <r>
    <n v="1985"/>
    <s v="103 Pine St"/>
    <n v="5"/>
    <x v="3"/>
    <x v="877"/>
    <s v="Completed"/>
    <x v="58"/>
    <n v="12.588235294117647"/>
    <s v="Utilized"/>
    <x v="2"/>
    <s v="CityE"/>
    <n v="214"/>
    <n v="23"/>
    <n v="191"/>
    <x v="0"/>
    <x v="1"/>
    <n v="100"/>
    <x v="0"/>
    <n v="5"/>
    <s v="Route1"/>
    <s v="Zone3"/>
    <x v="0"/>
    <d v="2023-09-01T11:22:00"/>
  </r>
  <r>
    <n v="1986"/>
    <s v="320 Pine St"/>
    <n v="5"/>
    <x v="3"/>
    <x v="878"/>
    <s v="In Progress"/>
    <x v="76"/>
    <n v="11.428571428571429"/>
    <s v="Under Utilized"/>
    <x v="0"/>
    <s v="CityE"/>
    <n v="160"/>
    <n v="6"/>
    <n v="154"/>
    <x v="0"/>
    <x v="0"/>
    <n v="100"/>
    <x v="0"/>
    <n v="5"/>
    <s v="Route1"/>
    <s v="Zone2"/>
    <x v="0"/>
    <d v="2023-09-01T14:51:00"/>
  </r>
  <r>
    <n v="1987"/>
    <s v="674 Oak St"/>
    <n v="5"/>
    <x v="4"/>
    <x v="879"/>
    <s v="In Progress"/>
    <x v="72"/>
    <n v="15.666666666666666"/>
    <s v="Under Utilized"/>
    <x v="2"/>
    <s v="CityA"/>
    <n v="235"/>
    <n v="6"/>
    <n v="229"/>
    <x v="0"/>
    <x v="0"/>
    <n v="100"/>
    <x v="2"/>
    <n v="5"/>
    <s v="Route3"/>
    <s v="Zone3"/>
    <x v="0"/>
    <d v="2023-09-01T16:47:00"/>
  </r>
  <r>
    <n v="1988"/>
    <s v="759 Main St"/>
    <n v="5"/>
    <x v="2"/>
    <x v="880"/>
    <s v="In Progress"/>
    <x v="3"/>
    <n v="7.7058823529411766"/>
    <s v="Utilized"/>
    <x v="1"/>
    <s v="CityA"/>
    <n v="131"/>
    <n v="21"/>
    <n v="110"/>
    <x v="0"/>
    <x v="1"/>
    <n v="100"/>
    <x v="1"/>
    <n v="5"/>
    <s v="Route2"/>
    <s v="Zone3"/>
    <x v="0"/>
    <d v="2023-09-01T08:39:00"/>
  </r>
  <r>
    <n v="1989"/>
    <s v="71 Main St"/>
    <n v="5"/>
    <x v="0"/>
    <x v="545"/>
    <s v="Completed"/>
    <x v="74"/>
    <n v="8.25"/>
    <s v="Utilized"/>
    <x v="2"/>
    <s v="CityD"/>
    <n v="165"/>
    <n v="12"/>
    <n v="153"/>
    <x v="0"/>
    <x v="0"/>
    <n v="100"/>
    <x v="2"/>
    <n v="5"/>
    <s v="Route3"/>
    <s v="Zone1"/>
    <x v="0"/>
    <d v="2023-09-01T11:14:00"/>
  </r>
  <r>
    <n v="1990"/>
    <s v="5 Main St"/>
    <n v="5"/>
    <x v="1"/>
    <x v="881"/>
    <s v="In Progress"/>
    <x v="16"/>
    <n v="5"/>
    <s v="Under Utilized"/>
    <x v="0"/>
    <s v="CityC"/>
    <n v="75"/>
    <n v="28"/>
    <n v="47"/>
    <x v="0"/>
    <x v="1"/>
    <n v="100"/>
    <x v="0"/>
    <n v="5"/>
    <s v="Route3"/>
    <s v="Zone3"/>
    <x v="1"/>
    <d v="2023-09-01T08:20:00"/>
  </r>
  <r>
    <n v="1991"/>
    <s v="44 Pine St"/>
    <n v="5"/>
    <x v="4"/>
    <x v="882"/>
    <s v="Completed"/>
    <x v="50"/>
    <n v="5.8666666666666663"/>
    <s v="Under Utilized"/>
    <x v="0"/>
    <s v="CityE"/>
    <n v="88"/>
    <n v="13"/>
    <n v="75"/>
    <x v="0"/>
    <x v="0"/>
    <n v="100"/>
    <x v="2"/>
    <n v="5"/>
    <s v="Route4"/>
    <s v="Zone2"/>
    <x v="2"/>
    <d v="2023-09-01T11:47:00"/>
  </r>
  <r>
    <n v="1992"/>
    <s v="416 Cedar St"/>
    <n v="5"/>
    <x v="3"/>
    <x v="883"/>
    <s v="Completed"/>
    <x v="44"/>
    <n v="6.04"/>
    <s v="Utilized"/>
    <x v="2"/>
    <s v="CityB"/>
    <n v="151"/>
    <n v="17"/>
    <n v="134"/>
    <x v="0"/>
    <x v="1"/>
    <n v="100"/>
    <x v="2"/>
    <n v="5"/>
    <s v="Route4"/>
    <s v="Zone2"/>
    <x v="1"/>
    <d v="2023-09-01T16:21:00"/>
  </r>
  <r>
    <n v="1993"/>
    <s v="271 Elm St"/>
    <n v="5"/>
    <x v="0"/>
    <x v="884"/>
    <s v="Completed"/>
    <x v="26"/>
    <n v="3"/>
    <s v="Utilized"/>
    <x v="1"/>
    <s v="CityE"/>
    <n v="63"/>
    <n v="27"/>
    <n v="36"/>
    <x v="0"/>
    <x v="1"/>
    <n v="100"/>
    <x v="2"/>
    <n v="5"/>
    <s v="Route4"/>
    <s v="Zone2"/>
    <x v="0"/>
    <d v="2023-09-01T17:41:00"/>
  </r>
  <r>
    <n v="1994"/>
    <s v="963 Cedar St"/>
    <n v="5"/>
    <x v="2"/>
    <x v="885"/>
    <s v="Completed"/>
    <x v="12"/>
    <n v="12.461538461538462"/>
    <s v="Under Utilized"/>
    <x v="1"/>
    <s v="CityA"/>
    <n v="162"/>
    <n v="25"/>
    <n v="137"/>
    <x v="0"/>
    <x v="1"/>
    <n v="100"/>
    <x v="2"/>
    <n v="5"/>
    <s v="Route4"/>
    <s v="Zone1"/>
    <x v="1"/>
    <d v="2023-09-01T13:11:00"/>
  </r>
  <r>
    <n v="1995"/>
    <s v="84 Oak St"/>
    <n v="5"/>
    <x v="2"/>
    <x v="886"/>
    <s v="In Progress"/>
    <x v="10"/>
    <n v="9.0526315789473681"/>
    <s v="Utilized"/>
    <x v="2"/>
    <s v="CityC"/>
    <n v="172"/>
    <n v="29"/>
    <n v="143"/>
    <x v="0"/>
    <x v="1"/>
    <n v="100"/>
    <x v="0"/>
    <n v="5"/>
    <s v="Route2"/>
    <s v="Zone2"/>
    <x v="1"/>
    <d v="2023-09-01T10:28:00"/>
  </r>
  <r>
    <n v="1996"/>
    <s v="190 Cedar St"/>
    <n v="5"/>
    <x v="3"/>
    <x v="887"/>
    <s v="In Progress"/>
    <x v="38"/>
    <n v="15.733333333333333"/>
    <s v="Under Utilized"/>
    <x v="2"/>
    <s v="CityA"/>
    <n v="236"/>
    <n v="27"/>
    <n v="209"/>
    <x v="0"/>
    <x v="1"/>
    <n v="100"/>
    <x v="0"/>
    <n v="5"/>
    <s v="Route4"/>
    <s v="Zone1"/>
    <x v="1"/>
    <d v="2023-09-01T10:19:00"/>
  </r>
  <r>
    <n v="1997"/>
    <s v="646 Main St"/>
    <n v="5"/>
    <x v="1"/>
    <x v="888"/>
    <s v="Completed"/>
    <x v="45"/>
    <n v="10.357142857142858"/>
    <s v="Under Utilized"/>
    <x v="2"/>
    <s v="CityB"/>
    <n v="145"/>
    <n v="14"/>
    <n v="131"/>
    <x v="0"/>
    <x v="0"/>
    <n v="100"/>
    <x v="1"/>
    <n v="5"/>
    <s v="Route2"/>
    <s v="Zone3"/>
    <x v="0"/>
    <d v="2023-09-01T08:42:00"/>
  </r>
  <r>
    <n v="1998"/>
    <s v="224 Elm St"/>
    <n v="5"/>
    <x v="2"/>
    <x v="889"/>
    <s v="In Progress"/>
    <x v="53"/>
    <n v="9.3529411764705888"/>
    <s v="Utilized"/>
    <x v="1"/>
    <s v="CityD"/>
    <n v="159"/>
    <n v="12"/>
    <n v="147"/>
    <x v="0"/>
    <x v="0"/>
    <n v="100"/>
    <x v="1"/>
    <n v="5"/>
    <s v="Route5"/>
    <s v="Zone2"/>
    <x v="1"/>
    <d v="2023-09-01T11:56:00"/>
  </r>
  <r>
    <n v="1999"/>
    <s v="756 Cedar St"/>
    <n v="5"/>
    <x v="2"/>
    <x v="620"/>
    <s v="In Progress"/>
    <x v="78"/>
    <n v="13.277777777777779"/>
    <s v="Utilized"/>
    <x v="2"/>
    <s v="CityA"/>
    <n v="239"/>
    <n v="10"/>
    <n v="229"/>
    <x v="0"/>
    <x v="0"/>
    <n v="100"/>
    <x v="1"/>
    <n v="5"/>
    <s v="Route3"/>
    <s v="Zone3"/>
    <x v="2"/>
    <d v="2023-09-01T12:02:00"/>
  </r>
  <r>
    <n v="2000"/>
    <s v="418 Main St"/>
    <n v="5"/>
    <x v="0"/>
    <x v="890"/>
    <s v="Completed"/>
    <x v="82"/>
    <n v="9.8571428571428577"/>
    <s v="Under Utilized"/>
    <x v="1"/>
    <s v="CityA"/>
    <n v="138"/>
    <n v="25"/>
    <n v="113"/>
    <x v="0"/>
    <x v="1"/>
    <n v="100"/>
    <x v="0"/>
    <n v="5"/>
    <s v="Route4"/>
    <s v="Zone1"/>
    <x v="0"/>
    <d v="2023-09-01T12:09:00"/>
  </r>
  <r>
    <n v="2001"/>
    <s v="897 Oak St"/>
    <n v="5"/>
    <x v="0"/>
    <x v="891"/>
    <s v="In Progress"/>
    <x v="11"/>
    <n v="14"/>
    <s v="Under Utilized"/>
    <x v="0"/>
    <s v="CityD"/>
    <n v="168"/>
    <n v="13"/>
    <n v="155"/>
    <x v="0"/>
    <x v="0"/>
    <n v="100"/>
    <x v="2"/>
    <n v="5"/>
    <s v="Route4"/>
    <s v="Zone3"/>
    <x v="1"/>
    <d v="2023-09-01T15:43:00"/>
  </r>
  <r>
    <n v="2002"/>
    <s v="814 Elm St"/>
    <n v="5"/>
    <x v="1"/>
    <x v="892"/>
    <s v="In Progress"/>
    <x v="47"/>
    <n v="12.090909090909092"/>
    <s v="Under Utilized"/>
    <x v="1"/>
    <s v="CityA"/>
    <n v="133"/>
    <n v="25"/>
    <n v="108"/>
    <x v="0"/>
    <x v="1"/>
    <n v="100"/>
    <x v="0"/>
    <n v="5"/>
    <s v="Route4"/>
    <s v="Zone2"/>
    <x v="0"/>
    <d v="2023-09-01T08:03:00"/>
  </r>
  <r>
    <n v="2003"/>
    <s v="561 Elm St"/>
    <n v="5"/>
    <x v="3"/>
    <x v="893"/>
    <s v="Completed"/>
    <x v="54"/>
    <n v="12.153846153846153"/>
    <s v="Under Utilized"/>
    <x v="2"/>
    <s v="CityE"/>
    <n v="158"/>
    <n v="16"/>
    <n v="142"/>
    <x v="0"/>
    <x v="1"/>
    <n v="100"/>
    <x v="2"/>
    <n v="5"/>
    <s v="Route2"/>
    <s v="Zone2"/>
    <x v="0"/>
    <d v="2023-09-01T08:56:00"/>
  </r>
  <r>
    <n v="2004"/>
    <s v="441 Elm St"/>
    <n v="5"/>
    <x v="0"/>
    <x v="894"/>
    <s v="Completed"/>
    <x v="84"/>
    <n v="13.363636363636363"/>
    <s v="Under Utilized"/>
    <x v="0"/>
    <s v="CityB"/>
    <n v="147"/>
    <n v="9"/>
    <n v="138"/>
    <x v="0"/>
    <x v="0"/>
    <n v="100"/>
    <x v="0"/>
    <n v="5"/>
    <s v="Route5"/>
    <s v="Zone1"/>
    <x v="1"/>
    <d v="2023-09-01T13:33:00"/>
  </r>
  <r>
    <n v="2005"/>
    <s v="683 Pine St"/>
    <n v="5"/>
    <x v="2"/>
    <x v="895"/>
    <s v="In Progress"/>
    <x v="65"/>
    <n v="7.05"/>
    <s v="Utilized"/>
    <x v="2"/>
    <s v="CityD"/>
    <n v="141"/>
    <n v="9"/>
    <n v="132"/>
    <x v="0"/>
    <x v="0"/>
    <n v="100"/>
    <x v="2"/>
    <n v="5"/>
    <s v="Route3"/>
    <s v="Zone1"/>
    <x v="0"/>
    <d v="2023-09-01T14:20:00"/>
  </r>
  <r>
    <n v="2006"/>
    <s v="845 Cedar St"/>
    <n v="5"/>
    <x v="4"/>
    <x v="896"/>
    <s v="In Progress"/>
    <x v="65"/>
    <n v="11.5"/>
    <s v="Utilized"/>
    <x v="1"/>
    <s v="CityC"/>
    <n v="230"/>
    <n v="23"/>
    <n v="207"/>
    <x v="0"/>
    <x v="1"/>
    <n v="100"/>
    <x v="2"/>
    <n v="5"/>
    <s v="Route4"/>
    <s v="Zone2"/>
    <x v="0"/>
    <d v="2023-09-01T14:09:00"/>
  </r>
  <r>
    <n v="2007"/>
    <s v="353 Elm St"/>
    <n v="5"/>
    <x v="1"/>
    <x v="897"/>
    <s v="In Progress"/>
    <x v="14"/>
    <n v="13.25"/>
    <s v="Under Utilized"/>
    <x v="2"/>
    <s v="CityA"/>
    <n v="159"/>
    <n v="21"/>
    <n v="138"/>
    <x v="0"/>
    <x v="1"/>
    <n v="100"/>
    <x v="2"/>
    <n v="5"/>
    <s v="Route3"/>
    <s v="Zone1"/>
    <x v="2"/>
    <d v="2023-09-01T13:15:00"/>
  </r>
  <r>
    <n v="2008"/>
    <s v="998 Cedar St"/>
    <n v="5"/>
    <x v="1"/>
    <x v="898"/>
    <s v="In Progress"/>
    <x v="77"/>
    <n v="4.3888888888888893"/>
    <s v="Utilized"/>
    <x v="2"/>
    <s v="CityD"/>
    <n v="79"/>
    <n v="12"/>
    <n v="67"/>
    <x v="0"/>
    <x v="0"/>
    <n v="100"/>
    <x v="0"/>
    <n v="5"/>
    <s v="Route5"/>
    <s v="Zone2"/>
    <x v="2"/>
    <d v="2023-09-01T10:19:00"/>
  </r>
  <r>
    <n v="2009"/>
    <s v="933 Cedar St"/>
    <n v="5"/>
    <x v="4"/>
    <x v="899"/>
    <s v="In Progress"/>
    <x v="18"/>
    <n v="5.5"/>
    <s v="Utilized"/>
    <x v="2"/>
    <s v="CityA"/>
    <n v="88"/>
    <n v="1"/>
    <n v="87"/>
    <x v="0"/>
    <x v="0"/>
    <n v="100"/>
    <x v="2"/>
    <n v="5"/>
    <s v="Route4"/>
    <s v="Zone2"/>
    <x v="1"/>
    <d v="2023-09-01T14:00:00"/>
  </r>
  <r>
    <n v="2010"/>
    <s v="276 Elm St"/>
    <n v="5"/>
    <x v="0"/>
    <x v="900"/>
    <s v="Completed"/>
    <x v="50"/>
    <n v="14"/>
    <s v="Under Utilized"/>
    <x v="2"/>
    <s v="CityB"/>
    <n v="210"/>
    <n v="0"/>
    <n v="210"/>
    <x v="1"/>
    <x v="2"/>
    <n v="100"/>
    <x v="2"/>
    <n v="5"/>
    <s v="Route5"/>
    <s v="Zone2"/>
    <x v="0"/>
    <d v="2023-09-01T12:46:00"/>
  </r>
  <r>
    <n v="2011"/>
    <s v="877 Main St"/>
    <n v="5"/>
    <x v="1"/>
    <x v="901"/>
    <s v="In Progress"/>
    <x v="15"/>
    <n v="19.727272727272727"/>
    <s v="Under Utilized"/>
    <x v="2"/>
    <s v="CityA"/>
    <n v="217"/>
    <n v="29"/>
    <n v="188"/>
    <x v="0"/>
    <x v="1"/>
    <n v="100"/>
    <x v="1"/>
    <n v="5"/>
    <s v="Route2"/>
    <s v="Zone3"/>
    <x v="0"/>
    <d v="2023-09-01T16:16:00"/>
  </r>
  <r>
    <n v="2012"/>
    <s v="262 Cedar St"/>
    <n v="5"/>
    <x v="1"/>
    <x v="695"/>
    <s v="In Progress"/>
    <x v="67"/>
    <n v="12.8"/>
    <s v="Under Utilized"/>
    <x v="0"/>
    <s v="CityE"/>
    <n v="192"/>
    <n v="8"/>
    <n v="184"/>
    <x v="0"/>
    <x v="0"/>
    <n v="100"/>
    <x v="2"/>
    <n v="5"/>
    <s v="Route4"/>
    <s v="Zone3"/>
    <x v="1"/>
    <d v="2023-09-01T10:14:00"/>
  </r>
  <r>
    <n v="2013"/>
    <s v="2 Main St"/>
    <n v="5"/>
    <x v="1"/>
    <x v="902"/>
    <s v="In Progress"/>
    <x v="54"/>
    <n v="7.2307692307692308"/>
    <s v="Under Utilized"/>
    <x v="0"/>
    <s v="CityE"/>
    <n v="94"/>
    <n v="28"/>
    <n v="66"/>
    <x v="0"/>
    <x v="1"/>
    <n v="100"/>
    <x v="0"/>
    <n v="5"/>
    <s v="Route1"/>
    <s v="Zone3"/>
    <x v="1"/>
    <d v="2023-09-01T13:39:00"/>
  </r>
  <r>
    <n v="2014"/>
    <s v="605 Elm St"/>
    <n v="5"/>
    <x v="4"/>
    <x v="903"/>
    <s v="In Progress"/>
    <x v="5"/>
    <n v="11.05"/>
    <s v="Utilized"/>
    <x v="0"/>
    <s v="CityA"/>
    <n v="221"/>
    <n v="8"/>
    <n v="213"/>
    <x v="0"/>
    <x v="0"/>
    <n v="100"/>
    <x v="2"/>
    <n v="5"/>
    <s v="Route5"/>
    <s v="Zone1"/>
    <x v="2"/>
    <d v="2023-09-01T14:37:00"/>
  </r>
  <r>
    <n v="2015"/>
    <s v="708 Elm St"/>
    <n v="5"/>
    <x v="0"/>
    <x v="904"/>
    <s v="Completed"/>
    <x v="31"/>
    <n v="15.23076923076923"/>
    <s v="Under Utilized"/>
    <x v="2"/>
    <s v="CityE"/>
    <n v="198"/>
    <n v="27"/>
    <n v="171"/>
    <x v="0"/>
    <x v="1"/>
    <n v="100"/>
    <x v="2"/>
    <n v="5"/>
    <s v="Route3"/>
    <s v="Zone3"/>
    <x v="1"/>
    <d v="2023-09-01T11:55:00"/>
  </r>
  <r>
    <n v="2016"/>
    <s v="189 Cedar St"/>
    <n v="5"/>
    <x v="3"/>
    <x v="558"/>
    <s v="Completed"/>
    <x v="56"/>
    <n v="5.0454545454545459"/>
    <s v="Utilized"/>
    <x v="0"/>
    <s v="CityA"/>
    <n v="111"/>
    <n v="8"/>
    <n v="103"/>
    <x v="0"/>
    <x v="0"/>
    <n v="100"/>
    <x v="1"/>
    <n v="5"/>
    <s v="Route3"/>
    <s v="Zone2"/>
    <x v="2"/>
    <d v="2023-09-01T11:29:00"/>
  </r>
  <r>
    <n v="2017"/>
    <s v="991 Elm St"/>
    <n v="5"/>
    <x v="2"/>
    <x v="905"/>
    <s v="In Progress"/>
    <x v="59"/>
    <n v="12.0625"/>
    <s v="Utilized"/>
    <x v="2"/>
    <s v="CityD"/>
    <n v="193"/>
    <n v="27"/>
    <n v="166"/>
    <x v="0"/>
    <x v="1"/>
    <n v="100"/>
    <x v="1"/>
    <n v="5"/>
    <s v="Route4"/>
    <s v="Zone2"/>
    <x v="1"/>
    <d v="2023-09-01T16:27:00"/>
  </r>
  <r>
    <n v="2018"/>
    <s v="729 Main St"/>
    <n v="5"/>
    <x v="2"/>
    <x v="906"/>
    <s v="Completed"/>
    <x v="59"/>
    <n v="13.6875"/>
    <s v="Utilized"/>
    <x v="1"/>
    <s v="CityB"/>
    <n v="219"/>
    <n v="14"/>
    <n v="205"/>
    <x v="0"/>
    <x v="0"/>
    <n v="100"/>
    <x v="0"/>
    <n v="5"/>
    <s v="Route4"/>
    <s v="Zone3"/>
    <x v="0"/>
    <d v="2023-09-01T16:53:00"/>
  </r>
  <r>
    <n v="2019"/>
    <s v="256 Main St"/>
    <n v="5"/>
    <x v="3"/>
    <x v="907"/>
    <s v="Completed"/>
    <x v="33"/>
    <n v="3.36"/>
    <s v="Utilized"/>
    <x v="2"/>
    <s v="CityD"/>
    <n v="84"/>
    <n v="13"/>
    <n v="71"/>
    <x v="0"/>
    <x v="0"/>
    <n v="100"/>
    <x v="2"/>
    <n v="5"/>
    <s v="Route5"/>
    <s v="Zone1"/>
    <x v="0"/>
    <d v="2023-09-01T12:45:00"/>
  </r>
  <r>
    <n v="2020"/>
    <s v="701 Pine St"/>
    <n v="5"/>
    <x v="2"/>
    <x v="908"/>
    <s v="Completed"/>
    <x v="76"/>
    <n v="14.285714285714286"/>
    <s v="Under Utilized"/>
    <x v="2"/>
    <s v="CityB"/>
    <n v="200"/>
    <n v="10"/>
    <n v="190"/>
    <x v="0"/>
    <x v="0"/>
    <n v="100"/>
    <x v="2"/>
    <n v="5"/>
    <s v="Route5"/>
    <s v="Zone3"/>
    <x v="2"/>
    <d v="2023-09-01T13:14:00"/>
  </r>
  <r>
    <n v="2021"/>
    <s v="989 Elm St"/>
    <n v="5"/>
    <x v="4"/>
    <x v="909"/>
    <s v="Completed"/>
    <x v="56"/>
    <n v="3.5454545454545454"/>
    <s v="Utilized"/>
    <x v="0"/>
    <s v="CityE"/>
    <n v="78"/>
    <n v="17"/>
    <n v="61"/>
    <x v="0"/>
    <x v="1"/>
    <n v="100"/>
    <x v="0"/>
    <n v="5"/>
    <s v="Route5"/>
    <s v="Zone1"/>
    <x v="2"/>
    <d v="2023-09-01T13:08:00"/>
  </r>
  <r>
    <n v="2022"/>
    <s v="983 Main St"/>
    <n v="5"/>
    <x v="0"/>
    <x v="910"/>
    <s v="Completed"/>
    <x v="69"/>
    <n v="9.25"/>
    <s v="Under Utilized"/>
    <x v="0"/>
    <s v="CityB"/>
    <n v="111"/>
    <n v="18"/>
    <n v="93"/>
    <x v="0"/>
    <x v="1"/>
    <n v="100"/>
    <x v="2"/>
    <n v="5"/>
    <s v="Route2"/>
    <s v="Zone3"/>
    <x v="2"/>
    <d v="2023-09-01T15:50:00"/>
  </r>
  <r>
    <n v="2023"/>
    <s v="3 Elm St"/>
    <n v="5"/>
    <x v="3"/>
    <x v="911"/>
    <s v="Completed"/>
    <x v="86"/>
    <n v="9.3181818181818183"/>
    <s v="Utilized"/>
    <x v="1"/>
    <s v="CityE"/>
    <n v="205"/>
    <n v="10"/>
    <n v="195"/>
    <x v="0"/>
    <x v="0"/>
    <n v="100"/>
    <x v="2"/>
    <n v="5"/>
    <s v="Route1"/>
    <s v="Zone1"/>
    <x v="2"/>
    <d v="2023-09-01T09:57:00"/>
  </r>
  <r>
    <n v="2024"/>
    <s v="850 Main St"/>
    <n v="5"/>
    <x v="1"/>
    <x v="912"/>
    <s v="Completed"/>
    <x v="86"/>
    <n v="9.9090909090909083"/>
    <s v="Utilized"/>
    <x v="0"/>
    <s v="CityD"/>
    <n v="218"/>
    <n v="24"/>
    <n v="194"/>
    <x v="0"/>
    <x v="1"/>
    <n v="100"/>
    <x v="1"/>
    <n v="5"/>
    <s v="Route2"/>
    <s v="Zone2"/>
    <x v="1"/>
    <d v="2023-09-01T13:55:00"/>
  </r>
  <r>
    <n v="2025"/>
    <s v="110 Oak St"/>
    <n v="5"/>
    <x v="2"/>
    <x v="913"/>
    <s v="In Progress"/>
    <x v="34"/>
    <n v="10.0625"/>
    <s v="Utilized"/>
    <x v="1"/>
    <s v="CityE"/>
    <n v="161"/>
    <n v="2"/>
    <n v="159"/>
    <x v="0"/>
    <x v="0"/>
    <n v="100"/>
    <x v="1"/>
    <n v="5"/>
    <s v="Route2"/>
    <s v="Zone2"/>
    <x v="2"/>
    <d v="2023-09-01T10:03:00"/>
  </r>
  <r>
    <n v="2026"/>
    <s v="458 Elm St"/>
    <n v="5"/>
    <x v="2"/>
    <x v="914"/>
    <s v="Completed"/>
    <x v="88"/>
    <n v="13.176470588235293"/>
    <s v="Utilized"/>
    <x v="2"/>
    <s v="CityB"/>
    <n v="224"/>
    <n v="15"/>
    <n v="209"/>
    <x v="0"/>
    <x v="0"/>
    <n v="100"/>
    <x v="2"/>
    <n v="5"/>
    <s v="Route1"/>
    <s v="Zone1"/>
    <x v="1"/>
    <d v="2023-09-01T15:58:00"/>
  </r>
  <r>
    <n v="2027"/>
    <s v="742 Main St"/>
    <n v="5"/>
    <x v="4"/>
    <x v="915"/>
    <s v="Completed"/>
    <x v="99"/>
    <n v="6.3809523809523814"/>
    <s v="Utilized"/>
    <x v="2"/>
    <s v="CityC"/>
    <n v="134"/>
    <n v="1"/>
    <n v="133"/>
    <x v="0"/>
    <x v="0"/>
    <n v="100"/>
    <x v="1"/>
    <n v="5"/>
    <s v="Route5"/>
    <s v="Zone3"/>
    <x v="1"/>
    <d v="2023-09-01T15:12:00"/>
  </r>
  <r>
    <n v="2028"/>
    <s v="333 Pine St"/>
    <n v="5"/>
    <x v="1"/>
    <x v="916"/>
    <s v="Completed"/>
    <x v="2"/>
    <n v="10.466666666666667"/>
    <s v="Under Utilized"/>
    <x v="0"/>
    <s v="CityC"/>
    <n v="157"/>
    <n v="20"/>
    <n v="137"/>
    <x v="0"/>
    <x v="1"/>
    <n v="100"/>
    <x v="1"/>
    <n v="5"/>
    <s v="Route2"/>
    <s v="Zone3"/>
    <x v="2"/>
    <d v="2023-09-01T13:25:00"/>
  </r>
  <r>
    <n v="2029"/>
    <s v="676 Cedar St"/>
    <n v="5"/>
    <x v="4"/>
    <x v="917"/>
    <s v="Completed"/>
    <x v="35"/>
    <n v="15.444444444444445"/>
    <s v="Under Utilized"/>
    <x v="1"/>
    <s v="CityE"/>
    <n v="139"/>
    <n v="3"/>
    <n v="136"/>
    <x v="0"/>
    <x v="0"/>
    <n v="100"/>
    <x v="1"/>
    <n v="5"/>
    <s v="Route4"/>
    <s v="Zone3"/>
    <x v="1"/>
    <d v="2023-09-01T11:12:00"/>
  </r>
  <r>
    <n v="2030"/>
    <s v="455 Elm St"/>
    <n v="5"/>
    <x v="2"/>
    <x v="134"/>
    <s v="In Progress"/>
    <x v="78"/>
    <n v="11.166666666666666"/>
    <s v="Utilized"/>
    <x v="1"/>
    <s v="CityC"/>
    <n v="201"/>
    <n v="14"/>
    <n v="187"/>
    <x v="0"/>
    <x v="0"/>
    <n v="100"/>
    <x v="1"/>
    <n v="5"/>
    <s v="Route1"/>
    <s v="Zone3"/>
    <x v="2"/>
    <d v="2023-09-01T14:12:00"/>
  </r>
  <r>
    <n v="2031"/>
    <s v="212 Pine St"/>
    <n v="5"/>
    <x v="4"/>
    <x v="918"/>
    <s v="In Progress"/>
    <x v="72"/>
    <n v="12.066666666666666"/>
    <s v="Under Utilized"/>
    <x v="1"/>
    <s v="CityA"/>
    <n v="181"/>
    <n v="19"/>
    <n v="162"/>
    <x v="0"/>
    <x v="1"/>
    <n v="100"/>
    <x v="0"/>
    <n v="5"/>
    <s v="Route5"/>
    <s v="Zone3"/>
    <x v="1"/>
    <d v="2023-09-01T09:26:00"/>
  </r>
  <r>
    <n v="2032"/>
    <s v="193 Elm St"/>
    <n v="5"/>
    <x v="1"/>
    <x v="919"/>
    <s v="Completed"/>
    <x v="61"/>
    <n v="15.5"/>
    <s v="Under Utilized"/>
    <x v="2"/>
    <s v="CityA"/>
    <n v="93"/>
    <n v="18"/>
    <n v="75"/>
    <x v="0"/>
    <x v="1"/>
    <n v="100"/>
    <x v="1"/>
    <n v="5"/>
    <s v="Route2"/>
    <s v="Zone1"/>
    <x v="1"/>
    <d v="2023-09-01T10:40:00"/>
  </r>
  <r>
    <n v="2033"/>
    <s v="501 Oak St"/>
    <n v="5"/>
    <x v="1"/>
    <x v="920"/>
    <s v="In Progress"/>
    <x v="71"/>
    <n v="7.5"/>
    <s v="Utilized"/>
    <x v="2"/>
    <s v="CityD"/>
    <n v="150"/>
    <n v="3"/>
    <n v="147"/>
    <x v="0"/>
    <x v="0"/>
    <n v="100"/>
    <x v="2"/>
    <n v="5"/>
    <s v="Route5"/>
    <s v="Zone1"/>
    <x v="2"/>
    <d v="2023-09-01T14:05:00"/>
  </r>
  <r>
    <n v="2034"/>
    <s v="51 Oak St"/>
    <n v="5"/>
    <x v="3"/>
    <x v="921"/>
    <s v="Completed"/>
    <x v="67"/>
    <n v="6.0666666666666664"/>
    <s v="Under Utilized"/>
    <x v="2"/>
    <s v="CityB"/>
    <n v="91"/>
    <n v="22"/>
    <n v="69"/>
    <x v="0"/>
    <x v="1"/>
    <n v="100"/>
    <x v="1"/>
    <n v="5"/>
    <s v="Route1"/>
    <s v="Zone1"/>
    <x v="1"/>
    <d v="2023-09-01T09:08:00"/>
  </r>
  <r>
    <n v="2035"/>
    <s v="444 Pine St"/>
    <n v="5"/>
    <x v="2"/>
    <x v="922"/>
    <s v="In Progress"/>
    <x v="16"/>
    <n v="13.133333333333333"/>
    <s v="Under Utilized"/>
    <x v="2"/>
    <s v="CityE"/>
    <n v="197"/>
    <n v="5"/>
    <n v="192"/>
    <x v="0"/>
    <x v="0"/>
    <n v="100"/>
    <x v="0"/>
    <n v="5"/>
    <s v="Route3"/>
    <s v="Zone1"/>
    <x v="1"/>
    <d v="2023-09-01T10:37:00"/>
  </r>
  <r>
    <n v="2036"/>
    <s v="63 Main St"/>
    <n v="5"/>
    <x v="1"/>
    <x v="923"/>
    <s v="In Progress"/>
    <x v="77"/>
    <n v="9.6111111111111107"/>
    <s v="Utilized"/>
    <x v="0"/>
    <s v="CityE"/>
    <n v="173"/>
    <n v="2"/>
    <n v="171"/>
    <x v="0"/>
    <x v="0"/>
    <n v="100"/>
    <x v="0"/>
    <n v="5"/>
    <s v="Route3"/>
    <s v="Zone2"/>
    <x v="0"/>
    <d v="2023-09-01T08:17:00"/>
  </r>
  <r>
    <n v="2037"/>
    <s v="537 Oak St"/>
    <n v="5"/>
    <x v="2"/>
    <x v="924"/>
    <s v="Completed"/>
    <x v="88"/>
    <n v="9"/>
    <s v="Utilized"/>
    <x v="1"/>
    <s v="CityE"/>
    <n v="153"/>
    <n v="1"/>
    <n v="152"/>
    <x v="0"/>
    <x v="0"/>
    <n v="100"/>
    <x v="0"/>
    <n v="5"/>
    <s v="Route1"/>
    <s v="Zone1"/>
    <x v="1"/>
    <d v="2023-09-01T11:47:00"/>
  </r>
  <r>
    <n v="2038"/>
    <s v="424 Main St"/>
    <n v="5"/>
    <x v="4"/>
    <x v="925"/>
    <s v="Completed"/>
    <x v="12"/>
    <n v="13.307692307692308"/>
    <s v="Under Utilized"/>
    <x v="0"/>
    <s v="CityC"/>
    <n v="173"/>
    <n v="21"/>
    <n v="152"/>
    <x v="0"/>
    <x v="1"/>
    <n v="100"/>
    <x v="2"/>
    <n v="5"/>
    <s v="Route2"/>
    <s v="Zone1"/>
    <x v="2"/>
    <d v="2023-09-01T09:55:00"/>
  </r>
  <r>
    <n v="2039"/>
    <s v="145 Oak St"/>
    <n v="5"/>
    <x v="4"/>
    <x v="683"/>
    <s v="Completed"/>
    <x v="1"/>
    <n v="10.529411764705882"/>
    <s v="Utilized"/>
    <x v="1"/>
    <s v="CityE"/>
    <n v="179"/>
    <n v="14"/>
    <n v="165"/>
    <x v="0"/>
    <x v="0"/>
    <n v="100"/>
    <x v="0"/>
    <n v="5"/>
    <s v="Route4"/>
    <s v="Zone1"/>
    <x v="1"/>
    <d v="2023-09-01T17:42:00"/>
  </r>
  <r>
    <n v="2040"/>
    <s v="182 Pine St"/>
    <n v="5"/>
    <x v="3"/>
    <x v="926"/>
    <s v="Completed"/>
    <x v="36"/>
    <n v="13.166666666666666"/>
    <s v="Utilized"/>
    <x v="0"/>
    <s v="CityB"/>
    <n v="237"/>
    <n v="7"/>
    <n v="230"/>
    <x v="0"/>
    <x v="0"/>
    <n v="100"/>
    <x v="1"/>
    <n v="5"/>
    <s v="Route2"/>
    <s v="Zone1"/>
    <x v="0"/>
    <d v="2023-09-01T15:25:00"/>
  </r>
  <r>
    <n v="2041"/>
    <s v="485 Cedar St"/>
    <n v="5"/>
    <x v="3"/>
    <x v="927"/>
    <s v="In Progress"/>
    <x v="19"/>
    <n v="16.76923076923077"/>
    <s v="Under Utilized"/>
    <x v="0"/>
    <s v="CityD"/>
    <n v="218"/>
    <n v="28"/>
    <n v="190"/>
    <x v="0"/>
    <x v="1"/>
    <n v="100"/>
    <x v="1"/>
    <n v="5"/>
    <s v="Route4"/>
    <s v="Zone3"/>
    <x v="1"/>
    <d v="2023-09-01T16:07:00"/>
  </r>
  <r>
    <n v="2042"/>
    <s v="601 Pine St"/>
    <n v="5"/>
    <x v="4"/>
    <x v="650"/>
    <s v="Completed"/>
    <x v="59"/>
    <n v="14.875"/>
    <s v="Utilized"/>
    <x v="1"/>
    <s v="CityC"/>
    <n v="238"/>
    <n v="8"/>
    <n v="230"/>
    <x v="0"/>
    <x v="0"/>
    <n v="100"/>
    <x v="0"/>
    <n v="5"/>
    <s v="Route5"/>
    <s v="Zone3"/>
    <x v="2"/>
    <d v="2023-09-01T11:36:00"/>
  </r>
  <r>
    <n v="2043"/>
    <s v="311 Elm St"/>
    <n v="5"/>
    <x v="1"/>
    <x v="928"/>
    <s v="Completed"/>
    <x v="96"/>
    <n v="10.076923076923077"/>
    <s v="Under Utilized"/>
    <x v="1"/>
    <s v="CityA"/>
    <n v="131"/>
    <n v="7"/>
    <n v="124"/>
    <x v="0"/>
    <x v="0"/>
    <n v="100"/>
    <x v="0"/>
    <n v="5"/>
    <s v="Route3"/>
    <s v="Zone2"/>
    <x v="1"/>
    <d v="2023-09-01T10:21:00"/>
  </r>
  <r>
    <n v="2044"/>
    <s v="206 Oak St"/>
    <n v="5"/>
    <x v="1"/>
    <x v="827"/>
    <s v="Completed"/>
    <x v="78"/>
    <n v="10.111111111111111"/>
    <s v="Utilized"/>
    <x v="0"/>
    <s v="CityA"/>
    <n v="182"/>
    <n v="17"/>
    <n v="165"/>
    <x v="0"/>
    <x v="1"/>
    <n v="100"/>
    <x v="2"/>
    <n v="5"/>
    <s v="Route3"/>
    <s v="Zone1"/>
    <x v="1"/>
    <d v="2023-09-01T15:41:00"/>
  </r>
  <r>
    <n v="2045"/>
    <s v="987 Pine St"/>
    <n v="5"/>
    <x v="4"/>
    <x v="929"/>
    <s v="In Progress"/>
    <x v="68"/>
    <n v="9.2727272727272734"/>
    <s v="Under Utilized"/>
    <x v="1"/>
    <s v="CityD"/>
    <n v="102"/>
    <n v="4"/>
    <n v="98"/>
    <x v="0"/>
    <x v="0"/>
    <n v="100"/>
    <x v="1"/>
    <n v="5"/>
    <s v="Route2"/>
    <s v="Zone2"/>
    <x v="0"/>
    <d v="2023-09-01T13:46:00"/>
  </r>
  <r>
    <n v="2046"/>
    <s v="165 Pine St"/>
    <n v="5"/>
    <x v="2"/>
    <x v="170"/>
    <s v="Completed"/>
    <x v="71"/>
    <n v="5.0999999999999996"/>
    <s v="Utilized"/>
    <x v="0"/>
    <s v="CityE"/>
    <n v="102"/>
    <n v="24"/>
    <n v="78"/>
    <x v="0"/>
    <x v="1"/>
    <n v="100"/>
    <x v="2"/>
    <n v="5"/>
    <s v="Route1"/>
    <s v="Zone2"/>
    <x v="2"/>
    <d v="2023-09-01T10:03:00"/>
  </r>
  <r>
    <n v="2047"/>
    <s v="449 Elm St"/>
    <n v="5"/>
    <x v="3"/>
    <x v="930"/>
    <s v="In Progress"/>
    <x v="50"/>
    <n v="8.0666666666666664"/>
    <s v="Under Utilized"/>
    <x v="1"/>
    <s v="CityA"/>
    <n v="121"/>
    <n v="0"/>
    <n v="121"/>
    <x v="1"/>
    <x v="2"/>
    <n v="100"/>
    <x v="1"/>
    <n v="5"/>
    <s v="Route2"/>
    <s v="Zone1"/>
    <x v="1"/>
    <d v="2023-09-01T15:32:00"/>
  </r>
  <r>
    <n v="2048"/>
    <s v="800 Elm St"/>
    <n v="5"/>
    <x v="1"/>
    <x v="931"/>
    <s v="In Progress"/>
    <x v="45"/>
    <n v="16.571428571428573"/>
    <s v="Under Utilized"/>
    <x v="2"/>
    <s v="CityD"/>
    <n v="232"/>
    <n v="24"/>
    <n v="208"/>
    <x v="0"/>
    <x v="1"/>
    <n v="100"/>
    <x v="2"/>
    <n v="5"/>
    <s v="Route1"/>
    <s v="Zone2"/>
    <x v="1"/>
    <d v="2023-09-01T17:04:00"/>
  </r>
  <r>
    <n v="2049"/>
    <s v="394 Elm St"/>
    <n v="5"/>
    <x v="0"/>
    <x v="932"/>
    <s v="Completed"/>
    <x v="10"/>
    <n v="5.2631578947368425"/>
    <s v="Utilized"/>
    <x v="0"/>
    <s v="CityE"/>
    <n v="100"/>
    <n v="12"/>
    <n v="88"/>
    <x v="0"/>
    <x v="0"/>
    <n v="100"/>
    <x v="1"/>
    <n v="5"/>
    <s v="Route4"/>
    <s v="Zone2"/>
    <x v="1"/>
    <d v="2023-09-01T16:49:00"/>
  </r>
  <r>
    <n v="2050"/>
    <s v="522 Elm St"/>
    <n v="5"/>
    <x v="3"/>
    <x v="81"/>
    <s v="In Progress"/>
    <x v="70"/>
    <n v="11.181818181818182"/>
    <s v="Under Utilized"/>
    <x v="2"/>
    <s v="CityA"/>
    <n v="123"/>
    <n v="26"/>
    <n v="97"/>
    <x v="0"/>
    <x v="1"/>
    <n v="100"/>
    <x v="0"/>
    <n v="5"/>
    <s v="Route1"/>
    <s v="Zone3"/>
    <x v="2"/>
    <d v="2023-09-01T12:29:00"/>
  </r>
  <r>
    <n v="2051"/>
    <s v="275 Oak St"/>
    <n v="5"/>
    <x v="0"/>
    <x v="402"/>
    <s v="Completed"/>
    <x v="58"/>
    <n v="8.6470588235294112"/>
    <s v="Utilized"/>
    <x v="2"/>
    <s v="CityE"/>
    <n v="147"/>
    <n v="28"/>
    <n v="119"/>
    <x v="0"/>
    <x v="1"/>
    <n v="100"/>
    <x v="2"/>
    <n v="5"/>
    <s v="Route5"/>
    <s v="Zone1"/>
    <x v="1"/>
    <d v="2023-09-01T09:23:00"/>
  </r>
  <r>
    <n v="2052"/>
    <s v="261 Main St"/>
    <n v="5"/>
    <x v="4"/>
    <x v="216"/>
    <s v="In Progress"/>
    <x v="44"/>
    <n v="6.88"/>
    <s v="Utilized"/>
    <x v="0"/>
    <s v="CityD"/>
    <n v="172"/>
    <n v="3"/>
    <n v="169"/>
    <x v="0"/>
    <x v="0"/>
    <n v="100"/>
    <x v="2"/>
    <n v="5"/>
    <s v="Route5"/>
    <s v="Zone2"/>
    <x v="2"/>
    <d v="2023-09-01T10:57:00"/>
  </r>
  <r>
    <n v="2053"/>
    <s v="883 Cedar St"/>
    <n v="5"/>
    <x v="4"/>
    <x v="933"/>
    <s v="Completed"/>
    <x v="86"/>
    <n v="10.818181818181818"/>
    <s v="Utilized"/>
    <x v="1"/>
    <s v="CityA"/>
    <n v="238"/>
    <n v="29"/>
    <n v="209"/>
    <x v="0"/>
    <x v="1"/>
    <n v="100"/>
    <x v="1"/>
    <n v="5"/>
    <s v="Route3"/>
    <s v="Zone1"/>
    <x v="1"/>
    <d v="2023-09-01T11:03:00"/>
  </r>
  <r>
    <n v="2054"/>
    <s v="765 Pine St"/>
    <n v="5"/>
    <x v="3"/>
    <x v="934"/>
    <s v="In Progress"/>
    <x v="87"/>
    <n v="10.923076923076923"/>
    <s v="Under Utilized"/>
    <x v="1"/>
    <s v="CityB"/>
    <n v="142"/>
    <n v="22"/>
    <n v="120"/>
    <x v="0"/>
    <x v="1"/>
    <n v="100"/>
    <x v="1"/>
    <n v="5"/>
    <s v="Route2"/>
    <s v="Zone1"/>
    <x v="1"/>
    <d v="2023-09-01T09:02:00"/>
  </r>
  <r>
    <n v="2055"/>
    <s v="65 Cedar St"/>
    <n v="5"/>
    <x v="3"/>
    <x v="935"/>
    <s v="In Progress"/>
    <x v="83"/>
    <n v="6.5714285714285712"/>
    <s v="Under Utilized"/>
    <x v="0"/>
    <s v="CityD"/>
    <n v="92"/>
    <n v="29"/>
    <n v="63"/>
    <x v="0"/>
    <x v="1"/>
    <n v="100"/>
    <x v="1"/>
    <n v="5"/>
    <s v="Route5"/>
    <s v="Zone2"/>
    <x v="2"/>
    <d v="2023-09-01T16:14:00"/>
  </r>
  <r>
    <n v="2056"/>
    <s v="248 Oak St"/>
    <n v="5"/>
    <x v="4"/>
    <x v="936"/>
    <s v="Completed"/>
    <x v="73"/>
    <n v="16.09090909090909"/>
    <s v="Under Utilized"/>
    <x v="1"/>
    <s v="CityD"/>
    <n v="177"/>
    <n v="18"/>
    <n v="159"/>
    <x v="0"/>
    <x v="1"/>
    <n v="100"/>
    <x v="1"/>
    <n v="5"/>
    <s v="Route5"/>
    <s v="Zone1"/>
    <x v="1"/>
    <d v="2023-09-01T12:24:00"/>
  </r>
  <r>
    <n v="2057"/>
    <s v="830 Elm St"/>
    <n v="5"/>
    <x v="0"/>
    <x v="937"/>
    <s v="In Progress"/>
    <x v="65"/>
    <n v="5.9"/>
    <s v="Utilized"/>
    <x v="1"/>
    <s v="CityD"/>
    <n v="118"/>
    <n v="2"/>
    <n v="116"/>
    <x v="0"/>
    <x v="0"/>
    <n v="100"/>
    <x v="1"/>
    <n v="5"/>
    <s v="Route4"/>
    <s v="Zone1"/>
    <x v="1"/>
    <d v="2023-09-01T17:34:00"/>
  </r>
  <r>
    <n v="2058"/>
    <s v="877 Cedar St"/>
    <n v="5"/>
    <x v="0"/>
    <x v="938"/>
    <s v="In Progress"/>
    <x v="75"/>
    <n v="7.0555555555555554"/>
    <s v="Utilized"/>
    <x v="0"/>
    <s v="CityB"/>
    <n v="127"/>
    <n v="22"/>
    <n v="105"/>
    <x v="0"/>
    <x v="1"/>
    <n v="100"/>
    <x v="1"/>
    <n v="5"/>
    <s v="Route3"/>
    <s v="Zone2"/>
    <x v="2"/>
    <d v="2023-09-01T11:10:00"/>
  </r>
  <r>
    <n v="2059"/>
    <s v="819 Cedar St"/>
    <n v="5"/>
    <x v="2"/>
    <x v="868"/>
    <s v="Completed"/>
    <x v="96"/>
    <n v="14.076923076923077"/>
    <s v="Under Utilized"/>
    <x v="0"/>
    <s v="CityA"/>
    <n v="183"/>
    <n v="14"/>
    <n v="169"/>
    <x v="0"/>
    <x v="0"/>
    <n v="100"/>
    <x v="2"/>
    <n v="5"/>
    <s v="Route2"/>
    <s v="Zone3"/>
    <x v="0"/>
    <d v="2023-09-01T09:22:00"/>
  </r>
  <r>
    <n v="2060"/>
    <s v="643 Pine St"/>
    <n v="5"/>
    <x v="0"/>
    <x v="939"/>
    <s v="In Progress"/>
    <x v="92"/>
    <n v="9.3125"/>
    <s v="Utilized"/>
    <x v="2"/>
    <s v="CityE"/>
    <n v="149"/>
    <n v="29"/>
    <n v="120"/>
    <x v="0"/>
    <x v="1"/>
    <n v="100"/>
    <x v="0"/>
    <n v="5"/>
    <s v="Route2"/>
    <s v="Zone2"/>
    <x v="2"/>
    <d v="2023-09-01T12:49:00"/>
  </r>
  <r>
    <n v="2061"/>
    <s v="4 Elm St"/>
    <n v="5"/>
    <x v="3"/>
    <x v="940"/>
    <s v="In Progress"/>
    <x v="72"/>
    <n v="9.6666666666666661"/>
    <s v="Under Utilized"/>
    <x v="1"/>
    <s v="CityA"/>
    <n v="145"/>
    <n v="6"/>
    <n v="139"/>
    <x v="0"/>
    <x v="0"/>
    <n v="100"/>
    <x v="2"/>
    <n v="5"/>
    <s v="Route4"/>
    <s v="Zone2"/>
    <x v="1"/>
    <d v="2023-09-01T17:18:00"/>
  </r>
  <r>
    <n v="2062"/>
    <s v="336 Cedar St"/>
    <n v="5"/>
    <x v="1"/>
    <x v="941"/>
    <s v="In Progress"/>
    <x v="2"/>
    <n v="10.266666666666667"/>
    <s v="Under Utilized"/>
    <x v="2"/>
    <s v="CityE"/>
    <n v="154"/>
    <n v="4"/>
    <n v="150"/>
    <x v="0"/>
    <x v="0"/>
    <n v="100"/>
    <x v="0"/>
    <n v="5"/>
    <s v="Route1"/>
    <s v="Zone2"/>
    <x v="1"/>
    <d v="2023-09-01T14:52:00"/>
  </r>
  <r>
    <n v="2063"/>
    <s v="582 Oak St"/>
    <n v="5"/>
    <x v="3"/>
    <x v="26"/>
    <s v="In Progress"/>
    <x v="92"/>
    <n v="8.4375"/>
    <s v="Utilized"/>
    <x v="0"/>
    <s v="CityB"/>
    <n v="135"/>
    <n v="24"/>
    <n v="111"/>
    <x v="0"/>
    <x v="1"/>
    <n v="100"/>
    <x v="2"/>
    <n v="5"/>
    <s v="Route5"/>
    <s v="Zone1"/>
    <x v="0"/>
    <d v="2023-09-01T11:18:00"/>
  </r>
  <r>
    <n v="2064"/>
    <s v="493 Elm St"/>
    <n v="5"/>
    <x v="2"/>
    <x v="942"/>
    <s v="Completed"/>
    <x v="25"/>
    <n v="21.25"/>
    <s v="Under Utilized"/>
    <x v="1"/>
    <s v="CityA"/>
    <n v="170"/>
    <n v="28"/>
    <n v="142"/>
    <x v="0"/>
    <x v="1"/>
    <n v="100"/>
    <x v="2"/>
    <n v="5"/>
    <s v="Route4"/>
    <s v="Zone3"/>
    <x v="1"/>
    <d v="2023-09-01T17:01:00"/>
  </r>
  <r>
    <n v="2065"/>
    <s v="112 Oak St"/>
    <n v="5"/>
    <x v="1"/>
    <x v="943"/>
    <s v="In Progress"/>
    <x v="72"/>
    <n v="13.533333333333333"/>
    <s v="Under Utilized"/>
    <x v="1"/>
    <s v="CityB"/>
    <n v="203"/>
    <n v="24"/>
    <n v="179"/>
    <x v="0"/>
    <x v="1"/>
    <n v="100"/>
    <x v="1"/>
    <n v="5"/>
    <s v="Route3"/>
    <s v="Zone1"/>
    <x v="0"/>
    <d v="2023-09-01T10:13:00"/>
  </r>
  <r>
    <n v="2066"/>
    <s v="258 Oak St"/>
    <n v="5"/>
    <x v="0"/>
    <x v="944"/>
    <s v="In Progress"/>
    <x v="23"/>
    <n v="12.941176470588236"/>
    <s v="Utilized"/>
    <x v="1"/>
    <s v="CityE"/>
    <n v="220"/>
    <n v="19"/>
    <n v="201"/>
    <x v="0"/>
    <x v="1"/>
    <n v="100"/>
    <x v="0"/>
    <n v="5"/>
    <s v="Route2"/>
    <s v="Zone2"/>
    <x v="2"/>
    <d v="2023-09-01T17:03:00"/>
  </r>
  <r>
    <n v="2067"/>
    <s v="205 Pine St"/>
    <n v="5"/>
    <x v="0"/>
    <x v="945"/>
    <s v="Completed"/>
    <x v="4"/>
    <n v="8.6"/>
    <s v="Under Utilized"/>
    <x v="2"/>
    <s v="CityA"/>
    <n v="86"/>
    <n v="13"/>
    <n v="73"/>
    <x v="0"/>
    <x v="0"/>
    <n v="100"/>
    <x v="2"/>
    <n v="5"/>
    <s v="Route4"/>
    <s v="Zone1"/>
    <x v="0"/>
    <d v="2023-09-01T15:47:00"/>
  </r>
  <r>
    <n v="2068"/>
    <s v="579 Cedar St"/>
    <n v="5"/>
    <x v="4"/>
    <x v="946"/>
    <s v="Completed"/>
    <x v="85"/>
    <n v="13.8125"/>
    <s v="Utilized"/>
    <x v="1"/>
    <s v="CityD"/>
    <n v="221"/>
    <n v="8"/>
    <n v="213"/>
    <x v="0"/>
    <x v="0"/>
    <n v="100"/>
    <x v="0"/>
    <n v="5"/>
    <s v="Route5"/>
    <s v="Zone2"/>
    <x v="1"/>
    <d v="2023-09-01T10:17:00"/>
  </r>
  <r>
    <n v="2069"/>
    <s v="99 Pine St"/>
    <n v="5"/>
    <x v="1"/>
    <x v="947"/>
    <s v="In Progress"/>
    <x v="74"/>
    <n v="9.9499999999999993"/>
    <s v="Utilized"/>
    <x v="0"/>
    <s v="CityA"/>
    <n v="199"/>
    <n v="9"/>
    <n v="190"/>
    <x v="0"/>
    <x v="0"/>
    <n v="100"/>
    <x v="0"/>
    <n v="5"/>
    <s v="Route1"/>
    <s v="Zone1"/>
    <x v="2"/>
    <d v="2023-09-01T12:31:00"/>
  </r>
  <r>
    <n v="2070"/>
    <s v="640 Elm St"/>
    <n v="5"/>
    <x v="2"/>
    <x v="948"/>
    <s v="Completed"/>
    <x v="54"/>
    <n v="15.923076923076923"/>
    <s v="Under Utilized"/>
    <x v="0"/>
    <s v="CityB"/>
    <n v="207"/>
    <n v="5"/>
    <n v="202"/>
    <x v="0"/>
    <x v="0"/>
    <n v="100"/>
    <x v="2"/>
    <n v="5"/>
    <s v="Route3"/>
    <s v="Zone1"/>
    <x v="1"/>
    <d v="2023-09-01T10:08:00"/>
  </r>
  <r>
    <n v="2071"/>
    <s v="333 Main St"/>
    <n v="5"/>
    <x v="4"/>
    <x v="949"/>
    <s v="In Progress"/>
    <x v="24"/>
    <n v="15.538461538461538"/>
    <s v="Under Utilized"/>
    <x v="1"/>
    <s v="CityD"/>
    <n v="202"/>
    <n v="1"/>
    <n v="201"/>
    <x v="0"/>
    <x v="0"/>
    <n v="100"/>
    <x v="0"/>
    <n v="5"/>
    <s v="Route5"/>
    <s v="Zone1"/>
    <x v="2"/>
    <d v="2023-09-01T10:06:00"/>
  </r>
  <r>
    <n v="2072"/>
    <s v="366 Pine St"/>
    <n v="5"/>
    <x v="2"/>
    <x v="950"/>
    <s v="Completed"/>
    <x v="62"/>
    <n v="13.076923076923077"/>
    <s v="Under Utilized"/>
    <x v="2"/>
    <s v="CityB"/>
    <n v="170"/>
    <n v="14"/>
    <n v="156"/>
    <x v="0"/>
    <x v="0"/>
    <n v="100"/>
    <x v="2"/>
    <n v="5"/>
    <s v="Route5"/>
    <s v="Zone2"/>
    <x v="0"/>
    <d v="2023-09-01T09:16:00"/>
  </r>
  <r>
    <n v="2073"/>
    <s v="546 Oak St"/>
    <n v="5"/>
    <x v="1"/>
    <x v="951"/>
    <s v="In Progress"/>
    <x v="96"/>
    <n v="8.4615384615384617"/>
    <s v="Under Utilized"/>
    <x v="1"/>
    <s v="CityC"/>
    <n v="110"/>
    <n v="13"/>
    <n v="97"/>
    <x v="0"/>
    <x v="0"/>
    <n v="100"/>
    <x v="1"/>
    <n v="5"/>
    <s v="Route4"/>
    <s v="Zone2"/>
    <x v="1"/>
    <d v="2023-09-01T13:54:00"/>
  </r>
  <r>
    <n v="2074"/>
    <s v="234 Pine St"/>
    <n v="5"/>
    <x v="0"/>
    <x v="375"/>
    <s v="In Progress"/>
    <x v="16"/>
    <n v="7.8"/>
    <s v="Under Utilized"/>
    <x v="0"/>
    <s v="CityC"/>
    <n v="117"/>
    <n v="13"/>
    <n v="104"/>
    <x v="0"/>
    <x v="0"/>
    <n v="100"/>
    <x v="0"/>
    <n v="5"/>
    <s v="Route5"/>
    <s v="Zone2"/>
    <x v="0"/>
    <d v="2023-09-01T14:43:00"/>
  </r>
  <r>
    <n v="2075"/>
    <s v="17 Main St"/>
    <n v="5"/>
    <x v="3"/>
    <x v="952"/>
    <s v="In Progress"/>
    <x v="99"/>
    <n v="6.2380952380952381"/>
    <s v="Utilized"/>
    <x v="0"/>
    <s v="CityC"/>
    <n v="131"/>
    <n v="24"/>
    <n v="107"/>
    <x v="0"/>
    <x v="1"/>
    <n v="100"/>
    <x v="1"/>
    <n v="5"/>
    <s v="Route2"/>
    <s v="Zone3"/>
    <x v="2"/>
    <d v="2023-09-01T10:55:00"/>
  </r>
  <r>
    <n v="2076"/>
    <s v="579 Elm St"/>
    <n v="5"/>
    <x v="2"/>
    <x v="953"/>
    <s v="In Progress"/>
    <x v="67"/>
    <n v="13.933333333333334"/>
    <s v="Under Utilized"/>
    <x v="2"/>
    <s v="CityB"/>
    <n v="209"/>
    <n v="11"/>
    <n v="198"/>
    <x v="0"/>
    <x v="0"/>
    <n v="100"/>
    <x v="0"/>
    <n v="5"/>
    <s v="Route3"/>
    <s v="Zone3"/>
    <x v="2"/>
    <d v="2023-09-01T12:51:00"/>
  </r>
  <r>
    <n v="2077"/>
    <s v="421 Main St"/>
    <n v="5"/>
    <x v="2"/>
    <x v="954"/>
    <s v="Completed"/>
    <x v="22"/>
    <n v="9.3529411764705888"/>
    <s v="Utilized"/>
    <x v="1"/>
    <s v="CityC"/>
    <n v="159"/>
    <n v="19"/>
    <n v="140"/>
    <x v="0"/>
    <x v="1"/>
    <n v="100"/>
    <x v="2"/>
    <n v="5"/>
    <s v="Route1"/>
    <s v="Zone2"/>
    <x v="2"/>
    <d v="2023-09-01T13:55:00"/>
  </r>
  <r>
    <n v="2078"/>
    <s v="479 Pine St"/>
    <n v="5"/>
    <x v="0"/>
    <x v="473"/>
    <s v="Completed"/>
    <x v="43"/>
    <n v="3.64"/>
    <s v="Utilized"/>
    <x v="1"/>
    <s v="CityE"/>
    <n v="91"/>
    <n v="4"/>
    <n v="87"/>
    <x v="0"/>
    <x v="0"/>
    <n v="100"/>
    <x v="1"/>
    <n v="5"/>
    <s v="Route5"/>
    <s v="Zone2"/>
    <x v="2"/>
    <d v="2023-09-01T10:42:00"/>
  </r>
  <r>
    <n v="2079"/>
    <s v="757 Main St"/>
    <n v="5"/>
    <x v="3"/>
    <x v="955"/>
    <s v="Completed"/>
    <x v="29"/>
    <n v="12.888888888888889"/>
    <s v="Utilized"/>
    <x v="2"/>
    <s v="CityD"/>
    <n v="232"/>
    <n v="2"/>
    <n v="230"/>
    <x v="0"/>
    <x v="0"/>
    <n v="100"/>
    <x v="1"/>
    <n v="5"/>
    <s v="Route3"/>
    <s v="Zone1"/>
    <x v="0"/>
    <d v="2023-09-01T12:42:00"/>
  </r>
  <r>
    <n v="2080"/>
    <s v="698 Cedar St"/>
    <n v="5"/>
    <x v="1"/>
    <x v="956"/>
    <s v="In Progress"/>
    <x v="32"/>
    <n v="17.071428571428573"/>
    <s v="Under Utilized"/>
    <x v="0"/>
    <s v="CityB"/>
    <n v="239"/>
    <n v="21"/>
    <n v="218"/>
    <x v="0"/>
    <x v="1"/>
    <n v="100"/>
    <x v="0"/>
    <n v="5"/>
    <s v="Route2"/>
    <s v="Zone1"/>
    <x v="2"/>
    <d v="2023-09-01T12:49:00"/>
  </r>
  <r>
    <n v="2081"/>
    <s v="736 Elm St"/>
    <n v="5"/>
    <x v="2"/>
    <x v="957"/>
    <s v="In Progress"/>
    <x v="79"/>
    <n v="12.210526315789474"/>
    <s v="Utilized"/>
    <x v="2"/>
    <s v="CityC"/>
    <n v="232"/>
    <n v="23"/>
    <n v="209"/>
    <x v="0"/>
    <x v="1"/>
    <n v="100"/>
    <x v="0"/>
    <n v="5"/>
    <s v="Route2"/>
    <s v="Zone1"/>
    <x v="0"/>
    <d v="2023-09-01T12:24:00"/>
  </r>
  <r>
    <n v="2082"/>
    <s v="756 Elm St"/>
    <n v="5"/>
    <x v="2"/>
    <x v="465"/>
    <s v="Completed"/>
    <x v="49"/>
    <n v="5.1111111111111107"/>
    <s v="Utilized"/>
    <x v="0"/>
    <s v="CityC"/>
    <n v="92"/>
    <n v="16"/>
    <n v="76"/>
    <x v="0"/>
    <x v="1"/>
    <n v="100"/>
    <x v="2"/>
    <n v="5"/>
    <s v="Route5"/>
    <s v="Zone2"/>
    <x v="0"/>
    <d v="2023-09-01T14:08:00"/>
  </r>
  <r>
    <n v="2083"/>
    <s v="380 Main St"/>
    <n v="5"/>
    <x v="3"/>
    <x v="958"/>
    <s v="Completed"/>
    <x v="70"/>
    <n v="7.8181818181818183"/>
    <s v="Under Utilized"/>
    <x v="1"/>
    <s v="CityE"/>
    <n v="86"/>
    <n v="15"/>
    <n v="71"/>
    <x v="0"/>
    <x v="0"/>
    <n v="100"/>
    <x v="2"/>
    <n v="5"/>
    <s v="Route4"/>
    <s v="Zone3"/>
    <x v="0"/>
    <d v="2023-09-01T14:47:00"/>
  </r>
  <r>
    <n v="2084"/>
    <s v="263 Main St"/>
    <n v="5"/>
    <x v="0"/>
    <x v="959"/>
    <s v="Completed"/>
    <x v="23"/>
    <n v="4.9411764705882355"/>
    <s v="Utilized"/>
    <x v="1"/>
    <s v="CityD"/>
    <n v="84"/>
    <n v="29"/>
    <n v="55"/>
    <x v="0"/>
    <x v="1"/>
    <n v="100"/>
    <x v="0"/>
    <n v="5"/>
    <s v="Route5"/>
    <s v="Zone1"/>
    <x v="0"/>
    <d v="2023-09-01T15:09:00"/>
  </r>
  <r>
    <n v="2085"/>
    <s v="419 Main St"/>
    <n v="5"/>
    <x v="4"/>
    <x v="960"/>
    <s v="In Progress"/>
    <x v="51"/>
    <n v="5.6"/>
    <s v="Utilized"/>
    <x v="0"/>
    <s v="CityA"/>
    <n v="112"/>
    <n v="13"/>
    <n v="99"/>
    <x v="0"/>
    <x v="0"/>
    <n v="100"/>
    <x v="1"/>
    <n v="5"/>
    <s v="Route2"/>
    <s v="Zone2"/>
    <x v="2"/>
    <d v="2023-09-01T14:49:00"/>
  </r>
  <r>
    <n v="2086"/>
    <s v="659 Cedar St"/>
    <n v="5"/>
    <x v="1"/>
    <x v="621"/>
    <s v="Completed"/>
    <x v="60"/>
    <n v="11.176470588235293"/>
    <s v="Utilized"/>
    <x v="2"/>
    <s v="CityA"/>
    <n v="190"/>
    <n v="11"/>
    <n v="179"/>
    <x v="0"/>
    <x v="0"/>
    <n v="100"/>
    <x v="1"/>
    <n v="5"/>
    <s v="Route4"/>
    <s v="Zone1"/>
    <x v="2"/>
    <d v="2023-09-01T15:50:00"/>
  </r>
  <r>
    <n v="2087"/>
    <s v="915 Elm St"/>
    <n v="5"/>
    <x v="3"/>
    <x v="961"/>
    <s v="Completed"/>
    <x v="58"/>
    <n v="14"/>
    <s v="Utilized"/>
    <x v="1"/>
    <s v="CityB"/>
    <n v="238"/>
    <n v="24"/>
    <n v="214"/>
    <x v="0"/>
    <x v="1"/>
    <n v="100"/>
    <x v="1"/>
    <n v="5"/>
    <s v="Route4"/>
    <s v="Zone3"/>
    <x v="0"/>
    <d v="2023-09-01T14:20:00"/>
  </r>
  <r>
    <n v="2088"/>
    <s v="349 Elm St"/>
    <n v="5"/>
    <x v="0"/>
    <x v="962"/>
    <s v="Completed"/>
    <x v="71"/>
    <n v="3.85"/>
    <s v="Utilized"/>
    <x v="0"/>
    <s v="CityA"/>
    <n v="77"/>
    <n v="21"/>
    <n v="56"/>
    <x v="0"/>
    <x v="1"/>
    <n v="100"/>
    <x v="0"/>
    <n v="5"/>
    <s v="Route5"/>
    <s v="Zone3"/>
    <x v="2"/>
    <d v="2023-09-01T13:43:00"/>
  </r>
  <r>
    <n v="2089"/>
    <s v="122 Main St"/>
    <n v="5"/>
    <x v="4"/>
    <x v="583"/>
    <s v="In Progress"/>
    <x v="86"/>
    <n v="5.7727272727272725"/>
    <s v="Utilized"/>
    <x v="0"/>
    <s v="CityC"/>
    <n v="127"/>
    <n v="9"/>
    <n v="118"/>
    <x v="0"/>
    <x v="0"/>
    <n v="100"/>
    <x v="0"/>
    <n v="5"/>
    <s v="Route4"/>
    <s v="Zone3"/>
    <x v="0"/>
    <d v="2023-09-01T13:08:00"/>
  </r>
  <r>
    <n v="2090"/>
    <s v="811 Cedar St"/>
    <n v="5"/>
    <x v="0"/>
    <x v="346"/>
    <s v="In Progress"/>
    <x v="54"/>
    <n v="9.1538461538461533"/>
    <s v="Under Utilized"/>
    <x v="1"/>
    <s v="CityB"/>
    <n v="119"/>
    <n v="9"/>
    <n v="110"/>
    <x v="0"/>
    <x v="0"/>
    <n v="100"/>
    <x v="2"/>
    <n v="5"/>
    <s v="Route2"/>
    <s v="Zone1"/>
    <x v="0"/>
    <d v="2023-09-01T09:20:00"/>
  </r>
  <r>
    <n v="2091"/>
    <s v="765 Elm St"/>
    <n v="5"/>
    <x v="3"/>
    <x v="361"/>
    <s v="Completed"/>
    <x v="26"/>
    <n v="6.333333333333333"/>
    <s v="Utilized"/>
    <x v="2"/>
    <s v="CityC"/>
    <n v="133"/>
    <n v="22"/>
    <n v="111"/>
    <x v="0"/>
    <x v="1"/>
    <n v="100"/>
    <x v="1"/>
    <n v="5"/>
    <s v="Route3"/>
    <s v="Zone1"/>
    <x v="2"/>
    <d v="2023-09-01T14:48:00"/>
  </r>
  <r>
    <n v="2092"/>
    <s v="488 Oak St"/>
    <n v="5"/>
    <x v="0"/>
    <x v="963"/>
    <s v="In Progress"/>
    <x v="66"/>
    <n v="9.5238095238095237"/>
    <s v="Utilized"/>
    <x v="0"/>
    <s v="CityB"/>
    <n v="200"/>
    <n v="11"/>
    <n v="189"/>
    <x v="0"/>
    <x v="0"/>
    <n v="100"/>
    <x v="0"/>
    <n v="5"/>
    <s v="Route4"/>
    <s v="Zone2"/>
    <x v="2"/>
    <d v="2023-09-01T13:26:00"/>
  </r>
  <r>
    <n v="2093"/>
    <s v="172 Main St"/>
    <n v="5"/>
    <x v="1"/>
    <x v="964"/>
    <s v="In Progress"/>
    <x v="7"/>
    <n v="5.875"/>
    <s v="Utilized"/>
    <x v="1"/>
    <s v="CityC"/>
    <n v="94"/>
    <n v="21"/>
    <n v="73"/>
    <x v="0"/>
    <x v="1"/>
    <n v="100"/>
    <x v="0"/>
    <n v="5"/>
    <s v="Route4"/>
    <s v="Zone2"/>
    <x v="1"/>
    <d v="2023-09-01T11:02:00"/>
  </r>
  <r>
    <n v="2094"/>
    <s v="837 Elm St"/>
    <n v="5"/>
    <x v="1"/>
    <x v="965"/>
    <s v="Completed"/>
    <x v="39"/>
    <n v="8.9285714285714288"/>
    <s v="Under Utilized"/>
    <x v="0"/>
    <s v="CityB"/>
    <n v="125"/>
    <n v="25"/>
    <n v="100"/>
    <x v="0"/>
    <x v="1"/>
    <n v="100"/>
    <x v="1"/>
    <n v="5"/>
    <s v="Route4"/>
    <s v="Zone1"/>
    <x v="2"/>
    <d v="2023-09-01T13:58:00"/>
  </r>
  <r>
    <n v="2095"/>
    <s v="909 Oak St"/>
    <n v="5"/>
    <x v="3"/>
    <x v="966"/>
    <s v="Completed"/>
    <x v="5"/>
    <n v="9.85"/>
    <s v="Utilized"/>
    <x v="1"/>
    <s v="CityD"/>
    <n v="197"/>
    <n v="4"/>
    <n v="193"/>
    <x v="0"/>
    <x v="0"/>
    <n v="100"/>
    <x v="1"/>
    <n v="5"/>
    <s v="Route2"/>
    <s v="Zone2"/>
    <x v="1"/>
    <d v="2023-09-01T14:01:00"/>
  </r>
  <r>
    <n v="2096"/>
    <s v="91 Cedar St"/>
    <n v="5"/>
    <x v="0"/>
    <x v="792"/>
    <s v="In Progress"/>
    <x v="34"/>
    <n v="12.1875"/>
    <s v="Utilized"/>
    <x v="2"/>
    <s v="CityE"/>
    <n v="195"/>
    <n v="4"/>
    <n v="191"/>
    <x v="0"/>
    <x v="0"/>
    <n v="100"/>
    <x v="1"/>
    <n v="5"/>
    <s v="Route4"/>
    <s v="Zone3"/>
    <x v="2"/>
    <d v="2023-09-01T11:35:00"/>
  </r>
  <r>
    <n v="2097"/>
    <s v="235 Cedar St"/>
    <n v="5"/>
    <x v="4"/>
    <x v="967"/>
    <s v="In Progress"/>
    <x v="76"/>
    <n v="12"/>
    <s v="Under Utilized"/>
    <x v="0"/>
    <s v="CityA"/>
    <n v="168"/>
    <n v="15"/>
    <n v="153"/>
    <x v="0"/>
    <x v="0"/>
    <n v="100"/>
    <x v="1"/>
    <n v="5"/>
    <s v="Route2"/>
    <s v="Zone2"/>
    <x v="2"/>
    <d v="2023-09-01T09:21:00"/>
  </r>
  <r>
    <n v="2098"/>
    <s v="1 Pine St"/>
    <n v="5"/>
    <x v="4"/>
    <x v="968"/>
    <s v="Completed"/>
    <x v="71"/>
    <n v="9"/>
    <s v="Utilized"/>
    <x v="2"/>
    <s v="CityE"/>
    <n v="180"/>
    <n v="26"/>
    <n v="154"/>
    <x v="0"/>
    <x v="1"/>
    <n v="100"/>
    <x v="1"/>
    <n v="5"/>
    <s v="Route3"/>
    <s v="Zone2"/>
    <x v="0"/>
    <d v="2023-09-01T11:16:00"/>
  </r>
  <r>
    <n v="2099"/>
    <s v="958 Oak St"/>
    <n v="5"/>
    <x v="1"/>
    <x v="969"/>
    <s v="In Progress"/>
    <x v="23"/>
    <n v="13.941176470588236"/>
    <s v="Utilized"/>
    <x v="0"/>
    <s v="CityA"/>
    <n v="237"/>
    <n v="16"/>
    <n v="221"/>
    <x v="0"/>
    <x v="1"/>
    <n v="100"/>
    <x v="1"/>
    <n v="5"/>
    <s v="Route1"/>
    <s v="Zone3"/>
    <x v="0"/>
    <d v="2023-09-01T15:16:00"/>
  </r>
  <r>
    <n v="2100"/>
    <s v="570 Elm St"/>
    <n v="5"/>
    <x v="3"/>
    <x v="970"/>
    <s v="Completed"/>
    <x v="63"/>
    <n v="7.9"/>
    <s v="Under Utilized"/>
    <x v="0"/>
    <s v="CityB"/>
    <n v="79"/>
    <n v="11"/>
    <n v="68"/>
    <x v="0"/>
    <x v="0"/>
    <n v="100"/>
    <x v="0"/>
    <n v="5"/>
    <s v="Route2"/>
    <s v="Zone3"/>
    <x v="2"/>
    <d v="2023-09-01T10:52:00"/>
  </r>
  <r>
    <n v="2101"/>
    <s v="757 Main St"/>
    <n v="5"/>
    <x v="0"/>
    <x v="971"/>
    <s v="Completed"/>
    <x v="51"/>
    <n v="4.5"/>
    <s v="Utilized"/>
    <x v="0"/>
    <s v="CityB"/>
    <n v="90"/>
    <n v="20"/>
    <n v="70"/>
    <x v="0"/>
    <x v="1"/>
    <n v="100"/>
    <x v="2"/>
    <n v="5"/>
    <s v="Route5"/>
    <s v="Zone2"/>
    <x v="2"/>
    <d v="2023-09-01T13:45:00"/>
  </r>
  <r>
    <n v="2102"/>
    <s v="22 Oak St"/>
    <n v="5"/>
    <x v="2"/>
    <x v="307"/>
    <s v="In Progress"/>
    <x v="75"/>
    <n v="11.277777777777779"/>
    <s v="Utilized"/>
    <x v="2"/>
    <s v="CityD"/>
    <n v="203"/>
    <n v="5"/>
    <n v="198"/>
    <x v="0"/>
    <x v="0"/>
    <n v="100"/>
    <x v="2"/>
    <n v="5"/>
    <s v="Route2"/>
    <s v="Zone1"/>
    <x v="2"/>
    <d v="2023-09-01T16:26:00"/>
  </r>
  <r>
    <n v="2103"/>
    <s v="177 Elm St"/>
    <n v="5"/>
    <x v="2"/>
    <x v="972"/>
    <s v="In Progress"/>
    <x v="95"/>
    <n v="11.75"/>
    <s v="Utilized"/>
    <x v="0"/>
    <s v="CityC"/>
    <n v="188"/>
    <n v="1"/>
    <n v="187"/>
    <x v="0"/>
    <x v="0"/>
    <n v="100"/>
    <x v="1"/>
    <n v="5"/>
    <s v="Route3"/>
    <s v="Zone1"/>
    <x v="2"/>
    <d v="2023-09-01T11:59:00"/>
  </r>
  <r>
    <n v="2104"/>
    <s v="756 Main St"/>
    <n v="5"/>
    <x v="2"/>
    <x v="973"/>
    <s v="In Progress"/>
    <x v="66"/>
    <n v="9.0952380952380949"/>
    <s v="Utilized"/>
    <x v="0"/>
    <s v="CityB"/>
    <n v="191"/>
    <n v="23"/>
    <n v="168"/>
    <x v="0"/>
    <x v="1"/>
    <n v="100"/>
    <x v="2"/>
    <n v="5"/>
    <s v="Route1"/>
    <s v="Zone1"/>
    <x v="0"/>
    <d v="2023-09-01T13:03:00"/>
  </r>
  <r>
    <n v="2105"/>
    <s v="201 Elm St"/>
    <n v="5"/>
    <x v="2"/>
    <x v="974"/>
    <s v="Completed"/>
    <x v="81"/>
    <n v="11.571428571428571"/>
    <s v="Under Utilized"/>
    <x v="2"/>
    <s v="CityA"/>
    <n v="162"/>
    <n v="9"/>
    <n v="153"/>
    <x v="0"/>
    <x v="0"/>
    <n v="100"/>
    <x v="2"/>
    <n v="5"/>
    <s v="Route3"/>
    <s v="Zone2"/>
    <x v="2"/>
    <d v="2023-09-01T09:44:00"/>
  </r>
  <r>
    <n v="2106"/>
    <s v="136 Oak St"/>
    <n v="5"/>
    <x v="1"/>
    <x v="975"/>
    <s v="In Progress"/>
    <x v="20"/>
    <n v="15.1"/>
    <s v="Under Utilized"/>
    <x v="2"/>
    <s v="CityB"/>
    <n v="151"/>
    <n v="3"/>
    <n v="148"/>
    <x v="0"/>
    <x v="0"/>
    <n v="100"/>
    <x v="0"/>
    <n v="5"/>
    <s v="Route5"/>
    <s v="Zone2"/>
    <x v="1"/>
    <d v="2023-09-01T09:46:00"/>
  </r>
  <r>
    <n v="2107"/>
    <s v="63 Pine St"/>
    <n v="5"/>
    <x v="2"/>
    <x v="976"/>
    <s v="In Progress"/>
    <x v="87"/>
    <n v="7.5384615384615383"/>
    <s v="Under Utilized"/>
    <x v="1"/>
    <s v="CityE"/>
    <n v="98"/>
    <n v="26"/>
    <n v="72"/>
    <x v="0"/>
    <x v="1"/>
    <n v="100"/>
    <x v="2"/>
    <n v="5"/>
    <s v="Route2"/>
    <s v="Zone1"/>
    <x v="2"/>
    <d v="2023-09-01T13:57:00"/>
  </r>
  <r>
    <n v="2108"/>
    <s v="634 Elm St"/>
    <n v="5"/>
    <x v="3"/>
    <x v="977"/>
    <s v="In Progress"/>
    <x v="68"/>
    <n v="5.9090909090909092"/>
    <s v="Under Utilized"/>
    <x v="1"/>
    <s v="CityC"/>
    <n v="65"/>
    <n v="11"/>
    <n v="54"/>
    <x v="0"/>
    <x v="0"/>
    <n v="100"/>
    <x v="2"/>
    <n v="5"/>
    <s v="Route4"/>
    <s v="Zone2"/>
    <x v="2"/>
    <d v="2023-09-01T10:59:00"/>
  </r>
  <r>
    <n v="2109"/>
    <s v="121 Elm St"/>
    <n v="5"/>
    <x v="4"/>
    <x v="978"/>
    <s v="Completed"/>
    <x v="51"/>
    <n v="8.85"/>
    <s v="Utilized"/>
    <x v="2"/>
    <s v="CityE"/>
    <n v="177"/>
    <n v="12"/>
    <n v="165"/>
    <x v="0"/>
    <x v="0"/>
    <n v="100"/>
    <x v="2"/>
    <n v="5"/>
    <s v="Route1"/>
    <s v="Zone1"/>
    <x v="2"/>
    <d v="2023-09-01T12:15:00"/>
  </r>
  <r>
    <n v="2110"/>
    <s v="643 Oak St"/>
    <n v="5"/>
    <x v="1"/>
    <x v="194"/>
    <s v="Completed"/>
    <x v="96"/>
    <n v="18.307692307692307"/>
    <s v="Under Utilized"/>
    <x v="1"/>
    <s v="CityD"/>
    <n v="238"/>
    <n v="16"/>
    <n v="222"/>
    <x v="0"/>
    <x v="1"/>
    <n v="100"/>
    <x v="2"/>
    <n v="5"/>
    <s v="Route5"/>
    <s v="Zone1"/>
    <x v="2"/>
    <d v="2023-09-01T16:04:00"/>
  </r>
  <r>
    <n v="2111"/>
    <s v="158 Main St"/>
    <n v="5"/>
    <x v="2"/>
    <x v="979"/>
    <s v="Completed"/>
    <x v="77"/>
    <n v="4.166666666666667"/>
    <s v="Utilized"/>
    <x v="0"/>
    <s v="CityD"/>
    <n v="75"/>
    <n v="3"/>
    <n v="72"/>
    <x v="0"/>
    <x v="0"/>
    <n v="100"/>
    <x v="0"/>
    <n v="5"/>
    <s v="Route4"/>
    <s v="Zone1"/>
    <x v="2"/>
    <d v="2023-09-01T09:16:00"/>
  </r>
  <r>
    <n v="2112"/>
    <s v="486 Pine St"/>
    <n v="5"/>
    <x v="3"/>
    <x v="980"/>
    <s v="In Progress"/>
    <x v="65"/>
    <n v="3.2"/>
    <s v="Utilized"/>
    <x v="0"/>
    <s v="CityA"/>
    <n v="64"/>
    <n v="10"/>
    <n v="54"/>
    <x v="0"/>
    <x v="0"/>
    <n v="100"/>
    <x v="0"/>
    <n v="5"/>
    <s v="Route4"/>
    <s v="Zone3"/>
    <x v="0"/>
    <d v="2023-09-01T14:17:00"/>
  </r>
  <r>
    <n v="2113"/>
    <s v="176 Oak St"/>
    <n v="5"/>
    <x v="3"/>
    <x v="981"/>
    <s v="In Progress"/>
    <x v="33"/>
    <n v="4.4000000000000004"/>
    <s v="Utilized"/>
    <x v="0"/>
    <s v="CityB"/>
    <n v="110"/>
    <n v="14"/>
    <n v="96"/>
    <x v="0"/>
    <x v="0"/>
    <n v="100"/>
    <x v="1"/>
    <n v="5"/>
    <s v="Route4"/>
    <s v="Zone2"/>
    <x v="2"/>
    <d v="2023-09-01T16:50:00"/>
  </r>
  <r>
    <n v="2114"/>
    <s v="546 Elm St"/>
    <n v="5"/>
    <x v="1"/>
    <x v="982"/>
    <s v="Completed"/>
    <x v="86"/>
    <n v="6.7727272727272725"/>
    <s v="Utilized"/>
    <x v="1"/>
    <s v="CityE"/>
    <n v="149"/>
    <n v="6"/>
    <n v="143"/>
    <x v="0"/>
    <x v="0"/>
    <n v="100"/>
    <x v="1"/>
    <n v="5"/>
    <s v="Route2"/>
    <s v="Zone2"/>
    <x v="1"/>
    <d v="2023-09-01T10:30:00"/>
  </r>
  <r>
    <n v="2115"/>
    <s v="112 Main St"/>
    <n v="5"/>
    <x v="2"/>
    <x v="983"/>
    <s v="Completed"/>
    <x v="52"/>
    <n v="5.166666666666667"/>
    <s v="Under Utilized"/>
    <x v="0"/>
    <s v="CityD"/>
    <n v="62"/>
    <n v="27"/>
    <n v="35"/>
    <x v="0"/>
    <x v="1"/>
    <n v="100"/>
    <x v="1"/>
    <n v="5"/>
    <s v="Route3"/>
    <s v="Zone2"/>
    <x v="2"/>
    <d v="2023-09-01T17:02:00"/>
  </r>
  <r>
    <n v="2116"/>
    <s v="217 Main St"/>
    <n v="5"/>
    <x v="2"/>
    <x v="984"/>
    <s v="Completed"/>
    <x v="73"/>
    <n v="16.727272727272727"/>
    <s v="Under Utilized"/>
    <x v="2"/>
    <s v="CityD"/>
    <n v="184"/>
    <n v="13"/>
    <n v="171"/>
    <x v="0"/>
    <x v="0"/>
    <n v="100"/>
    <x v="1"/>
    <n v="5"/>
    <s v="Route4"/>
    <s v="Zone1"/>
    <x v="2"/>
    <d v="2023-09-01T08:30:00"/>
  </r>
  <r>
    <n v="2117"/>
    <s v="426 Main St"/>
    <n v="5"/>
    <x v="1"/>
    <x v="475"/>
    <s v="Completed"/>
    <x v="84"/>
    <n v="16.727272727272727"/>
    <s v="Under Utilized"/>
    <x v="0"/>
    <s v="CityA"/>
    <n v="184"/>
    <n v="18"/>
    <n v="166"/>
    <x v="0"/>
    <x v="1"/>
    <n v="100"/>
    <x v="0"/>
    <n v="5"/>
    <s v="Route1"/>
    <s v="Zone1"/>
    <x v="0"/>
    <d v="2023-09-01T11:55:00"/>
  </r>
  <r>
    <n v="2118"/>
    <s v="235 Elm St"/>
    <n v="5"/>
    <x v="4"/>
    <x v="985"/>
    <s v="Completed"/>
    <x v="28"/>
    <n v="10.307692307692308"/>
    <s v="Under Utilized"/>
    <x v="2"/>
    <s v="CityB"/>
    <n v="134"/>
    <n v="14"/>
    <n v="120"/>
    <x v="0"/>
    <x v="0"/>
    <n v="100"/>
    <x v="0"/>
    <n v="5"/>
    <s v="Route3"/>
    <s v="Zone1"/>
    <x v="1"/>
    <d v="2023-09-01T16:13:00"/>
  </r>
  <r>
    <n v="2119"/>
    <s v="731 Cedar St"/>
    <n v="5"/>
    <x v="0"/>
    <x v="884"/>
    <s v="In Progress"/>
    <x v="26"/>
    <n v="11.19047619047619"/>
    <s v="Utilized"/>
    <x v="1"/>
    <s v="CityC"/>
    <n v="235"/>
    <n v="22"/>
    <n v="213"/>
    <x v="0"/>
    <x v="1"/>
    <n v="100"/>
    <x v="1"/>
    <n v="5"/>
    <s v="Route5"/>
    <s v="Zone3"/>
    <x v="0"/>
    <d v="2023-09-01T13:03:00"/>
  </r>
  <r>
    <n v="2120"/>
    <s v="906 Cedar St"/>
    <n v="5"/>
    <x v="0"/>
    <x v="986"/>
    <s v="Completed"/>
    <x v="50"/>
    <n v="11.133333333333333"/>
    <s v="Under Utilized"/>
    <x v="0"/>
    <s v="CityB"/>
    <n v="167"/>
    <n v="4"/>
    <n v="163"/>
    <x v="0"/>
    <x v="0"/>
    <n v="100"/>
    <x v="2"/>
    <n v="5"/>
    <s v="Route1"/>
    <s v="Zone2"/>
    <x v="1"/>
    <d v="2023-09-01T11:04:00"/>
  </r>
  <r>
    <n v="2121"/>
    <s v="921 Cedar St"/>
    <n v="5"/>
    <x v="4"/>
    <x v="192"/>
    <s v="Completed"/>
    <x v="30"/>
    <n v="13.416666666666666"/>
    <s v="Under Utilized"/>
    <x v="1"/>
    <s v="CityD"/>
    <n v="161"/>
    <n v="21"/>
    <n v="140"/>
    <x v="0"/>
    <x v="1"/>
    <n v="100"/>
    <x v="0"/>
    <n v="5"/>
    <s v="Route3"/>
    <s v="Zone2"/>
    <x v="0"/>
    <d v="2023-09-01T12:09:00"/>
  </r>
  <r>
    <n v="2122"/>
    <s v="908 Pine St"/>
    <n v="5"/>
    <x v="2"/>
    <x v="987"/>
    <s v="In Progress"/>
    <x v="98"/>
    <n v="6.166666666666667"/>
    <s v="Under Utilized"/>
    <x v="0"/>
    <s v="CityC"/>
    <n v="74"/>
    <n v="19"/>
    <n v="55"/>
    <x v="0"/>
    <x v="1"/>
    <n v="100"/>
    <x v="2"/>
    <n v="5"/>
    <s v="Route4"/>
    <s v="Zone2"/>
    <x v="2"/>
    <d v="2023-09-01T10:47:00"/>
  </r>
  <r>
    <n v="2123"/>
    <s v="849 Cedar St"/>
    <n v="5"/>
    <x v="0"/>
    <x v="661"/>
    <s v="Completed"/>
    <x v="43"/>
    <n v="4.68"/>
    <s v="Utilized"/>
    <x v="0"/>
    <s v="CityB"/>
    <n v="117"/>
    <n v="6"/>
    <n v="111"/>
    <x v="0"/>
    <x v="0"/>
    <n v="100"/>
    <x v="2"/>
    <n v="5"/>
    <s v="Route4"/>
    <s v="Zone2"/>
    <x v="1"/>
    <d v="2023-09-01T12:24:00"/>
  </r>
  <r>
    <n v="2124"/>
    <s v="677 Cedar St"/>
    <n v="5"/>
    <x v="2"/>
    <x v="988"/>
    <s v="Completed"/>
    <x v="63"/>
    <n v="11.1"/>
    <s v="Under Utilized"/>
    <x v="1"/>
    <s v="CityC"/>
    <n v="111"/>
    <n v="15"/>
    <n v="96"/>
    <x v="0"/>
    <x v="0"/>
    <n v="100"/>
    <x v="2"/>
    <n v="5"/>
    <s v="Route3"/>
    <s v="Zone1"/>
    <x v="1"/>
    <d v="2023-09-01T14:56:00"/>
  </r>
  <r>
    <n v="2125"/>
    <s v="977 Pine St"/>
    <n v="5"/>
    <x v="1"/>
    <x v="989"/>
    <s v="In Progress"/>
    <x v="36"/>
    <n v="8.5555555555555554"/>
    <s v="Utilized"/>
    <x v="0"/>
    <s v="CityA"/>
    <n v="154"/>
    <n v="13"/>
    <n v="141"/>
    <x v="0"/>
    <x v="0"/>
    <n v="100"/>
    <x v="2"/>
    <n v="5"/>
    <s v="Route2"/>
    <s v="Zone1"/>
    <x v="1"/>
    <d v="2023-09-01T15:25:00"/>
  </r>
  <r>
    <n v="2126"/>
    <s v="177 Cedar St"/>
    <n v="5"/>
    <x v="1"/>
    <x v="990"/>
    <s v="Completed"/>
    <x v="21"/>
    <n v="23"/>
    <s v="Under Utilized"/>
    <x v="1"/>
    <s v="CityC"/>
    <n v="230"/>
    <n v="12"/>
    <n v="218"/>
    <x v="0"/>
    <x v="0"/>
    <n v="100"/>
    <x v="1"/>
    <n v="5"/>
    <s v="Route2"/>
    <s v="Zone3"/>
    <x v="2"/>
    <d v="2023-09-01T12:06:00"/>
  </r>
  <r>
    <n v="2127"/>
    <s v="286 Oak St"/>
    <n v="5"/>
    <x v="4"/>
    <x v="991"/>
    <s v="In Progress"/>
    <x v="29"/>
    <n v="11.444444444444445"/>
    <s v="Utilized"/>
    <x v="2"/>
    <s v="CityC"/>
    <n v="206"/>
    <n v="13"/>
    <n v="193"/>
    <x v="0"/>
    <x v="0"/>
    <n v="100"/>
    <x v="1"/>
    <n v="5"/>
    <s v="Route3"/>
    <s v="Zone1"/>
    <x v="1"/>
    <d v="2023-09-01T11:50:00"/>
  </r>
  <r>
    <n v="2128"/>
    <s v="621 Elm St"/>
    <n v="5"/>
    <x v="3"/>
    <x v="992"/>
    <s v="In Progress"/>
    <x v="80"/>
    <n v="12.818181818181818"/>
    <s v="Under Utilized"/>
    <x v="0"/>
    <s v="CityB"/>
    <n v="141"/>
    <n v="24"/>
    <n v="117"/>
    <x v="0"/>
    <x v="1"/>
    <n v="100"/>
    <x v="2"/>
    <n v="5"/>
    <s v="Route1"/>
    <s v="Zone2"/>
    <x v="0"/>
    <d v="2023-09-01T16:39:00"/>
  </r>
  <r>
    <n v="2129"/>
    <s v="201 Pine St"/>
    <n v="5"/>
    <x v="4"/>
    <x v="174"/>
    <s v="In Progress"/>
    <x v="11"/>
    <n v="18.666666666666668"/>
    <s v="Under Utilized"/>
    <x v="2"/>
    <s v="CityD"/>
    <n v="224"/>
    <n v="27"/>
    <n v="197"/>
    <x v="0"/>
    <x v="1"/>
    <n v="100"/>
    <x v="2"/>
    <n v="5"/>
    <s v="Route5"/>
    <s v="Zone2"/>
    <x v="0"/>
    <d v="2023-09-01T08:11:00"/>
  </r>
  <r>
    <n v="2130"/>
    <s v="385 Cedar St"/>
    <n v="5"/>
    <x v="1"/>
    <x v="993"/>
    <s v="In Progress"/>
    <x v="82"/>
    <n v="11.928571428571429"/>
    <s v="Under Utilized"/>
    <x v="2"/>
    <s v="CityC"/>
    <n v="167"/>
    <n v="22"/>
    <n v="145"/>
    <x v="0"/>
    <x v="1"/>
    <n v="100"/>
    <x v="2"/>
    <n v="5"/>
    <s v="Route1"/>
    <s v="Zone2"/>
    <x v="2"/>
    <d v="2023-09-01T11:46:00"/>
  </r>
  <r>
    <n v="2131"/>
    <s v="950 Main St"/>
    <n v="5"/>
    <x v="0"/>
    <x v="76"/>
    <s v="In Progress"/>
    <x v="11"/>
    <n v="15.666666666666666"/>
    <s v="Under Utilized"/>
    <x v="1"/>
    <s v="CityE"/>
    <n v="188"/>
    <n v="15"/>
    <n v="173"/>
    <x v="0"/>
    <x v="0"/>
    <n v="100"/>
    <x v="0"/>
    <n v="5"/>
    <s v="Route5"/>
    <s v="Zone2"/>
    <x v="2"/>
    <d v="2023-09-01T10:53:00"/>
  </r>
  <r>
    <n v="2132"/>
    <s v="119 Elm St"/>
    <n v="5"/>
    <x v="3"/>
    <x v="994"/>
    <s v="In Progress"/>
    <x v="50"/>
    <n v="5"/>
    <s v="Under Utilized"/>
    <x v="1"/>
    <s v="CityA"/>
    <n v="75"/>
    <n v="28"/>
    <n v="47"/>
    <x v="0"/>
    <x v="1"/>
    <n v="100"/>
    <x v="0"/>
    <n v="5"/>
    <s v="Route2"/>
    <s v="Zone2"/>
    <x v="0"/>
    <d v="2023-09-01T09:53:00"/>
  </r>
  <r>
    <n v="2133"/>
    <s v="236 Cedar St"/>
    <n v="5"/>
    <x v="3"/>
    <x v="995"/>
    <s v="In Progress"/>
    <x v="91"/>
    <n v="16.5"/>
    <s v="Under Utilized"/>
    <x v="0"/>
    <s v="CityE"/>
    <n v="198"/>
    <n v="24"/>
    <n v="174"/>
    <x v="0"/>
    <x v="1"/>
    <n v="100"/>
    <x v="1"/>
    <n v="5"/>
    <s v="Route5"/>
    <s v="Zone3"/>
    <x v="2"/>
    <d v="2023-09-01T16:50:00"/>
  </r>
  <r>
    <n v="2134"/>
    <s v="574 Pine St"/>
    <n v="5"/>
    <x v="1"/>
    <x v="996"/>
    <s v="In Progress"/>
    <x v="19"/>
    <n v="4.9230769230769234"/>
    <s v="Under Utilized"/>
    <x v="1"/>
    <s v="CityD"/>
    <n v="64"/>
    <n v="18"/>
    <n v="46"/>
    <x v="0"/>
    <x v="1"/>
    <n v="100"/>
    <x v="2"/>
    <n v="5"/>
    <s v="Route3"/>
    <s v="Zone1"/>
    <x v="2"/>
    <d v="2023-09-01T12:32:00"/>
  </r>
  <r>
    <n v="2135"/>
    <s v="932 Cedar St"/>
    <n v="5"/>
    <x v="2"/>
    <x v="997"/>
    <s v="In Progress"/>
    <x v="36"/>
    <n v="5.6111111111111107"/>
    <s v="Utilized"/>
    <x v="0"/>
    <s v="CityC"/>
    <n v="101"/>
    <n v="25"/>
    <n v="76"/>
    <x v="0"/>
    <x v="1"/>
    <n v="100"/>
    <x v="2"/>
    <n v="5"/>
    <s v="Route2"/>
    <s v="Zone3"/>
    <x v="2"/>
    <d v="2023-09-01T13:44:00"/>
  </r>
  <r>
    <n v="2136"/>
    <s v="55 Cedar St"/>
    <n v="5"/>
    <x v="2"/>
    <x v="998"/>
    <s v="In Progress"/>
    <x v="56"/>
    <n v="8.1363636363636367"/>
    <s v="Utilized"/>
    <x v="2"/>
    <s v="CityC"/>
    <n v="179"/>
    <n v="16"/>
    <n v="163"/>
    <x v="0"/>
    <x v="1"/>
    <n v="100"/>
    <x v="1"/>
    <n v="5"/>
    <s v="Route1"/>
    <s v="Zone1"/>
    <x v="1"/>
    <d v="2023-09-01T16:26:00"/>
  </r>
  <r>
    <n v="2137"/>
    <s v="552 Elm St"/>
    <n v="5"/>
    <x v="2"/>
    <x v="767"/>
    <s v="In Progress"/>
    <x v="79"/>
    <n v="7.2105263157894735"/>
    <s v="Utilized"/>
    <x v="1"/>
    <s v="CityA"/>
    <n v="137"/>
    <n v="0"/>
    <n v="137"/>
    <x v="1"/>
    <x v="2"/>
    <n v="100"/>
    <x v="0"/>
    <n v="5"/>
    <s v="Route2"/>
    <s v="Zone3"/>
    <x v="1"/>
    <d v="2023-09-01T12:21:00"/>
  </r>
  <r>
    <n v="2138"/>
    <s v="247 Main St"/>
    <n v="5"/>
    <x v="0"/>
    <x v="999"/>
    <s v="In Progress"/>
    <x v="91"/>
    <n v="7.166666666666667"/>
    <s v="Under Utilized"/>
    <x v="2"/>
    <s v="CityB"/>
    <n v="86"/>
    <n v="19"/>
    <n v="67"/>
    <x v="0"/>
    <x v="1"/>
    <n v="100"/>
    <x v="0"/>
    <n v="5"/>
    <s v="Route2"/>
    <s v="Zone3"/>
    <x v="0"/>
    <d v="2023-09-01T16:19:00"/>
  </r>
  <r>
    <n v="2139"/>
    <s v="879 Cedar St"/>
    <n v="5"/>
    <x v="0"/>
    <x v="1000"/>
    <s v="In Progress"/>
    <x v="39"/>
    <n v="5.2142857142857144"/>
    <s v="Under Utilized"/>
    <x v="1"/>
    <s v="CityD"/>
    <n v="73"/>
    <n v="9"/>
    <n v="64"/>
    <x v="0"/>
    <x v="0"/>
    <n v="100"/>
    <x v="0"/>
    <n v="5"/>
    <s v="Route2"/>
    <s v="Zone3"/>
    <x v="0"/>
    <d v="2023-09-01T14:51:00"/>
  </r>
  <r>
    <n v="2140"/>
    <s v="906 Main St"/>
    <n v="5"/>
    <x v="2"/>
    <x v="1001"/>
    <s v="Completed"/>
    <x v="50"/>
    <n v="14.933333333333334"/>
    <s v="Under Utilized"/>
    <x v="1"/>
    <s v="CityC"/>
    <n v="224"/>
    <n v="0"/>
    <n v="224"/>
    <x v="1"/>
    <x v="2"/>
    <n v="100"/>
    <x v="0"/>
    <n v="5"/>
    <s v="Route5"/>
    <s v="Zone3"/>
    <x v="2"/>
    <d v="2023-09-01T16:54:00"/>
  </r>
  <r>
    <n v="2141"/>
    <s v="552 Cedar St"/>
    <n v="5"/>
    <x v="3"/>
    <x v="685"/>
    <s v="In Progress"/>
    <x v="47"/>
    <n v="21.09090909090909"/>
    <s v="Under Utilized"/>
    <x v="1"/>
    <s v="CityE"/>
    <n v="232"/>
    <n v="10"/>
    <n v="222"/>
    <x v="0"/>
    <x v="0"/>
    <n v="100"/>
    <x v="0"/>
    <n v="5"/>
    <s v="Route5"/>
    <s v="Zone1"/>
    <x v="2"/>
    <d v="2023-09-01T17:03:00"/>
  </r>
  <r>
    <n v="2142"/>
    <s v="348 Cedar St"/>
    <n v="5"/>
    <x v="0"/>
    <x v="1002"/>
    <s v="Completed"/>
    <x v="80"/>
    <n v="15"/>
    <s v="Under Utilized"/>
    <x v="2"/>
    <s v="CityE"/>
    <n v="165"/>
    <n v="15"/>
    <n v="150"/>
    <x v="0"/>
    <x v="0"/>
    <n v="100"/>
    <x v="0"/>
    <n v="5"/>
    <s v="Route1"/>
    <s v="Zone2"/>
    <x v="2"/>
    <d v="2023-09-01T16:33:00"/>
  </r>
  <r>
    <n v="2143"/>
    <s v="96 Oak St"/>
    <n v="5"/>
    <x v="4"/>
    <x v="1003"/>
    <s v="In Progress"/>
    <x v="15"/>
    <n v="16.727272727272727"/>
    <s v="Under Utilized"/>
    <x v="1"/>
    <s v="CityB"/>
    <n v="184"/>
    <n v="1"/>
    <n v="183"/>
    <x v="0"/>
    <x v="0"/>
    <n v="100"/>
    <x v="2"/>
    <n v="5"/>
    <s v="Route1"/>
    <s v="Zone2"/>
    <x v="2"/>
    <d v="2023-09-01T09:57:00"/>
  </r>
  <r>
    <n v="2144"/>
    <s v="341 Cedar St"/>
    <n v="5"/>
    <x v="2"/>
    <x v="1004"/>
    <s v="In Progress"/>
    <x v="71"/>
    <n v="7.1"/>
    <s v="Utilized"/>
    <x v="2"/>
    <s v="CityA"/>
    <n v="142"/>
    <n v="25"/>
    <n v="117"/>
    <x v="0"/>
    <x v="1"/>
    <n v="100"/>
    <x v="1"/>
    <n v="5"/>
    <s v="Route2"/>
    <s v="Zone1"/>
    <x v="2"/>
    <d v="2023-09-01T14:54:00"/>
  </r>
  <r>
    <n v="2145"/>
    <s v="848 Elm St"/>
    <n v="5"/>
    <x v="3"/>
    <x v="1005"/>
    <s v="Completed"/>
    <x v="10"/>
    <n v="6.0526315789473681"/>
    <s v="Utilized"/>
    <x v="1"/>
    <s v="CityC"/>
    <n v="115"/>
    <n v="16"/>
    <n v="99"/>
    <x v="0"/>
    <x v="1"/>
    <n v="100"/>
    <x v="0"/>
    <n v="5"/>
    <s v="Route1"/>
    <s v="Zone1"/>
    <x v="1"/>
    <d v="2023-09-01T14:23:00"/>
  </r>
  <r>
    <n v="2146"/>
    <s v="438 Pine St"/>
    <n v="5"/>
    <x v="2"/>
    <x v="607"/>
    <s v="Completed"/>
    <x v="79"/>
    <n v="3.4736842105263159"/>
    <s v="Utilized"/>
    <x v="1"/>
    <s v="CityE"/>
    <n v="66"/>
    <n v="18"/>
    <n v="48"/>
    <x v="0"/>
    <x v="1"/>
    <n v="100"/>
    <x v="2"/>
    <n v="5"/>
    <s v="Route3"/>
    <s v="Zone2"/>
    <x v="1"/>
    <d v="2023-09-01T13:36:00"/>
  </r>
  <r>
    <n v="2147"/>
    <s v="144 Elm St"/>
    <n v="5"/>
    <x v="3"/>
    <x v="1006"/>
    <s v="Completed"/>
    <x v="40"/>
    <n v="9.7142857142857135"/>
    <s v="Utilized"/>
    <x v="2"/>
    <s v="CityD"/>
    <n v="204"/>
    <n v="29"/>
    <n v="175"/>
    <x v="0"/>
    <x v="1"/>
    <n v="100"/>
    <x v="1"/>
    <n v="5"/>
    <s v="Route2"/>
    <s v="Zone2"/>
    <x v="0"/>
    <d v="2023-09-01T13:24:00"/>
  </r>
  <r>
    <n v="2148"/>
    <s v="531 Elm St"/>
    <n v="5"/>
    <x v="0"/>
    <x v="277"/>
    <s v="In Progress"/>
    <x v="76"/>
    <n v="12.142857142857142"/>
    <s v="Under Utilized"/>
    <x v="2"/>
    <s v="CityD"/>
    <n v="170"/>
    <n v="29"/>
    <n v="141"/>
    <x v="0"/>
    <x v="1"/>
    <n v="100"/>
    <x v="1"/>
    <n v="5"/>
    <s v="Route2"/>
    <s v="Zone1"/>
    <x v="2"/>
    <d v="2023-09-01T10:36:00"/>
  </r>
  <r>
    <n v="2149"/>
    <s v="453 Main St"/>
    <n v="5"/>
    <x v="1"/>
    <x v="1007"/>
    <s v="In Progress"/>
    <x v="26"/>
    <n v="3.3809523809523809"/>
    <s v="Utilized"/>
    <x v="0"/>
    <s v="CityB"/>
    <n v="71"/>
    <n v="16"/>
    <n v="55"/>
    <x v="0"/>
    <x v="1"/>
    <n v="100"/>
    <x v="2"/>
    <n v="5"/>
    <s v="Route5"/>
    <s v="Zone3"/>
    <x v="1"/>
    <d v="2023-09-01T14:24:00"/>
  </r>
  <r>
    <n v="2150"/>
    <s v="739 Cedar St"/>
    <n v="5"/>
    <x v="3"/>
    <x v="1008"/>
    <s v="Completed"/>
    <x v="4"/>
    <n v="18.2"/>
    <s v="Under Utilized"/>
    <x v="2"/>
    <s v="CityE"/>
    <n v="182"/>
    <n v="24"/>
    <n v="158"/>
    <x v="0"/>
    <x v="1"/>
    <n v="100"/>
    <x v="0"/>
    <n v="5"/>
    <s v="Route4"/>
    <s v="Zone1"/>
    <x v="1"/>
    <d v="2023-09-01T13:21:00"/>
  </r>
  <r>
    <n v="2151"/>
    <s v="756 Oak St"/>
    <n v="5"/>
    <x v="1"/>
    <x v="1009"/>
    <s v="In Progress"/>
    <x v="66"/>
    <n v="5.4285714285714288"/>
    <s v="Utilized"/>
    <x v="2"/>
    <s v="CityC"/>
    <n v="114"/>
    <n v="5"/>
    <n v="109"/>
    <x v="0"/>
    <x v="0"/>
    <n v="100"/>
    <x v="2"/>
    <n v="5"/>
    <s v="Route5"/>
    <s v="Zone2"/>
    <x v="2"/>
    <d v="2023-09-01T09:02:00"/>
  </r>
  <r>
    <n v="2152"/>
    <s v="169 Oak St"/>
    <n v="5"/>
    <x v="4"/>
    <x v="1010"/>
    <s v="Completed"/>
    <x v="92"/>
    <n v="5.25"/>
    <s v="Utilized"/>
    <x v="0"/>
    <s v="CityC"/>
    <n v="84"/>
    <n v="7"/>
    <n v="77"/>
    <x v="0"/>
    <x v="0"/>
    <n v="100"/>
    <x v="2"/>
    <n v="5"/>
    <s v="Route4"/>
    <s v="Zone1"/>
    <x v="2"/>
    <d v="2023-09-01T11:25:00"/>
  </r>
  <r>
    <n v="2153"/>
    <s v="31 Main St"/>
    <n v="5"/>
    <x v="3"/>
    <x v="1011"/>
    <s v="Completed"/>
    <x v="87"/>
    <n v="13.923076923076923"/>
    <s v="Under Utilized"/>
    <x v="1"/>
    <s v="CityD"/>
    <n v="181"/>
    <n v="16"/>
    <n v="165"/>
    <x v="0"/>
    <x v="1"/>
    <n v="100"/>
    <x v="2"/>
    <n v="5"/>
    <s v="Route2"/>
    <s v="Zone1"/>
    <x v="0"/>
    <d v="2023-09-01T14:43:00"/>
  </r>
  <r>
    <n v="2154"/>
    <s v="799 Main St"/>
    <n v="5"/>
    <x v="3"/>
    <x v="1012"/>
    <s v="Completed"/>
    <x v="53"/>
    <n v="11.058823529411764"/>
    <s v="Utilized"/>
    <x v="1"/>
    <s v="CityD"/>
    <n v="188"/>
    <n v="26"/>
    <n v="162"/>
    <x v="0"/>
    <x v="1"/>
    <n v="100"/>
    <x v="1"/>
    <n v="5"/>
    <s v="Route1"/>
    <s v="Zone1"/>
    <x v="0"/>
    <d v="2023-09-01T10:34:00"/>
  </r>
  <r>
    <n v="2155"/>
    <s v="884 Main St"/>
    <n v="5"/>
    <x v="3"/>
    <x v="1013"/>
    <s v="In Progress"/>
    <x v="26"/>
    <n v="7.7142857142857144"/>
    <s v="Utilized"/>
    <x v="1"/>
    <s v="CityB"/>
    <n v="162"/>
    <n v="3"/>
    <n v="159"/>
    <x v="0"/>
    <x v="0"/>
    <n v="100"/>
    <x v="1"/>
    <n v="5"/>
    <s v="Route5"/>
    <s v="Zone2"/>
    <x v="2"/>
    <d v="2023-09-01T11:26:00"/>
  </r>
  <r>
    <n v="2156"/>
    <s v="331 Elm St"/>
    <n v="5"/>
    <x v="0"/>
    <x v="837"/>
    <s v="In Progress"/>
    <x v="49"/>
    <n v="12.611111111111111"/>
    <s v="Utilized"/>
    <x v="2"/>
    <s v="CityB"/>
    <n v="227"/>
    <n v="1"/>
    <n v="226"/>
    <x v="0"/>
    <x v="0"/>
    <n v="100"/>
    <x v="1"/>
    <n v="5"/>
    <s v="Route1"/>
    <s v="Zone2"/>
    <x v="1"/>
    <d v="2023-09-01T08:10:00"/>
  </r>
  <r>
    <n v="2157"/>
    <s v="84 Main St"/>
    <n v="5"/>
    <x v="2"/>
    <x v="1014"/>
    <s v="In Progress"/>
    <x v="5"/>
    <n v="6.55"/>
    <s v="Utilized"/>
    <x v="2"/>
    <s v="CityB"/>
    <n v="131"/>
    <n v="27"/>
    <n v="104"/>
    <x v="0"/>
    <x v="1"/>
    <n v="100"/>
    <x v="2"/>
    <n v="5"/>
    <s v="Route5"/>
    <s v="Zone1"/>
    <x v="1"/>
    <d v="2023-09-01T13:43:00"/>
  </r>
  <r>
    <n v="2158"/>
    <s v="493 Main St"/>
    <n v="5"/>
    <x v="1"/>
    <x v="481"/>
    <s v="In Progress"/>
    <x v="23"/>
    <n v="12.882352941176471"/>
    <s v="Utilized"/>
    <x v="0"/>
    <s v="CityB"/>
    <n v="219"/>
    <n v="10"/>
    <n v="209"/>
    <x v="0"/>
    <x v="0"/>
    <n v="100"/>
    <x v="0"/>
    <n v="5"/>
    <s v="Route1"/>
    <s v="Zone3"/>
    <x v="2"/>
    <d v="2023-09-01T09:52:00"/>
  </r>
  <r>
    <n v="2159"/>
    <s v="803 Cedar St"/>
    <n v="5"/>
    <x v="4"/>
    <x v="1015"/>
    <s v="In Progress"/>
    <x v="45"/>
    <n v="9.9285714285714288"/>
    <s v="Under Utilized"/>
    <x v="2"/>
    <s v="CityD"/>
    <n v="139"/>
    <n v="26"/>
    <n v="113"/>
    <x v="0"/>
    <x v="1"/>
    <n v="100"/>
    <x v="0"/>
    <n v="5"/>
    <s v="Route4"/>
    <s v="Zone2"/>
    <x v="1"/>
    <d v="2023-09-01T17:29:00"/>
  </r>
  <r>
    <n v="2160"/>
    <s v="59 Cedar St"/>
    <n v="5"/>
    <x v="3"/>
    <x v="1016"/>
    <s v="In Progress"/>
    <x v="1"/>
    <n v="12.764705882352942"/>
    <s v="Utilized"/>
    <x v="1"/>
    <s v="CityA"/>
    <n v="217"/>
    <n v="7"/>
    <n v="210"/>
    <x v="0"/>
    <x v="0"/>
    <n v="100"/>
    <x v="2"/>
    <n v="5"/>
    <s v="Route3"/>
    <s v="Zone1"/>
    <x v="1"/>
    <d v="2023-09-01T09:30:00"/>
  </r>
  <r>
    <n v="2161"/>
    <s v="737 Elm St"/>
    <n v="5"/>
    <x v="4"/>
    <x v="1017"/>
    <s v="In Progress"/>
    <x v="74"/>
    <n v="3"/>
    <s v="Utilized"/>
    <x v="0"/>
    <s v="CityD"/>
    <n v="60"/>
    <n v="16"/>
    <n v="44"/>
    <x v="0"/>
    <x v="1"/>
    <n v="100"/>
    <x v="2"/>
    <n v="5"/>
    <s v="Route5"/>
    <s v="Zone1"/>
    <x v="2"/>
    <d v="2023-09-01T08:46:00"/>
  </r>
  <r>
    <n v="2162"/>
    <s v="321 Pine St"/>
    <n v="5"/>
    <x v="3"/>
    <x v="1018"/>
    <s v="Completed"/>
    <x v="60"/>
    <n v="6.9411764705882355"/>
    <s v="Utilized"/>
    <x v="1"/>
    <s v="CityD"/>
    <n v="118"/>
    <n v="11"/>
    <n v="107"/>
    <x v="0"/>
    <x v="0"/>
    <n v="100"/>
    <x v="1"/>
    <n v="5"/>
    <s v="Route3"/>
    <s v="Zone2"/>
    <x v="2"/>
    <d v="2023-09-01T17:16:00"/>
  </r>
  <r>
    <n v="2163"/>
    <s v="814 Cedar St"/>
    <n v="5"/>
    <x v="4"/>
    <x v="1019"/>
    <s v="Completed"/>
    <x v="46"/>
    <n v="5.1428571428571432"/>
    <s v="Under Utilized"/>
    <x v="1"/>
    <s v="CityD"/>
    <n v="72"/>
    <n v="28"/>
    <n v="44"/>
    <x v="0"/>
    <x v="1"/>
    <n v="100"/>
    <x v="2"/>
    <n v="5"/>
    <s v="Route2"/>
    <s v="Zone1"/>
    <x v="2"/>
    <d v="2023-09-01T08:34:00"/>
  </r>
  <r>
    <n v="2164"/>
    <s v="771 Oak St"/>
    <n v="5"/>
    <x v="4"/>
    <x v="1020"/>
    <s v="Completed"/>
    <x v="49"/>
    <n v="6.5555555555555554"/>
    <s v="Utilized"/>
    <x v="2"/>
    <s v="CityE"/>
    <n v="118"/>
    <n v="0"/>
    <n v="118"/>
    <x v="1"/>
    <x v="2"/>
    <n v="100"/>
    <x v="2"/>
    <n v="5"/>
    <s v="Route4"/>
    <s v="Zone3"/>
    <x v="0"/>
    <d v="2023-09-01T09:21:00"/>
  </r>
  <r>
    <n v="2165"/>
    <s v="164 Main St"/>
    <n v="5"/>
    <x v="0"/>
    <x v="1021"/>
    <s v="In Progress"/>
    <x v="76"/>
    <n v="16.285714285714285"/>
    <s v="Under Utilized"/>
    <x v="2"/>
    <s v="CityE"/>
    <n v="228"/>
    <n v="20"/>
    <n v="208"/>
    <x v="0"/>
    <x v="1"/>
    <n v="100"/>
    <x v="2"/>
    <n v="5"/>
    <s v="Route5"/>
    <s v="Zone1"/>
    <x v="2"/>
    <d v="2023-09-01T08:32:00"/>
  </r>
  <r>
    <n v="2166"/>
    <s v="833 Elm St"/>
    <n v="5"/>
    <x v="0"/>
    <x v="1022"/>
    <s v="Completed"/>
    <x v="68"/>
    <n v="19.272727272727273"/>
    <s v="Under Utilized"/>
    <x v="2"/>
    <s v="CityE"/>
    <n v="212"/>
    <n v="9"/>
    <n v="203"/>
    <x v="0"/>
    <x v="0"/>
    <n v="100"/>
    <x v="0"/>
    <n v="5"/>
    <s v="Route2"/>
    <s v="Zone1"/>
    <x v="2"/>
    <d v="2023-09-01T09:47:00"/>
  </r>
  <r>
    <n v="2167"/>
    <s v="685 Cedar St"/>
    <n v="5"/>
    <x v="0"/>
    <x v="1023"/>
    <s v="In Progress"/>
    <x v="79"/>
    <n v="8.8947368421052637"/>
    <s v="Utilized"/>
    <x v="1"/>
    <s v="CityD"/>
    <n v="169"/>
    <n v="24"/>
    <n v="145"/>
    <x v="0"/>
    <x v="1"/>
    <n v="100"/>
    <x v="0"/>
    <n v="5"/>
    <s v="Route4"/>
    <s v="Zone1"/>
    <x v="0"/>
    <d v="2023-09-01T15:29:00"/>
  </r>
  <r>
    <n v="2168"/>
    <s v="489 Oak St"/>
    <n v="5"/>
    <x v="1"/>
    <x v="327"/>
    <s v="Completed"/>
    <x v="95"/>
    <n v="8.625"/>
    <s v="Utilized"/>
    <x v="0"/>
    <s v="CityC"/>
    <n v="138"/>
    <n v="19"/>
    <n v="119"/>
    <x v="0"/>
    <x v="1"/>
    <n v="100"/>
    <x v="0"/>
    <n v="5"/>
    <s v="Route1"/>
    <s v="Zone3"/>
    <x v="0"/>
    <d v="2023-09-01T13:47:00"/>
  </r>
  <r>
    <n v="2169"/>
    <s v="535 Main St"/>
    <n v="5"/>
    <x v="2"/>
    <x v="1024"/>
    <s v="Completed"/>
    <x v="89"/>
    <n v="6.6"/>
    <s v="Under Utilized"/>
    <x v="0"/>
    <s v="CityE"/>
    <n v="99"/>
    <n v="13"/>
    <n v="86"/>
    <x v="0"/>
    <x v="0"/>
    <n v="100"/>
    <x v="2"/>
    <n v="5"/>
    <s v="Route3"/>
    <s v="Zone3"/>
    <x v="2"/>
    <d v="2023-09-01T12:14:00"/>
  </r>
  <r>
    <n v="2170"/>
    <s v="180 Oak St"/>
    <n v="5"/>
    <x v="0"/>
    <x v="1025"/>
    <s v="Completed"/>
    <x v="72"/>
    <n v="10.933333333333334"/>
    <s v="Under Utilized"/>
    <x v="0"/>
    <s v="CityA"/>
    <n v="164"/>
    <n v="27"/>
    <n v="137"/>
    <x v="0"/>
    <x v="1"/>
    <n v="100"/>
    <x v="2"/>
    <n v="5"/>
    <s v="Route5"/>
    <s v="Zone2"/>
    <x v="2"/>
    <d v="2023-09-01T12:13:00"/>
  </r>
  <r>
    <n v="2171"/>
    <s v="637 Main St"/>
    <n v="5"/>
    <x v="4"/>
    <x v="1026"/>
    <s v="Completed"/>
    <x v="47"/>
    <n v="7.4545454545454541"/>
    <s v="Under Utilized"/>
    <x v="1"/>
    <s v="CityB"/>
    <n v="82"/>
    <n v="13"/>
    <n v="69"/>
    <x v="0"/>
    <x v="0"/>
    <n v="100"/>
    <x v="0"/>
    <n v="5"/>
    <s v="Route4"/>
    <s v="Zone3"/>
    <x v="2"/>
    <d v="2023-09-01T09:49:00"/>
  </r>
  <r>
    <n v="2172"/>
    <s v="389 Pine St"/>
    <n v="5"/>
    <x v="3"/>
    <x v="1027"/>
    <s v="Completed"/>
    <x v="4"/>
    <n v="16.399999999999999"/>
    <s v="Under Utilized"/>
    <x v="0"/>
    <s v="CityC"/>
    <n v="164"/>
    <n v="6"/>
    <n v="158"/>
    <x v="0"/>
    <x v="0"/>
    <n v="100"/>
    <x v="0"/>
    <n v="5"/>
    <s v="Route4"/>
    <s v="Zone2"/>
    <x v="0"/>
    <d v="2023-09-01T11:49:00"/>
  </r>
  <r>
    <n v="2173"/>
    <s v="520 Pine St"/>
    <n v="5"/>
    <x v="1"/>
    <x v="1028"/>
    <s v="Completed"/>
    <x v="66"/>
    <n v="9.9047619047619051"/>
    <s v="Utilized"/>
    <x v="2"/>
    <s v="CityE"/>
    <n v="208"/>
    <n v="25"/>
    <n v="183"/>
    <x v="0"/>
    <x v="1"/>
    <n v="100"/>
    <x v="0"/>
    <n v="5"/>
    <s v="Route2"/>
    <s v="Zone1"/>
    <x v="2"/>
    <d v="2023-09-01T15:42:00"/>
  </r>
  <r>
    <n v="2174"/>
    <s v="27 Main St"/>
    <n v="5"/>
    <x v="0"/>
    <x v="1029"/>
    <s v="In Progress"/>
    <x v="54"/>
    <n v="6.8461538461538458"/>
    <s v="Under Utilized"/>
    <x v="0"/>
    <s v="CityC"/>
    <n v="89"/>
    <n v="18"/>
    <n v="71"/>
    <x v="0"/>
    <x v="1"/>
    <n v="100"/>
    <x v="2"/>
    <n v="5"/>
    <s v="Route2"/>
    <s v="Zone2"/>
    <x v="1"/>
    <d v="2023-09-01T16:15:00"/>
  </r>
  <r>
    <n v="2175"/>
    <s v="51 Main St"/>
    <n v="5"/>
    <x v="4"/>
    <x v="1030"/>
    <s v="Completed"/>
    <x v="28"/>
    <n v="8.4615384615384617"/>
    <s v="Under Utilized"/>
    <x v="2"/>
    <s v="CityE"/>
    <n v="110"/>
    <n v="19"/>
    <n v="91"/>
    <x v="0"/>
    <x v="1"/>
    <n v="100"/>
    <x v="2"/>
    <n v="5"/>
    <s v="Route5"/>
    <s v="Zone1"/>
    <x v="2"/>
    <d v="2023-09-01T09:19:00"/>
  </r>
  <r>
    <n v="2176"/>
    <s v="908 Elm St"/>
    <n v="5"/>
    <x v="1"/>
    <x v="1031"/>
    <s v="In Progress"/>
    <x v="75"/>
    <n v="5.833333333333333"/>
    <s v="Utilized"/>
    <x v="0"/>
    <s v="CityD"/>
    <n v="105"/>
    <n v="29"/>
    <n v="76"/>
    <x v="0"/>
    <x v="1"/>
    <n v="100"/>
    <x v="2"/>
    <n v="5"/>
    <s v="Route5"/>
    <s v="Zone1"/>
    <x v="1"/>
    <d v="2023-09-01T09:05:00"/>
  </r>
  <r>
    <n v="2177"/>
    <s v="354 Oak St"/>
    <n v="5"/>
    <x v="3"/>
    <x v="1032"/>
    <s v="Completed"/>
    <x v="17"/>
    <n v="7.6428571428571432"/>
    <s v="Under Utilized"/>
    <x v="0"/>
    <s v="CityB"/>
    <n v="107"/>
    <n v="28"/>
    <n v="79"/>
    <x v="0"/>
    <x v="1"/>
    <n v="100"/>
    <x v="0"/>
    <n v="5"/>
    <s v="Route3"/>
    <s v="Zone2"/>
    <x v="0"/>
    <d v="2023-09-01T15:32:00"/>
  </r>
  <r>
    <n v="2178"/>
    <s v="371 Cedar St"/>
    <n v="5"/>
    <x v="4"/>
    <x v="1033"/>
    <s v="In Progress"/>
    <x v="93"/>
    <n v="12.666666666666666"/>
    <s v="Under Utilized"/>
    <x v="1"/>
    <s v="CityB"/>
    <n v="114"/>
    <n v="23"/>
    <n v="91"/>
    <x v="0"/>
    <x v="1"/>
    <n v="100"/>
    <x v="2"/>
    <n v="5"/>
    <s v="Route2"/>
    <s v="Zone1"/>
    <x v="2"/>
    <d v="2023-09-01T13:42:00"/>
  </r>
  <r>
    <n v="2179"/>
    <s v="543 Elm St"/>
    <n v="5"/>
    <x v="1"/>
    <x v="1034"/>
    <s v="Completed"/>
    <x v="41"/>
    <n v="17.636363636363637"/>
    <s v="Under Utilized"/>
    <x v="0"/>
    <s v="CityA"/>
    <n v="194"/>
    <n v="6"/>
    <n v="188"/>
    <x v="0"/>
    <x v="0"/>
    <n v="100"/>
    <x v="2"/>
    <n v="5"/>
    <s v="Route3"/>
    <s v="Zone3"/>
    <x v="1"/>
    <d v="2023-09-01T15:38:00"/>
  </r>
  <r>
    <n v="2180"/>
    <s v="387 Cedar St"/>
    <n v="5"/>
    <x v="3"/>
    <x v="1035"/>
    <s v="In Progress"/>
    <x v="76"/>
    <n v="7.5"/>
    <s v="Under Utilized"/>
    <x v="0"/>
    <s v="CityC"/>
    <n v="105"/>
    <n v="13"/>
    <n v="92"/>
    <x v="0"/>
    <x v="0"/>
    <n v="100"/>
    <x v="2"/>
    <n v="5"/>
    <s v="Route2"/>
    <s v="Zone2"/>
    <x v="0"/>
    <d v="2023-09-01T15:51:00"/>
  </r>
  <r>
    <n v="2181"/>
    <s v="242 Pine St"/>
    <n v="5"/>
    <x v="2"/>
    <x v="1036"/>
    <s v="Completed"/>
    <x v="36"/>
    <n v="4.9444444444444446"/>
    <s v="Utilized"/>
    <x v="0"/>
    <s v="CityB"/>
    <n v="89"/>
    <n v="28"/>
    <n v="61"/>
    <x v="0"/>
    <x v="1"/>
    <n v="100"/>
    <x v="2"/>
    <n v="5"/>
    <s v="Route2"/>
    <s v="Zone3"/>
    <x v="1"/>
    <d v="2023-09-01T09:04:00"/>
  </r>
  <r>
    <n v="2182"/>
    <s v="817 Oak St"/>
    <n v="5"/>
    <x v="0"/>
    <x v="1037"/>
    <s v="In Progress"/>
    <x v="31"/>
    <n v="13.307692307692308"/>
    <s v="Under Utilized"/>
    <x v="0"/>
    <s v="CityE"/>
    <n v="173"/>
    <n v="28"/>
    <n v="145"/>
    <x v="0"/>
    <x v="1"/>
    <n v="100"/>
    <x v="0"/>
    <n v="5"/>
    <s v="Route5"/>
    <s v="Zone1"/>
    <x v="1"/>
    <d v="2023-09-01T09:05:00"/>
  </r>
  <r>
    <n v="2183"/>
    <s v="234 Oak St"/>
    <n v="5"/>
    <x v="4"/>
    <x v="1038"/>
    <s v="Completed"/>
    <x v="72"/>
    <n v="4.8"/>
    <s v="Under Utilized"/>
    <x v="1"/>
    <s v="CityE"/>
    <n v="72"/>
    <n v="4"/>
    <n v="68"/>
    <x v="0"/>
    <x v="0"/>
    <n v="100"/>
    <x v="0"/>
    <n v="5"/>
    <s v="Route2"/>
    <s v="Zone1"/>
    <x v="1"/>
    <d v="2023-09-01T16:48:00"/>
  </r>
  <r>
    <n v="2184"/>
    <s v="678 Main St"/>
    <n v="5"/>
    <x v="4"/>
    <x v="1039"/>
    <s v="In Progress"/>
    <x v="41"/>
    <n v="18.636363636363637"/>
    <s v="Under Utilized"/>
    <x v="2"/>
    <s v="CityD"/>
    <n v="205"/>
    <n v="20"/>
    <n v="185"/>
    <x v="0"/>
    <x v="1"/>
    <n v="100"/>
    <x v="1"/>
    <n v="5"/>
    <s v="Route5"/>
    <s v="Zone3"/>
    <x v="2"/>
    <d v="2023-09-01T10:22:00"/>
  </r>
  <r>
    <n v="2185"/>
    <s v="318 Elm St"/>
    <n v="5"/>
    <x v="0"/>
    <x v="463"/>
    <s v="In Progress"/>
    <x v="11"/>
    <n v="6.666666666666667"/>
    <s v="Under Utilized"/>
    <x v="1"/>
    <s v="CityB"/>
    <n v="80"/>
    <n v="22"/>
    <n v="58"/>
    <x v="0"/>
    <x v="1"/>
    <n v="100"/>
    <x v="2"/>
    <n v="5"/>
    <s v="Route3"/>
    <s v="Zone3"/>
    <x v="1"/>
    <d v="2023-09-01T17:19:00"/>
  </r>
  <r>
    <n v="2186"/>
    <s v="385 Main St"/>
    <n v="5"/>
    <x v="0"/>
    <x v="188"/>
    <s v="Completed"/>
    <x v="53"/>
    <n v="6.1764705882352944"/>
    <s v="Utilized"/>
    <x v="2"/>
    <s v="CityB"/>
    <n v="105"/>
    <n v="14"/>
    <n v="91"/>
    <x v="0"/>
    <x v="0"/>
    <n v="100"/>
    <x v="1"/>
    <n v="5"/>
    <s v="Route5"/>
    <s v="Zone2"/>
    <x v="1"/>
    <d v="2023-09-01T12:14:00"/>
  </r>
  <r>
    <n v="2187"/>
    <s v="732 Main St"/>
    <n v="5"/>
    <x v="1"/>
    <x v="1040"/>
    <s v="In Progress"/>
    <x v="34"/>
    <n v="8.375"/>
    <s v="Utilized"/>
    <x v="2"/>
    <s v="CityD"/>
    <n v="134"/>
    <n v="28"/>
    <n v="106"/>
    <x v="0"/>
    <x v="1"/>
    <n v="100"/>
    <x v="0"/>
    <n v="5"/>
    <s v="Route3"/>
    <s v="Zone3"/>
    <x v="1"/>
    <d v="2023-09-01T09:32:00"/>
  </r>
  <r>
    <n v="2188"/>
    <s v="55 Pine St"/>
    <n v="5"/>
    <x v="2"/>
    <x v="1041"/>
    <s v="Completed"/>
    <x v="85"/>
    <n v="7.875"/>
    <s v="Utilized"/>
    <x v="2"/>
    <s v="CityE"/>
    <n v="126"/>
    <n v="29"/>
    <n v="97"/>
    <x v="0"/>
    <x v="1"/>
    <n v="100"/>
    <x v="0"/>
    <n v="5"/>
    <s v="Route3"/>
    <s v="Zone2"/>
    <x v="1"/>
    <d v="2023-09-01T09:56:00"/>
  </r>
  <r>
    <n v="2189"/>
    <s v="247 Pine St"/>
    <n v="5"/>
    <x v="0"/>
    <x v="1042"/>
    <s v="Completed"/>
    <x v="5"/>
    <n v="4.9000000000000004"/>
    <s v="Utilized"/>
    <x v="0"/>
    <s v="CityE"/>
    <n v="98"/>
    <n v="10"/>
    <n v="88"/>
    <x v="0"/>
    <x v="0"/>
    <n v="100"/>
    <x v="1"/>
    <n v="5"/>
    <s v="Route1"/>
    <s v="Zone2"/>
    <x v="2"/>
    <d v="2023-09-01T15:18:00"/>
  </r>
  <r>
    <n v="2190"/>
    <s v="877 Cedar St"/>
    <n v="5"/>
    <x v="0"/>
    <x v="6"/>
    <s v="In Progress"/>
    <x v="39"/>
    <n v="11.857142857142858"/>
    <s v="Under Utilized"/>
    <x v="1"/>
    <s v="CityB"/>
    <n v="166"/>
    <n v="17"/>
    <n v="149"/>
    <x v="0"/>
    <x v="1"/>
    <n v="100"/>
    <x v="2"/>
    <n v="5"/>
    <s v="Route5"/>
    <s v="Zone2"/>
    <x v="2"/>
    <d v="2023-09-01T16:34:00"/>
  </r>
  <r>
    <n v="2191"/>
    <s v="472 Cedar St"/>
    <n v="5"/>
    <x v="4"/>
    <x v="1043"/>
    <s v="In Progress"/>
    <x v="23"/>
    <n v="9.5294117647058822"/>
    <s v="Utilized"/>
    <x v="1"/>
    <s v="CityA"/>
    <n v="162"/>
    <n v="0"/>
    <n v="162"/>
    <x v="1"/>
    <x v="2"/>
    <n v="100"/>
    <x v="1"/>
    <n v="5"/>
    <s v="Route3"/>
    <s v="Zone3"/>
    <x v="0"/>
    <d v="2023-09-01T10:12:00"/>
  </r>
  <r>
    <n v="2192"/>
    <s v="806 Main St"/>
    <n v="5"/>
    <x v="0"/>
    <x v="1044"/>
    <s v="In Progress"/>
    <x v="10"/>
    <n v="9.1578947368421044"/>
    <s v="Utilized"/>
    <x v="0"/>
    <s v="CityD"/>
    <n v="174"/>
    <n v="22"/>
    <n v="152"/>
    <x v="0"/>
    <x v="1"/>
    <n v="100"/>
    <x v="1"/>
    <n v="5"/>
    <s v="Route1"/>
    <s v="Zone2"/>
    <x v="2"/>
    <d v="2023-09-01T16:45:00"/>
  </r>
  <r>
    <n v="2193"/>
    <s v="798 Cedar St"/>
    <n v="5"/>
    <x v="2"/>
    <x v="323"/>
    <s v="In Progress"/>
    <x v="88"/>
    <n v="9.117647058823529"/>
    <s v="Utilized"/>
    <x v="0"/>
    <s v="CityD"/>
    <n v="155"/>
    <n v="1"/>
    <n v="154"/>
    <x v="0"/>
    <x v="0"/>
    <n v="100"/>
    <x v="0"/>
    <n v="5"/>
    <s v="Route2"/>
    <s v="Zone2"/>
    <x v="2"/>
    <d v="2023-09-01T14:50:00"/>
  </r>
  <r>
    <n v="2194"/>
    <s v="129 Main St"/>
    <n v="5"/>
    <x v="3"/>
    <x v="1045"/>
    <s v="In Progress"/>
    <x v="84"/>
    <n v="12.545454545454545"/>
    <s v="Under Utilized"/>
    <x v="0"/>
    <s v="CityD"/>
    <n v="138"/>
    <n v="20"/>
    <n v="118"/>
    <x v="0"/>
    <x v="1"/>
    <n v="100"/>
    <x v="1"/>
    <n v="5"/>
    <s v="Route1"/>
    <s v="Zone3"/>
    <x v="2"/>
    <d v="2023-09-01T16:54:00"/>
  </r>
  <r>
    <n v="2195"/>
    <s v="275 Main St"/>
    <n v="5"/>
    <x v="3"/>
    <x v="1046"/>
    <s v="Completed"/>
    <x v="74"/>
    <n v="6.75"/>
    <s v="Utilized"/>
    <x v="1"/>
    <s v="CityA"/>
    <n v="135"/>
    <n v="12"/>
    <n v="123"/>
    <x v="0"/>
    <x v="0"/>
    <n v="100"/>
    <x v="2"/>
    <n v="5"/>
    <s v="Route5"/>
    <s v="Zone3"/>
    <x v="0"/>
    <d v="2023-09-01T11:36:00"/>
  </r>
  <r>
    <n v="2196"/>
    <s v="887 Pine St"/>
    <n v="5"/>
    <x v="4"/>
    <x v="1047"/>
    <s v="In Progress"/>
    <x v="43"/>
    <n v="7.32"/>
    <s v="Utilized"/>
    <x v="0"/>
    <s v="CityD"/>
    <n v="183"/>
    <n v="2"/>
    <n v="181"/>
    <x v="0"/>
    <x v="0"/>
    <n v="100"/>
    <x v="1"/>
    <n v="5"/>
    <s v="Route4"/>
    <s v="Zone2"/>
    <x v="2"/>
    <d v="2023-09-01T10:25:00"/>
  </r>
  <r>
    <n v="2197"/>
    <s v="855 Cedar St"/>
    <n v="5"/>
    <x v="3"/>
    <x v="1048"/>
    <s v="In Progress"/>
    <x v="47"/>
    <n v="17.181818181818183"/>
    <s v="Under Utilized"/>
    <x v="1"/>
    <s v="CityE"/>
    <n v="189"/>
    <n v="22"/>
    <n v="167"/>
    <x v="0"/>
    <x v="1"/>
    <n v="100"/>
    <x v="0"/>
    <n v="5"/>
    <s v="Route3"/>
    <s v="Zone1"/>
    <x v="2"/>
    <d v="2023-09-01T09:06:00"/>
  </r>
  <r>
    <n v="2198"/>
    <s v="912 Cedar St"/>
    <n v="5"/>
    <x v="0"/>
    <x v="1049"/>
    <s v="Completed"/>
    <x v="77"/>
    <n v="12.5"/>
    <s v="Utilized"/>
    <x v="0"/>
    <s v="CityE"/>
    <n v="225"/>
    <n v="11"/>
    <n v="214"/>
    <x v="0"/>
    <x v="0"/>
    <n v="100"/>
    <x v="1"/>
    <n v="5"/>
    <s v="Route2"/>
    <s v="Zone3"/>
    <x v="1"/>
    <d v="2023-09-01T08:55:00"/>
  </r>
  <r>
    <n v="2199"/>
    <s v="757 Main St"/>
    <n v="5"/>
    <x v="4"/>
    <x v="1050"/>
    <s v="In Progress"/>
    <x v="87"/>
    <n v="5.2307692307692308"/>
    <s v="Under Utilized"/>
    <x v="2"/>
    <s v="CityD"/>
    <n v="68"/>
    <n v="4"/>
    <n v="64"/>
    <x v="0"/>
    <x v="0"/>
    <n v="100"/>
    <x v="1"/>
    <n v="5"/>
    <s v="Route2"/>
    <s v="Zone1"/>
    <x v="1"/>
    <d v="2023-09-01T11:35:00"/>
  </r>
  <r>
    <n v="2200"/>
    <s v="641 Oak St"/>
    <n v="5"/>
    <x v="2"/>
    <x v="1051"/>
    <s v="Completed"/>
    <x v="74"/>
    <n v="8.15"/>
    <s v="Utilized"/>
    <x v="0"/>
    <s v="CityB"/>
    <n v="163"/>
    <n v="9"/>
    <n v="154"/>
    <x v="0"/>
    <x v="0"/>
    <n v="100"/>
    <x v="1"/>
    <n v="5"/>
    <s v="Route1"/>
    <s v="Zone1"/>
    <x v="2"/>
    <d v="2023-09-01T13:03:00"/>
  </r>
  <r>
    <n v="2201"/>
    <s v="561 Pine St"/>
    <n v="5"/>
    <x v="1"/>
    <x v="1052"/>
    <s v="In Progress"/>
    <x v="98"/>
    <n v="19.5"/>
    <s v="Under Utilized"/>
    <x v="2"/>
    <s v="CityB"/>
    <n v="234"/>
    <n v="3"/>
    <n v="231"/>
    <x v="0"/>
    <x v="0"/>
    <n v="100"/>
    <x v="0"/>
    <n v="5"/>
    <s v="Route3"/>
    <s v="Zone2"/>
    <x v="2"/>
    <d v="2023-09-01T16:41:00"/>
  </r>
  <r>
    <n v="2202"/>
    <s v="902 Elm St"/>
    <n v="5"/>
    <x v="0"/>
    <x v="402"/>
    <s v="In Progress"/>
    <x v="81"/>
    <n v="11.428571428571429"/>
    <s v="Under Utilized"/>
    <x v="1"/>
    <s v="CityC"/>
    <n v="160"/>
    <n v="27"/>
    <n v="133"/>
    <x v="0"/>
    <x v="1"/>
    <n v="100"/>
    <x v="2"/>
    <n v="5"/>
    <s v="Route1"/>
    <s v="Zone3"/>
    <x v="0"/>
    <d v="2023-09-01T13:47:00"/>
  </r>
  <r>
    <n v="2203"/>
    <s v="199 Pine St"/>
    <n v="5"/>
    <x v="2"/>
    <x v="1053"/>
    <s v="Completed"/>
    <x v="26"/>
    <n v="5"/>
    <s v="Utilized"/>
    <x v="0"/>
    <s v="CityD"/>
    <n v="105"/>
    <n v="21"/>
    <n v="84"/>
    <x v="0"/>
    <x v="1"/>
    <n v="100"/>
    <x v="2"/>
    <n v="5"/>
    <s v="Route1"/>
    <s v="Zone1"/>
    <x v="2"/>
    <d v="2023-09-01T15:54:00"/>
  </r>
  <r>
    <n v="2204"/>
    <s v="542 Main St"/>
    <n v="5"/>
    <x v="1"/>
    <x v="411"/>
    <s v="In Progress"/>
    <x v="65"/>
    <n v="8.25"/>
    <s v="Utilized"/>
    <x v="2"/>
    <s v="CityE"/>
    <n v="165"/>
    <n v="2"/>
    <n v="163"/>
    <x v="0"/>
    <x v="0"/>
    <n v="100"/>
    <x v="0"/>
    <n v="5"/>
    <s v="Route3"/>
    <s v="Zone2"/>
    <x v="1"/>
    <d v="2023-09-01T16:38:00"/>
  </r>
  <r>
    <n v="2205"/>
    <s v="275 Elm St"/>
    <n v="5"/>
    <x v="2"/>
    <x v="1054"/>
    <s v="In Progress"/>
    <x v="22"/>
    <n v="11.294117647058824"/>
    <s v="Utilized"/>
    <x v="2"/>
    <s v="CityE"/>
    <n v="192"/>
    <n v="13"/>
    <n v="179"/>
    <x v="0"/>
    <x v="0"/>
    <n v="100"/>
    <x v="1"/>
    <n v="5"/>
    <s v="Route5"/>
    <s v="Zone3"/>
    <x v="2"/>
    <d v="2023-09-01T13:30:00"/>
  </r>
  <r>
    <n v="2206"/>
    <s v="690 Main St"/>
    <n v="5"/>
    <x v="2"/>
    <x v="1055"/>
    <s v="In Progress"/>
    <x v="43"/>
    <n v="3.76"/>
    <s v="Utilized"/>
    <x v="0"/>
    <s v="CityE"/>
    <n v="94"/>
    <n v="24"/>
    <n v="70"/>
    <x v="0"/>
    <x v="1"/>
    <n v="100"/>
    <x v="2"/>
    <n v="5"/>
    <s v="Route1"/>
    <s v="Zone1"/>
    <x v="2"/>
    <d v="2023-09-01T16:28:00"/>
  </r>
  <r>
    <n v="2207"/>
    <s v="714 Pine St"/>
    <n v="5"/>
    <x v="0"/>
    <x v="514"/>
    <s v="In Progress"/>
    <x v="91"/>
    <n v="7.5"/>
    <s v="Under Utilized"/>
    <x v="0"/>
    <s v="CityB"/>
    <n v="90"/>
    <n v="20"/>
    <n v="70"/>
    <x v="0"/>
    <x v="1"/>
    <n v="100"/>
    <x v="2"/>
    <n v="5"/>
    <s v="Route4"/>
    <s v="Zone2"/>
    <x v="0"/>
    <d v="2023-09-01T10:49:00"/>
  </r>
  <r>
    <n v="2208"/>
    <s v="695 Oak St"/>
    <n v="5"/>
    <x v="2"/>
    <x v="1056"/>
    <s v="Completed"/>
    <x v="7"/>
    <n v="13.6875"/>
    <s v="Utilized"/>
    <x v="2"/>
    <s v="CityE"/>
    <n v="219"/>
    <n v="17"/>
    <n v="202"/>
    <x v="0"/>
    <x v="1"/>
    <n v="100"/>
    <x v="1"/>
    <n v="5"/>
    <s v="Route1"/>
    <s v="Zone3"/>
    <x v="0"/>
    <d v="2023-09-01T10:35:00"/>
  </r>
  <r>
    <n v="2209"/>
    <s v="535 Cedar St"/>
    <n v="5"/>
    <x v="4"/>
    <x v="1057"/>
    <s v="Completed"/>
    <x v="17"/>
    <n v="12.571428571428571"/>
    <s v="Under Utilized"/>
    <x v="2"/>
    <s v="CityE"/>
    <n v="176"/>
    <n v="2"/>
    <n v="174"/>
    <x v="0"/>
    <x v="0"/>
    <n v="100"/>
    <x v="2"/>
    <n v="5"/>
    <s v="Route2"/>
    <s v="Zone2"/>
    <x v="1"/>
    <d v="2023-09-01T15:56:00"/>
  </r>
  <r>
    <n v="2210"/>
    <s v="418 Oak St"/>
    <n v="5"/>
    <x v="2"/>
    <x v="309"/>
    <s v="In Progress"/>
    <x v="38"/>
    <n v="14"/>
    <s v="Under Utilized"/>
    <x v="1"/>
    <s v="CityE"/>
    <n v="210"/>
    <n v="16"/>
    <n v="194"/>
    <x v="0"/>
    <x v="1"/>
    <n v="100"/>
    <x v="1"/>
    <n v="5"/>
    <s v="Route5"/>
    <s v="Zone3"/>
    <x v="1"/>
    <d v="2023-09-01T08:47:00"/>
  </r>
  <r>
    <n v="2211"/>
    <s v="22 Elm St"/>
    <n v="5"/>
    <x v="1"/>
    <x v="430"/>
    <s v="Completed"/>
    <x v="13"/>
    <n v="4.9230769230769234"/>
    <s v="Under Utilized"/>
    <x v="0"/>
    <s v="CityB"/>
    <n v="64"/>
    <n v="0"/>
    <n v="64"/>
    <x v="1"/>
    <x v="2"/>
    <n v="100"/>
    <x v="1"/>
    <n v="5"/>
    <s v="Route5"/>
    <s v="Zone2"/>
    <x v="0"/>
    <d v="2023-09-01T14:26:00"/>
  </r>
  <r>
    <n v="2212"/>
    <s v="775 Elm St"/>
    <n v="5"/>
    <x v="4"/>
    <x v="357"/>
    <s v="In Progress"/>
    <x v="37"/>
    <n v="31.142857142857142"/>
    <s v="Under Utilized"/>
    <x v="1"/>
    <s v="CityB"/>
    <n v="218"/>
    <n v="16"/>
    <n v="202"/>
    <x v="0"/>
    <x v="1"/>
    <n v="100"/>
    <x v="1"/>
    <n v="5"/>
    <s v="Route1"/>
    <s v="Zone2"/>
    <x v="0"/>
    <d v="2023-09-01T13:26:00"/>
  </r>
  <r>
    <n v="2213"/>
    <s v="740 Cedar St"/>
    <n v="5"/>
    <x v="1"/>
    <x v="891"/>
    <s v="Completed"/>
    <x v="6"/>
    <n v="11"/>
    <s v="Utilized"/>
    <x v="2"/>
    <s v="CityC"/>
    <n v="198"/>
    <n v="23"/>
    <n v="175"/>
    <x v="0"/>
    <x v="1"/>
    <n v="100"/>
    <x v="1"/>
    <n v="5"/>
    <s v="Route3"/>
    <s v="Zone3"/>
    <x v="0"/>
    <d v="2023-09-01T15:06:00"/>
  </r>
  <r>
    <n v="2214"/>
    <s v="220 Main St"/>
    <n v="5"/>
    <x v="4"/>
    <x v="1058"/>
    <s v="In Progress"/>
    <x v="40"/>
    <n v="3.6190476190476191"/>
    <s v="Utilized"/>
    <x v="1"/>
    <s v="CityE"/>
    <n v="76"/>
    <n v="19"/>
    <n v="57"/>
    <x v="0"/>
    <x v="1"/>
    <n v="100"/>
    <x v="2"/>
    <n v="5"/>
    <s v="Route1"/>
    <s v="Zone1"/>
    <x v="0"/>
    <d v="2023-09-01T11:52:00"/>
  </r>
  <r>
    <n v="2215"/>
    <s v="984 Oak St"/>
    <n v="5"/>
    <x v="3"/>
    <x v="1059"/>
    <s v="In Progress"/>
    <x v="42"/>
    <n v="9.8666666666666671"/>
    <s v="Under Utilized"/>
    <x v="1"/>
    <s v="CityD"/>
    <n v="148"/>
    <n v="20"/>
    <n v="128"/>
    <x v="0"/>
    <x v="1"/>
    <n v="100"/>
    <x v="2"/>
    <n v="5"/>
    <s v="Route5"/>
    <s v="Zone1"/>
    <x v="1"/>
    <d v="2023-09-01T11:09:00"/>
  </r>
  <r>
    <n v="2216"/>
    <s v="474 Main St"/>
    <n v="5"/>
    <x v="1"/>
    <x v="811"/>
    <s v="In Progress"/>
    <x v="90"/>
    <n v="13.416666666666666"/>
    <s v="Under Utilized"/>
    <x v="2"/>
    <s v="CityD"/>
    <n v="161"/>
    <n v="3"/>
    <n v="158"/>
    <x v="0"/>
    <x v="0"/>
    <n v="100"/>
    <x v="1"/>
    <n v="5"/>
    <s v="Route5"/>
    <s v="Zone1"/>
    <x v="1"/>
    <d v="2023-09-01T16:34:00"/>
  </r>
  <r>
    <n v="2217"/>
    <s v="299 Pine St"/>
    <n v="5"/>
    <x v="2"/>
    <x v="1060"/>
    <s v="In Progress"/>
    <x v="88"/>
    <n v="7.117647058823529"/>
    <s v="Utilized"/>
    <x v="2"/>
    <s v="CityE"/>
    <n v="121"/>
    <n v="10"/>
    <n v="111"/>
    <x v="0"/>
    <x v="0"/>
    <n v="100"/>
    <x v="1"/>
    <n v="5"/>
    <s v="Route4"/>
    <s v="Zone3"/>
    <x v="0"/>
    <d v="2023-09-01T11:49:00"/>
  </r>
  <r>
    <n v="2218"/>
    <s v="364 Oak St"/>
    <n v="5"/>
    <x v="4"/>
    <x v="361"/>
    <s v="Completed"/>
    <x v="2"/>
    <n v="9.6666666666666661"/>
    <s v="Under Utilized"/>
    <x v="2"/>
    <s v="CityE"/>
    <n v="145"/>
    <n v="9"/>
    <n v="136"/>
    <x v="0"/>
    <x v="0"/>
    <n v="100"/>
    <x v="2"/>
    <n v="5"/>
    <s v="Route3"/>
    <s v="Zone1"/>
    <x v="1"/>
    <d v="2023-09-01T15:41:00"/>
  </r>
  <r>
    <n v="2219"/>
    <s v="888 Main St"/>
    <n v="5"/>
    <x v="2"/>
    <x v="1061"/>
    <s v="Completed"/>
    <x v="36"/>
    <n v="12.222222222222221"/>
    <s v="Utilized"/>
    <x v="2"/>
    <s v="CityD"/>
    <n v="220"/>
    <n v="22"/>
    <n v="198"/>
    <x v="0"/>
    <x v="1"/>
    <n v="100"/>
    <x v="0"/>
    <n v="5"/>
    <s v="Route3"/>
    <s v="Zone2"/>
    <x v="2"/>
    <d v="2023-09-01T15:04:00"/>
  </r>
  <r>
    <n v="2220"/>
    <s v="413 Elm St"/>
    <n v="5"/>
    <x v="4"/>
    <x v="1062"/>
    <s v="Completed"/>
    <x v="90"/>
    <n v="18.25"/>
    <s v="Under Utilized"/>
    <x v="2"/>
    <s v="CityD"/>
    <n v="219"/>
    <n v="21"/>
    <n v="198"/>
    <x v="0"/>
    <x v="1"/>
    <n v="100"/>
    <x v="1"/>
    <n v="5"/>
    <s v="Route3"/>
    <s v="Zone2"/>
    <x v="1"/>
    <d v="2023-09-01T17:32:00"/>
  </r>
  <r>
    <n v="2221"/>
    <s v="349 Cedar St"/>
    <n v="5"/>
    <x v="2"/>
    <x v="53"/>
    <s v="In Progress"/>
    <x v="52"/>
    <n v="15.5"/>
    <s v="Under Utilized"/>
    <x v="1"/>
    <s v="CityD"/>
    <n v="186"/>
    <n v="17"/>
    <n v="169"/>
    <x v="0"/>
    <x v="1"/>
    <n v="100"/>
    <x v="2"/>
    <n v="5"/>
    <s v="Route3"/>
    <s v="Zone1"/>
    <x v="1"/>
    <d v="2023-09-01T11:36:00"/>
  </r>
  <r>
    <n v="2222"/>
    <s v="301 Elm St"/>
    <n v="5"/>
    <x v="3"/>
    <x v="1063"/>
    <s v="In Progress"/>
    <x v="22"/>
    <n v="13.470588235294118"/>
    <s v="Utilized"/>
    <x v="2"/>
    <s v="CityE"/>
    <n v="229"/>
    <n v="18"/>
    <n v="211"/>
    <x v="0"/>
    <x v="1"/>
    <n v="100"/>
    <x v="0"/>
    <n v="5"/>
    <s v="Route3"/>
    <s v="Zone1"/>
    <x v="0"/>
    <d v="2023-09-01T10:03:00"/>
  </r>
  <r>
    <n v="2223"/>
    <s v="685 Main St"/>
    <n v="5"/>
    <x v="1"/>
    <x v="1064"/>
    <s v="Completed"/>
    <x v="75"/>
    <n v="6.833333333333333"/>
    <s v="Utilized"/>
    <x v="2"/>
    <s v="CityB"/>
    <n v="123"/>
    <n v="19"/>
    <n v="104"/>
    <x v="0"/>
    <x v="1"/>
    <n v="100"/>
    <x v="1"/>
    <n v="5"/>
    <s v="Route4"/>
    <s v="Zone1"/>
    <x v="1"/>
    <d v="2023-09-01T08:30:00"/>
  </r>
  <r>
    <n v="2224"/>
    <s v="387 Oak St"/>
    <n v="5"/>
    <x v="1"/>
    <x v="1065"/>
    <s v="Completed"/>
    <x v="62"/>
    <n v="13.538461538461538"/>
    <s v="Under Utilized"/>
    <x v="2"/>
    <s v="CityC"/>
    <n v="176"/>
    <n v="12"/>
    <n v="164"/>
    <x v="0"/>
    <x v="0"/>
    <n v="100"/>
    <x v="1"/>
    <n v="5"/>
    <s v="Route5"/>
    <s v="Zone1"/>
    <x v="0"/>
    <d v="2023-09-01T11:28:00"/>
  </r>
  <r>
    <n v="2225"/>
    <s v="812 Oak St"/>
    <n v="5"/>
    <x v="4"/>
    <x v="1066"/>
    <s v="Completed"/>
    <x v="38"/>
    <n v="9.4"/>
    <s v="Under Utilized"/>
    <x v="1"/>
    <s v="CityD"/>
    <n v="141"/>
    <n v="29"/>
    <n v="112"/>
    <x v="0"/>
    <x v="1"/>
    <n v="100"/>
    <x v="2"/>
    <n v="5"/>
    <s v="Route3"/>
    <s v="Zone2"/>
    <x v="2"/>
    <d v="2023-09-01T13:46:00"/>
  </r>
  <r>
    <n v="2226"/>
    <s v="526 Cedar St"/>
    <n v="5"/>
    <x v="0"/>
    <x v="1067"/>
    <s v="Completed"/>
    <x v="66"/>
    <n v="8.0952380952380949"/>
    <s v="Utilized"/>
    <x v="1"/>
    <s v="CityA"/>
    <n v="170"/>
    <n v="23"/>
    <n v="147"/>
    <x v="0"/>
    <x v="1"/>
    <n v="100"/>
    <x v="0"/>
    <n v="5"/>
    <s v="Route4"/>
    <s v="Zone3"/>
    <x v="0"/>
    <d v="2023-09-01T09:15:00"/>
  </r>
  <r>
    <n v="2227"/>
    <s v="518 Main St"/>
    <n v="5"/>
    <x v="2"/>
    <x v="866"/>
    <s v="Completed"/>
    <x v="8"/>
    <n v="5.875"/>
    <s v="Utilized"/>
    <x v="0"/>
    <s v="CityC"/>
    <n v="94"/>
    <n v="19"/>
    <n v="75"/>
    <x v="0"/>
    <x v="1"/>
    <n v="100"/>
    <x v="2"/>
    <n v="5"/>
    <s v="Route4"/>
    <s v="Zone2"/>
    <x v="0"/>
    <d v="2023-09-01T17:21:00"/>
  </r>
  <r>
    <n v="2228"/>
    <s v="749 Main St"/>
    <n v="5"/>
    <x v="4"/>
    <x v="579"/>
    <s v="In Progress"/>
    <x v="74"/>
    <n v="7.25"/>
    <s v="Utilized"/>
    <x v="0"/>
    <s v="CityA"/>
    <n v="145"/>
    <n v="5"/>
    <n v="140"/>
    <x v="0"/>
    <x v="0"/>
    <n v="100"/>
    <x v="2"/>
    <n v="5"/>
    <s v="Route5"/>
    <s v="Zone1"/>
    <x v="1"/>
    <d v="2023-09-01T11:58:00"/>
  </r>
  <r>
    <n v="2229"/>
    <s v="248 Cedar St"/>
    <n v="5"/>
    <x v="0"/>
    <x v="1068"/>
    <s v="In Progress"/>
    <x v="81"/>
    <n v="5.0714285714285712"/>
    <s v="Under Utilized"/>
    <x v="1"/>
    <s v="CityB"/>
    <n v="71"/>
    <n v="5"/>
    <n v="66"/>
    <x v="0"/>
    <x v="0"/>
    <n v="100"/>
    <x v="0"/>
    <n v="5"/>
    <s v="Route5"/>
    <s v="Zone3"/>
    <x v="1"/>
    <d v="2023-09-01T17:34:00"/>
  </r>
  <r>
    <n v="2230"/>
    <s v="532 Elm St"/>
    <n v="5"/>
    <x v="4"/>
    <x v="722"/>
    <s v="Completed"/>
    <x v="0"/>
    <n v="5.25"/>
    <s v="Utilized"/>
    <x v="0"/>
    <s v="CityC"/>
    <n v="84"/>
    <n v="0"/>
    <n v="84"/>
    <x v="1"/>
    <x v="2"/>
    <n v="100"/>
    <x v="1"/>
    <n v="5"/>
    <s v="Route3"/>
    <s v="Zone3"/>
    <x v="0"/>
    <d v="2023-09-01T16:04:00"/>
  </r>
  <r>
    <n v="2231"/>
    <s v="340 Elm St"/>
    <n v="5"/>
    <x v="1"/>
    <x v="1069"/>
    <s v="In Progress"/>
    <x v="33"/>
    <n v="3"/>
    <s v="Utilized"/>
    <x v="2"/>
    <s v="CityE"/>
    <n v="75"/>
    <n v="24"/>
    <n v="51"/>
    <x v="0"/>
    <x v="1"/>
    <n v="100"/>
    <x v="0"/>
    <n v="5"/>
    <s v="Route4"/>
    <s v="Zone2"/>
    <x v="0"/>
    <d v="2023-09-01T09:09:00"/>
  </r>
  <r>
    <n v="2232"/>
    <s v="625 Main St"/>
    <n v="5"/>
    <x v="4"/>
    <x v="1070"/>
    <s v="Completed"/>
    <x v="90"/>
    <n v="11.666666666666666"/>
    <s v="Under Utilized"/>
    <x v="2"/>
    <s v="CityB"/>
    <n v="140"/>
    <n v="22"/>
    <n v="118"/>
    <x v="0"/>
    <x v="1"/>
    <n v="100"/>
    <x v="1"/>
    <n v="5"/>
    <s v="Route3"/>
    <s v="Zone1"/>
    <x v="1"/>
    <d v="2023-09-01T12:30:00"/>
  </r>
  <r>
    <n v="2233"/>
    <s v="39 Oak St"/>
    <n v="5"/>
    <x v="3"/>
    <x v="1071"/>
    <s v="Completed"/>
    <x v="38"/>
    <n v="5.4666666666666668"/>
    <s v="Under Utilized"/>
    <x v="2"/>
    <s v="CityA"/>
    <n v="82"/>
    <n v="4"/>
    <n v="78"/>
    <x v="0"/>
    <x v="0"/>
    <n v="100"/>
    <x v="1"/>
    <n v="5"/>
    <s v="Route5"/>
    <s v="Zone2"/>
    <x v="0"/>
    <d v="2023-09-01T11:20:00"/>
  </r>
  <r>
    <n v="2234"/>
    <s v="874 Oak St"/>
    <n v="5"/>
    <x v="2"/>
    <x v="1072"/>
    <s v="In Progress"/>
    <x v="79"/>
    <n v="10.263157894736842"/>
    <s v="Utilized"/>
    <x v="0"/>
    <s v="CityE"/>
    <n v="195"/>
    <n v="10"/>
    <n v="185"/>
    <x v="0"/>
    <x v="0"/>
    <n v="100"/>
    <x v="0"/>
    <n v="5"/>
    <s v="Route1"/>
    <s v="Zone2"/>
    <x v="2"/>
    <d v="2023-09-01T15:59:00"/>
  </r>
  <r>
    <n v="2235"/>
    <s v="210 Elm St"/>
    <n v="5"/>
    <x v="2"/>
    <x v="1073"/>
    <s v="In Progress"/>
    <x v="56"/>
    <n v="4.2272727272727275"/>
    <s v="Utilized"/>
    <x v="1"/>
    <s v="CityC"/>
    <n v="93"/>
    <n v="28"/>
    <n v="65"/>
    <x v="0"/>
    <x v="1"/>
    <n v="100"/>
    <x v="0"/>
    <n v="5"/>
    <s v="Route5"/>
    <s v="Zone2"/>
    <x v="1"/>
    <d v="2023-09-01T10:03:00"/>
  </r>
  <r>
    <n v="2236"/>
    <s v="994 Oak St"/>
    <n v="5"/>
    <x v="2"/>
    <x v="1074"/>
    <s v="In Progress"/>
    <x v="75"/>
    <n v="8.6666666666666661"/>
    <s v="Utilized"/>
    <x v="2"/>
    <s v="CityE"/>
    <n v="156"/>
    <n v="13"/>
    <n v="143"/>
    <x v="0"/>
    <x v="0"/>
    <n v="100"/>
    <x v="1"/>
    <n v="5"/>
    <s v="Route1"/>
    <s v="Zone3"/>
    <x v="2"/>
    <d v="2023-09-01T16:26:00"/>
  </r>
  <r>
    <n v="2237"/>
    <s v="849 Cedar St"/>
    <n v="5"/>
    <x v="4"/>
    <x v="1075"/>
    <s v="Completed"/>
    <x v="80"/>
    <n v="11.181818181818182"/>
    <s v="Under Utilized"/>
    <x v="0"/>
    <s v="CityB"/>
    <n v="123"/>
    <n v="13"/>
    <n v="110"/>
    <x v="0"/>
    <x v="0"/>
    <n v="100"/>
    <x v="0"/>
    <n v="5"/>
    <s v="Route5"/>
    <s v="Zone2"/>
    <x v="2"/>
    <d v="2023-09-01T13:52:00"/>
  </r>
  <r>
    <n v="2238"/>
    <s v="602 Oak St"/>
    <n v="5"/>
    <x v="3"/>
    <x v="1076"/>
    <s v="Completed"/>
    <x v="20"/>
    <n v="21.7"/>
    <s v="Under Utilized"/>
    <x v="0"/>
    <s v="CityA"/>
    <n v="217"/>
    <n v="1"/>
    <n v="216"/>
    <x v="0"/>
    <x v="0"/>
    <n v="100"/>
    <x v="0"/>
    <n v="5"/>
    <s v="Route4"/>
    <s v="Zone2"/>
    <x v="2"/>
    <d v="2023-09-01T16:13:00"/>
  </r>
  <r>
    <n v="2239"/>
    <s v="405 Elm St"/>
    <n v="5"/>
    <x v="2"/>
    <x v="1077"/>
    <s v="Completed"/>
    <x v="20"/>
    <n v="11"/>
    <s v="Under Utilized"/>
    <x v="1"/>
    <s v="CityC"/>
    <n v="110"/>
    <n v="7"/>
    <n v="103"/>
    <x v="0"/>
    <x v="0"/>
    <n v="100"/>
    <x v="2"/>
    <n v="5"/>
    <s v="Route1"/>
    <s v="Zone3"/>
    <x v="2"/>
    <d v="2023-09-01T14:12:00"/>
  </r>
  <r>
    <n v="2240"/>
    <s v="826 Main St"/>
    <n v="5"/>
    <x v="3"/>
    <x v="1078"/>
    <s v="Completed"/>
    <x v="81"/>
    <n v="12.071428571428571"/>
    <s v="Under Utilized"/>
    <x v="0"/>
    <s v="CityB"/>
    <n v="169"/>
    <n v="8"/>
    <n v="161"/>
    <x v="0"/>
    <x v="0"/>
    <n v="100"/>
    <x v="2"/>
    <n v="5"/>
    <s v="Route4"/>
    <s v="Zone1"/>
    <x v="2"/>
    <d v="2023-09-01T08:28:00"/>
  </r>
  <r>
    <n v="2241"/>
    <s v="97 Cedar St"/>
    <n v="5"/>
    <x v="1"/>
    <x v="1079"/>
    <s v="In Progress"/>
    <x v="18"/>
    <n v="10.0625"/>
    <s v="Utilized"/>
    <x v="0"/>
    <s v="CityE"/>
    <n v="161"/>
    <n v="7"/>
    <n v="154"/>
    <x v="0"/>
    <x v="0"/>
    <n v="100"/>
    <x v="0"/>
    <n v="5"/>
    <s v="Route5"/>
    <s v="Zone1"/>
    <x v="0"/>
    <d v="2023-09-01T09:13:00"/>
  </r>
  <r>
    <n v="2242"/>
    <s v="539 Pine St"/>
    <n v="5"/>
    <x v="3"/>
    <x v="1080"/>
    <s v="Completed"/>
    <x v="97"/>
    <n v="14.583333333333334"/>
    <s v="Under Utilized"/>
    <x v="1"/>
    <s v="CityE"/>
    <n v="175"/>
    <n v="5"/>
    <n v="170"/>
    <x v="0"/>
    <x v="0"/>
    <n v="100"/>
    <x v="2"/>
    <n v="5"/>
    <s v="Route4"/>
    <s v="Zone2"/>
    <x v="0"/>
    <d v="2023-09-01T09:01:00"/>
  </r>
  <r>
    <n v="2243"/>
    <s v="558 Main St"/>
    <n v="5"/>
    <x v="0"/>
    <x v="1081"/>
    <s v="Completed"/>
    <x v="24"/>
    <n v="10.076923076923077"/>
    <s v="Under Utilized"/>
    <x v="2"/>
    <s v="CityB"/>
    <n v="131"/>
    <n v="26"/>
    <n v="105"/>
    <x v="0"/>
    <x v="1"/>
    <n v="100"/>
    <x v="0"/>
    <n v="5"/>
    <s v="Route4"/>
    <s v="Zone2"/>
    <x v="2"/>
    <d v="2023-09-01T12:21:00"/>
  </r>
  <r>
    <n v="2244"/>
    <s v="1000 Elm St"/>
    <n v="5"/>
    <x v="2"/>
    <x v="1082"/>
    <s v="Completed"/>
    <x v="60"/>
    <n v="11.352941176470589"/>
    <s v="Utilized"/>
    <x v="0"/>
    <s v="CityE"/>
    <n v="193"/>
    <n v="24"/>
    <n v="169"/>
    <x v="0"/>
    <x v="1"/>
    <n v="100"/>
    <x v="0"/>
    <n v="5"/>
    <s v="Route3"/>
    <s v="Zone2"/>
    <x v="0"/>
    <d v="2023-09-01T13:01:00"/>
  </r>
  <r>
    <n v="2245"/>
    <s v="608 Main St"/>
    <n v="5"/>
    <x v="2"/>
    <x v="1083"/>
    <s v="In Progress"/>
    <x v="36"/>
    <n v="9.5"/>
    <s v="Utilized"/>
    <x v="2"/>
    <s v="CityA"/>
    <n v="171"/>
    <n v="23"/>
    <n v="148"/>
    <x v="0"/>
    <x v="1"/>
    <n v="100"/>
    <x v="0"/>
    <n v="5"/>
    <s v="Route1"/>
    <s v="Zone2"/>
    <x v="2"/>
    <d v="2023-09-01T16:09:00"/>
  </r>
  <r>
    <n v="2246"/>
    <s v="505 Elm St"/>
    <n v="5"/>
    <x v="2"/>
    <x v="119"/>
    <s v="In Progress"/>
    <x v="12"/>
    <n v="17.153846153846153"/>
    <s v="Under Utilized"/>
    <x v="1"/>
    <s v="CityB"/>
    <n v="223"/>
    <n v="27"/>
    <n v="196"/>
    <x v="0"/>
    <x v="1"/>
    <n v="100"/>
    <x v="1"/>
    <n v="5"/>
    <s v="Route2"/>
    <s v="Zone2"/>
    <x v="2"/>
    <d v="2023-09-01T09:09:00"/>
  </r>
  <r>
    <n v="2247"/>
    <s v="415 Oak St"/>
    <n v="5"/>
    <x v="2"/>
    <x v="1084"/>
    <s v="In Progress"/>
    <x v="57"/>
    <n v="14.933333333333334"/>
    <s v="Under Utilized"/>
    <x v="0"/>
    <s v="CityB"/>
    <n v="224"/>
    <n v="12"/>
    <n v="212"/>
    <x v="0"/>
    <x v="0"/>
    <n v="100"/>
    <x v="0"/>
    <n v="5"/>
    <s v="Route1"/>
    <s v="Zone1"/>
    <x v="0"/>
    <d v="2023-09-01T16:46:00"/>
  </r>
  <r>
    <n v="2248"/>
    <s v="41 Pine St"/>
    <n v="5"/>
    <x v="3"/>
    <x v="1085"/>
    <s v="Completed"/>
    <x v="98"/>
    <n v="10.083333333333334"/>
    <s v="Under Utilized"/>
    <x v="2"/>
    <s v="CityD"/>
    <n v="121"/>
    <n v="16"/>
    <n v="105"/>
    <x v="0"/>
    <x v="1"/>
    <n v="100"/>
    <x v="2"/>
    <n v="5"/>
    <s v="Route2"/>
    <s v="Zone3"/>
    <x v="0"/>
    <d v="2023-09-01T15:36:00"/>
  </r>
  <r>
    <n v="2249"/>
    <s v="741 Main St"/>
    <n v="5"/>
    <x v="3"/>
    <x v="1086"/>
    <s v="Completed"/>
    <x v="25"/>
    <n v="19.25"/>
    <s v="Under Utilized"/>
    <x v="2"/>
    <s v="CityA"/>
    <n v="154"/>
    <n v="12"/>
    <n v="142"/>
    <x v="0"/>
    <x v="0"/>
    <n v="100"/>
    <x v="1"/>
    <n v="5"/>
    <s v="Route3"/>
    <s v="Zone1"/>
    <x v="1"/>
    <d v="2023-09-01T15:06:00"/>
  </r>
  <r>
    <n v="2250"/>
    <s v="941 Cedar St"/>
    <n v="5"/>
    <x v="0"/>
    <x v="222"/>
    <s v="Completed"/>
    <x v="71"/>
    <n v="7.85"/>
    <s v="Utilized"/>
    <x v="1"/>
    <s v="CityA"/>
    <n v="157"/>
    <n v="2"/>
    <n v="155"/>
    <x v="0"/>
    <x v="0"/>
    <n v="100"/>
    <x v="0"/>
    <n v="5"/>
    <s v="Route3"/>
    <s v="Zone1"/>
    <x v="1"/>
    <d v="2023-09-01T15:30:00"/>
  </r>
  <r>
    <n v="2251"/>
    <s v="509 Oak St"/>
    <n v="5"/>
    <x v="1"/>
    <x v="1087"/>
    <s v="In Progress"/>
    <x v="44"/>
    <n v="4.92"/>
    <s v="Utilized"/>
    <x v="0"/>
    <s v="CityA"/>
    <n v="123"/>
    <n v="4"/>
    <n v="119"/>
    <x v="0"/>
    <x v="0"/>
    <n v="100"/>
    <x v="1"/>
    <n v="5"/>
    <s v="Route1"/>
    <s v="Zone3"/>
    <x v="0"/>
    <d v="2023-09-01T14:24:00"/>
  </r>
  <r>
    <n v="2252"/>
    <s v="98 Pine St"/>
    <n v="5"/>
    <x v="0"/>
    <x v="514"/>
    <s v="In Progress"/>
    <x v="99"/>
    <n v="7.5238095238095237"/>
    <s v="Utilized"/>
    <x v="0"/>
    <s v="CityA"/>
    <n v="158"/>
    <n v="1"/>
    <n v="157"/>
    <x v="0"/>
    <x v="0"/>
    <n v="100"/>
    <x v="1"/>
    <n v="5"/>
    <s v="Route1"/>
    <s v="Zone2"/>
    <x v="0"/>
    <d v="2023-09-01T15:11:00"/>
  </r>
  <r>
    <n v="2253"/>
    <s v="879 Pine St"/>
    <n v="5"/>
    <x v="0"/>
    <x v="797"/>
    <s v="Completed"/>
    <x v="27"/>
    <n v="19.636363636363637"/>
    <s v="Under Utilized"/>
    <x v="1"/>
    <s v="CityC"/>
    <n v="216"/>
    <n v="24"/>
    <n v="192"/>
    <x v="0"/>
    <x v="1"/>
    <n v="100"/>
    <x v="2"/>
    <n v="5"/>
    <s v="Route2"/>
    <s v="Zone1"/>
    <x v="2"/>
    <d v="2023-09-01T15:14:00"/>
  </r>
  <r>
    <n v="2254"/>
    <s v="738 Cedar St"/>
    <n v="5"/>
    <x v="3"/>
    <x v="1088"/>
    <s v="Completed"/>
    <x v="92"/>
    <n v="4.6875"/>
    <s v="Utilized"/>
    <x v="0"/>
    <s v="CityC"/>
    <n v="75"/>
    <n v="8"/>
    <n v="67"/>
    <x v="0"/>
    <x v="0"/>
    <n v="100"/>
    <x v="2"/>
    <n v="5"/>
    <s v="Route1"/>
    <s v="Zone1"/>
    <x v="2"/>
    <d v="2023-09-01T15:44:00"/>
  </r>
  <r>
    <n v="2255"/>
    <s v="11 Elm St"/>
    <n v="5"/>
    <x v="2"/>
    <x v="1089"/>
    <s v="Completed"/>
    <x v="94"/>
    <n v="12.76923076923077"/>
    <s v="Under Utilized"/>
    <x v="2"/>
    <s v="CityA"/>
    <n v="166"/>
    <n v="29"/>
    <n v="137"/>
    <x v="0"/>
    <x v="1"/>
    <n v="100"/>
    <x v="0"/>
    <n v="5"/>
    <s v="Route4"/>
    <s v="Zone3"/>
    <x v="0"/>
    <d v="2023-09-01T09:17:00"/>
  </r>
  <r>
    <n v="2256"/>
    <s v="841 Main St"/>
    <n v="5"/>
    <x v="3"/>
    <x v="383"/>
    <s v="In Progress"/>
    <x v="49"/>
    <n v="5.333333333333333"/>
    <s v="Utilized"/>
    <x v="0"/>
    <s v="CityD"/>
    <n v="96"/>
    <n v="27"/>
    <n v="69"/>
    <x v="0"/>
    <x v="1"/>
    <n v="100"/>
    <x v="2"/>
    <n v="5"/>
    <s v="Route4"/>
    <s v="Zone3"/>
    <x v="2"/>
    <d v="2023-09-01T15:27:00"/>
  </r>
  <r>
    <n v="2257"/>
    <s v="601 Main St"/>
    <n v="5"/>
    <x v="4"/>
    <x v="1090"/>
    <s v="Completed"/>
    <x v="9"/>
    <n v="9.526315789473685"/>
    <s v="Utilized"/>
    <x v="2"/>
    <s v="CityD"/>
    <n v="181"/>
    <n v="8"/>
    <n v="173"/>
    <x v="0"/>
    <x v="0"/>
    <n v="100"/>
    <x v="0"/>
    <n v="5"/>
    <s v="Route3"/>
    <s v="Zone2"/>
    <x v="1"/>
    <d v="2023-09-01T11:30:00"/>
  </r>
  <r>
    <n v="2258"/>
    <s v="798 Pine St"/>
    <n v="5"/>
    <x v="3"/>
    <x v="1091"/>
    <s v="In Progress"/>
    <x v="32"/>
    <n v="4.7857142857142856"/>
    <s v="Under Utilized"/>
    <x v="2"/>
    <s v="CityB"/>
    <n v="67"/>
    <n v="29"/>
    <n v="38"/>
    <x v="0"/>
    <x v="1"/>
    <n v="100"/>
    <x v="0"/>
    <n v="5"/>
    <s v="Route2"/>
    <s v="Zone3"/>
    <x v="1"/>
    <d v="2023-09-01T12:02:00"/>
  </r>
  <r>
    <n v="2259"/>
    <s v="563 Elm St"/>
    <n v="5"/>
    <x v="0"/>
    <x v="1048"/>
    <s v="Completed"/>
    <x v="44"/>
    <n v="3.92"/>
    <s v="Utilized"/>
    <x v="1"/>
    <s v="CityE"/>
    <n v="98"/>
    <n v="3"/>
    <n v="95"/>
    <x v="0"/>
    <x v="0"/>
    <n v="100"/>
    <x v="1"/>
    <n v="5"/>
    <s v="Route4"/>
    <s v="Zone1"/>
    <x v="1"/>
    <d v="2023-09-01T13:19:00"/>
  </r>
  <r>
    <n v="2260"/>
    <s v="537 Main St"/>
    <n v="5"/>
    <x v="2"/>
    <x v="1092"/>
    <s v="Completed"/>
    <x v="75"/>
    <n v="3.6666666666666665"/>
    <s v="Utilized"/>
    <x v="2"/>
    <s v="CityA"/>
    <n v="66"/>
    <n v="8"/>
    <n v="58"/>
    <x v="0"/>
    <x v="0"/>
    <n v="100"/>
    <x v="1"/>
    <n v="5"/>
    <s v="Route4"/>
    <s v="Zone1"/>
    <x v="0"/>
    <d v="2023-09-01T12:51:00"/>
  </r>
  <r>
    <n v="2261"/>
    <s v="705 Pine St"/>
    <n v="5"/>
    <x v="4"/>
    <x v="1093"/>
    <s v="In Progress"/>
    <x v="21"/>
    <n v="9.6"/>
    <s v="Under Utilized"/>
    <x v="0"/>
    <s v="CityC"/>
    <n v="96"/>
    <n v="21"/>
    <n v="75"/>
    <x v="0"/>
    <x v="1"/>
    <n v="100"/>
    <x v="0"/>
    <n v="5"/>
    <s v="Route5"/>
    <s v="Zone3"/>
    <x v="0"/>
    <d v="2023-09-01T15:28:00"/>
  </r>
  <r>
    <n v="2262"/>
    <s v="484 Pine St"/>
    <n v="5"/>
    <x v="4"/>
    <x v="1094"/>
    <s v="In Progress"/>
    <x v="10"/>
    <n v="8.526315789473685"/>
    <s v="Utilized"/>
    <x v="2"/>
    <s v="CityB"/>
    <n v="162"/>
    <n v="2"/>
    <n v="160"/>
    <x v="0"/>
    <x v="0"/>
    <n v="100"/>
    <x v="1"/>
    <n v="5"/>
    <s v="Route1"/>
    <s v="Zone1"/>
    <x v="1"/>
    <d v="2023-09-01T14:01:00"/>
  </r>
  <r>
    <n v="2263"/>
    <s v="747 Oak St"/>
    <n v="5"/>
    <x v="0"/>
    <x v="1095"/>
    <s v="Completed"/>
    <x v="93"/>
    <n v="18.333333333333332"/>
    <s v="Under Utilized"/>
    <x v="1"/>
    <s v="CityA"/>
    <n v="165"/>
    <n v="27"/>
    <n v="138"/>
    <x v="0"/>
    <x v="1"/>
    <n v="100"/>
    <x v="1"/>
    <n v="5"/>
    <s v="Route1"/>
    <s v="Zone3"/>
    <x v="2"/>
    <d v="2023-09-01T15:51:00"/>
  </r>
  <r>
    <n v="2264"/>
    <s v="123 Pine St"/>
    <n v="5"/>
    <x v="3"/>
    <x v="1096"/>
    <s v="Completed"/>
    <x v="43"/>
    <n v="9.4"/>
    <s v="Utilized"/>
    <x v="1"/>
    <s v="CityC"/>
    <n v="235"/>
    <n v="11"/>
    <n v="224"/>
    <x v="0"/>
    <x v="0"/>
    <n v="100"/>
    <x v="1"/>
    <n v="5"/>
    <s v="Route5"/>
    <s v="Zone1"/>
    <x v="2"/>
    <d v="2023-09-01T11:01:00"/>
  </r>
  <r>
    <n v="2265"/>
    <s v="904 Cedar St"/>
    <n v="5"/>
    <x v="2"/>
    <x v="661"/>
    <s v="In Progress"/>
    <x v="42"/>
    <n v="11.8"/>
    <s v="Under Utilized"/>
    <x v="0"/>
    <s v="CityE"/>
    <n v="177"/>
    <n v="16"/>
    <n v="161"/>
    <x v="0"/>
    <x v="1"/>
    <n v="100"/>
    <x v="1"/>
    <n v="5"/>
    <s v="Route3"/>
    <s v="Zone3"/>
    <x v="0"/>
    <d v="2023-09-01T09:41:00"/>
  </r>
  <r>
    <n v="2266"/>
    <s v="402 Oak St"/>
    <n v="5"/>
    <x v="0"/>
    <x v="1097"/>
    <s v="Completed"/>
    <x v="72"/>
    <n v="14.266666666666667"/>
    <s v="Under Utilized"/>
    <x v="2"/>
    <s v="CityA"/>
    <n v="214"/>
    <n v="24"/>
    <n v="190"/>
    <x v="0"/>
    <x v="1"/>
    <n v="100"/>
    <x v="0"/>
    <n v="5"/>
    <s v="Route5"/>
    <s v="Zone1"/>
    <x v="0"/>
    <d v="2023-09-01T12:54:00"/>
  </r>
  <r>
    <n v="2267"/>
    <s v="812 Oak St"/>
    <n v="5"/>
    <x v="2"/>
    <x v="1098"/>
    <s v="Completed"/>
    <x v="98"/>
    <n v="5.5"/>
    <s v="Under Utilized"/>
    <x v="0"/>
    <s v="CityB"/>
    <n v="66"/>
    <n v="28"/>
    <n v="38"/>
    <x v="0"/>
    <x v="1"/>
    <n v="100"/>
    <x v="0"/>
    <n v="5"/>
    <s v="Route1"/>
    <s v="Zone1"/>
    <x v="2"/>
    <d v="2023-09-01T08:30:00"/>
  </r>
  <r>
    <n v="2268"/>
    <s v="908 Main St"/>
    <n v="5"/>
    <x v="3"/>
    <x v="1099"/>
    <s v="In Progress"/>
    <x v="34"/>
    <n v="14.25"/>
    <s v="Utilized"/>
    <x v="1"/>
    <s v="CityC"/>
    <n v="228"/>
    <n v="6"/>
    <n v="222"/>
    <x v="0"/>
    <x v="0"/>
    <n v="100"/>
    <x v="2"/>
    <n v="5"/>
    <s v="Route5"/>
    <s v="Zone2"/>
    <x v="2"/>
    <d v="2023-09-01T14:02:00"/>
  </r>
  <r>
    <n v="2269"/>
    <s v="319 Cedar St"/>
    <n v="5"/>
    <x v="3"/>
    <x v="1100"/>
    <s v="In Progress"/>
    <x v="7"/>
    <n v="11.3125"/>
    <s v="Utilized"/>
    <x v="2"/>
    <s v="CityA"/>
    <n v="181"/>
    <n v="9"/>
    <n v="172"/>
    <x v="0"/>
    <x v="0"/>
    <n v="100"/>
    <x v="0"/>
    <n v="5"/>
    <s v="Route1"/>
    <s v="Zone1"/>
    <x v="1"/>
    <d v="2023-09-01T15:57:00"/>
  </r>
  <r>
    <n v="2270"/>
    <s v="828 Main St"/>
    <n v="5"/>
    <x v="0"/>
    <x v="1101"/>
    <s v="In Progress"/>
    <x v="15"/>
    <n v="20.545454545454547"/>
    <s v="Under Utilized"/>
    <x v="2"/>
    <s v="CityA"/>
    <n v="226"/>
    <n v="15"/>
    <n v="211"/>
    <x v="0"/>
    <x v="0"/>
    <n v="100"/>
    <x v="0"/>
    <n v="5"/>
    <s v="Route5"/>
    <s v="Zone3"/>
    <x v="2"/>
    <d v="2023-09-01T14:51:00"/>
  </r>
  <r>
    <n v="2271"/>
    <s v="655 Cedar St"/>
    <n v="5"/>
    <x v="4"/>
    <x v="1102"/>
    <s v="Completed"/>
    <x v="6"/>
    <n v="10.944444444444445"/>
    <s v="Utilized"/>
    <x v="0"/>
    <s v="CityB"/>
    <n v="197"/>
    <n v="9"/>
    <n v="188"/>
    <x v="0"/>
    <x v="0"/>
    <n v="100"/>
    <x v="1"/>
    <n v="5"/>
    <s v="Route4"/>
    <s v="Zone3"/>
    <x v="2"/>
    <d v="2023-09-01T09:52:00"/>
  </r>
  <r>
    <n v="2272"/>
    <s v="112 Cedar St"/>
    <n v="5"/>
    <x v="4"/>
    <x v="1103"/>
    <s v="In Progress"/>
    <x v="33"/>
    <n v="9.52"/>
    <s v="Utilized"/>
    <x v="1"/>
    <s v="CityE"/>
    <n v="238"/>
    <n v="21"/>
    <n v="217"/>
    <x v="0"/>
    <x v="1"/>
    <n v="100"/>
    <x v="2"/>
    <n v="5"/>
    <s v="Route1"/>
    <s v="Zone2"/>
    <x v="0"/>
    <d v="2023-09-01T10:03:00"/>
  </r>
  <r>
    <n v="2273"/>
    <s v="232 Elm St"/>
    <n v="5"/>
    <x v="1"/>
    <x v="1104"/>
    <s v="In Progress"/>
    <x v="2"/>
    <n v="11.066666666666666"/>
    <s v="Under Utilized"/>
    <x v="1"/>
    <s v="CityE"/>
    <n v="166"/>
    <n v="11"/>
    <n v="155"/>
    <x v="0"/>
    <x v="0"/>
    <n v="100"/>
    <x v="0"/>
    <n v="5"/>
    <s v="Route2"/>
    <s v="Zone2"/>
    <x v="0"/>
    <d v="2023-09-01T13:49:00"/>
  </r>
  <r>
    <n v="2274"/>
    <s v="543 Pine St"/>
    <n v="5"/>
    <x v="4"/>
    <x v="851"/>
    <s v="In Progress"/>
    <x v="84"/>
    <n v="15.272727272727273"/>
    <s v="Under Utilized"/>
    <x v="2"/>
    <s v="CityD"/>
    <n v="168"/>
    <n v="29"/>
    <n v="139"/>
    <x v="0"/>
    <x v="1"/>
    <n v="100"/>
    <x v="2"/>
    <n v="5"/>
    <s v="Route4"/>
    <s v="Zone1"/>
    <x v="1"/>
    <d v="2023-09-01T09:06:00"/>
  </r>
  <r>
    <n v="2275"/>
    <s v="859 Main St"/>
    <n v="5"/>
    <x v="0"/>
    <x v="1105"/>
    <s v="Completed"/>
    <x v="42"/>
    <n v="11.866666666666667"/>
    <s v="Under Utilized"/>
    <x v="0"/>
    <s v="CityC"/>
    <n v="178"/>
    <n v="29"/>
    <n v="149"/>
    <x v="0"/>
    <x v="1"/>
    <n v="100"/>
    <x v="1"/>
    <n v="5"/>
    <s v="Route4"/>
    <s v="Zone1"/>
    <x v="0"/>
    <d v="2023-09-01T15:38:00"/>
  </r>
  <r>
    <n v="2276"/>
    <s v="143 Pine St"/>
    <n v="5"/>
    <x v="2"/>
    <x v="904"/>
    <s v="In Progress"/>
    <x v="25"/>
    <n v="12.125"/>
    <s v="Under Utilized"/>
    <x v="2"/>
    <s v="CityB"/>
    <n v="97"/>
    <n v="22"/>
    <n v="75"/>
    <x v="0"/>
    <x v="1"/>
    <n v="100"/>
    <x v="2"/>
    <n v="5"/>
    <s v="Route4"/>
    <s v="Zone1"/>
    <x v="0"/>
    <d v="2023-09-01T10:26:00"/>
  </r>
  <r>
    <n v="2277"/>
    <s v="175 Elm St"/>
    <n v="5"/>
    <x v="2"/>
    <x v="1106"/>
    <s v="In Progress"/>
    <x v="71"/>
    <n v="9.1999999999999993"/>
    <s v="Utilized"/>
    <x v="2"/>
    <s v="CityE"/>
    <n v="184"/>
    <n v="22"/>
    <n v="162"/>
    <x v="0"/>
    <x v="1"/>
    <n v="100"/>
    <x v="2"/>
    <n v="5"/>
    <s v="Route1"/>
    <s v="Zone3"/>
    <x v="2"/>
    <d v="2023-09-01T08:34:00"/>
  </r>
  <r>
    <n v="2278"/>
    <s v="622 Cedar St"/>
    <n v="5"/>
    <x v="0"/>
    <x v="1107"/>
    <s v="Completed"/>
    <x v="60"/>
    <n v="13.764705882352942"/>
    <s v="Utilized"/>
    <x v="1"/>
    <s v="CityD"/>
    <n v="234"/>
    <n v="6"/>
    <n v="228"/>
    <x v="0"/>
    <x v="0"/>
    <n v="100"/>
    <x v="0"/>
    <n v="5"/>
    <s v="Route5"/>
    <s v="Zone1"/>
    <x v="2"/>
    <d v="2023-09-01T10:47:00"/>
  </r>
  <r>
    <n v="2279"/>
    <s v="152 Main St"/>
    <n v="5"/>
    <x v="2"/>
    <x v="1108"/>
    <s v="In Progress"/>
    <x v="49"/>
    <n v="12.944444444444445"/>
    <s v="Utilized"/>
    <x v="0"/>
    <s v="CityB"/>
    <n v="233"/>
    <n v="3"/>
    <n v="230"/>
    <x v="0"/>
    <x v="0"/>
    <n v="100"/>
    <x v="0"/>
    <n v="5"/>
    <s v="Route5"/>
    <s v="Zone1"/>
    <x v="1"/>
    <d v="2023-09-01T17:21:00"/>
  </r>
  <r>
    <n v="2280"/>
    <s v="463 Oak St"/>
    <n v="5"/>
    <x v="4"/>
    <x v="319"/>
    <s v="In Progress"/>
    <x v="24"/>
    <n v="12.538461538461538"/>
    <s v="Under Utilized"/>
    <x v="2"/>
    <s v="CityA"/>
    <n v="163"/>
    <n v="19"/>
    <n v="144"/>
    <x v="0"/>
    <x v="1"/>
    <n v="100"/>
    <x v="2"/>
    <n v="5"/>
    <s v="Route2"/>
    <s v="Zone2"/>
    <x v="0"/>
    <d v="2023-09-01T11:58:00"/>
  </r>
  <r>
    <n v="2281"/>
    <s v="346 Pine St"/>
    <n v="5"/>
    <x v="3"/>
    <x v="1109"/>
    <s v="In Progress"/>
    <x v="31"/>
    <n v="12.23076923076923"/>
    <s v="Under Utilized"/>
    <x v="1"/>
    <s v="CityE"/>
    <n v="159"/>
    <n v="24"/>
    <n v="135"/>
    <x v="0"/>
    <x v="1"/>
    <n v="100"/>
    <x v="2"/>
    <n v="5"/>
    <s v="Route1"/>
    <s v="Zone2"/>
    <x v="1"/>
    <d v="2023-09-01T16:19:00"/>
  </r>
  <r>
    <n v="2282"/>
    <s v="95 Oak St"/>
    <n v="5"/>
    <x v="3"/>
    <x v="177"/>
    <s v="In Progress"/>
    <x v="82"/>
    <n v="10.285714285714286"/>
    <s v="Under Utilized"/>
    <x v="2"/>
    <s v="CityE"/>
    <n v="144"/>
    <n v="19"/>
    <n v="125"/>
    <x v="0"/>
    <x v="1"/>
    <n v="100"/>
    <x v="1"/>
    <n v="5"/>
    <s v="Route2"/>
    <s v="Zone1"/>
    <x v="1"/>
    <d v="2023-09-01T16:30:00"/>
  </r>
  <r>
    <n v="2283"/>
    <s v="713 Oak St"/>
    <n v="5"/>
    <x v="2"/>
    <x v="90"/>
    <s v="In Progress"/>
    <x v="57"/>
    <n v="7"/>
    <s v="Under Utilized"/>
    <x v="1"/>
    <s v="CityE"/>
    <n v="105"/>
    <n v="10"/>
    <n v="95"/>
    <x v="0"/>
    <x v="0"/>
    <n v="100"/>
    <x v="2"/>
    <n v="5"/>
    <s v="Route5"/>
    <s v="Zone1"/>
    <x v="1"/>
    <d v="2023-09-01T11:34:00"/>
  </r>
  <r>
    <n v="2284"/>
    <s v="533 Cedar St"/>
    <n v="5"/>
    <x v="1"/>
    <x v="1110"/>
    <s v="Completed"/>
    <x v="40"/>
    <n v="4.4761904761904763"/>
    <s v="Utilized"/>
    <x v="0"/>
    <s v="CityD"/>
    <n v="94"/>
    <n v="13"/>
    <n v="81"/>
    <x v="0"/>
    <x v="0"/>
    <n v="100"/>
    <x v="0"/>
    <n v="5"/>
    <s v="Route1"/>
    <s v="Zone1"/>
    <x v="1"/>
    <d v="2023-09-01T13:04:00"/>
  </r>
  <r>
    <n v="2285"/>
    <s v="964 Main St"/>
    <n v="5"/>
    <x v="4"/>
    <x v="1111"/>
    <s v="Completed"/>
    <x v="84"/>
    <n v="10.090909090909092"/>
    <s v="Under Utilized"/>
    <x v="2"/>
    <s v="CityC"/>
    <n v="111"/>
    <n v="0"/>
    <n v="111"/>
    <x v="1"/>
    <x v="2"/>
    <n v="100"/>
    <x v="1"/>
    <n v="5"/>
    <s v="Route2"/>
    <s v="Zone1"/>
    <x v="2"/>
    <d v="2023-09-01T11:53:00"/>
  </r>
  <r>
    <n v="2286"/>
    <s v="646 Main St"/>
    <n v="5"/>
    <x v="4"/>
    <x v="1112"/>
    <s v="Completed"/>
    <x v="3"/>
    <n v="6.1764705882352944"/>
    <s v="Utilized"/>
    <x v="1"/>
    <s v="CityD"/>
    <n v="105"/>
    <n v="20"/>
    <n v="85"/>
    <x v="0"/>
    <x v="1"/>
    <n v="100"/>
    <x v="0"/>
    <n v="5"/>
    <s v="Route5"/>
    <s v="Zone2"/>
    <x v="0"/>
    <d v="2023-09-01T09:49:00"/>
  </r>
  <r>
    <n v="2287"/>
    <s v="244 Pine St"/>
    <n v="5"/>
    <x v="1"/>
    <x v="1113"/>
    <s v="Completed"/>
    <x v="13"/>
    <n v="5.9230769230769234"/>
    <s v="Under Utilized"/>
    <x v="1"/>
    <s v="CityC"/>
    <n v="77"/>
    <n v="22"/>
    <n v="55"/>
    <x v="0"/>
    <x v="1"/>
    <n v="100"/>
    <x v="2"/>
    <n v="5"/>
    <s v="Route4"/>
    <s v="Zone1"/>
    <x v="0"/>
    <d v="2023-09-01T09:54:00"/>
  </r>
  <r>
    <n v="2288"/>
    <s v="439 Pine St"/>
    <n v="5"/>
    <x v="3"/>
    <x v="801"/>
    <s v="In Progress"/>
    <x v="65"/>
    <n v="11.5"/>
    <s v="Utilized"/>
    <x v="2"/>
    <s v="CityB"/>
    <n v="230"/>
    <n v="5"/>
    <n v="225"/>
    <x v="0"/>
    <x v="0"/>
    <n v="100"/>
    <x v="1"/>
    <n v="5"/>
    <s v="Route4"/>
    <s v="Zone1"/>
    <x v="2"/>
    <d v="2023-09-01T15:06:00"/>
  </r>
  <r>
    <n v="2289"/>
    <s v="532 Main St"/>
    <n v="5"/>
    <x v="3"/>
    <x v="1114"/>
    <s v="In Progress"/>
    <x v="18"/>
    <n v="10.625"/>
    <s v="Utilized"/>
    <x v="0"/>
    <s v="CityB"/>
    <n v="170"/>
    <n v="24"/>
    <n v="146"/>
    <x v="0"/>
    <x v="1"/>
    <n v="100"/>
    <x v="0"/>
    <n v="5"/>
    <s v="Route4"/>
    <s v="Zone1"/>
    <x v="2"/>
    <d v="2023-09-01T10:08:00"/>
  </r>
  <r>
    <n v="2290"/>
    <s v="765 Elm St"/>
    <n v="5"/>
    <x v="1"/>
    <x v="1115"/>
    <s v="In Progress"/>
    <x v="82"/>
    <n v="13.5"/>
    <s v="Under Utilized"/>
    <x v="2"/>
    <s v="CityC"/>
    <n v="189"/>
    <n v="24"/>
    <n v="165"/>
    <x v="0"/>
    <x v="1"/>
    <n v="100"/>
    <x v="1"/>
    <n v="5"/>
    <s v="Route2"/>
    <s v="Zone2"/>
    <x v="0"/>
    <d v="2023-09-01T15:12:00"/>
  </r>
  <r>
    <n v="2291"/>
    <s v="800 Main St"/>
    <n v="5"/>
    <x v="3"/>
    <x v="1116"/>
    <s v="In Progress"/>
    <x v="1"/>
    <n v="5.5882352941176467"/>
    <s v="Utilized"/>
    <x v="2"/>
    <s v="CityA"/>
    <n v="95"/>
    <n v="1"/>
    <n v="94"/>
    <x v="0"/>
    <x v="0"/>
    <n v="100"/>
    <x v="2"/>
    <n v="5"/>
    <s v="Route5"/>
    <s v="Zone2"/>
    <x v="2"/>
    <d v="2023-09-01T17:25:00"/>
  </r>
  <r>
    <n v="2292"/>
    <s v="967 Elm St"/>
    <n v="5"/>
    <x v="3"/>
    <x v="1117"/>
    <s v="In Progress"/>
    <x v="43"/>
    <n v="7.64"/>
    <s v="Utilized"/>
    <x v="0"/>
    <s v="CityC"/>
    <n v="191"/>
    <n v="19"/>
    <n v="172"/>
    <x v="0"/>
    <x v="1"/>
    <n v="100"/>
    <x v="0"/>
    <n v="5"/>
    <s v="Route1"/>
    <s v="Zone1"/>
    <x v="1"/>
    <d v="2023-09-01T15:12:00"/>
  </r>
  <r>
    <n v="2293"/>
    <s v="533 Elm St"/>
    <n v="5"/>
    <x v="4"/>
    <x v="951"/>
    <s v="In Progress"/>
    <x v="32"/>
    <n v="4.7142857142857144"/>
    <s v="Under Utilized"/>
    <x v="2"/>
    <s v="CityE"/>
    <n v="66"/>
    <n v="28"/>
    <n v="38"/>
    <x v="0"/>
    <x v="1"/>
    <n v="100"/>
    <x v="1"/>
    <n v="5"/>
    <s v="Route5"/>
    <s v="Zone3"/>
    <x v="1"/>
    <d v="2023-09-01T12:00:00"/>
  </r>
  <r>
    <n v="2294"/>
    <s v="400 Pine St"/>
    <n v="5"/>
    <x v="0"/>
    <x v="625"/>
    <s v="In Progress"/>
    <x v="23"/>
    <n v="11"/>
    <s v="Utilized"/>
    <x v="2"/>
    <s v="CityB"/>
    <n v="187"/>
    <n v="17"/>
    <n v="170"/>
    <x v="0"/>
    <x v="1"/>
    <n v="100"/>
    <x v="2"/>
    <n v="5"/>
    <s v="Route4"/>
    <s v="Zone2"/>
    <x v="2"/>
    <d v="2023-09-01T09:09:00"/>
  </r>
  <r>
    <n v="2295"/>
    <s v="91 Main St"/>
    <n v="5"/>
    <x v="1"/>
    <x v="1118"/>
    <s v="In Progress"/>
    <x v="94"/>
    <n v="12.307692307692308"/>
    <s v="Under Utilized"/>
    <x v="0"/>
    <s v="CityA"/>
    <n v="160"/>
    <n v="28"/>
    <n v="132"/>
    <x v="0"/>
    <x v="1"/>
    <n v="100"/>
    <x v="1"/>
    <n v="5"/>
    <s v="Route1"/>
    <s v="Zone1"/>
    <x v="0"/>
    <d v="2023-09-01T10:15:00"/>
  </r>
  <r>
    <n v="2296"/>
    <s v="158 Pine St"/>
    <n v="5"/>
    <x v="3"/>
    <x v="757"/>
    <s v="In Progress"/>
    <x v="45"/>
    <n v="8.3571428571428577"/>
    <s v="Under Utilized"/>
    <x v="2"/>
    <s v="CityE"/>
    <n v="117"/>
    <n v="14"/>
    <n v="103"/>
    <x v="0"/>
    <x v="0"/>
    <n v="100"/>
    <x v="2"/>
    <n v="5"/>
    <s v="Route3"/>
    <s v="Zone1"/>
    <x v="1"/>
    <d v="2023-09-01T11:34:00"/>
  </r>
  <r>
    <n v="2297"/>
    <s v="329 Elm St"/>
    <n v="5"/>
    <x v="3"/>
    <x v="627"/>
    <s v="Completed"/>
    <x v="4"/>
    <n v="13.2"/>
    <s v="Under Utilized"/>
    <x v="0"/>
    <s v="CityB"/>
    <n v="132"/>
    <n v="3"/>
    <n v="129"/>
    <x v="0"/>
    <x v="0"/>
    <n v="100"/>
    <x v="0"/>
    <n v="5"/>
    <s v="Route3"/>
    <s v="Zone2"/>
    <x v="0"/>
    <d v="2023-09-01T14:50:00"/>
  </r>
  <r>
    <n v="2298"/>
    <s v="976 Elm St"/>
    <n v="5"/>
    <x v="2"/>
    <x v="379"/>
    <s v="In Progress"/>
    <x v="21"/>
    <n v="9.4"/>
    <s v="Under Utilized"/>
    <x v="2"/>
    <s v="CityB"/>
    <n v="94"/>
    <n v="6"/>
    <n v="88"/>
    <x v="0"/>
    <x v="0"/>
    <n v="100"/>
    <x v="1"/>
    <n v="5"/>
    <s v="Route3"/>
    <s v="Zone2"/>
    <x v="2"/>
    <d v="2023-09-01T11:22:00"/>
  </r>
  <r>
    <n v="2299"/>
    <s v="261 Oak St"/>
    <n v="5"/>
    <x v="4"/>
    <x v="1119"/>
    <s v="In Progress"/>
    <x v="43"/>
    <n v="6.12"/>
    <s v="Utilized"/>
    <x v="2"/>
    <s v="CityC"/>
    <n v="153"/>
    <n v="6"/>
    <n v="147"/>
    <x v="0"/>
    <x v="0"/>
    <n v="100"/>
    <x v="0"/>
    <n v="5"/>
    <s v="Route3"/>
    <s v="Zone3"/>
    <x v="1"/>
    <d v="2023-09-01T10:44:00"/>
  </r>
  <r>
    <n v="2300"/>
    <s v="54 Pine St"/>
    <n v="5"/>
    <x v="0"/>
    <x v="1120"/>
    <s v="Completed"/>
    <x v="55"/>
    <n v="8"/>
    <s v="Under Utilized"/>
    <x v="1"/>
    <s v="CityB"/>
    <n v="104"/>
    <n v="12"/>
    <n v="92"/>
    <x v="0"/>
    <x v="0"/>
    <n v="100"/>
    <x v="2"/>
    <n v="5"/>
    <s v="Route3"/>
    <s v="Zone2"/>
    <x v="1"/>
    <d v="2023-09-01T16:37:00"/>
  </r>
  <r>
    <n v="2301"/>
    <s v="564 Elm St"/>
    <n v="5"/>
    <x v="1"/>
    <x v="1121"/>
    <s v="Completed"/>
    <x v="53"/>
    <n v="8.4705882352941178"/>
    <s v="Utilized"/>
    <x v="0"/>
    <s v="CityA"/>
    <n v="144"/>
    <n v="23"/>
    <n v="121"/>
    <x v="0"/>
    <x v="1"/>
    <n v="100"/>
    <x v="0"/>
    <n v="5"/>
    <s v="Route4"/>
    <s v="Zone2"/>
    <x v="0"/>
    <d v="2023-09-01T11:17:00"/>
  </r>
  <r>
    <n v="2302"/>
    <s v="586 Main St"/>
    <n v="5"/>
    <x v="1"/>
    <x v="1122"/>
    <s v="In Progress"/>
    <x v="34"/>
    <n v="14.375"/>
    <s v="Utilized"/>
    <x v="0"/>
    <s v="CityE"/>
    <n v="230"/>
    <n v="25"/>
    <n v="205"/>
    <x v="0"/>
    <x v="1"/>
    <n v="100"/>
    <x v="0"/>
    <n v="5"/>
    <s v="Route5"/>
    <s v="Zone1"/>
    <x v="1"/>
    <d v="2023-09-01T10:18:00"/>
  </r>
  <r>
    <n v="2303"/>
    <s v="642 Pine St"/>
    <n v="5"/>
    <x v="1"/>
    <x v="1123"/>
    <s v="In Progress"/>
    <x v="44"/>
    <n v="9.56"/>
    <s v="Utilized"/>
    <x v="1"/>
    <s v="CityD"/>
    <n v="239"/>
    <n v="18"/>
    <n v="221"/>
    <x v="0"/>
    <x v="1"/>
    <n v="100"/>
    <x v="1"/>
    <n v="5"/>
    <s v="Route4"/>
    <s v="Zone1"/>
    <x v="1"/>
    <d v="2023-09-01T08:53:00"/>
  </r>
  <r>
    <n v="2304"/>
    <s v="782 Cedar St"/>
    <n v="5"/>
    <x v="2"/>
    <x v="1124"/>
    <s v="In Progress"/>
    <x v="86"/>
    <n v="6.7727272727272725"/>
    <s v="Utilized"/>
    <x v="1"/>
    <s v="CityD"/>
    <n v="149"/>
    <n v="0"/>
    <n v="149"/>
    <x v="1"/>
    <x v="2"/>
    <n v="100"/>
    <x v="2"/>
    <n v="5"/>
    <s v="Route1"/>
    <s v="Zone2"/>
    <x v="2"/>
    <d v="2023-09-01T10:35:00"/>
  </r>
  <r>
    <n v="2305"/>
    <s v="637 Elm St"/>
    <n v="5"/>
    <x v="0"/>
    <x v="727"/>
    <s v="Completed"/>
    <x v="35"/>
    <n v="16.888888888888889"/>
    <s v="Under Utilized"/>
    <x v="2"/>
    <s v="CityD"/>
    <n v="152"/>
    <n v="5"/>
    <n v="147"/>
    <x v="0"/>
    <x v="0"/>
    <n v="100"/>
    <x v="1"/>
    <n v="5"/>
    <s v="Route3"/>
    <s v="Zone2"/>
    <x v="0"/>
    <d v="2023-09-01T14:45:00"/>
  </r>
  <r>
    <n v="2306"/>
    <s v="852 Oak St"/>
    <n v="5"/>
    <x v="4"/>
    <x v="1125"/>
    <s v="Completed"/>
    <x v="21"/>
    <n v="17.3"/>
    <s v="Under Utilized"/>
    <x v="2"/>
    <s v="CityE"/>
    <n v="173"/>
    <n v="17"/>
    <n v="156"/>
    <x v="0"/>
    <x v="1"/>
    <n v="100"/>
    <x v="0"/>
    <n v="5"/>
    <s v="Route1"/>
    <s v="Zone3"/>
    <x v="0"/>
    <d v="2023-09-01T10:01:00"/>
  </r>
  <r>
    <n v="2307"/>
    <s v="768 Main St"/>
    <n v="5"/>
    <x v="3"/>
    <x v="68"/>
    <s v="In Progress"/>
    <x v="8"/>
    <n v="7.0625"/>
    <s v="Utilized"/>
    <x v="2"/>
    <s v="CityA"/>
    <n v="113"/>
    <n v="5"/>
    <n v="108"/>
    <x v="0"/>
    <x v="0"/>
    <n v="100"/>
    <x v="2"/>
    <n v="5"/>
    <s v="Route1"/>
    <s v="Zone1"/>
    <x v="0"/>
    <d v="2023-09-01T14:51:00"/>
  </r>
  <r>
    <n v="2308"/>
    <s v="248 Oak St"/>
    <n v="5"/>
    <x v="0"/>
    <x v="1126"/>
    <s v="In Progress"/>
    <x v="79"/>
    <n v="6.9473684210526319"/>
    <s v="Utilized"/>
    <x v="2"/>
    <s v="CityE"/>
    <n v="132"/>
    <n v="2"/>
    <n v="130"/>
    <x v="0"/>
    <x v="0"/>
    <n v="100"/>
    <x v="1"/>
    <n v="5"/>
    <s v="Route4"/>
    <s v="Zone3"/>
    <x v="0"/>
    <d v="2023-09-01T13:42:00"/>
  </r>
  <r>
    <n v="2309"/>
    <s v="6 Cedar St"/>
    <n v="5"/>
    <x v="1"/>
    <x v="1127"/>
    <s v="Completed"/>
    <x v="77"/>
    <n v="12.5"/>
    <s v="Utilized"/>
    <x v="1"/>
    <s v="CityC"/>
    <n v="225"/>
    <n v="9"/>
    <n v="216"/>
    <x v="0"/>
    <x v="0"/>
    <n v="100"/>
    <x v="0"/>
    <n v="5"/>
    <s v="Route2"/>
    <s v="Zone1"/>
    <x v="2"/>
    <d v="2023-09-01T09:24:00"/>
  </r>
  <r>
    <n v="2310"/>
    <s v="799 Elm St"/>
    <n v="5"/>
    <x v="4"/>
    <x v="1128"/>
    <s v="In Progress"/>
    <x v="98"/>
    <n v="19.333333333333332"/>
    <s v="Under Utilized"/>
    <x v="0"/>
    <s v="CityE"/>
    <n v="232"/>
    <n v="0"/>
    <n v="232"/>
    <x v="1"/>
    <x v="2"/>
    <n v="100"/>
    <x v="1"/>
    <n v="5"/>
    <s v="Route4"/>
    <s v="Zone1"/>
    <x v="2"/>
    <d v="2023-09-01T13:30:00"/>
  </r>
  <r>
    <n v="2311"/>
    <s v="306 Elm St"/>
    <n v="5"/>
    <x v="1"/>
    <x v="1129"/>
    <s v="In Progress"/>
    <x v="66"/>
    <n v="2.9047619047619047"/>
    <s v="Utilized"/>
    <x v="0"/>
    <s v="CityE"/>
    <n v="61"/>
    <n v="4"/>
    <n v="57"/>
    <x v="0"/>
    <x v="0"/>
    <n v="100"/>
    <x v="2"/>
    <n v="5"/>
    <s v="Route5"/>
    <s v="Zone2"/>
    <x v="1"/>
    <d v="2023-09-01T11:27:00"/>
  </r>
  <r>
    <n v="2312"/>
    <s v="884 Cedar St"/>
    <n v="5"/>
    <x v="0"/>
    <x v="412"/>
    <s v="Completed"/>
    <x v="87"/>
    <n v="10"/>
    <s v="Under Utilized"/>
    <x v="0"/>
    <s v="CityD"/>
    <n v="130"/>
    <n v="28"/>
    <n v="102"/>
    <x v="0"/>
    <x v="1"/>
    <n v="100"/>
    <x v="1"/>
    <n v="5"/>
    <s v="Route2"/>
    <s v="Zone2"/>
    <x v="1"/>
    <d v="2023-09-01T10:06:00"/>
  </r>
  <r>
    <n v="2313"/>
    <s v="140 Pine St"/>
    <n v="5"/>
    <x v="3"/>
    <x v="119"/>
    <s v="Completed"/>
    <x v="74"/>
    <n v="4.75"/>
    <s v="Utilized"/>
    <x v="1"/>
    <s v="CityB"/>
    <n v="95"/>
    <n v="4"/>
    <n v="91"/>
    <x v="0"/>
    <x v="0"/>
    <n v="100"/>
    <x v="2"/>
    <n v="5"/>
    <s v="Route1"/>
    <s v="Zone2"/>
    <x v="0"/>
    <d v="2023-09-01T11:49:00"/>
  </r>
  <r>
    <n v="2314"/>
    <s v="218 Elm St"/>
    <n v="5"/>
    <x v="4"/>
    <x v="1130"/>
    <s v="In Progress"/>
    <x v="75"/>
    <n v="7.333333333333333"/>
    <s v="Utilized"/>
    <x v="0"/>
    <s v="CityE"/>
    <n v="132"/>
    <n v="28"/>
    <n v="104"/>
    <x v="0"/>
    <x v="1"/>
    <n v="100"/>
    <x v="1"/>
    <n v="5"/>
    <s v="Route5"/>
    <s v="Zone3"/>
    <x v="1"/>
    <d v="2023-09-01T11:35:00"/>
  </r>
  <r>
    <n v="2315"/>
    <s v="630 Main St"/>
    <n v="5"/>
    <x v="3"/>
    <x v="1131"/>
    <s v="In Progress"/>
    <x v="25"/>
    <n v="21.25"/>
    <s v="Under Utilized"/>
    <x v="1"/>
    <s v="CityE"/>
    <n v="170"/>
    <n v="12"/>
    <n v="158"/>
    <x v="0"/>
    <x v="0"/>
    <n v="100"/>
    <x v="2"/>
    <n v="5"/>
    <s v="Route4"/>
    <s v="Zone1"/>
    <x v="1"/>
    <d v="2023-09-01T15:35:00"/>
  </r>
  <r>
    <n v="2316"/>
    <s v="105 Oak St"/>
    <n v="5"/>
    <x v="1"/>
    <x v="1132"/>
    <s v="In Progress"/>
    <x v="13"/>
    <n v="7.615384615384615"/>
    <s v="Under Utilized"/>
    <x v="0"/>
    <s v="CityA"/>
    <n v="99"/>
    <n v="17"/>
    <n v="82"/>
    <x v="0"/>
    <x v="1"/>
    <n v="100"/>
    <x v="2"/>
    <n v="5"/>
    <s v="Route2"/>
    <s v="Zone2"/>
    <x v="2"/>
    <d v="2023-09-01T12:02:00"/>
  </r>
  <r>
    <n v="2317"/>
    <s v="708 Main St"/>
    <n v="5"/>
    <x v="0"/>
    <x v="1127"/>
    <s v="In Progress"/>
    <x v="59"/>
    <n v="4.1875"/>
    <s v="Utilized"/>
    <x v="0"/>
    <s v="CityC"/>
    <n v="67"/>
    <n v="26"/>
    <n v="41"/>
    <x v="0"/>
    <x v="1"/>
    <n v="100"/>
    <x v="0"/>
    <n v="5"/>
    <s v="Route5"/>
    <s v="Zone2"/>
    <x v="0"/>
    <d v="2023-09-01T11:51:00"/>
  </r>
  <r>
    <n v="2318"/>
    <s v="842 Main St"/>
    <n v="5"/>
    <x v="0"/>
    <x v="289"/>
    <s v="Completed"/>
    <x v="87"/>
    <n v="7.2307692307692308"/>
    <s v="Under Utilized"/>
    <x v="1"/>
    <s v="CityD"/>
    <n v="94"/>
    <n v="18"/>
    <n v="76"/>
    <x v="0"/>
    <x v="1"/>
    <n v="100"/>
    <x v="2"/>
    <n v="5"/>
    <s v="Route4"/>
    <s v="Zone1"/>
    <x v="1"/>
    <d v="2023-09-01T10:01:00"/>
  </r>
  <r>
    <n v="2319"/>
    <s v="378 Cedar St"/>
    <n v="5"/>
    <x v="0"/>
    <x v="1133"/>
    <s v="Completed"/>
    <x v="12"/>
    <n v="5.4615384615384617"/>
    <s v="Under Utilized"/>
    <x v="1"/>
    <s v="CityE"/>
    <n v="71"/>
    <n v="1"/>
    <n v="70"/>
    <x v="0"/>
    <x v="0"/>
    <n v="100"/>
    <x v="0"/>
    <n v="5"/>
    <s v="Route3"/>
    <s v="Zone1"/>
    <x v="0"/>
    <d v="2023-09-01T08:48:00"/>
  </r>
  <r>
    <n v="2320"/>
    <s v="725 Main St"/>
    <n v="5"/>
    <x v="4"/>
    <x v="1134"/>
    <s v="In Progress"/>
    <x v="53"/>
    <n v="4.2941176470588234"/>
    <s v="Utilized"/>
    <x v="0"/>
    <s v="CityB"/>
    <n v="73"/>
    <n v="21"/>
    <n v="52"/>
    <x v="0"/>
    <x v="1"/>
    <n v="100"/>
    <x v="0"/>
    <n v="5"/>
    <s v="Route2"/>
    <s v="Zone3"/>
    <x v="2"/>
    <d v="2023-09-01T09:25:00"/>
  </r>
  <r>
    <n v="2321"/>
    <s v="293 Cedar St"/>
    <n v="5"/>
    <x v="2"/>
    <x v="1135"/>
    <s v="In Progress"/>
    <x v="38"/>
    <n v="12.733333333333333"/>
    <s v="Under Utilized"/>
    <x v="1"/>
    <s v="CityA"/>
    <n v="191"/>
    <n v="26"/>
    <n v="165"/>
    <x v="0"/>
    <x v="1"/>
    <n v="100"/>
    <x v="2"/>
    <n v="5"/>
    <s v="Route3"/>
    <s v="Zone1"/>
    <x v="1"/>
    <d v="2023-09-01T11:39:00"/>
  </r>
  <r>
    <n v="2322"/>
    <s v="958 Main St"/>
    <n v="5"/>
    <x v="1"/>
    <x v="1136"/>
    <s v="In Progress"/>
    <x v="68"/>
    <n v="17.454545454545453"/>
    <s v="Under Utilized"/>
    <x v="1"/>
    <s v="CityA"/>
    <n v="192"/>
    <n v="2"/>
    <n v="190"/>
    <x v="0"/>
    <x v="0"/>
    <n v="100"/>
    <x v="0"/>
    <n v="5"/>
    <s v="Route4"/>
    <s v="Zone2"/>
    <x v="1"/>
    <d v="2023-09-01T15:40:00"/>
  </r>
  <r>
    <n v="2323"/>
    <s v="262 Cedar St"/>
    <n v="5"/>
    <x v="2"/>
    <x v="1137"/>
    <s v="In Progress"/>
    <x v="30"/>
    <n v="5.416666666666667"/>
    <s v="Under Utilized"/>
    <x v="2"/>
    <s v="CityD"/>
    <n v="65"/>
    <n v="23"/>
    <n v="42"/>
    <x v="0"/>
    <x v="1"/>
    <n v="100"/>
    <x v="1"/>
    <n v="5"/>
    <s v="Route2"/>
    <s v="Zone3"/>
    <x v="0"/>
    <d v="2023-09-01T09:10:00"/>
  </r>
  <r>
    <n v="2324"/>
    <s v="413 Cedar St"/>
    <n v="5"/>
    <x v="0"/>
    <x v="1138"/>
    <s v="In Progress"/>
    <x v="53"/>
    <n v="9.4117647058823533"/>
    <s v="Utilized"/>
    <x v="2"/>
    <s v="CityC"/>
    <n v="160"/>
    <n v="7"/>
    <n v="153"/>
    <x v="0"/>
    <x v="0"/>
    <n v="100"/>
    <x v="1"/>
    <n v="5"/>
    <s v="Route5"/>
    <s v="Zone2"/>
    <x v="0"/>
    <d v="2023-09-01T16:13:00"/>
  </r>
  <r>
    <n v="2325"/>
    <s v="639 Pine St"/>
    <n v="5"/>
    <x v="0"/>
    <x v="1139"/>
    <s v="In Progress"/>
    <x v="78"/>
    <n v="8"/>
    <s v="Utilized"/>
    <x v="2"/>
    <s v="CityB"/>
    <n v="144"/>
    <n v="16"/>
    <n v="128"/>
    <x v="0"/>
    <x v="1"/>
    <n v="100"/>
    <x v="1"/>
    <n v="5"/>
    <s v="Route3"/>
    <s v="Zone1"/>
    <x v="0"/>
    <d v="2023-09-01T16:55:00"/>
  </r>
  <r>
    <n v="2326"/>
    <s v="587 Pine St"/>
    <n v="5"/>
    <x v="4"/>
    <x v="970"/>
    <s v="In Progress"/>
    <x v="74"/>
    <n v="11.5"/>
    <s v="Utilized"/>
    <x v="0"/>
    <s v="CityA"/>
    <n v="230"/>
    <n v="26"/>
    <n v="204"/>
    <x v="0"/>
    <x v="1"/>
    <n v="100"/>
    <x v="1"/>
    <n v="5"/>
    <s v="Route3"/>
    <s v="Zone3"/>
    <x v="2"/>
    <d v="2023-09-01T14:01:00"/>
  </r>
  <r>
    <n v="2327"/>
    <s v="851 Cedar St"/>
    <n v="5"/>
    <x v="0"/>
    <x v="1140"/>
    <s v="Completed"/>
    <x v="99"/>
    <n v="4.8571428571428568"/>
    <s v="Utilized"/>
    <x v="2"/>
    <s v="CityD"/>
    <n v="102"/>
    <n v="21"/>
    <n v="81"/>
    <x v="0"/>
    <x v="1"/>
    <n v="100"/>
    <x v="0"/>
    <n v="5"/>
    <s v="Route4"/>
    <s v="Zone2"/>
    <x v="1"/>
    <d v="2023-09-01T09:55:00"/>
  </r>
  <r>
    <n v="2328"/>
    <s v="778 Cedar St"/>
    <n v="5"/>
    <x v="1"/>
    <x v="1141"/>
    <s v="Completed"/>
    <x v="99"/>
    <n v="4.9047619047619051"/>
    <s v="Utilized"/>
    <x v="0"/>
    <s v="CityE"/>
    <n v="103"/>
    <n v="6"/>
    <n v="97"/>
    <x v="0"/>
    <x v="0"/>
    <n v="100"/>
    <x v="2"/>
    <n v="5"/>
    <s v="Route2"/>
    <s v="Zone2"/>
    <x v="0"/>
    <d v="2023-09-01T11:22:00"/>
  </r>
  <r>
    <n v="2329"/>
    <s v="92 Cedar St"/>
    <n v="5"/>
    <x v="4"/>
    <x v="1142"/>
    <s v="Completed"/>
    <x v="10"/>
    <n v="6.6842105263157894"/>
    <s v="Utilized"/>
    <x v="0"/>
    <s v="CityD"/>
    <n v="127"/>
    <n v="17"/>
    <n v="110"/>
    <x v="0"/>
    <x v="1"/>
    <n v="100"/>
    <x v="1"/>
    <n v="5"/>
    <s v="Route4"/>
    <s v="Zone1"/>
    <x v="2"/>
    <d v="2023-09-01T09:26:00"/>
  </r>
  <r>
    <n v="2330"/>
    <s v="149 Cedar St"/>
    <n v="5"/>
    <x v="4"/>
    <x v="1143"/>
    <s v="In Progress"/>
    <x v="27"/>
    <n v="9.8181818181818183"/>
    <s v="Under Utilized"/>
    <x v="1"/>
    <s v="CityD"/>
    <n v="108"/>
    <n v="0"/>
    <n v="108"/>
    <x v="1"/>
    <x v="2"/>
    <n v="100"/>
    <x v="1"/>
    <n v="5"/>
    <s v="Route2"/>
    <s v="Zone3"/>
    <x v="2"/>
    <d v="2023-09-01T12:02:00"/>
  </r>
  <r>
    <n v="2331"/>
    <s v="594 Pine St"/>
    <n v="5"/>
    <x v="0"/>
    <x v="1144"/>
    <s v="Completed"/>
    <x v="56"/>
    <n v="5.0909090909090908"/>
    <s v="Utilized"/>
    <x v="2"/>
    <s v="CityA"/>
    <n v="112"/>
    <n v="17"/>
    <n v="95"/>
    <x v="0"/>
    <x v="1"/>
    <n v="100"/>
    <x v="0"/>
    <n v="5"/>
    <s v="Route1"/>
    <s v="Zone1"/>
    <x v="2"/>
    <d v="2023-09-01T12:59:00"/>
  </r>
  <r>
    <n v="2332"/>
    <s v="255 Elm St"/>
    <n v="5"/>
    <x v="4"/>
    <x v="1145"/>
    <s v="Completed"/>
    <x v="36"/>
    <n v="11.833333333333334"/>
    <s v="Utilized"/>
    <x v="0"/>
    <s v="CityE"/>
    <n v="213"/>
    <n v="18"/>
    <n v="195"/>
    <x v="0"/>
    <x v="1"/>
    <n v="100"/>
    <x v="0"/>
    <n v="5"/>
    <s v="Route3"/>
    <s v="Zone2"/>
    <x v="1"/>
    <d v="2023-09-01T15:53:00"/>
  </r>
  <r>
    <n v="2333"/>
    <s v="579 Main St"/>
    <n v="5"/>
    <x v="4"/>
    <x v="1146"/>
    <s v="In Progress"/>
    <x v="66"/>
    <n v="7.6190476190476186"/>
    <s v="Utilized"/>
    <x v="0"/>
    <s v="CityD"/>
    <n v="160"/>
    <n v="11"/>
    <n v="149"/>
    <x v="0"/>
    <x v="0"/>
    <n v="100"/>
    <x v="1"/>
    <n v="5"/>
    <s v="Route2"/>
    <s v="Zone1"/>
    <x v="0"/>
    <d v="2023-09-01T10:04:00"/>
  </r>
  <r>
    <n v="2334"/>
    <s v="22 Cedar St"/>
    <n v="5"/>
    <x v="4"/>
    <x v="423"/>
    <s v="In Progress"/>
    <x v="67"/>
    <n v="4.8666666666666663"/>
    <s v="Under Utilized"/>
    <x v="2"/>
    <s v="CityE"/>
    <n v="73"/>
    <n v="11"/>
    <n v="62"/>
    <x v="0"/>
    <x v="0"/>
    <n v="100"/>
    <x v="2"/>
    <n v="5"/>
    <s v="Route5"/>
    <s v="Zone3"/>
    <x v="2"/>
    <d v="2023-09-01T14:35:00"/>
  </r>
  <r>
    <n v="2335"/>
    <s v="584 Cedar St"/>
    <n v="5"/>
    <x v="2"/>
    <x v="659"/>
    <s v="Completed"/>
    <x v="58"/>
    <n v="4.3529411764705879"/>
    <s v="Utilized"/>
    <x v="2"/>
    <s v="CityC"/>
    <n v="74"/>
    <n v="6"/>
    <n v="68"/>
    <x v="0"/>
    <x v="0"/>
    <n v="100"/>
    <x v="0"/>
    <n v="5"/>
    <s v="Route1"/>
    <s v="Zone2"/>
    <x v="2"/>
    <d v="2023-09-01T17:39:00"/>
  </r>
  <r>
    <n v="2336"/>
    <s v="977 Elm St"/>
    <n v="5"/>
    <x v="2"/>
    <x v="1147"/>
    <s v="In Progress"/>
    <x v="5"/>
    <n v="6.1"/>
    <s v="Utilized"/>
    <x v="1"/>
    <s v="CityD"/>
    <n v="122"/>
    <n v="1"/>
    <n v="121"/>
    <x v="0"/>
    <x v="0"/>
    <n v="100"/>
    <x v="1"/>
    <n v="5"/>
    <s v="Route3"/>
    <s v="Zone1"/>
    <x v="0"/>
    <d v="2023-09-01T09:22:00"/>
  </r>
  <r>
    <n v="2337"/>
    <s v="111 Elm St"/>
    <n v="5"/>
    <x v="2"/>
    <x v="1148"/>
    <s v="Completed"/>
    <x v="33"/>
    <n v="3.12"/>
    <s v="Utilized"/>
    <x v="0"/>
    <s v="CityB"/>
    <n v="78"/>
    <n v="23"/>
    <n v="55"/>
    <x v="0"/>
    <x v="1"/>
    <n v="100"/>
    <x v="0"/>
    <n v="5"/>
    <s v="Route1"/>
    <s v="Zone1"/>
    <x v="0"/>
    <d v="2023-09-01T09:16:00"/>
  </r>
  <r>
    <n v="2338"/>
    <s v="302 Elm St"/>
    <n v="5"/>
    <x v="1"/>
    <x v="1149"/>
    <s v="Completed"/>
    <x v="6"/>
    <n v="12.111111111111111"/>
    <s v="Utilized"/>
    <x v="0"/>
    <s v="CityC"/>
    <n v="218"/>
    <n v="4"/>
    <n v="214"/>
    <x v="0"/>
    <x v="0"/>
    <n v="100"/>
    <x v="0"/>
    <n v="5"/>
    <s v="Route2"/>
    <s v="Zone2"/>
    <x v="0"/>
    <d v="2023-09-01T14:37:00"/>
  </r>
  <r>
    <n v="2339"/>
    <s v="414 Cedar St"/>
    <n v="5"/>
    <x v="0"/>
    <x v="1150"/>
    <s v="In Progress"/>
    <x v="95"/>
    <n v="9.0625"/>
    <s v="Utilized"/>
    <x v="0"/>
    <s v="CityA"/>
    <n v="145"/>
    <n v="19"/>
    <n v="126"/>
    <x v="0"/>
    <x v="1"/>
    <n v="100"/>
    <x v="2"/>
    <n v="5"/>
    <s v="Route2"/>
    <s v="Zone3"/>
    <x v="1"/>
    <d v="2023-09-01T14:49:00"/>
  </r>
  <r>
    <n v="2340"/>
    <s v="984 Main St"/>
    <n v="5"/>
    <x v="1"/>
    <x v="1151"/>
    <s v="Completed"/>
    <x v="41"/>
    <n v="17.363636363636363"/>
    <s v="Under Utilized"/>
    <x v="0"/>
    <s v="CityC"/>
    <n v="191"/>
    <n v="18"/>
    <n v="173"/>
    <x v="0"/>
    <x v="1"/>
    <n v="100"/>
    <x v="1"/>
    <n v="5"/>
    <s v="Route5"/>
    <s v="Zone1"/>
    <x v="0"/>
    <d v="2023-09-01T13:18:00"/>
  </r>
  <r>
    <n v="2341"/>
    <s v="638 Main St"/>
    <n v="5"/>
    <x v="0"/>
    <x v="1152"/>
    <s v="In Progress"/>
    <x v="65"/>
    <n v="7.5"/>
    <s v="Utilized"/>
    <x v="0"/>
    <s v="CityB"/>
    <n v="150"/>
    <n v="9"/>
    <n v="141"/>
    <x v="0"/>
    <x v="0"/>
    <n v="100"/>
    <x v="0"/>
    <n v="5"/>
    <s v="Route3"/>
    <s v="Zone2"/>
    <x v="2"/>
    <d v="2023-09-01T13:18:00"/>
  </r>
  <r>
    <n v="2342"/>
    <s v="485 Elm St"/>
    <n v="5"/>
    <x v="1"/>
    <x v="1153"/>
    <s v="In Progress"/>
    <x v="52"/>
    <n v="12.333333333333334"/>
    <s v="Under Utilized"/>
    <x v="2"/>
    <s v="CityC"/>
    <n v="148"/>
    <n v="17"/>
    <n v="131"/>
    <x v="0"/>
    <x v="1"/>
    <n v="100"/>
    <x v="2"/>
    <n v="5"/>
    <s v="Route3"/>
    <s v="Zone2"/>
    <x v="0"/>
    <d v="2023-09-01T09:17:00"/>
  </r>
  <r>
    <n v="2343"/>
    <s v="656 Main St"/>
    <n v="5"/>
    <x v="1"/>
    <x v="1154"/>
    <s v="In Progress"/>
    <x v="45"/>
    <n v="8.9285714285714288"/>
    <s v="Under Utilized"/>
    <x v="1"/>
    <s v="CityD"/>
    <n v="125"/>
    <n v="22"/>
    <n v="103"/>
    <x v="0"/>
    <x v="1"/>
    <n v="100"/>
    <x v="1"/>
    <n v="5"/>
    <s v="Route1"/>
    <s v="Zone1"/>
    <x v="0"/>
    <d v="2023-09-01T11:57:00"/>
  </r>
  <r>
    <n v="2344"/>
    <s v="783 Pine St"/>
    <n v="5"/>
    <x v="3"/>
    <x v="1155"/>
    <s v="Completed"/>
    <x v="36"/>
    <n v="8"/>
    <s v="Utilized"/>
    <x v="1"/>
    <s v="CityC"/>
    <n v="144"/>
    <n v="7"/>
    <n v="137"/>
    <x v="0"/>
    <x v="0"/>
    <n v="100"/>
    <x v="0"/>
    <n v="5"/>
    <s v="Route5"/>
    <s v="Zone3"/>
    <x v="2"/>
    <d v="2023-09-01T09:24:00"/>
  </r>
  <r>
    <n v="2345"/>
    <s v="658 Pine St"/>
    <n v="5"/>
    <x v="2"/>
    <x v="1156"/>
    <s v="Completed"/>
    <x v="55"/>
    <n v="17.615384615384617"/>
    <s v="Under Utilized"/>
    <x v="2"/>
    <s v="CityA"/>
    <n v="229"/>
    <n v="9"/>
    <n v="220"/>
    <x v="0"/>
    <x v="0"/>
    <n v="100"/>
    <x v="0"/>
    <n v="5"/>
    <s v="Route5"/>
    <s v="Zone2"/>
    <x v="2"/>
    <d v="2023-09-01T16:56:00"/>
  </r>
  <r>
    <n v="2346"/>
    <s v="768 Elm St"/>
    <n v="5"/>
    <x v="4"/>
    <x v="1157"/>
    <s v="In Progress"/>
    <x v="79"/>
    <n v="7"/>
    <s v="Utilized"/>
    <x v="2"/>
    <s v="CityB"/>
    <n v="133"/>
    <n v="22"/>
    <n v="111"/>
    <x v="0"/>
    <x v="1"/>
    <n v="100"/>
    <x v="1"/>
    <n v="5"/>
    <s v="Route4"/>
    <s v="Zone1"/>
    <x v="0"/>
    <d v="2023-09-01T11:55:00"/>
  </r>
  <r>
    <n v="2347"/>
    <s v="576 Elm St"/>
    <n v="5"/>
    <x v="0"/>
    <x v="1158"/>
    <s v="Completed"/>
    <x v="12"/>
    <n v="7.8461538461538458"/>
    <s v="Under Utilized"/>
    <x v="1"/>
    <s v="CityC"/>
    <n v="102"/>
    <n v="23"/>
    <n v="79"/>
    <x v="0"/>
    <x v="1"/>
    <n v="100"/>
    <x v="1"/>
    <n v="5"/>
    <s v="Route5"/>
    <s v="Zone3"/>
    <x v="2"/>
    <d v="2023-09-01T15:30:00"/>
  </r>
  <r>
    <n v="2348"/>
    <s v="622 Elm St"/>
    <n v="5"/>
    <x v="4"/>
    <x v="1159"/>
    <s v="In Progress"/>
    <x v="74"/>
    <n v="8.0500000000000007"/>
    <s v="Utilized"/>
    <x v="0"/>
    <s v="CityB"/>
    <n v="161"/>
    <n v="25"/>
    <n v="136"/>
    <x v="0"/>
    <x v="1"/>
    <n v="100"/>
    <x v="1"/>
    <n v="5"/>
    <s v="Route5"/>
    <s v="Zone1"/>
    <x v="2"/>
    <d v="2023-09-01T12:06:00"/>
  </r>
  <r>
    <n v="2349"/>
    <s v="687 Cedar St"/>
    <n v="5"/>
    <x v="4"/>
    <x v="1160"/>
    <s v="Completed"/>
    <x v="11"/>
    <n v="5.083333333333333"/>
    <s v="Under Utilized"/>
    <x v="0"/>
    <s v="CityA"/>
    <n v="61"/>
    <n v="27"/>
    <n v="34"/>
    <x v="0"/>
    <x v="1"/>
    <n v="100"/>
    <x v="1"/>
    <n v="5"/>
    <s v="Route5"/>
    <s v="Zone2"/>
    <x v="1"/>
    <d v="2023-09-01T16:26:00"/>
  </r>
  <r>
    <n v="2350"/>
    <s v="666 Elm St"/>
    <n v="5"/>
    <x v="0"/>
    <x v="1161"/>
    <s v="In Progress"/>
    <x v="27"/>
    <n v="9.7272727272727266"/>
    <s v="Under Utilized"/>
    <x v="1"/>
    <s v="CityB"/>
    <n v="107"/>
    <n v="15"/>
    <n v="92"/>
    <x v="0"/>
    <x v="0"/>
    <n v="100"/>
    <x v="0"/>
    <n v="5"/>
    <s v="Route5"/>
    <s v="Zone3"/>
    <x v="2"/>
    <d v="2023-09-01T10:12:00"/>
  </r>
  <r>
    <n v="2351"/>
    <s v="142 Cedar St"/>
    <n v="5"/>
    <x v="3"/>
    <x v="1162"/>
    <s v="Completed"/>
    <x v="71"/>
    <n v="10.35"/>
    <s v="Utilized"/>
    <x v="1"/>
    <s v="CityD"/>
    <n v="207"/>
    <n v="28"/>
    <n v="179"/>
    <x v="0"/>
    <x v="1"/>
    <n v="100"/>
    <x v="0"/>
    <n v="5"/>
    <s v="Route4"/>
    <s v="Zone1"/>
    <x v="0"/>
    <d v="2023-09-01T10:06:00"/>
  </r>
  <r>
    <n v="2352"/>
    <s v="857 Oak St"/>
    <n v="5"/>
    <x v="3"/>
    <x v="1163"/>
    <s v="In Progress"/>
    <x v="66"/>
    <n v="3.0952380952380953"/>
    <s v="Utilized"/>
    <x v="0"/>
    <s v="CityE"/>
    <n v="65"/>
    <n v="13"/>
    <n v="52"/>
    <x v="0"/>
    <x v="0"/>
    <n v="100"/>
    <x v="0"/>
    <n v="5"/>
    <s v="Route2"/>
    <s v="Zone1"/>
    <x v="1"/>
    <d v="2023-09-01T11:09:00"/>
  </r>
  <r>
    <n v="2353"/>
    <s v="919 Oak St"/>
    <n v="5"/>
    <x v="1"/>
    <x v="1164"/>
    <s v="In Progress"/>
    <x v="49"/>
    <n v="9"/>
    <s v="Utilized"/>
    <x v="0"/>
    <s v="CityC"/>
    <n v="162"/>
    <n v="2"/>
    <n v="160"/>
    <x v="0"/>
    <x v="0"/>
    <n v="100"/>
    <x v="2"/>
    <n v="5"/>
    <s v="Route2"/>
    <s v="Zone1"/>
    <x v="2"/>
    <d v="2023-09-01T11:56:00"/>
  </r>
  <r>
    <n v="2354"/>
    <s v="909 Main St"/>
    <n v="5"/>
    <x v="2"/>
    <x v="402"/>
    <s v="Completed"/>
    <x v="40"/>
    <n v="4.7142857142857144"/>
    <s v="Utilized"/>
    <x v="0"/>
    <s v="CityD"/>
    <n v="99"/>
    <n v="7"/>
    <n v="92"/>
    <x v="0"/>
    <x v="0"/>
    <n v="100"/>
    <x v="2"/>
    <n v="5"/>
    <s v="Route2"/>
    <s v="Zone2"/>
    <x v="1"/>
    <d v="2023-09-01T13:42:00"/>
  </r>
  <r>
    <n v="2355"/>
    <s v="924 Cedar St"/>
    <n v="5"/>
    <x v="0"/>
    <x v="610"/>
    <s v="In Progress"/>
    <x v="3"/>
    <n v="8.2941176470588243"/>
    <s v="Utilized"/>
    <x v="2"/>
    <s v="CityA"/>
    <n v="141"/>
    <n v="2"/>
    <n v="139"/>
    <x v="0"/>
    <x v="0"/>
    <n v="100"/>
    <x v="0"/>
    <n v="5"/>
    <s v="Route5"/>
    <s v="Zone2"/>
    <x v="0"/>
    <d v="2023-09-01T10:16:00"/>
  </r>
  <r>
    <n v="2356"/>
    <s v="445 Oak St"/>
    <n v="5"/>
    <x v="3"/>
    <x v="1165"/>
    <s v="Completed"/>
    <x v="6"/>
    <n v="10"/>
    <s v="Utilized"/>
    <x v="0"/>
    <s v="CityA"/>
    <n v="180"/>
    <n v="11"/>
    <n v="169"/>
    <x v="0"/>
    <x v="0"/>
    <n v="100"/>
    <x v="2"/>
    <n v="5"/>
    <s v="Route1"/>
    <s v="Zone1"/>
    <x v="0"/>
    <d v="2023-09-01T15:57:00"/>
  </r>
  <r>
    <n v="2357"/>
    <s v="563 Elm St"/>
    <n v="5"/>
    <x v="1"/>
    <x v="1021"/>
    <s v="In Progress"/>
    <x v="21"/>
    <n v="13.4"/>
    <s v="Under Utilized"/>
    <x v="0"/>
    <s v="CityA"/>
    <n v="134"/>
    <n v="17"/>
    <n v="117"/>
    <x v="0"/>
    <x v="1"/>
    <n v="100"/>
    <x v="1"/>
    <n v="5"/>
    <s v="Route5"/>
    <s v="Zone2"/>
    <x v="1"/>
    <d v="2023-09-01T10:03:00"/>
  </r>
  <r>
    <n v="2358"/>
    <s v="605 Oak St"/>
    <n v="5"/>
    <x v="0"/>
    <x v="1166"/>
    <s v="Completed"/>
    <x v="85"/>
    <n v="8.3125"/>
    <s v="Utilized"/>
    <x v="2"/>
    <s v="CityD"/>
    <n v="133"/>
    <n v="17"/>
    <n v="116"/>
    <x v="0"/>
    <x v="1"/>
    <n v="100"/>
    <x v="1"/>
    <n v="5"/>
    <s v="Route3"/>
    <s v="Zone1"/>
    <x v="1"/>
    <d v="2023-09-01T16:20:00"/>
  </r>
  <r>
    <n v="2359"/>
    <s v="693 Elm St"/>
    <n v="5"/>
    <x v="1"/>
    <x v="1167"/>
    <s v="Completed"/>
    <x v="58"/>
    <n v="6.0588235294117645"/>
    <s v="Utilized"/>
    <x v="2"/>
    <s v="CityD"/>
    <n v="103"/>
    <n v="15"/>
    <n v="88"/>
    <x v="0"/>
    <x v="0"/>
    <n v="100"/>
    <x v="1"/>
    <n v="5"/>
    <s v="Route1"/>
    <s v="Zone1"/>
    <x v="2"/>
    <d v="2023-09-01T11:15:00"/>
  </r>
  <r>
    <n v="2360"/>
    <s v="677 Oak St"/>
    <n v="5"/>
    <x v="3"/>
    <x v="1133"/>
    <s v="In Progress"/>
    <x v="30"/>
    <n v="17.416666666666668"/>
    <s v="Under Utilized"/>
    <x v="1"/>
    <s v="CityD"/>
    <n v="209"/>
    <n v="19"/>
    <n v="190"/>
    <x v="0"/>
    <x v="1"/>
    <n v="100"/>
    <x v="2"/>
    <n v="5"/>
    <s v="Route1"/>
    <s v="Zone2"/>
    <x v="1"/>
    <d v="2023-09-01T17:04:00"/>
  </r>
  <r>
    <n v="2361"/>
    <s v="803 Cedar St"/>
    <n v="5"/>
    <x v="1"/>
    <x v="1168"/>
    <s v="Completed"/>
    <x v="86"/>
    <n v="7.6363636363636367"/>
    <s v="Utilized"/>
    <x v="0"/>
    <s v="CityB"/>
    <n v="168"/>
    <n v="12"/>
    <n v="156"/>
    <x v="0"/>
    <x v="0"/>
    <n v="100"/>
    <x v="0"/>
    <n v="5"/>
    <s v="Route4"/>
    <s v="Zone3"/>
    <x v="2"/>
    <d v="2023-09-01T15:14:00"/>
  </r>
  <r>
    <n v="2362"/>
    <s v="587 Pine St"/>
    <n v="5"/>
    <x v="4"/>
    <x v="1169"/>
    <s v="Completed"/>
    <x v="40"/>
    <n v="9.2857142857142865"/>
    <s v="Utilized"/>
    <x v="1"/>
    <s v="CityB"/>
    <n v="195"/>
    <n v="23"/>
    <n v="172"/>
    <x v="0"/>
    <x v="1"/>
    <n v="100"/>
    <x v="1"/>
    <n v="5"/>
    <s v="Route2"/>
    <s v="Zone1"/>
    <x v="1"/>
    <d v="2023-09-01T15:07:00"/>
  </r>
  <r>
    <n v="2363"/>
    <s v="417 Main St"/>
    <n v="5"/>
    <x v="2"/>
    <x v="1170"/>
    <s v="In Progress"/>
    <x v="53"/>
    <n v="7.2352941176470589"/>
    <s v="Utilized"/>
    <x v="1"/>
    <s v="CityA"/>
    <n v="123"/>
    <n v="25"/>
    <n v="98"/>
    <x v="0"/>
    <x v="1"/>
    <n v="100"/>
    <x v="0"/>
    <n v="5"/>
    <s v="Route4"/>
    <s v="Zone2"/>
    <x v="1"/>
    <d v="2023-09-01T13:06:00"/>
  </r>
  <r>
    <n v="2364"/>
    <s v="16 Cedar St"/>
    <n v="5"/>
    <x v="1"/>
    <x v="1171"/>
    <s v="In Progress"/>
    <x v="54"/>
    <n v="15.538461538461538"/>
    <s v="Under Utilized"/>
    <x v="0"/>
    <s v="CityD"/>
    <n v="202"/>
    <n v="6"/>
    <n v="196"/>
    <x v="0"/>
    <x v="0"/>
    <n v="100"/>
    <x v="2"/>
    <n v="5"/>
    <s v="Route4"/>
    <s v="Zone1"/>
    <x v="0"/>
    <d v="2023-09-01T15:45:00"/>
  </r>
  <r>
    <n v="2365"/>
    <s v="829 Pine St"/>
    <n v="5"/>
    <x v="3"/>
    <x v="1172"/>
    <s v="Completed"/>
    <x v="35"/>
    <n v="14.222222222222221"/>
    <s v="Under Utilized"/>
    <x v="1"/>
    <s v="CityC"/>
    <n v="128"/>
    <n v="18"/>
    <n v="110"/>
    <x v="0"/>
    <x v="1"/>
    <n v="100"/>
    <x v="2"/>
    <n v="5"/>
    <s v="Route4"/>
    <s v="Zone2"/>
    <x v="0"/>
    <d v="2023-09-01T11:28:00"/>
  </r>
  <r>
    <n v="2366"/>
    <s v="689 Elm St"/>
    <n v="5"/>
    <x v="2"/>
    <x v="1173"/>
    <s v="In Progress"/>
    <x v="66"/>
    <n v="6.3809523809523814"/>
    <s v="Utilized"/>
    <x v="2"/>
    <s v="CityA"/>
    <n v="134"/>
    <n v="22"/>
    <n v="112"/>
    <x v="0"/>
    <x v="1"/>
    <n v="100"/>
    <x v="0"/>
    <n v="5"/>
    <s v="Route1"/>
    <s v="Zone3"/>
    <x v="0"/>
    <d v="2023-09-01T14:48:00"/>
  </r>
  <r>
    <n v="2367"/>
    <s v="827 Cedar St"/>
    <n v="5"/>
    <x v="4"/>
    <x v="1174"/>
    <s v="In Progress"/>
    <x v="64"/>
    <n v="10.857142857142858"/>
    <s v="Under Utilized"/>
    <x v="1"/>
    <s v="CityB"/>
    <n v="152"/>
    <n v="22"/>
    <n v="130"/>
    <x v="0"/>
    <x v="1"/>
    <n v="100"/>
    <x v="1"/>
    <n v="5"/>
    <s v="Route3"/>
    <s v="Zone1"/>
    <x v="1"/>
    <d v="2023-09-01T10:38:00"/>
  </r>
  <r>
    <n v="2368"/>
    <s v="586 Oak St"/>
    <n v="5"/>
    <x v="3"/>
    <x v="1175"/>
    <s v="In Progress"/>
    <x v="58"/>
    <n v="13.235294117647058"/>
    <s v="Utilized"/>
    <x v="2"/>
    <s v="CityD"/>
    <n v="225"/>
    <n v="19"/>
    <n v="206"/>
    <x v="0"/>
    <x v="1"/>
    <n v="100"/>
    <x v="2"/>
    <n v="5"/>
    <s v="Route1"/>
    <s v="Zone3"/>
    <x v="0"/>
    <d v="2023-09-01T14:55:00"/>
  </r>
  <r>
    <n v="2369"/>
    <s v="258 Elm St"/>
    <n v="5"/>
    <x v="4"/>
    <x v="1176"/>
    <s v="In Progress"/>
    <x v="65"/>
    <n v="10.35"/>
    <s v="Utilized"/>
    <x v="0"/>
    <s v="CityA"/>
    <n v="207"/>
    <n v="2"/>
    <n v="205"/>
    <x v="0"/>
    <x v="0"/>
    <n v="100"/>
    <x v="1"/>
    <n v="5"/>
    <s v="Route5"/>
    <s v="Zone3"/>
    <x v="2"/>
    <d v="2023-09-01T17:37:00"/>
  </r>
  <r>
    <n v="2370"/>
    <s v="409 Cedar St"/>
    <n v="5"/>
    <x v="2"/>
    <x v="1177"/>
    <s v="In Progress"/>
    <x v="86"/>
    <n v="10.454545454545455"/>
    <s v="Utilized"/>
    <x v="2"/>
    <s v="CityE"/>
    <n v="230"/>
    <n v="12"/>
    <n v="218"/>
    <x v="0"/>
    <x v="0"/>
    <n v="100"/>
    <x v="2"/>
    <n v="5"/>
    <s v="Route2"/>
    <s v="Zone2"/>
    <x v="2"/>
    <d v="2023-09-01T16:36:00"/>
  </r>
  <r>
    <n v="2371"/>
    <s v="247 Cedar St"/>
    <n v="5"/>
    <x v="4"/>
    <x v="1178"/>
    <s v="Completed"/>
    <x v="11"/>
    <n v="8.9166666666666661"/>
    <s v="Under Utilized"/>
    <x v="0"/>
    <s v="CityB"/>
    <n v="107"/>
    <n v="24"/>
    <n v="83"/>
    <x v="0"/>
    <x v="1"/>
    <n v="100"/>
    <x v="2"/>
    <n v="5"/>
    <s v="Route4"/>
    <s v="Zone2"/>
    <x v="1"/>
    <d v="2023-09-01T12:09:00"/>
  </r>
  <r>
    <n v="2372"/>
    <s v="871 Cedar St"/>
    <n v="5"/>
    <x v="4"/>
    <x v="1179"/>
    <s v="In Progress"/>
    <x v="98"/>
    <n v="17.5"/>
    <s v="Under Utilized"/>
    <x v="0"/>
    <s v="CityA"/>
    <n v="210"/>
    <n v="21"/>
    <n v="189"/>
    <x v="0"/>
    <x v="1"/>
    <n v="100"/>
    <x v="1"/>
    <n v="5"/>
    <s v="Route5"/>
    <s v="Zone2"/>
    <x v="0"/>
    <d v="2023-09-01T14:30:00"/>
  </r>
  <r>
    <n v="2373"/>
    <s v="642 Main St"/>
    <n v="5"/>
    <x v="3"/>
    <x v="1180"/>
    <s v="In Progress"/>
    <x v="33"/>
    <n v="8.2799999999999994"/>
    <s v="Utilized"/>
    <x v="1"/>
    <s v="CityB"/>
    <n v="207"/>
    <n v="22"/>
    <n v="185"/>
    <x v="0"/>
    <x v="1"/>
    <n v="100"/>
    <x v="0"/>
    <n v="5"/>
    <s v="Route3"/>
    <s v="Zone1"/>
    <x v="0"/>
    <d v="2023-09-01T13:21:00"/>
  </r>
  <r>
    <n v="2374"/>
    <s v="853 Elm St"/>
    <n v="5"/>
    <x v="1"/>
    <x v="1181"/>
    <s v="In Progress"/>
    <x v="95"/>
    <n v="10.4375"/>
    <s v="Utilized"/>
    <x v="0"/>
    <s v="CityC"/>
    <n v="167"/>
    <n v="7"/>
    <n v="160"/>
    <x v="0"/>
    <x v="0"/>
    <n v="100"/>
    <x v="0"/>
    <n v="5"/>
    <s v="Route5"/>
    <s v="Zone3"/>
    <x v="1"/>
    <d v="2023-09-01T17:39:00"/>
  </r>
  <r>
    <n v="2375"/>
    <s v="771 Elm St"/>
    <n v="5"/>
    <x v="3"/>
    <x v="319"/>
    <s v="Completed"/>
    <x v="8"/>
    <n v="11"/>
    <s v="Utilized"/>
    <x v="2"/>
    <s v="CityE"/>
    <n v="176"/>
    <n v="15"/>
    <n v="161"/>
    <x v="0"/>
    <x v="0"/>
    <n v="100"/>
    <x v="2"/>
    <n v="5"/>
    <s v="Route2"/>
    <s v="Zone3"/>
    <x v="1"/>
    <d v="2023-09-01T16:38:00"/>
  </r>
  <r>
    <n v="2376"/>
    <s v="7 Cedar St"/>
    <n v="5"/>
    <x v="1"/>
    <x v="1182"/>
    <s v="Completed"/>
    <x v="28"/>
    <n v="17.615384615384617"/>
    <s v="Under Utilized"/>
    <x v="0"/>
    <s v="CityE"/>
    <n v="229"/>
    <n v="2"/>
    <n v="227"/>
    <x v="0"/>
    <x v="0"/>
    <n v="100"/>
    <x v="2"/>
    <n v="5"/>
    <s v="Route1"/>
    <s v="Zone2"/>
    <x v="0"/>
    <d v="2023-09-01T15:55:00"/>
  </r>
  <r>
    <n v="2377"/>
    <s v="615 Pine St"/>
    <n v="5"/>
    <x v="1"/>
    <x v="1182"/>
    <s v="In Progress"/>
    <x v="34"/>
    <n v="12.3125"/>
    <s v="Utilized"/>
    <x v="1"/>
    <s v="CityE"/>
    <n v="197"/>
    <n v="20"/>
    <n v="177"/>
    <x v="0"/>
    <x v="1"/>
    <n v="100"/>
    <x v="1"/>
    <n v="5"/>
    <s v="Route5"/>
    <s v="Zone2"/>
    <x v="1"/>
    <d v="2023-09-01T12:11:00"/>
  </r>
  <r>
    <n v="2378"/>
    <s v="65 Main St"/>
    <n v="5"/>
    <x v="3"/>
    <x v="1183"/>
    <s v="Completed"/>
    <x v="66"/>
    <n v="11.285714285714286"/>
    <s v="Utilized"/>
    <x v="0"/>
    <s v="CityA"/>
    <n v="237"/>
    <n v="9"/>
    <n v="228"/>
    <x v="0"/>
    <x v="0"/>
    <n v="100"/>
    <x v="2"/>
    <n v="5"/>
    <s v="Route5"/>
    <s v="Zone1"/>
    <x v="0"/>
    <d v="2023-09-01T16:14:00"/>
  </r>
  <r>
    <n v="2379"/>
    <s v="854 Pine St"/>
    <n v="5"/>
    <x v="0"/>
    <x v="1184"/>
    <s v="Completed"/>
    <x v="38"/>
    <n v="15.133333333333333"/>
    <s v="Under Utilized"/>
    <x v="2"/>
    <s v="CityE"/>
    <n v="227"/>
    <n v="25"/>
    <n v="202"/>
    <x v="0"/>
    <x v="1"/>
    <n v="100"/>
    <x v="2"/>
    <n v="5"/>
    <s v="Route3"/>
    <s v="Zone2"/>
    <x v="0"/>
    <d v="2023-09-01T14:00:00"/>
  </r>
  <r>
    <n v="2380"/>
    <s v="207 Main St"/>
    <n v="5"/>
    <x v="3"/>
    <x v="1185"/>
    <s v="In Progress"/>
    <x v="4"/>
    <n v="11.7"/>
    <s v="Under Utilized"/>
    <x v="1"/>
    <s v="CityB"/>
    <n v="117"/>
    <n v="2"/>
    <n v="115"/>
    <x v="0"/>
    <x v="0"/>
    <n v="100"/>
    <x v="2"/>
    <n v="5"/>
    <s v="Route3"/>
    <s v="Zone1"/>
    <x v="0"/>
    <d v="2023-09-01T15:59:00"/>
  </r>
  <r>
    <n v="2381"/>
    <s v="685 Elm St"/>
    <n v="5"/>
    <x v="0"/>
    <x v="1186"/>
    <s v="Completed"/>
    <x v="26"/>
    <n v="6.9047619047619051"/>
    <s v="Utilized"/>
    <x v="2"/>
    <s v="CityE"/>
    <n v="145"/>
    <n v="11"/>
    <n v="134"/>
    <x v="0"/>
    <x v="0"/>
    <n v="100"/>
    <x v="0"/>
    <n v="5"/>
    <s v="Route2"/>
    <s v="Zone3"/>
    <x v="1"/>
    <d v="2023-09-01T10:47:00"/>
  </r>
  <r>
    <n v="2382"/>
    <s v="343 Main St"/>
    <n v="5"/>
    <x v="3"/>
    <x v="1187"/>
    <s v="In Progress"/>
    <x v="2"/>
    <n v="9.0666666666666664"/>
    <s v="Under Utilized"/>
    <x v="0"/>
    <s v="CityD"/>
    <n v="136"/>
    <n v="12"/>
    <n v="124"/>
    <x v="0"/>
    <x v="0"/>
    <n v="100"/>
    <x v="2"/>
    <n v="5"/>
    <s v="Route1"/>
    <s v="Zone2"/>
    <x v="2"/>
    <d v="2023-09-01T15:42:00"/>
  </r>
  <r>
    <n v="2383"/>
    <s v="969 Main St"/>
    <n v="5"/>
    <x v="1"/>
    <x v="1188"/>
    <s v="Completed"/>
    <x v="53"/>
    <n v="13.411764705882353"/>
    <s v="Utilized"/>
    <x v="1"/>
    <s v="CityB"/>
    <n v="228"/>
    <n v="20"/>
    <n v="208"/>
    <x v="0"/>
    <x v="1"/>
    <n v="100"/>
    <x v="1"/>
    <n v="5"/>
    <s v="Route5"/>
    <s v="Zone3"/>
    <x v="2"/>
    <d v="2023-09-01T09:28:00"/>
  </r>
  <r>
    <n v="2384"/>
    <s v="541 Main St"/>
    <n v="5"/>
    <x v="0"/>
    <x v="1189"/>
    <s v="Completed"/>
    <x v="83"/>
    <n v="14.714285714285714"/>
    <s v="Under Utilized"/>
    <x v="2"/>
    <s v="CityB"/>
    <n v="206"/>
    <n v="13"/>
    <n v="193"/>
    <x v="0"/>
    <x v="0"/>
    <n v="100"/>
    <x v="0"/>
    <n v="5"/>
    <s v="Route2"/>
    <s v="Zone1"/>
    <x v="0"/>
    <d v="2023-09-01T12:33:00"/>
  </r>
  <r>
    <n v="2385"/>
    <s v="664 Oak St"/>
    <n v="5"/>
    <x v="3"/>
    <x v="1190"/>
    <s v="In Progress"/>
    <x v="75"/>
    <n v="6.333333333333333"/>
    <s v="Utilized"/>
    <x v="2"/>
    <s v="CityD"/>
    <n v="114"/>
    <n v="8"/>
    <n v="106"/>
    <x v="0"/>
    <x v="0"/>
    <n v="100"/>
    <x v="2"/>
    <n v="5"/>
    <s v="Route1"/>
    <s v="Zone1"/>
    <x v="1"/>
    <d v="2023-09-01T14:21:00"/>
  </r>
  <r>
    <n v="2386"/>
    <s v="301 Cedar St"/>
    <n v="5"/>
    <x v="3"/>
    <x v="1191"/>
    <s v="In Progress"/>
    <x v="56"/>
    <n v="3.2727272727272729"/>
    <s v="Utilized"/>
    <x v="2"/>
    <s v="CityA"/>
    <n v="72"/>
    <n v="25"/>
    <n v="47"/>
    <x v="0"/>
    <x v="1"/>
    <n v="100"/>
    <x v="0"/>
    <n v="5"/>
    <s v="Route1"/>
    <s v="Zone1"/>
    <x v="0"/>
    <d v="2023-09-01T08:21:00"/>
  </r>
  <r>
    <n v="2387"/>
    <s v="879 Oak St"/>
    <n v="5"/>
    <x v="3"/>
    <x v="505"/>
    <s v="In Progress"/>
    <x v="95"/>
    <n v="9.4375"/>
    <s v="Utilized"/>
    <x v="1"/>
    <s v="CityB"/>
    <n v="151"/>
    <n v="8"/>
    <n v="143"/>
    <x v="0"/>
    <x v="0"/>
    <n v="100"/>
    <x v="0"/>
    <n v="5"/>
    <s v="Route1"/>
    <s v="Zone2"/>
    <x v="1"/>
    <d v="2023-09-01T10:43:00"/>
  </r>
  <r>
    <n v="2388"/>
    <s v="465 Pine St"/>
    <n v="5"/>
    <x v="2"/>
    <x v="1192"/>
    <s v="Completed"/>
    <x v="13"/>
    <n v="15.461538461538462"/>
    <s v="Under Utilized"/>
    <x v="2"/>
    <s v="CityC"/>
    <n v="201"/>
    <n v="15"/>
    <n v="186"/>
    <x v="0"/>
    <x v="0"/>
    <n v="100"/>
    <x v="0"/>
    <n v="5"/>
    <s v="Route2"/>
    <s v="Zone3"/>
    <x v="0"/>
    <d v="2023-09-01T12:56:00"/>
  </r>
  <r>
    <n v="2389"/>
    <s v="884 Cedar St"/>
    <n v="5"/>
    <x v="2"/>
    <x v="574"/>
    <s v="In Progress"/>
    <x v="13"/>
    <n v="7.4615384615384617"/>
    <s v="Under Utilized"/>
    <x v="2"/>
    <s v="CityB"/>
    <n v="97"/>
    <n v="20"/>
    <n v="77"/>
    <x v="0"/>
    <x v="1"/>
    <n v="100"/>
    <x v="0"/>
    <n v="5"/>
    <s v="Route2"/>
    <s v="Zone1"/>
    <x v="2"/>
    <d v="2023-09-01T16:03:00"/>
  </r>
  <r>
    <n v="2390"/>
    <s v="893 Cedar St"/>
    <n v="5"/>
    <x v="1"/>
    <x v="1193"/>
    <s v="In Progress"/>
    <x v="97"/>
    <n v="13.833333333333334"/>
    <s v="Under Utilized"/>
    <x v="0"/>
    <s v="CityC"/>
    <n v="166"/>
    <n v="1"/>
    <n v="165"/>
    <x v="0"/>
    <x v="0"/>
    <n v="100"/>
    <x v="0"/>
    <n v="5"/>
    <s v="Route1"/>
    <s v="Zone2"/>
    <x v="0"/>
    <d v="2023-09-01T14:51:00"/>
  </r>
  <r>
    <n v="2391"/>
    <s v="658 Pine St"/>
    <n v="5"/>
    <x v="2"/>
    <x v="342"/>
    <s v="In Progress"/>
    <x v="66"/>
    <n v="4.7142857142857144"/>
    <s v="Utilized"/>
    <x v="2"/>
    <s v="CityC"/>
    <n v="99"/>
    <n v="15"/>
    <n v="84"/>
    <x v="0"/>
    <x v="0"/>
    <n v="100"/>
    <x v="1"/>
    <n v="5"/>
    <s v="Route5"/>
    <s v="Zone3"/>
    <x v="0"/>
    <d v="2023-09-01T16:49:00"/>
  </r>
  <r>
    <n v="2392"/>
    <s v="52 Oak St"/>
    <n v="5"/>
    <x v="2"/>
    <x v="1194"/>
    <s v="In Progress"/>
    <x v="94"/>
    <n v="10.23076923076923"/>
    <s v="Under Utilized"/>
    <x v="2"/>
    <s v="CityC"/>
    <n v="133"/>
    <n v="3"/>
    <n v="130"/>
    <x v="0"/>
    <x v="0"/>
    <n v="100"/>
    <x v="0"/>
    <n v="5"/>
    <s v="Route1"/>
    <s v="Zone2"/>
    <x v="1"/>
    <d v="2023-09-01T10:00:00"/>
  </r>
  <r>
    <n v="2393"/>
    <s v="653 Oak St"/>
    <n v="5"/>
    <x v="4"/>
    <x v="991"/>
    <s v="In Progress"/>
    <x v="35"/>
    <n v="9"/>
    <s v="Under Utilized"/>
    <x v="0"/>
    <s v="CityD"/>
    <n v="81"/>
    <n v="20"/>
    <n v="61"/>
    <x v="0"/>
    <x v="1"/>
    <n v="100"/>
    <x v="2"/>
    <n v="5"/>
    <s v="Route3"/>
    <s v="Zone2"/>
    <x v="2"/>
    <d v="2023-09-01T14:20:00"/>
  </r>
  <r>
    <n v="2394"/>
    <s v="18 Pine St"/>
    <n v="5"/>
    <x v="1"/>
    <x v="1195"/>
    <s v="Completed"/>
    <x v="6"/>
    <n v="6.6111111111111107"/>
    <s v="Utilized"/>
    <x v="1"/>
    <s v="CityC"/>
    <n v="119"/>
    <n v="3"/>
    <n v="116"/>
    <x v="0"/>
    <x v="0"/>
    <n v="100"/>
    <x v="1"/>
    <n v="5"/>
    <s v="Route2"/>
    <s v="Zone1"/>
    <x v="0"/>
    <d v="2023-09-01T13:56:00"/>
  </r>
  <r>
    <n v="2395"/>
    <s v="454 Cedar St"/>
    <n v="5"/>
    <x v="4"/>
    <x v="577"/>
    <s v="Completed"/>
    <x v="67"/>
    <n v="10.466666666666667"/>
    <s v="Under Utilized"/>
    <x v="2"/>
    <s v="CityE"/>
    <n v="157"/>
    <n v="9"/>
    <n v="148"/>
    <x v="0"/>
    <x v="0"/>
    <n v="100"/>
    <x v="1"/>
    <n v="5"/>
    <s v="Route1"/>
    <s v="Zone3"/>
    <x v="2"/>
    <d v="2023-09-01T17:02:00"/>
  </r>
  <r>
    <n v="2396"/>
    <s v="401 Elm St"/>
    <n v="5"/>
    <x v="3"/>
    <x v="1196"/>
    <s v="In Progress"/>
    <x v="45"/>
    <n v="5.3571428571428568"/>
    <s v="Under Utilized"/>
    <x v="1"/>
    <s v="CityE"/>
    <n v="75"/>
    <n v="4"/>
    <n v="71"/>
    <x v="0"/>
    <x v="0"/>
    <n v="100"/>
    <x v="2"/>
    <n v="5"/>
    <s v="Route5"/>
    <s v="Zone2"/>
    <x v="0"/>
    <d v="2023-09-01T09:48:00"/>
  </r>
  <r>
    <n v="2397"/>
    <s v="732 Pine St"/>
    <n v="5"/>
    <x v="2"/>
    <x v="1197"/>
    <s v="Completed"/>
    <x v="6"/>
    <n v="5.6111111111111107"/>
    <s v="Utilized"/>
    <x v="0"/>
    <s v="CityA"/>
    <n v="101"/>
    <n v="5"/>
    <n v="96"/>
    <x v="0"/>
    <x v="0"/>
    <n v="100"/>
    <x v="2"/>
    <n v="5"/>
    <s v="Route3"/>
    <s v="Zone2"/>
    <x v="2"/>
    <d v="2023-09-01T13:00:00"/>
  </r>
  <r>
    <n v="2398"/>
    <s v="744 Pine St"/>
    <n v="5"/>
    <x v="1"/>
    <x v="1198"/>
    <s v="In Progress"/>
    <x v="26"/>
    <n v="3.6666666666666665"/>
    <s v="Utilized"/>
    <x v="0"/>
    <s v="CityC"/>
    <n v="77"/>
    <n v="27"/>
    <n v="50"/>
    <x v="0"/>
    <x v="1"/>
    <n v="100"/>
    <x v="1"/>
    <n v="5"/>
    <s v="Route2"/>
    <s v="Zone2"/>
    <x v="1"/>
    <d v="2023-09-01T08:58:00"/>
  </r>
  <r>
    <n v="2399"/>
    <s v="688 Elm St"/>
    <n v="5"/>
    <x v="0"/>
    <x v="1199"/>
    <s v="In Progress"/>
    <x v="26"/>
    <n v="8.4761904761904763"/>
    <s v="Utilized"/>
    <x v="0"/>
    <s v="CityD"/>
    <n v="178"/>
    <n v="6"/>
    <n v="172"/>
    <x v="0"/>
    <x v="0"/>
    <n v="100"/>
    <x v="2"/>
    <n v="5"/>
    <s v="Route2"/>
    <s v="Zone2"/>
    <x v="0"/>
    <d v="2023-09-01T13:51:00"/>
  </r>
  <r>
    <n v="2400"/>
    <s v="141 Oak St"/>
    <n v="5"/>
    <x v="3"/>
    <x v="1200"/>
    <s v="Completed"/>
    <x v="44"/>
    <n v="8.7200000000000006"/>
    <s v="Utilized"/>
    <x v="2"/>
    <s v="CityD"/>
    <n v="218"/>
    <n v="8"/>
    <n v="210"/>
    <x v="0"/>
    <x v="0"/>
    <n v="100"/>
    <x v="1"/>
    <n v="5"/>
    <s v="Route1"/>
    <s v="Zone2"/>
    <x v="2"/>
    <d v="2023-09-01T09:23:00"/>
  </r>
  <r>
    <n v="2401"/>
    <s v="569 Main St"/>
    <n v="5"/>
    <x v="1"/>
    <x v="1201"/>
    <s v="In Progress"/>
    <x v="22"/>
    <n v="7.2941176470588234"/>
    <s v="Utilized"/>
    <x v="2"/>
    <s v="CityA"/>
    <n v="124"/>
    <n v="27"/>
    <n v="97"/>
    <x v="0"/>
    <x v="1"/>
    <n v="100"/>
    <x v="2"/>
    <n v="5"/>
    <s v="Route4"/>
    <s v="Zone2"/>
    <x v="0"/>
    <d v="2023-09-01T10:33:00"/>
  </r>
  <r>
    <n v="2402"/>
    <s v="743 Pine St"/>
    <n v="5"/>
    <x v="1"/>
    <x v="1202"/>
    <s v="In Progress"/>
    <x v="81"/>
    <n v="10.642857142857142"/>
    <s v="Under Utilized"/>
    <x v="2"/>
    <s v="CityD"/>
    <n v="149"/>
    <n v="18"/>
    <n v="131"/>
    <x v="0"/>
    <x v="1"/>
    <n v="100"/>
    <x v="2"/>
    <n v="5"/>
    <s v="Route5"/>
    <s v="Zone3"/>
    <x v="2"/>
    <d v="2023-09-01T11:01:00"/>
  </r>
  <r>
    <n v="2403"/>
    <s v="946 Main St"/>
    <n v="5"/>
    <x v="2"/>
    <x v="1203"/>
    <s v="Completed"/>
    <x v="18"/>
    <n v="8.125"/>
    <s v="Utilized"/>
    <x v="2"/>
    <s v="CityE"/>
    <n v="130"/>
    <n v="6"/>
    <n v="124"/>
    <x v="0"/>
    <x v="0"/>
    <n v="100"/>
    <x v="0"/>
    <n v="5"/>
    <s v="Route1"/>
    <s v="Zone3"/>
    <x v="1"/>
    <d v="2023-09-01T17:49:00"/>
  </r>
  <r>
    <n v="2404"/>
    <s v="579 Cedar St"/>
    <n v="5"/>
    <x v="3"/>
    <x v="1150"/>
    <s v="Completed"/>
    <x v="80"/>
    <n v="17"/>
    <s v="Under Utilized"/>
    <x v="0"/>
    <s v="CityD"/>
    <n v="187"/>
    <n v="6"/>
    <n v="181"/>
    <x v="0"/>
    <x v="0"/>
    <n v="100"/>
    <x v="1"/>
    <n v="5"/>
    <s v="Route3"/>
    <s v="Zone3"/>
    <x v="2"/>
    <d v="2023-09-01T16:02:00"/>
  </r>
  <r>
    <n v="2405"/>
    <s v="788 Oak St"/>
    <n v="5"/>
    <x v="3"/>
    <x v="1204"/>
    <s v="Completed"/>
    <x v="23"/>
    <n v="14"/>
    <s v="Utilized"/>
    <x v="0"/>
    <s v="CityB"/>
    <n v="238"/>
    <n v="16"/>
    <n v="222"/>
    <x v="0"/>
    <x v="1"/>
    <n v="100"/>
    <x v="2"/>
    <n v="5"/>
    <s v="Route4"/>
    <s v="Zone3"/>
    <x v="2"/>
    <d v="2023-09-01T15:43:00"/>
  </r>
  <r>
    <n v="2406"/>
    <s v="407 Cedar St"/>
    <n v="5"/>
    <x v="0"/>
    <x v="1205"/>
    <s v="Completed"/>
    <x v="1"/>
    <n v="12.470588235294118"/>
    <s v="Utilized"/>
    <x v="0"/>
    <s v="CityB"/>
    <n v="212"/>
    <n v="0"/>
    <n v="212"/>
    <x v="1"/>
    <x v="2"/>
    <n v="100"/>
    <x v="2"/>
    <n v="5"/>
    <s v="Route2"/>
    <s v="Zone3"/>
    <x v="2"/>
    <d v="2023-09-01T11:42:00"/>
  </r>
  <r>
    <n v="2407"/>
    <s v="270 Main St"/>
    <n v="5"/>
    <x v="2"/>
    <x v="1206"/>
    <s v="Completed"/>
    <x v="0"/>
    <n v="11.0625"/>
    <s v="Utilized"/>
    <x v="0"/>
    <s v="CityC"/>
    <n v="177"/>
    <n v="3"/>
    <n v="174"/>
    <x v="0"/>
    <x v="0"/>
    <n v="100"/>
    <x v="2"/>
    <n v="5"/>
    <s v="Route4"/>
    <s v="Zone3"/>
    <x v="0"/>
    <d v="2023-09-01T10:49:00"/>
  </r>
  <r>
    <n v="2408"/>
    <s v="204 Elm St"/>
    <n v="5"/>
    <x v="1"/>
    <x v="1207"/>
    <s v="Completed"/>
    <x v="29"/>
    <n v="9.7222222222222214"/>
    <s v="Utilized"/>
    <x v="0"/>
    <s v="CityA"/>
    <n v="175"/>
    <n v="13"/>
    <n v="162"/>
    <x v="0"/>
    <x v="0"/>
    <n v="100"/>
    <x v="1"/>
    <n v="5"/>
    <s v="Route3"/>
    <s v="Zone2"/>
    <x v="1"/>
    <d v="2023-09-01T08:13:00"/>
  </r>
  <r>
    <n v="2409"/>
    <s v="238 Main St"/>
    <n v="5"/>
    <x v="2"/>
    <x v="1208"/>
    <s v="In Progress"/>
    <x v="92"/>
    <n v="12.1875"/>
    <s v="Utilized"/>
    <x v="0"/>
    <s v="CityA"/>
    <n v="195"/>
    <n v="21"/>
    <n v="174"/>
    <x v="0"/>
    <x v="1"/>
    <n v="100"/>
    <x v="1"/>
    <n v="5"/>
    <s v="Route3"/>
    <s v="Zone3"/>
    <x v="0"/>
    <d v="2023-09-01T11:01:00"/>
  </r>
  <r>
    <n v="2410"/>
    <s v="978 Oak St"/>
    <n v="5"/>
    <x v="4"/>
    <x v="1209"/>
    <s v="In Progress"/>
    <x v="65"/>
    <n v="7.8"/>
    <s v="Utilized"/>
    <x v="0"/>
    <s v="CityD"/>
    <n v="156"/>
    <n v="16"/>
    <n v="140"/>
    <x v="0"/>
    <x v="1"/>
    <n v="100"/>
    <x v="0"/>
    <n v="5"/>
    <s v="Route5"/>
    <s v="Zone1"/>
    <x v="0"/>
    <d v="2023-09-01T08:45:00"/>
  </r>
  <r>
    <n v="2411"/>
    <s v="733 Elm St"/>
    <n v="5"/>
    <x v="2"/>
    <x v="1210"/>
    <s v="In Progress"/>
    <x v="26"/>
    <n v="9.2857142857142865"/>
    <s v="Utilized"/>
    <x v="0"/>
    <s v="CityD"/>
    <n v="195"/>
    <n v="0"/>
    <n v="195"/>
    <x v="1"/>
    <x v="2"/>
    <n v="100"/>
    <x v="2"/>
    <n v="5"/>
    <s v="Route4"/>
    <s v="Zone2"/>
    <x v="0"/>
    <d v="2023-09-01T17:18:00"/>
  </r>
  <r>
    <n v="2412"/>
    <s v="354 Pine St"/>
    <n v="5"/>
    <x v="3"/>
    <x v="1211"/>
    <s v="In Progress"/>
    <x v="36"/>
    <n v="5.7777777777777777"/>
    <s v="Utilized"/>
    <x v="1"/>
    <s v="CityC"/>
    <n v="104"/>
    <n v="20"/>
    <n v="84"/>
    <x v="0"/>
    <x v="1"/>
    <n v="100"/>
    <x v="1"/>
    <n v="5"/>
    <s v="Route3"/>
    <s v="Zone1"/>
    <x v="0"/>
    <d v="2023-09-01T08:48:00"/>
  </r>
  <r>
    <n v="2413"/>
    <s v="479 Cedar St"/>
    <n v="5"/>
    <x v="3"/>
    <x v="1212"/>
    <s v="In Progress"/>
    <x v="98"/>
    <n v="5.666666666666667"/>
    <s v="Under Utilized"/>
    <x v="1"/>
    <s v="CityA"/>
    <n v="68"/>
    <n v="16"/>
    <n v="52"/>
    <x v="0"/>
    <x v="1"/>
    <n v="100"/>
    <x v="2"/>
    <n v="5"/>
    <s v="Route4"/>
    <s v="Zone2"/>
    <x v="0"/>
    <d v="2023-09-01T11:24:00"/>
  </r>
  <r>
    <n v="2414"/>
    <s v="476 Main St"/>
    <n v="5"/>
    <x v="2"/>
    <x v="1213"/>
    <s v="Completed"/>
    <x v="75"/>
    <n v="7"/>
    <s v="Utilized"/>
    <x v="0"/>
    <s v="CityE"/>
    <n v="126"/>
    <n v="12"/>
    <n v="114"/>
    <x v="0"/>
    <x v="0"/>
    <n v="100"/>
    <x v="1"/>
    <n v="5"/>
    <s v="Route5"/>
    <s v="Zone3"/>
    <x v="0"/>
    <d v="2023-09-01T09:07:00"/>
  </r>
  <r>
    <n v="2415"/>
    <s v="870 Elm St"/>
    <n v="5"/>
    <x v="3"/>
    <x v="454"/>
    <s v="In Progress"/>
    <x v="33"/>
    <n v="7.92"/>
    <s v="Utilized"/>
    <x v="0"/>
    <s v="CityA"/>
    <n v="198"/>
    <n v="20"/>
    <n v="178"/>
    <x v="0"/>
    <x v="1"/>
    <n v="100"/>
    <x v="0"/>
    <n v="5"/>
    <s v="Route3"/>
    <s v="Zone2"/>
    <x v="1"/>
    <d v="2023-09-01T13:20:00"/>
  </r>
  <r>
    <n v="2416"/>
    <s v="81 Cedar St"/>
    <n v="5"/>
    <x v="2"/>
    <x v="1214"/>
    <s v="Completed"/>
    <x v="51"/>
    <n v="7.5"/>
    <s v="Utilized"/>
    <x v="0"/>
    <s v="CityD"/>
    <n v="150"/>
    <n v="14"/>
    <n v="136"/>
    <x v="0"/>
    <x v="0"/>
    <n v="100"/>
    <x v="2"/>
    <n v="5"/>
    <s v="Route5"/>
    <s v="Zone1"/>
    <x v="0"/>
    <d v="2023-09-01T11:08:00"/>
  </r>
  <r>
    <n v="2417"/>
    <s v="1 Pine St"/>
    <n v="5"/>
    <x v="3"/>
    <x v="1020"/>
    <s v="Completed"/>
    <x v="7"/>
    <n v="14.375"/>
    <s v="Utilized"/>
    <x v="1"/>
    <s v="CityA"/>
    <n v="230"/>
    <n v="9"/>
    <n v="221"/>
    <x v="0"/>
    <x v="0"/>
    <n v="100"/>
    <x v="1"/>
    <n v="5"/>
    <s v="Route1"/>
    <s v="Zone2"/>
    <x v="0"/>
    <d v="2023-09-01T12:04:00"/>
  </r>
  <r>
    <n v="2418"/>
    <s v="225 Pine St"/>
    <n v="5"/>
    <x v="2"/>
    <x v="1215"/>
    <s v="In Progress"/>
    <x v="93"/>
    <n v="12.777777777777779"/>
    <s v="Under Utilized"/>
    <x v="0"/>
    <s v="CityE"/>
    <n v="115"/>
    <n v="12"/>
    <n v="103"/>
    <x v="0"/>
    <x v="0"/>
    <n v="100"/>
    <x v="0"/>
    <n v="5"/>
    <s v="Route1"/>
    <s v="Zone2"/>
    <x v="0"/>
    <d v="2023-09-01T11:59:00"/>
  </r>
  <r>
    <n v="2419"/>
    <s v="845 Cedar St"/>
    <n v="5"/>
    <x v="4"/>
    <x v="1216"/>
    <s v="Completed"/>
    <x v="31"/>
    <n v="8.3076923076923084"/>
    <s v="Under Utilized"/>
    <x v="2"/>
    <s v="CityC"/>
    <n v="108"/>
    <n v="9"/>
    <n v="99"/>
    <x v="0"/>
    <x v="0"/>
    <n v="100"/>
    <x v="0"/>
    <n v="5"/>
    <s v="Route4"/>
    <s v="Zone1"/>
    <x v="0"/>
    <d v="2023-09-01T16:25:00"/>
  </r>
  <r>
    <n v="2420"/>
    <s v="136 Pine St"/>
    <n v="5"/>
    <x v="1"/>
    <x v="1217"/>
    <s v="In Progress"/>
    <x v="73"/>
    <n v="5.9090909090909092"/>
    <s v="Under Utilized"/>
    <x v="1"/>
    <s v="CityA"/>
    <n v="65"/>
    <n v="7"/>
    <n v="58"/>
    <x v="0"/>
    <x v="0"/>
    <n v="100"/>
    <x v="2"/>
    <n v="5"/>
    <s v="Route1"/>
    <s v="Zone2"/>
    <x v="0"/>
    <d v="2023-09-01T10:58:00"/>
  </r>
  <r>
    <n v="2421"/>
    <s v="560 Cedar St"/>
    <n v="5"/>
    <x v="4"/>
    <x v="1218"/>
    <s v="In Progress"/>
    <x v="51"/>
    <n v="5.75"/>
    <s v="Utilized"/>
    <x v="2"/>
    <s v="CityD"/>
    <n v="115"/>
    <n v="17"/>
    <n v="98"/>
    <x v="0"/>
    <x v="1"/>
    <n v="100"/>
    <x v="1"/>
    <n v="5"/>
    <s v="Route3"/>
    <s v="Zone1"/>
    <x v="2"/>
    <d v="2023-09-01T09:21:00"/>
  </r>
  <r>
    <n v="2422"/>
    <s v="386 Main St"/>
    <n v="5"/>
    <x v="2"/>
    <x v="332"/>
    <s v="Completed"/>
    <x v="53"/>
    <n v="5.7058823529411766"/>
    <s v="Utilized"/>
    <x v="2"/>
    <s v="CityB"/>
    <n v="97"/>
    <n v="0"/>
    <n v="97"/>
    <x v="1"/>
    <x v="2"/>
    <n v="100"/>
    <x v="0"/>
    <n v="5"/>
    <s v="Route2"/>
    <s v="Zone1"/>
    <x v="2"/>
    <d v="2023-09-01T11:09:00"/>
  </r>
  <r>
    <n v="2423"/>
    <s v="224 Pine St"/>
    <n v="5"/>
    <x v="3"/>
    <x v="1219"/>
    <s v="Completed"/>
    <x v="93"/>
    <n v="8.8888888888888893"/>
    <s v="Under Utilized"/>
    <x v="1"/>
    <s v="CityB"/>
    <n v="80"/>
    <n v="22"/>
    <n v="58"/>
    <x v="0"/>
    <x v="1"/>
    <n v="100"/>
    <x v="1"/>
    <n v="5"/>
    <s v="Route3"/>
    <s v="Zone3"/>
    <x v="1"/>
    <d v="2023-09-01T13:01:00"/>
  </r>
  <r>
    <n v="2424"/>
    <s v="913 Cedar St"/>
    <n v="5"/>
    <x v="4"/>
    <x v="1220"/>
    <s v="Completed"/>
    <x v="38"/>
    <n v="15.4"/>
    <s v="Under Utilized"/>
    <x v="2"/>
    <s v="CityE"/>
    <n v="231"/>
    <n v="24"/>
    <n v="207"/>
    <x v="0"/>
    <x v="1"/>
    <n v="100"/>
    <x v="0"/>
    <n v="5"/>
    <s v="Route2"/>
    <s v="Zone1"/>
    <x v="1"/>
    <d v="2023-09-01T15:26:00"/>
  </r>
  <r>
    <n v="2425"/>
    <s v="315 Oak St"/>
    <n v="5"/>
    <x v="0"/>
    <x v="931"/>
    <s v="In Progress"/>
    <x v="77"/>
    <n v="5.5"/>
    <s v="Utilized"/>
    <x v="1"/>
    <s v="CityE"/>
    <n v="99"/>
    <n v="17"/>
    <n v="82"/>
    <x v="0"/>
    <x v="1"/>
    <n v="100"/>
    <x v="0"/>
    <n v="5"/>
    <s v="Route5"/>
    <s v="Zone1"/>
    <x v="1"/>
    <d v="2023-09-01T14:24:00"/>
  </r>
  <r>
    <n v="2426"/>
    <s v="51 Elm St"/>
    <n v="5"/>
    <x v="0"/>
    <x v="1221"/>
    <s v="In Progress"/>
    <x v="92"/>
    <n v="12.125"/>
    <s v="Utilized"/>
    <x v="0"/>
    <s v="CityC"/>
    <n v="194"/>
    <n v="23"/>
    <n v="171"/>
    <x v="0"/>
    <x v="1"/>
    <n v="100"/>
    <x v="1"/>
    <n v="5"/>
    <s v="Route3"/>
    <s v="Zone1"/>
    <x v="2"/>
    <d v="2023-09-01T15:38:00"/>
  </r>
  <r>
    <n v="2427"/>
    <s v="331 Main St"/>
    <n v="5"/>
    <x v="2"/>
    <x v="1222"/>
    <s v="Completed"/>
    <x v="42"/>
    <n v="11.066666666666666"/>
    <s v="Under Utilized"/>
    <x v="0"/>
    <s v="CityA"/>
    <n v="166"/>
    <n v="26"/>
    <n v="140"/>
    <x v="0"/>
    <x v="1"/>
    <n v="100"/>
    <x v="0"/>
    <n v="5"/>
    <s v="Route3"/>
    <s v="Zone2"/>
    <x v="1"/>
    <d v="2023-09-01T16:37:00"/>
  </r>
  <r>
    <n v="2428"/>
    <s v="885 Pine St"/>
    <n v="5"/>
    <x v="4"/>
    <x v="1023"/>
    <s v="In Progress"/>
    <x v="86"/>
    <n v="4.9545454545454541"/>
    <s v="Utilized"/>
    <x v="2"/>
    <s v="CityC"/>
    <n v="109"/>
    <n v="27"/>
    <n v="82"/>
    <x v="0"/>
    <x v="1"/>
    <n v="100"/>
    <x v="0"/>
    <n v="5"/>
    <s v="Route2"/>
    <s v="Zone3"/>
    <x v="2"/>
    <d v="2023-09-01T12:45:00"/>
  </r>
  <r>
    <n v="2429"/>
    <s v="523 Main St"/>
    <n v="5"/>
    <x v="3"/>
    <x v="1223"/>
    <s v="In Progress"/>
    <x v="41"/>
    <n v="5.7272727272727275"/>
    <s v="Under Utilized"/>
    <x v="2"/>
    <s v="CityC"/>
    <n v="63"/>
    <n v="17"/>
    <n v="46"/>
    <x v="0"/>
    <x v="1"/>
    <n v="100"/>
    <x v="0"/>
    <n v="5"/>
    <s v="Route5"/>
    <s v="Zone3"/>
    <x v="0"/>
    <d v="2023-09-01T14:27:00"/>
  </r>
  <r>
    <n v="2430"/>
    <s v="442 Oak St"/>
    <n v="5"/>
    <x v="4"/>
    <x v="1224"/>
    <s v="In Progress"/>
    <x v="55"/>
    <n v="11.461538461538462"/>
    <s v="Under Utilized"/>
    <x v="2"/>
    <s v="CityD"/>
    <n v="149"/>
    <n v="28"/>
    <n v="121"/>
    <x v="0"/>
    <x v="1"/>
    <n v="100"/>
    <x v="0"/>
    <n v="5"/>
    <s v="Route4"/>
    <s v="Zone3"/>
    <x v="2"/>
    <d v="2023-09-01T10:32:00"/>
  </r>
  <r>
    <n v="2431"/>
    <s v="55 Elm St"/>
    <n v="5"/>
    <x v="1"/>
    <x v="1225"/>
    <s v="In Progress"/>
    <x v="78"/>
    <n v="7.6111111111111107"/>
    <s v="Utilized"/>
    <x v="0"/>
    <s v="CityB"/>
    <n v="137"/>
    <n v="8"/>
    <n v="129"/>
    <x v="0"/>
    <x v="0"/>
    <n v="100"/>
    <x v="2"/>
    <n v="5"/>
    <s v="Route4"/>
    <s v="Zone2"/>
    <x v="2"/>
    <d v="2023-09-01T12:44:00"/>
  </r>
  <r>
    <n v="2432"/>
    <s v="210 Oak St"/>
    <n v="5"/>
    <x v="3"/>
    <x v="1226"/>
    <s v="Completed"/>
    <x v="53"/>
    <n v="8.882352941176471"/>
    <s v="Utilized"/>
    <x v="1"/>
    <s v="CityC"/>
    <n v="151"/>
    <n v="3"/>
    <n v="148"/>
    <x v="0"/>
    <x v="0"/>
    <n v="100"/>
    <x v="0"/>
    <n v="5"/>
    <s v="Route3"/>
    <s v="Zone3"/>
    <x v="1"/>
    <d v="2023-09-01T14:23:00"/>
  </r>
  <r>
    <n v="2433"/>
    <s v="408 Pine St"/>
    <n v="5"/>
    <x v="0"/>
    <x v="1227"/>
    <s v="Completed"/>
    <x v="50"/>
    <n v="13"/>
    <s v="Under Utilized"/>
    <x v="2"/>
    <s v="CityA"/>
    <n v="195"/>
    <n v="25"/>
    <n v="170"/>
    <x v="0"/>
    <x v="1"/>
    <n v="100"/>
    <x v="1"/>
    <n v="5"/>
    <s v="Route1"/>
    <s v="Zone3"/>
    <x v="1"/>
    <d v="2023-09-01T15:19:00"/>
  </r>
  <r>
    <n v="2434"/>
    <s v="111 Elm St"/>
    <n v="5"/>
    <x v="1"/>
    <x v="1228"/>
    <s v="Completed"/>
    <x v="56"/>
    <n v="7.7727272727272725"/>
    <s v="Utilized"/>
    <x v="0"/>
    <s v="CityE"/>
    <n v="171"/>
    <n v="12"/>
    <n v="159"/>
    <x v="0"/>
    <x v="0"/>
    <n v="100"/>
    <x v="2"/>
    <n v="5"/>
    <s v="Route5"/>
    <s v="Zone3"/>
    <x v="1"/>
    <d v="2023-09-01T15:31:00"/>
  </r>
  <r>
    <n v="2435"/>
    <s v="759 Pine St"/>
    <n v="5"/>
    <x v="0"/>
    <x v="1229"/>
    <s v="Completed"/>
    <x v="76"/>
    <n v="7.6428571428571432"/>
    <s v="Under Utilized"/>
    <x v="2"/>
    <s v="CityA"/>
    <n v="107"/>
    <n v="11"/>
    <n v="96"/>
    <x v="0"/>
    <x v="0"/>
    <n v="100"/>
    <x v="1"/>
    <n v="5"/>
    <s v="Route4"/>
    <s v="Zone2"/>
    <x v="0"/>
    <d v="2023-09-01T16:03:00"/>
  </r>
  <r>
    <n v="2436"/>
    <s v="175 Elm St"/>
    <n v="5"/>
    <x v="3"/>
    <x v="1230"/>
    <s v="In Progress"/>
    <x v="88"/>
    <n v="10.882352941176471"/>
    <s v="Utilized"/>
    <x v="0"/>
    <s v="CityE"/>
    <n v="185"/>
    <n v="7"/>
    <n v="178"/>
    <x v="0"/>
    <x v="0"/>
    <n v="100"/>
    <x v="0"/>
    <n v="5"/>
    <s v="Route3"/>
    <s v="Zone3"/>
    <x v="0"/>
    <d v="2023-09-01T14:00:00"/>
  </r>
  <r>
    <n v="2437"/>
    <s v="15 Elm St"/>
    <n v="5"/>
    <x v="3"/>
    <x v="1231"/>
    <s v="Completed"/>
    <x v="80"/>
    <n v="9.1818181818181817"/>
    <s v="Under Utilized"/>
    <x v="0"/>
    <s v="CityC"/>
    <n v="101"/>
    <n v="17"/>
    <n v="84"/>
    <x v="0"/>
    <x v="1"/>
    <n v="100"/>
    <x v="0"/>
    <n v="5"/>
    <s v="Route2"/>
    <s v="Zone2"/>
    <x v="2"/>
    <d v="2023-09-01T12:37:00"/>
  </r>
  <r>
    <n v="2438"/>
    <s v="900 Pine St"/>
    <n v="5"/>
    <x v="0"/>
    <x v="1232"/>
    <s v="Completed"/>
    <x v="13"/>
    <n v="5.5384615384615383"/>
    <s v="Under Utilized"/>
    <x v="1"/>
    <s v="CityE"/>
    <n v="72"/>
    <n v="17"/>
    <n v="55"/>
    <x v="0"/>
    <x v="1"/>
    <n v="100"/>
    <x v="1"/>
    <n v="5"/>
    <s v="Route3"/>
    <s v="Zone3"/>
    <x v="2"/>
    <d v="2023-09-01T13:07:00"/>
  </r>
  <r>
    <n v="2439"/>
    <s v="550 Elm St"/>
    <n v="5"/>
    <x v="3"/>
    <x v="1233"/>
    <s v="Completed"/>
    <x v="21"/>
    <n v="21.7"/>
    <s v="Under Utilized"/>
    <x v="1"/>
    <s v="CityA"/>
    <n v="217"/>
    <n v="4"/>
    <n v="213"/>
    <x v="0"/>
    <x v="0"/>
    <n v="100"/>
    <x v="0"/>
    <n v="5"/>
    <s v="Route2"/>
    <s v="Zone3"/>
    <x v="0"/>
    <d v="2023-09-01T09:41:00"/>
  </r>
  <r>
    <n v="2440"/>
    <s v="644 Elm St"/>
    <n v="5"/>
    <x v="4"/>
    <x v="1234"/>
    <s v="In Progress"/>
    <x v="32"/>
    <n v="16.642857142857142"/>
    <s v="Under Utilized"/>
    <x v="1"/>
    <s v="CityC"/>
    <n v="233"/>
    <n v="18"/>
    <n v="215"/>
    <x v="0"/>
    <x v="1"/>
    <n v="100"/>
    <x v="1"/>
    <n v="5"/>
    <s v="Route5"/>
    <s v="Zone2"/>
    <x v="1"/>
    <d v="2023-09-01T15:32:00"/>
  </r>
  <r>
    <n v="2441"/>
    <s v="532 Pine St"/>
    <n v="5"/>
    <x v="2"/>
    <x v="439"/>
    <s v="Completed"/>
    <x v="65"/>
    <n v="4.5"/>
    <s v="Utilized"/>
    <x v="2"/>
    <s v="CityC"/>
    <n v="90"/>
    <n v="10"/>
    <n v="80"/>
    <x v="0"/>
    <x v="0"/>
    <n v="100"/>
    <x v="1"/>
    <n v="5"/>
    <s v="Route4"/>
    <s v="Zone3"/>
    <x v="0"/>
    <d v="2023-09-01T17:34:00"/>
  </r>
  <r>
    <n v="2442"/>
    <s v="587 Cedar St"/>
    <n v="5"/>
    <x v="4"/>
    <x v="1235"/>
    <s v="In Progress"/>
    <x v="27"/>
    <n v="7.1818181818181817"/>
    <s v="Under Utilized"/>
    <x v="0"/>
    <s v="CityE"/>
    <n v="79"/>
    <n v="6"/>
    <n v="73"/>
    <x v="0"/>
    <x v="0"/>
    <n v="100"/>
    <x v="2"/>
    <n v="5"/>
    <s v="Route3"/>
    <s v="Zone1"/>
    <x v="0"/>
    <d v="2023-09-01T15:21:00"/>
  </r>
  <r>
    <n v="2443"/>
    <s v="753 Pine St"/>
    <n v="5"/>
    <x v="0"/>
    <x v="1236"/>
    <s v="In Progress"/>
    <x v="19"/>
    <n v="6.1538461538461542"/>
    <s v="Under Utilized"/>
    <x v="0"/>
    <s v="CityA"/>
    <n v="80"/>
    <n v="7"/>
    <n v="73"/>
    <x v="0"/>
    <x v="0"/>
    <n v="100"/>
    <x v="0"/>
    <n v="5"/>
    <s v="Route3"/>
    <s v="Zone2"/>
    <x v="0"/>
    <d v="2023-09-01T16:54:00"/>
  </r>
  <r>
    <n v="2444"/>
    <s v="449 Elm St"/>
    <n v="5"/>
    <x v="1"/>
    <x v="1237"/>
    <s v="In Progress"/>
    <x v="0"/>
    <n v="8.3125"/>
    <s v="Utilized"/>
    <x v="0"/>
    <s v="CityA"/>
    <n v="133"/>
    <n v="15"/>
    <n v="118"/>
    <x v="0"/>
    <x v="0"/>
    <n v="100"/>
    <x v="0"/>
    <n v="5"/>
    <s v="Route3"/>
    <s v="Zone1"/>
    <x v="1"/>
    <d v="2023-09-01T12:44:00"/>
  </r>
  <r>
    <n v="2445"/>
    <s v="888 Elm St"/>
    <n v="5"/>
    <x v="0"/>
    <x v="1238"/>
    <s v="In Progress"/>
    <x v="38"/>
    <n v="4.1333333333333337"/>
    <s v="Under Utilized"/>
    <x v="1"/>
    <s v="CityC"/>
    <n v="62"/>
    <n v="28"/>
    <n v="34"/>
    <x v="0"/>
    <x v="1"/>
    <n v="100"/>
    <x v="1"/>
    <n v="5"/>
    <s v="Route5"/>
    <s v="Zone2"/>
    <x v="2"/>
    <d v="2023-09-01T13:22:00"/>
  </r>
  <r>
    <n v="2446"/>
    <s v="249 Main St"/>
    <n v="5"/>
    <x v="0"/>
    <x v="1239"/>
    <s v="In Progress"/>
    <x v="88"/>
    <n v="12.647058823529411"/>
    <s v="Utilized"/>
    <x v="0"/>
    <s v="CityD"/>
    <n v="215"/>
    <n v="23"/>
    <n v="192"/>
    <x v="0"/>
    <x v="1"/>
    <n v="100"/>
    <x v="1"/>
    <n v="5"/>
    <s v="Route5"/>
    <s v="Zone1"/>
    <x v="0"/>
    <d v="2023-09-01T12:41:00"/>
  </r>
  <r>
    <n v="2447"/>
    <s v="182 Cedar St"/>
    <n v="5"/>
    <x v="4"/>
    <x v="1240"/>
    <s v="Completed"/>
    <x v="75"/>
    <n v="12.666666666666666"/>
    <s v="Utilized"/>
    <x v="1"/>
    <s v="CityC"/>
    <n v="228"/>
    <n v="19"/>
    <n v="209"/>
    <x v="0"/>
    <x v="1"/>
    <n v="100"/>
    <x v="2"/>
    <n v="5"/>
    <s v="Route5"/>
    <s v="Zone1"/>
    <x v="1"/>
    <d v="2023-09-01T14:16:00"/>
  </r>
  <r>
    <n v="2448"/>
    <s v="419 Main St"/>
    <n v="5"/>
    <x v="4"/>
    <x v="1241"/>
    <s v="In Progress"/>
    <x v="96"/>
    <n v="17.846153846153847"/>
    <s v="Under Utilized"/>
    <x v="0"/>
    <s v="CityC"/>
    <n v="232"/>
    <n v="5"/>
    <n v="227"/>
    <x v="0"/>
    <x v="0"/>
    <n v="100"/>
    <x v="0"/>
    <n v="5"/>
    <s v="Route5"/>
    <s v="Zone2"/>
    <x v="2"/>
    <d v="2023-09-01T14:50:00"/>
  </r>
  <r>
    <n v="2449"/>
    <s v="235 Cedar St"/>
    <n v="5"/>
    <x v="1"/>
    <x v="1242"/>
    <s v="Completed"/>
    <x v="2"/>
    <n v="4.8666666666666663"/>
    <s v="Under Utilized"/>
    <x v="2"/>
    <s v="CityE"/>
    <n v="73"/>
    <n v="5"/>
    <n v="68"/>
    <x v="0"/>
    <x v="0"/>
    <n v="100"/>
    <x v="1"/>
    <n v="5"/>
    <s v="Route4"/>
    <s v="Zone1"/>
    <x v="2"/>
    <d v="2023-09-01T15:24:00"/>
  </r>
  <r>
    <n v="2450"/>
    <s v="983 Main St"/>
    <n v="5"/>
    <x v="1"/>
    <x v="1243"/>
    <s v="In Progress"/>
    <x v="64"/>
    <n v="14.214285714285714"/>
    <s v="Under Utilized"/>
    <x v="0"/>
    <s v="CityD"/>
    <n v="199"/>
    <n v="5"/>
    <n v="194"/>
    <x v="0"/>
    <x v="0"/>
    <n v="100"/>
    <x v="1"/>
    <n v="5"/>
    <s v="Route3"/>
    <s v="Zone2"/>
    <x v="2"/>
    <d v="2023-09-01T11:52:00"/>
  </r>
  <r>
    <n v="2451"/>
    <s v="805 Cedar St"/>
    <n v="5"/>
    <x v="0"/>
    <x v="1244"/>
    <s v="In Progress"/>
    <x v="14"/>
    <n v="19.666666666666668"/>
    <s v="Under Utilized"/>
    <x v="1"/>
    <s v="CityC"/>
    <n v="236"/>
    <n v="25"/>
    <n v="211"/>
    <x v="0"/>
    <x v="1"/>
    <n v="100"/>
    <x v="1"/>
    <n v="5"/>
    <s v="Route2"/>
    <s v="Zone3"/>
    <x v="2"/>
    <d v="2023-09-01T12:53:00"/>
  </r>
  <r>
    <n v="2452"/>
    <s v="737 Pine St"/>
    <n v="5"/>
    <x v="1"/>
    <x v="1245"/>
    <s v="In Progress"/>
    <x v="30"/>
    <n v="17"/>
    <s v="Under Utilized"/>
    <x v="0"/>
    <s v="CityB"/>
    <n v="204"/>
    <n v="24"/>
    <n v="180"/>
    <x v="0"/>
    <x v="1"/>
    <n v="100"/>
    <x v="0"/>
    <n v="5"/>
    <s v="Route2"/>
    <s v="Zone1"/>
    <x v="0"/>
    <d v="2023-09-01T11:10:00"/>
  </r>
  <r>
    <n v="2453"/>
    <s v="698 Main St"/>
    <n v="5"/>
    <x v="1"/>
    <x v="353"/>
    <s v="In Progress"/>
    <x v="33"/>
    <n v="3.08"/>
    <s v="Utilized"/>
    <x v="2"/>
    <s v="CityE"/>
    <n v="77"/>
    <n v="12"/>
    <n v="65"/>
    <x v="0"/>
    <x v="0"/>
    <n v="100"/>
    <x v="2"/>
    <n v="5"/>
    <s v="Route3"/>
    <s v="Zone3"/>
    <x v="0"/>
    <d v="2023-09-01T15:53:00"/>
  </r>
  <r>
    <n v="2454"/>
    <s v="490 Main St"/>
    <n v="5"/>
    <x v="1"/>
    <x v="1246"/>
    <s v="In Progress"/>
    <x v="6"/>
    <n v="10.166666666666666"/>
    <s v="Utilized"/>
    <x v="1"/>
    <s v="CityA"/>
    <n v="183"/>
    <n v="8"/>
    <n v="175"/>
    <x v="0"/>
    <x v="0"/>
    <n v="100"/>
    <x v="1"/>
    <n v="5"/>
    <s v="Route2"/>
    <s v="Zone3"/>
    <x v="2"/>
    <d v="2023-09-01T16:30:00"/>
  </r>
  <r>
    <n v="2455"/>
    <s v="882 Pine St"/>
    <n v="5"/>
    <x v="2"/>
    <x v="500"/>
    <s v="In Progress"/>
    <x v="51"/>
    <n v="9.5"/>
    <s v="Utilized"/>
    <x v="2"/>
    <s v="CityD"/>
    <n v="190"/>
    <n v="11"/>
    <n v="179"/>
    <x v="0"/>
    <x v="0"/>
    <n v="100"/>
    <x v="2"/>
    <n v="5"/>
    <s v="Route1"/>
    <s v="Zone2"/>
    <x v="0"/>
    <d v="2023-09-01T17:35:00"/>
  </r>
  <r>
    <n v="2456"/>
    <s v="922 Pine St"/>
    <n v="5"/>
    <x v="0"/>
    <x v="914"/>
    <s v="Completed"/>
    <x v="90"/>
    <n v="12.25"/>
    <s v="Under Utilized"/>
    <x v="0"/>
    <s v="CityA"/>
    <n v="147"/>
    <n v="5"/>
    <n v="142"/>
    <x v="0"/>
    <x v="0"/>
    <n v="100"/>
    <x v="0"/>
    <n v="5"/>
    <s v="Route4"/>
    <s v="Zone1"/>
    <x v="0"/>
    <d v="2023-09-01T12:25:00"/>
  </r>
  <r>
    <n v="2457"/>
    <s v="799 Elm St"/>
    <n v="5"/>
    <x v="3"/>
    <x v="74"/>
    <s v="In Progress"/>
    <x v="20"/>
    <n v="18.899999999999999"/>
    <s v="Under Utilized"/>
    <x v="0"/>
    <s v="CityD"/>
    <n v="189"/>
    <n v="24"/>
    <n v="165"/>
    <x v="0"/>
    <x v="1"/>
    <n v="100"/>
    <x v="1"/>
    <n v="5"/>
    <s v="Route3"/>
    <s v="Zone1"/>
    <x v="0"/>
    <d v="2023-09-01T15:40:00"/>
  </r>
  <r>
    <n v="2458"/>
    <s v="374 Main St"/>
    <n v="5"/>
    <x v="1"/>
    <x v="1247"/>
    <s v="Completed"/>
    <x v="50"/>
    <n v="14.733333333333333"/>
    <s v="Under Utilized"/>
    <x v="1"/>
    <s v="CityD"/>
    <n v="221"/>
    <n v="0"/>
    <n v="221"/>
    <x v="1"/>
    <x v="2"/>
    <n v="100"/>
    <x v="1"/>
    <n v="5"/>
    <s v="Route5"/>
    <s v="Zone1"/>
    <x v="0"/>
    <d v="2023-09-01T16:55:00"/>
  </r>
  <r>
    <n v="2459"/>
    <s v="554 Elm St"/>
    <n v="5"/>
    <x v="3"/>
    <x v="1248"/>
    <s v="In Progress"/>
    <x v="59"/>
    <n v="12.125"/>
    <s v="Utilized"/>
    <x v="1"/>
    <s v="CityA"/>
    <n v="194"/>
    <n v="24"/>
    <n v="170"/>
    <x v="0"/>
    <x v="1"/>
    <n v="100"/>
    <x v="1"/>
    <n v="5"/>
    <s v="Route5"/>
    <s v="Zone3"/>
    <x v="0"/>
    <d v="2023-09-01T12:34:00"/>
  </r>
  <r>
    <n v="2460"/>
    <s v="675 Elm St"/>
    <n v="5"/>
    <x v="2"/>
    <x v="1249"/>
    <s v="In Progress"/>
    <x v="44"/>
    <n v="4.88"/>
    <s v="Utilized"/>
    <x v="1"/>
    <s v="CityA"/>
    <n v="122"/>
    <n v="13"/>
    <n v="109"/>
    <x v="0"/>
    <x v="0"/>
    <n v="100"/>
    <x v="1"/>
    <n v="5"/>
    <s v="Route4"/>
    <s v="Zone3"/>
    <x v="0"/>
    <d v="2023-09-01T15:22:00"/>
  </r>
  <r>
    <n v="2461"/>
    <s v="230 Oak St"/>
    <n v="5"/>
    <x v="4"/>
    <x v="1250"/>
    <s v="In Progress"/>
    <x v="85"/>
    <n v="8.5"/>
    <s v="Utilized"/>
    <x v="0"/>
    <s v="CityC"/>
    <n v="136"/>
    <n v="18"/>
    <n v="118"/>
    <x v="0"/>
    <x v="1"/>
    <n v="100"/>
    <x v="0"/>
    <n v="5"/>
    <s v="Route3"/>
    <s v="Zone2"/>
    <x v="1"/>
    <d v="2023-09-01T14:29:00"/>
  </r>
  <r>
    <n v="2462"/>
    <s v="691 Elm St"/>
    <n v="5"/>
    <x v="3"/>
    <x v="25"/>
    <s v="In Progress"/>
    <x v="88"/>
    <n v="4.2352941176470589"/>
    <s v="Utilized"/>
    <x v="0"/>
    <s v="CityA"/>
    <n v="72"/>
    <n v="17"/>
    <n v="55"/>
    <x v="0"/>
    <x v="1"/>
    <n v="100"/>
    <x v="2"/>
    <n v="5"/>
    <s v="Route4"/>
    <s v="Zone3"/>
    <x v="2"/>
    <d v="2023-09-01T08:23:00"/>
  </r>
  <r>
    <n v="2463"/>
    <s v="403 Oak St"/>
    <n v="5"/>
    <x v="3"/>
    <x v="1251"/>
    <s v="In Progress"/>
    <x v="39"/>
    <n v="13.5"/>
    <s v="Under Utilized"/>
    <x v="0"/>
    <s v="CityE"/>
    <n v="189"/>
    <n v="27"/>
    <n v="162"/>
    <x v="0"/>
    <x v="1"/>
    <n v="100"/>
    <x v="0"/>
    <n v="5"/>
    <s v="Route5"/>
    <s v="Zone1"/>
    <x v="0"/>
    <d v="2023-09-01T13:11:00"/>
  </r>
  <r>
    <n v="2464"/>
    <s v="796 Oak St"/>
    <n v="5"/>
    <x v="0"/>
    <x v="1252"/>
    <s v="In Progress"/>
    <x v="15"/>
    <n v="20.636363636363637"/>
    <s v="Under Utilized"/>
    <x v="2"/>
    <s v="CityB"/>
    <n v="227"/>
    <n v="0"/>
    <n v="227"/>
    <x v="1"/>
    <x v="2"/>
    <n v="100"/>
    <x v="2"/>
    <n v="5"/>
    <s v="Route4"/>
    <s v="Zone3"/>
    <x v="1"/>
    <d v="2023-09-01T09:09:00"/>
  </r>
  <r>
    <n v="2465"/>
    <s v="459 Main St"/>
    <n v="5"/>
    <x v="4"/>
    <x v="357"/>
    <s v="In Progress"/>
    <x v="32"/>
    <n v="10.857142857142858"/>
    <s v="Under Utilized"/>
    <x v="1"/>
    <s v="CityA"/>
    <n v="152"/>
    <n v="23"/>
    <n v="129"/>
    <x v="0"/>
    <x v="1"/>
    <n v="100"/>
    <x v="0"/>
    <n v="5"/>
    <s v="Route1"/>
    <s v="Zone2"/>
    <x v="2"/>
    <d v="2023-09-01T08:49:00"/>
  </r>
  <r>
    <n v="2466"/>
    <s v="415 Cedar St"/>
    <n v="5"/>
    <x v="2"/>
    <x v="1"/>
    <s v="Completed"/>
    <x v="34"/>
    <n v="10.625"/>
    <s v="Utilized"/>
    <x v="2"/>
    <s v="CityC"/>
    <n v="170"/>
    <n v="21"/>
    <n v="149"/>
    <x v="0"/>
    <x v="1"/>
    <n v="100"/>
    <x v="0"/>
    <n v="5"/>
    <s v="Route4"/>
    <s v="Zone3"/>
    <x v="0"/>
    <d v="2023-09-01T16:42:00"/>
  </r>
  <r>
    <n v="2467"/>
    <s v="751 Main St"/>
    <n v="5"/>
    <x v="0"/>
    <x v="1253"/>
    <s v="Completed"/>
    <x v="85"/>
    <n v="10.125"/>
    <s v="Utilized"/>
    <x v="0"/>
    <s v="CityC"/>
    <n v="162"/>
    <n v="16"/>
    <n v="146"/>
    <x v="0"/>
    <x v="1"/>
    <n v="100"/>
    <x v="2"/>
    <n v="5"/>
    <s v="Route2"/>
    <s v="Zone2"/>
    <x v="0"/>
    <d v="2023-09-01T15:56:00"/>
  </r>
  <r>
    <n v="2468"/>
    <s v="667 Elm St"/>
    <n v="5"/>
    <x v="3"/>
    <x v="1254"/>
    <s v="In Progress"/>
    <x v="5"/>
    <n v="7.2"/>
    <s v="Utilized"/>
    <x v="2"/>
    <s v="CityC"/>
    <n v="144"/>
    <n v="0"/>
    <n v="144"/>
    <x v="1"/>
    <x v="2"/>
    <n v="100"/>
    <x v="2"/>
    <n v="5"/>
    <s v="Route2"/>
    <s v="Zone2"/>
    <x v="2"/>
    <d v="2023-09-01T08:32:00"/>
  </r>
  <r>
    <n v="2469"/>
    <s v="585 Elm St"/>
    <n v="5"/>
    <x v="4"/>
    <x v="1246"/>
    <s v="In Progress"/>
    <x v="45"/>
    <n v="9.2857142857142865"/>
    <s v="Under Utilized"/>
    <x v="0"/>
    <s v="CityA"/>
    <n v="130"/>
    <n v="24"/>
    <n v="106"/>
    <x v="0"/>
    <x v="1"/>
    <n v="100"/>
    <x v="0"/>
    <n v="5"/>
    <s v="Route1"/>
    <s v="Zone3"/>
    <x v="2"/>
    <d v="2023-09-01T11:28:00"/>
  </r>
  <r>
    <n v="2470"/>
    <s v="582 Pine St"/>
    <n v="5"/>
    <x v="1"/>
    <x v="1255"/>
    <s v="In Progress"/>
    <x v="17"/>
    <n v="9.1428571428571423"/>
    <s v="Under Utilized"/>
    <x v="2"/>
    <s v="CityE"/>
    <n v="128"/>
    <n v="2"/>
    <n v="126"/>
    <x v="0"/>
    <x v="0"/>
    <n v="100"/>
    <x v="2"/>
    <n v="5"/>
    <s v="Route2"/>
    <s v="Zone3"/>
    <x v="2"/>
    <d v="2023-09-01T11:38:00"/>
  </r>
  <r>
    <n v="2471"/>
    <s v="774 Cedar St"/>
    <n v="5"/>
    <x v="3"/>
    <x v="1256"/>
    <s v="In Progress"/>
    <x v="40"/>
    <n v="3.5714285714285716"/>
    <s v="Utilized"/>
    <x v="2"/>
    <s v="CityC"/>
    <n v="75"/>
    <n v="15"/>
    <n v="60"/>
    <x v="0"/>
    <x v="0"/>
    <n v="100"/>
    <x v="1"/>
    <n v="5"/>
    <s v="Route1"/>
    <s v="Zone2"/>
    <x v="0"/>
    <d v="2023-09-01T15:42:00"/>
  </r>
  <r>
    <n v="2472"/>
    <s v="571 Cedar St"/>
    <n v="5"/>
    <x v="0"/>
    <x v="1257"/>
    <s v="Completed"/>
    <x v="43"/>
    <n v="6.76"/>
    <s v="Utilized"/>
    <x v="0"/>
    <s v="CityA"/>
    <n v="169"/>
    <n v="26"/>
    <n v="143"/>
    <x v="0"/>
    <x v="1"/>
    <n v="100"/>
    <x v="0"/>
    <n v="5"/>
    <s v="Route3"/>
    <s v="Zone2"/>
    <x v="1"/>
    <d v="2023-09-01T16:07:00"/>
  </r>
  <r>
    <n v="2473"/>
    <s v="792 Oak St"/>
    <n v="5"/>
    <x v="2"/>
    <x v="1258"/>
    <s v="In Progress"/>
    <x v="85"/>
    <n v="14.25"/>
    <s v="Utilized"/>
    <x v="0"/>
    <s v="CityB"/>
    <n v="228"/>
    <n v="19"/>
    <n v="209"/>
    <x v="0"/>
    <x v="1"/>
    <n v="100"/>
    <x v="1"/>
    <n v="5"/>
    <s v="Route1"/>
    <s v="Zone3"/>
    <x v="0"/>
    <d v="2023-09-01T13:57:00"/>
  </r>
  <r>
    <n v="2474"/>
    <s v="441 Cedar St"/>
    <n v="5"/>
    <x v="0"/>
    <x v="1259"/>
    <s v="Completed"/>
    <x v="7"/>
    <n v="6.625"/>
    <s v="Utilized"/>
    <x v="2"/>
    <s v="CityE"/>
    <n v="106"/>
    <n v="10"/>
    <n v="96"/>
    <x v="0"/>
    <x v="0"/>
    <n v="100"/>
    <x v="1"/>
    <n v="5"/>
    <s v="Route5"/>
    <s v="Zone1"/>
    <x v="0"/>
    <d v="2023-09-01T14:22:00"/>
  </r>
  <r>
    <n v="2475"/>
    <s v="555 Oak St"/>
    <n v="5"/>
    <x v="0"/>
    <x v="508"/>
    <s v="Completed"/>
    <x v="8"/>
    <n v="13.5"/>
    <s v="Utilized"/>
    <x v="2"/>
    <s v="CityE"/>
    <n v="216"/>
    <n v="24"/>
    <n v="192"/>
    <x v="0"/>
    <x v="1"/>
    <n v="100"/>
    <x v="2"/>
    <n v="5"/>
    <s v="Route2"/>
    <s v="Zone1"/>
    <x v="2"/>
    <d v="2023-09-01T08:50:00"/>
  </r>
  <r>
    <n v="2476"/>
    <s v="889 Main St"/>
    <n v="5"/>
    <x v="2"/>
    <x v="1260"/>
    <s v="In Progress"/>
    <x v="20"/>
    <n v="19.7"/>
    <s v="Under Utilized"/>
    <x v="0"/>
    <s v="CityB"/>
    <n v="197"/>
    <n v="15"/>
    <n v="182"/>
    <x v="0"/>
    <x v="0"/>
    <n v="100"/>
    <x v="2"/>
    <n v="5"/>
    <s v="Route2"/>
    <s v="Zone3"/>
    <x v="2"/>
    <d v="2023-09-01T08:30:00"/>
  </r>
  <r>
    <n v="2477"/>
    <s v="130 Main St"/>
    <n v="5"/>
    <x v="4"/>
    <x v="669"/>
    <s v="In Progress"/>
    <x v="29"/>
    <n v="13.055555555555555"/>
    <s v="Utilized"/>
    <x v="1"/>
    <s v="CityB"/>
    <n v="235"/>
    <n v="13"/>
    <n v="222"/>
    <x v="0"/>
    <x v="0"/>
    <n v="100"/>
    <x v="2"/>
    <n v="5"/>
    <s v="Route4"/>
    <s v="Zone1"/>
    <x v="2"/>
    <d v="2023-09-01T10:56:00"/>
  </r>
  <r>
    <n v="2478"/>
    <s v="818 Main St"/>
    <n v="5"/>
    <x v="0"/>
    <x v="676"/>
    <s v="Completed"/>
    <x v="44"/>
    <n v="6.32"/>
    <s v="Utilized"/>
    <x v="2"/>
    <s v="CityA"/>
    <n v="158"/>
    <n v="23"/>
    <n v="135"/>
    <x v="0"/>
    <x v="1"/>
    <n v="100"/>
    <x v="2"/>
    <n v="5"/>
    <s v="Route5"/>
    <s v="Zone3"/>
    <x v="1"/>
    <d v="2023-09-01T13:29:00"/>
  </r>
  <r>
    <n v="2479"/>
    <s v="709 Elm St"/>
    <n v="5"/>
    <x v="0"/>
    <x v="1261"/>
    <s v="Completed"/>
    <x v="93"/>
    <n v="14.333333333333334"/>
    <s v="Under Utilized"/>
    <x v="2"/>
    <s v="CityE"/>
    <n v="129"/>
    <n v="6"/>
    <n v="123"/>
    <x v="0"/>
    <x v="0"/>
    <n v="100"/>
    <x v="2"/>
    <n v="5"/>
    <s v="Route2"/>
    <s v="Zone1"/>
    <x v="1"/>
    <d v="2023-09-01T08:51:00"/>
  </r>
  <r>
    <n v="2480"/>
    <s v="444 Cedar St"/>
    <n v="5"/>
    <x v="4"/>
    <x v="1126"/>
    <s v="Completed"/>
    <x v="18"/>
    <n v="9.6875"/>
    <s v="Utilized"/>
    <x v="1"/>
    <s v="CityA"/>
    <n v="155"/>
    <n v="9"/>
    <n v="146"/>
    <x v="0"/>
    <x v="0"/>
    <n v="100"/>
    <x v="2"/>
    <n v="5"/>
    <s v="Route2"/>
    <s v="Zone1"/>
    <x v="0"/>
    <d v="2023-09-01T08:40:00"/>
  </r>
  <r>
    <n v="2481"/>
    <s v="520 Oak St"/>
    <n v="5"/>
    <x v="2"/>
    <x v="1262"/>
    <s v="In Progress"/>
    <x v="19"/>
    <n v="17.23076923076923"/>
    <s v="Under Utilized"/>
    <x v="1"/>
    <s v="CityB"/>
    <n v="224"/>
    <n v="14"/>
    <n v="210"/>
    <x v="0"/>
    <x v="0"/>
    <n v="100"/>
    <x v="0"/>
    <n v="5"/>
    <s v="Route5"/>
    <s v="Zone2"/>
    <x v="2"/>
    <d v="2023-09-01T08:53:00"/>
  </r>
  <r>
    <n v="2482"/>
    <s v="306 Cedar St"/>
    <n v="5"/>
    <x v="4"/>
    <x v="1263"/>
    <s v="Completed"/>
    <x v="29"/>
    <n v="9.7777777777777786"/>
    <s v="Utilized"/>
    <x v="2"/>
    <s v="CityE"/>
    <n v="176"/>
    <n v="12"/>
    <n v="164"/>
    <x v="0"/>
    <x v="0"/>
    <n v="100"/>
    <x v="2"/>
    <n v="5"/>
    <s v="Route1"/>
    <s v="Zone1"/>
    <x v="1"/>
    <d v="2023-09-01T16:25:00"/>
  </r>
  <r>
    <n v="2483"/>
    <s v="867 Cedar St"/>
    <n v="5"/>
    <x v="0"/>
    <x v="1264"/>
    <s v="In Progress"/>
    <x v="11"/>
    <n v="10.166666666666666"/>
    <s v="Under Utilized"/>
    <x v="2"/>
    <s v="CityD"/>
    <n v="122"/>
    <n v="7"/>
    <n v="115"/>
    <x v="0"/>
    <x v="0"/>
    <n v="100"/>
    <x v="2"/>
    <n v="5"/>
    <s v="Route4"/>
    <s v="Zone3"/>
    <x v="2"/>
    <d v="2023-09-01T11:35:00"/>
  </r>
  <r>
    <n v="2484"/>
    <s v="567 Main St"/>
    <n v="5"/>
    <x v="3"/>
    <x v="1265"/>
    <s v="Completed"/>
    <x v="29"/>
    <n v="6.3888888888888893"/>
    <s v="Utilized"/>
    <x v="0"/>
    <s v="CityD"/>
    <n v="115"/>
    <n v="1"/>
    <n v="114"/>
    <x v="0"/>
    <x v="0"/>
    <n v="100"/>
    <x v="1"/>
    <n v="5"/>
    <s v="Route3"/>
    <s v="Zone2"/>
    <x v="1"/>
    <d v="2023-09-01T10:06:00"/>
  </r>
  <r>
    <n v="2485"/>
    <s v="291 Oak St"/>
    <n v="5"/>
    <x v="1"/>
    <x v="1266"/>
    <s v="In Progress"/>
    <x v="83"/>
    <n v="15.857142857142858"/>
    <s v="Under Utilized"/>
    <x v="1"/>
    <s v="CityB"/>
    <n v="222"/>
    <n v="4"/>
    <n v="218"/>
    <x v="0"/>
    <x v="0"/>
    <n v="100"/>
    <x v="0"/>
    <n v="5"/>
    <s v="Route5"/>
    <s v="Zone2"/>
    <x v="2"/>
    <d v="2023-09-01T15:54:00"/>
  </r>
  <r>
    <n v="2486"/>
    <s v="642 Cedar St"/>
    <n v="5"/>
    <x v="0"/>
    <x v="1267"/>
    <s v="In Progress"/>
    <x v="74"/>
    <n v="7.95"/>
    <s v="Utilized"/>
    <x v="1"/>
    <s v="CityA"/>
    <n v="159"/>
    <n v="6"/>
    <n v="153"/>
    <x v="0"/>
    <x v="0"/>
    <n v="100"/>
    <x v="2"/>
    <n v="5"/>
    <s v="Route3"/>
    <s v="Zone2"/>
    <x v="0"/>
    <d v="2023-09-01T12:06:00"/>
  </r>
  <r>
    <n v="2487"/>
    <s v="469 Main St"/>
    <n v="5"/>
    <x v="1"/>
    <x v="1268"/>
    <s v="Completed"/>
    <x v="59"/>
    <n v="13.1875"/>
    <s v="Utilized"/>
    <x v="0"/>
    <s v="CityB"/>
    <n v="211"/>
    <n v="26"/>
    <n v="185"/>
    <x v="0"/>
    <x v="1"/>
    <n v="100"/>
    <x v="1"/>
    <n v="5"/>
    <s v="Route3"/>
    <s v="Zone3"/>
    <x v="2"/>
    <d v="2023-09-01T16:33:00"/>
  </r>
  <r>
    <n v="2488"/>
    <s v="94 Oak St"/>
    <n v="5"/>
    <x v="2"/>
    <x v="1269"/>
    <s v="In Progress"/>
    <x v="79"/>
    <n v="9.0526315789473681"/>
    <s v="Utilized"/>
    <x v="1"/>
    <s v="CityE"/>
    <n v="172"/>
    <n v="11"/>
    <n v="161"/>
    <x v="0"/>
    <x v="0"/>
    <n v="100"/>
    <x v="0"/>
    <n v="5"/>
    <s v="Route3"/>
    <s v="Zone3"/>
    <x v="0"/>
    <d v="2023-09-01T13:17:00"/>
  </r>
  <r>
    <n v="2489"/>
    <s v="241 Cedar St"/>
    <n v="5"/>
    <x v="1"/>
    <x v="1061"/>
    <s v="Completed"/>
    <x v="5"/>
    <n v="4.5999999999999996"/>
    <s v="Utilized"/>
    <x v="1"/>
    <s v="CityC"/>
    <n v="92"/>
    <n v="29"/>
    <n v="63"/>
    <x v="0"/>
    <x v="1"/>
    <n v="100"/>
    <x v="1"/>
    <n v="5"/>
    <s v="Route2"/>
    <s v="Zone1"/>
    <x v="1"/>
    <d v="2023-09-01T09:16:00"/>
  </r>
  <r>
    <n v="2490"/>
    <s v="459 Pine St"/>
    <n v="5"/>
    <x v="1"/>
    <x v="411"/>
    <s v="Completed"/>
    <x v="60"/>
    <n v="6.0588235294117645"/>
    <s v="Utilized"/>
    <x v="0"/>
    <s v="CityE"/>
    <n v="103"/>
    <n v="4"/>
    <n v="99"/>
    <x v="0"/>
    <x v="0"/>
    <n v="100"/>
    <x v="2"/>
    <n v="5"/>
    <s v="Route1"/>
    <s v="Zone1"/>
    <x v="1"/>
    <d v="2023-09-01T12:04:00"/>
  </r>
  <r>
    <n v="2491"/>
    <s v="201 Cedar St"/>
    <n v="5"/>
    <x v="2"/>
    <x v="1270"/>
    <s v="Completed"/>
    <x v="40"/>
    <n v="5.666666666666667"/>
    <s v="Utilized"/>
    <x v="2"/>
    <s v="CityE"/>
    <n v="119"/>
    <n v="17"/>
    <n v="102"/>
    <x v="0"/>
    <x v="1"/>
    <n v="100"/>
    <x v="1"/>
    <n v="5"/>
    <s v="Route1"/>
    <s v="Zone3"/>
    <x v="0"/>
    <d v="2023-09-01T09:12:00"/>
  </r>
  <r>
    <n v="2492"/>
    <s v="27 Cedar St"/>
    <n v="5"/>
    <x v="1"/>
    <x v="850"/>
    <s v="In Progress"/>
    <x v="81"/>
    <n v="14.428571428571429"/>
    <s v="Under Utilized"/>
    <x v="0"/>
    <s v="CityD"/>
    <n v="202"/>
    <n v="0"/>
    <n v="202"/>
    <x v="1"/>
    <x v="2"/>
    <n v="100"/>
    <x v="1"/>
    <n v="5"/>
    <s v="Route3"/>
    <s v="Zone1"/>
    <x v="2"/>
    <d v="2023-09-01T10:47:00"/>
  </r>
  <r>
    <n v="2493"/>
    <s v="282 Pine St"/>
    <n v="5"/>
    <x v="3"/>
    <x v="1271"/>
    <s v="In Progress"/>
    <x v="62"/>
    <n v="8"/>
    <s v="Under Utilized"/>
    <x v="2"/>
    <s v="CityC"/>
    <n v="104"/>
    <n v="2"/>
    <n v="102"/>
    <x v="0"/>
    <x v="0"/>
    <n v="100"/>
    <x v="1"/>
    <n v="5"/>
    <s v="Route4"/>
    <s v="Zone1"/>
    <x v="0"/>
    <d v="2023-09-01T11:25:00"/>
  </r>
  <r>
    <n v="2494"/>
    <s v="987 Cedar St"/>
    <n v="5"/>
    <x v="3"/>
    <x v="1272"/>
    <s v="Completed"/>
    <x v="89"/>
    <n v="4.7333333333333334"/>
    <s v="Under Utilized"/>
    <x v="1"/>
    <s v="CityA"/>
    <n v="71"/>
    <n v="3"/>
    <n v="68"/>
    <x v="0"/>
    <x v="0"/>
    <n v="100"/>
    <x v="0"/>
    <n v="5"/>
    <s v="Route4"/>
    <s v="Zone1"/>
    <x v="2"/>
    <d v="2023-09-01T12:44:00"/>
  </r>
  <r>
    <n v="2495"/>
    <s v="737 Pine St"/>
    <n v="5"/>
    <x v="1"/>
    <x v="1273"/>
    <s v="Completed"/>
    <x v="42"/>
    <n v="15.066666666666666"/>
    <s v="Under Utilized"/>
    <x v="0"/>
    <s v="CityD"/>
    <n v="226"/>
    <n v="8"/>
    <n v="218"/>
    <x v="0"/>
    <x v="0"/>
    <n v="100"/>
    <x v="1"/>
    <n v="5"/>
    <s v="Route4"/>
    <s v="Zone3"/>
    <x v="0"/>
    <d v="2023-09-01T15:36:00"/>
  </r>
  <r>
    <n v="2496"/>
    <s v="626 Cedar St"/>
    <n v="5"/>
    <x v="1"/>
    <x v="1274"/>
    <s v="In Progress"/>
    <x v="50"/>
    <n v="14.2"/>
    <s v="Under Utilized"/>
    <x v="1"/>
    <s v="CityE"/>
    <n v="213"/>
    <n v="18"/>
    <n v="195"/>
    <x v="0"/>
    <x v="1"/>
    <n v="100"/>
    <x v="1"/>
    <n v="5"/>
    <s v="Route2"/>
    <s v="Zone1"/>
    <x v="1"/>
    <d v="2023-09-01T15:08:00"/>
  </r>
  <r>
    <n v="2497"/>
    <s v="394 Cedar St"/>
    <n v="5"/>
    <x v="2"/>
    <x v="154"/>
    <s v="In Progress"/>
    <x v="97"/>
    <n v="11.833333333333334"/>
    <s v="Under Utilized"/>
    <x v="0"/>
    <s v="CityE"/>
    <n v="142"/>
    <n v="21"/>
    <n v="121"/>
    <x v="0"/>
    <x v="1"/>
    <n v="100"/>
    <x v="2"/>
    <n v="5"/>
    <s v="Route2"/>
    <s v="Zone1"/>
    <x v="0"/>
    <d v="2023-09-01T13:51:00"/>
  </r>
  <r>
    <n v="2498"/>
    <s v="878 Cedar St"/>
    <n v="5"/>
    <x v="0"/>
    <x v="1275"/>
    <s v="In Progress"/>
    <x v="77"/>
    <n v="4.5555555555555554"/>
    <s v="Utilized"/>
    <x v="2"/>
    <s v="CityA"/>
    <n v="82"/>
    <n v="16"/>
    <n v="66"/>
    <x v="0"/>
    <x v="1"/>
    <n v="100"/>
    <x v="1"/>
    <n v="5"/>
    <s v="Route1"/>
    <s v="Zone3"/>
    <x v="2"/>
    <d v="2023-09-01T08:56:00"/>
  </r>
  <r>
    <n v="2499"/>
    <s v="938 Pine St"/>
    <n v="5"/>
    <x v="0"/>
    <x v="1276"/>
    <s v="In Progress"/>
    <x v="65"/>
    <n v="7.05"/>
    <s v="Utilized"/>
    <x v="1"/>
    <s v="CityB"/>
    <n v="141"/>
    <n v="7"/>
    <n v="134"/>
    <x v="0"/>
    <x v="0"/>
    <n v="100"/>
    <x v="2"/>
    <n v="5"/>
    <s v="Route2"/>
    <s v="Zone3"/>
    <x v="2"/>
    <d v="2023-09-01T15:47:00"/>
  </r>
  <r>
    <n v="2500"/>
    <s v="510 Elm St"/>
    <n v="5"/>
    <x v="2"/>
    <x v="1180"/>
    <s v="Completed"/>
    <x v="79"/>
    <n v="7.0526315789473681"/>
    <s v="Utilized"/>
    <x v="1"/>
    <s v="CityD"/>
    <n v="134"/>
    <n v="23"/>
    <n v="111"/>
    <x v="0"/>
    <x v="1"/>
    <n v="100"/>
    <x v="2"/>
    <n v="5"/>
    <s v="Route5"/>
    <s v="Zone2"/>
    <x v="2"/>
    <d v="2023-09-01T12:2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x v="0"/>
    <s v="884 Main St"/>
    <n v="5"/>
    <x v="0"/>
    <d v="2023-09-04T13:33:00"/>
    <x v="0"/>
    <s v="D59"/>
    <n v="5.75"/>
    <x v="0"/>
    <s v="Van A"/>
    <s v="CityE"/>
    <n v="92"/>
    <n v="13"/>
    <n v="79"/>
    <x v="0"/>
    <s v="Delayed"/>
    <n v="100"/>
    <x v="0"/>
    <n v="5"/>
    <x v="0"/>
    <x v="0"/>
    <s v="Custom Rules"/>
    <d v="2023-09-01T13:48:00"/>
  </r>
  <r>
    <x v="1"/>
    <s v="55 Oak St"/>
    <n v="5"/>
    <x v="0"/>
    <d v="2023-09-01T15:47:00"/>
    <x v="0"/>
    <s v="D4"/>
    <n v="9.5882352941176467"/>
    <x v="0"/>
    <s v="Truck B"/>
    <s v="CityA"/>
    <n v="163"/>
    <n v="19"/>
    <n v="144"/>
    <x v="0"/>
    <s v="Extremely Delayed"/>
    <n v="100"/>
    <x v="1"/>
    <n v="5"/>
    <x v="1"/>
    <x v="1"/>
    <s v="Custom Rules"/>
    <d v="2023-09-01T14:02:00"/>
  </r>
  <r>
    <x v="2"/>
    <s v="123 Main St"/>
    <n v="5"/>
    <x v="0"/>
    <d v="2023-09-01T16:20:00"/>
    <x v="0"/>
    <s v="D21"/>
    <n v="12.8"/>
    <x v="1"/>
    <s v="Truck B"/>
    <s v="CityD"/>
    <n v="192"/>
    <n v="0"/>
    <n v="192"/>
    <x v="1"/>
    <s v="On time"/>
    <n v="100"/>
    <x v="2"/>
    <n v="5"/>
    <x v="1"/>
    <x v="0"/>
    <s v="Custom Rules"/>
    <d v="2023-09-01T15:02:00"/>
  </r>
  <r>
    <x v="3"/>
    <s v="66 Cedar St"/>
    <n v="5"/>
    <x v="1"/>
    <d v="2023-09-03T14:41:00"/>
    <x v="0"/>
    <s v="D70"/>
    <n v="8.4117647058823533"/>
    <x v="0"/>
    <s v="Truck B"/>
    <s v="CityA"/>
    <n v="143"/>
    <n v="17"/>
    <n v="126"/>
    <x v="0"/>
    <s v="Extremely Delayed"/>
    <n v="100"/>
    <x v="0"/>
    <n v="5"/>
    <x v="2"/>
    <x v="1"/>
    <s v="Custom Rules"/>
    <d v="2023-09-01T15:23:00"/>
  </r>
  <r>
    <x v="4"/>
    <s v="748 Elm St"/>
    <n v="5"/>
    <x v="2"/>
    <d v="2023-09-01T11:23:00"/>
    <x v="0"/>
    <s v="D77"/>
    <n v="10.3"/>
    <x v="1"/>
    <s v="Bike C"/>
    <s v="CityC"/>
    <n v="103"/>
    <n v="17"/>
    <n v="86"/>
    <x v="0"/>
    <s v="Extremely Delayed"/>
    <n v="100"/>
    <x v="2"/>
    <n v="5"/>
    <x v="0"/>
    <x v="2"/>
    <s v="Expedited Rules"/>
    <d v="2023-09-01T12:08:00"/>
  </r>
  <r>
    <x v="5"/>
    <s v="255 Cedar St"/>
    <n v="5"/>
    <x v="2"/>
    <d v="2023-09-01T12:56:00"/>
    <x v="1"/>
    <s v="D54"/>
    <n v="7.65"/>
    <x v="0"/>
    <s v="Van A"/>
    <s v="CityE"/>
    <n v="153"/>
    <n v="22"/>
    <n v="131"/>
    <x v="0"/>
    <s v="Extremely Delayed"/>
    <n v="100"/>
    <x v="0"/>
    <n v="5"/>
    <x v="3"/>
    <x v="2"/>
    <s v="Standard Rules"/>
    <d v="2023-09-01T12:07:00"/>
  </r>
  <r>
    <x v="6"/>
    <s v="856 Elm St"/>
    <n v="5"/>
    <x v="3"/>
    <d v="2023-09-07T13:48:00"/>
    <x v="1"/>
    <s v="D99"/>
    <n v="8.9444444444444446"/>
    <x v="0"/>
    <s v="Truck B"/>
    <s v="CityE"/>
    <n v="161"/>
    <n v="8"/>
    <n v="153"/>
    <x v="0"/>
    <s v="Delayed"/>
    <n v="100"/>
    <x v="1"/>
    <n v="5"/>
    <x v="4"/>
    <x v="2"/>
    <s v="Expedited Rules"/>
    <d v="2023-09-01T14:20:00"/>
  </r>
  <r>
    <x v="7"/>
    <s v="665 Pine St"/>
    <n v="5"/>
    <x v="3"/>
    <d v="2023-09-06T14:46:00"/>
    <x v="1"/>
    <s v="D84"/>
    <n v="6"/>
    <x v="0"/>
    <s v="Truck B"/>
    <s v="CityD"/>
    <n v="96"/>
    <n v="17"/>
    <n v="79"/>
    <x v="0"/>
    <s v="Extremely Delayed"/>
    <n v="100"/>
    <x v="1"/>
    <n v="5"/>
    <x v="0"/>
    <x v="0"/>
    <s v="Expedited Rules"/>
    <d v="2023-09-01T09:11:00"/>
  </r>
  <r>
    <x v="8"/>
    <s v="340 Main St"/>
    <n v="5"/>
    <x v="3"/>
    <d v="2023-09-01T15:36:00"/>
    <x v="1"/>
    <s v="D49"/>
    <n v="8.4375"/>
    <x v="0"/>
    <s v="Bike C"/>
    <s v="CityE"/>
    <n v="135"/>
    <n v="5"/>
    <n v="130"/>
    <x v="0"/>
    <s v="Delayed"/>
    <n v="100"/>
    <x v="1"/>
    <n v="5"/>
    <x v="1"/>
    <x v="2"/>
    <s v="Standard Rules"/>
    <d v="2023-09-01T15:35:00"/>
  </r>
  <r>
    <x v="9"/>
    <s v="969 Pine St"/>
    <n v="5"/>
    <x v="0"/>
    <d v="2023-09-02T08:43:00"/>
    <x v="0"/>
    <s v="D53"/>
    <n v="12.263157894736842"/>
    <x v="0"/>
    <s v="Bike C"/>
    <s v="CityB"/>
    <n v="233"/>
    <n v="19"/>
    <n v="214"/>
    <x v="0"/>
    <s v="Extremely Delayed"/>
    <n v="100"/>
    <x v="0"/>
    <n v="5"/>
    <x v="1"/>
    <x v="2"/>
    <s v="Standard Rules"/>
    <d v="2023-09-01T09:30:00"/>
  </r>
  <r>
    <x v="10"/>
    <s v="718 Pine St"/>
    <n v="5"/>
    <x v="1"/>
    <d v="2023-09-03T10:17:00"/>
    <x v="1"/>
    <s v="D1"/>
    <n v="10.684210526315789"/>
    <x v="0"/>
    <s v="Van A"/>
    <s v="CityB"/>
    <n v="203"/>
    <n v="24"/>
    <n v="179"/>
    <x v="0"/>
    <s v="Extremely Delayed"/>
    <n v="100"/>
    <x v="0"/>
    <n v="5"/>
    <x v="3"/>
    <x v="1"/>
    <s v="Custom Rules"/>
    <d v="2023-09-01T17:00:00"/>
  </r>
  <r>
    <x v="11"/>
    <s v="391 Pine St"/>
    <n v="5"/>
    <x v="2"/>
    <d v="2023-09-06T13:54:00"/>
    <x v="1"/>
    <s v="D44"/>
    <n v="12.5"/>
    <x v="1"/>
    <s v="Truck B"/>
    <s v="CityA"/>
    <n v="150"/>
    <n v="18"/>
    <n v="132"/>
    <x v="0"/>
    <s v="Extremely Delayed"/>
    <n v="100"/>
    <x v="2"/>
    <n v="5"/>
    <x v="1"/>
    <x v="2"/>
    <s v="Standard Rules"/>
    <d v="2023-09-01T14:33:00"/>
  </r>
  <r>
    <x v="12"/>
    <s v="868 Oak St"/>
    <n v="5"/>
    <x v="2"/>
    <d v="2023-09-03T12:16:00"/>
    <x v="0"/>
    <s v="D32"/>
    <n v="9.7692307692307701"/>
    <x v="1"/>
    <s v="Van A"/>
    <s v="CityC"/>
    <n v="127"/>
    <n v="17"/>
    <n v="110"/>
    <x v="0"/>
    <s v="Extremely Delayed"/>
    <n v="100"/>
    <x v="2"/>
    <n v="5"/>
    <x v="4"/>
    <x v="2"/>
    <s v="Expedited Rules"/>
    <d v="2023-09-01T17:24:00"/>
  </r>
  <r>
    <x v="13"/>
    <s v="99 Oak St"/>
    <n v="5"/>
    <x v="4"/>
    <d v="2023-09-08T16:25:00"/>
    <x v="0"/>
    <s v="D38"/>
    <n v="5.0769230769230766"/>
    <x v="1"/>
    <s v="Truck B"/>
    <s v="CityC"/>
    <n v="66"/>
    <n v="11"/>
    <n v="55"/>
    <x v="0"/>
    <s v="Delayed"/>
    <n v="100"/>
    <x v="0"/>
    <n v="5"/>
    <x v="3"/>
    <x v="2"/>
    <s v="Expedited Rules"/>
    <d v="2023-09-01T16:32:00"/>
  </r>
  <r>
    <x v="14"/>
    <s v="182 Pine St"/>
    <n v="5"/>
    <x v="4"/>
    <d v="2023-09-03T14:12:00"/>
    <x v="1"/>
    <s v="D23"/>
    <n v="6.25"/>
    <x v="1"/>
    <s v="Bike C"/>
    <s v="CityB"/>
    <n v="75"/>
    <n v="26"/>
    <n v="49"/>
    <x v="0"/>
    <s v="Extremely Delayed"/>
    <n v="100"/>
    <x v="1"/>
    <n v="5"/>
    <x v="4"/>
    <x v="2"/>
    <s v="Standard Rules"/>
    <d v="2023-09-01T10:45:00"/>
  </r>
  <r>
    <x v="15"/>
    <s v="512 Main St"/>
    <n v="5"/>
    <x v="2"/>
    <d v="2023-09-05T13:52:00"/>
    <x v="1"/>
    <s v="D67"/>
    <n v="14.818181818181818"/>
    <x v="1"/>
    <s v="Van A"/>
    <s v="CityC"/>
    <n v="163"/>
    <n v="6"/>
    <n v="157"/>
    <x v="0"/>
    <s v="Delayed"/>
    <n v="100"/>
    <x v="0"/>
    <n v="5"/>
    <x v="3"/>
    <x v="2"/>
    <s v="Standard Rules"/>
    <d v="2023-09-01T10:22:00"/>
  </r>
  <r>
    <x v="16"/>
    <s v="267 Pine St"/>
    <n v="5"/>
    <x v="2"/>
    <d v="2023-09-04T10:40:00"/>
    <x v="1"/>
    <s v="D11"/>
    <n v="11.6"/>
    <x v="1"/>
    <s v="Van A"/>
    <s v="CityA"/>
    <n v="174"/>
    <n v="16"/>
    <n v="158"/>
    <x v="0"/>
    <s v="Extremely Delayed"/>
    <n v="100"/>
    <x v="1"/>
    <n v="5"/>
    <x v="4"/>
    <x v="1"/>
    <s v="Expedited Rules"/>
    <d v="2023-09-01T10:27:00"/>
  </r>
  <r>
    <x v="17"/>
    <s v="233 Oak St"/>
    <n v="5"/>
    <x v="3"/>
    <d v="2023-09-05T10:43:00"/>
    <x v="0"/>
    <s v="D49"/>
    <n v="10.4375"/>
    <x v="0"/>
    <s v="Truck B"/>
    <s v="CityC"/>
    <n v="167"/>
    <n v="1"/>
    <n v="166"/>
    <x v="0"/>
    <s v="Delayed"/>
    <n v="100"/>
    <x v="2"/>
    <n v="5"/>
    <x v="0"/>
    <x v="2"/>
    <s v="Custom Rules"/>
    <d v="2023-09-01T13:09:00"/>
  </r>
  <r>
    <x v="18"/>
    <s v="348 Pine St"/>
    <n v="5"/>
    <x v="3"/>
    <d v="2023-09-04T14:53:00"/>
    <x v="1"/>
    <s v="D33"/>
    <n v="15.642857142857142"/>
    <x v="1"/>
    <s v="Van A"/>
    <s v="CityA"/>
    <n v="219"/>
    <n v="13"/>
    <n v="206"/>
    <x v="0"/>
    <s v="Delayed"/>
    <n v="100"/>
    <x v="1"/>
    <n v="5"/>
    <x v="1"/>
    <x v="1"/>
    <s v="Expedited Rules"/>
    <d v="2023-09-01T09:17:00"/>
  </r>
  <r>
    <x v="19"/>
    <s v="537 Oak St"/>
    <n v="5"/>
    <x v="3"/>
    <d v="2023-09-02T11:34:00"/>
    <x v="1"/>
    <s v="D33"/>
    <n v="15.214285714285714"/>
    <x v="1"/>
    <s v="Van A"/>
    <s v="CityE"/>
    <n v="213"/>
    <n v="24"/>
    <n v="189"/>
    <x v="0"/>
    <s v="Extremely Delayed"/>
    <n v="100"/>
    <x v="0"/>
    <n v="5"/>
    <x v="3"/>
    <x v="1"/>
    <s v="Custom Rules"/>
    <d v="2023-09-01T11:15:00"/>
  </r>
  <r>
    <x v="20"/>
    <s v="901 Cedar St"/>
    <n v="5"/>
    <x v="3"/>
    <d v="2023-09-03T13:25:00"/>
    <x v="1"/>
    <s v="D9"/>
    <n v="5.875"/>
    <x v="0"/>
    <s v="Van A"/>
    <s v="CityE"/>
    <n v="94"/>
    <n v="24"/>
    <n v="70"/>
    <x v="0"/>
    <s v="Extremely Delayed"/>
    <n v="100"/>
    <x v="2"/>
    <n v="5"/>
    <x v="2"/>
    <x v="2"/>
    <s v="Custom Rules"/>
    <d v="2023-09-01T14:12:00"/>
  </r>
  <r>
    <x v="21"/>
    <s v="571 Main St"/>
    <n v="5"/>
    <x v="4"/>
    <d v="2023-09-06T12:05:00"/>
    <x v="0"/>
    <s v="D91"/>
    <n v="17.846153846153847"/>
    <x v="1"/>
    <s v="Van A"/>
    <s v="CityB"/>
    <n v="232"/>
    <n v="21"/>
    <n v="211"/>
    <x v="0"/>
    <s v="Extremely Delayed"/>
    <n v="100"/>
    <x v="2"/>
    <n v="5"/>
    <x v="4"/>
    <x v="0"/>
    <s v="Expedited Rules"/>
    <d v="2023-09-01T13:51:00"/>
  </r>
  <r>
    <x v="22"/>
    <s v="98 Elm St"/>
    <n v="5"/>
    <x v="3"/>
    <d v="2023-09-06T10:34:00"/>
    <x v="0"/>
    <s v="D88"/>
    <n v="15.1"/>
    <x v="1"/>
    <s v="Truck B"/>
    <s v="CityD"/>
    <n v="151"/>
    <n v="6"/>
    <n v="145"/>
    <x v="0"/>
    <s v="Delayed"/>
    <n v="100"/>
    <x v="0"/>
    <n v="5"/>
    <x v="3"/>
    <x v="1"/>
    <s v="Standard Rules"/>
    <d v="2023-09-01T16:56:00"/>
  </r>
  <r>
    <x v="23"/>
    <s v="987 Cedar St"/>
    <n v="5"/>
    <x v="3"/>
    <d v="2023-09-06T15:11:00"/>
    <x v="0"/>
    <s v="D53"/>
    <n v="4.1052631578947372"/>
    <x v="0"/>
    <s v="Van A"/>
    <s v="CityB"/>
    <n v="78"/>
    <n v="29"/>
    <n v="49"/>
    <x v="0"/>
    <s v="Extremely Delayed"/>
    <n v="100"/>
    <x v="0"/>
    <n v="5"/>
    <x v="1"/>
    <x v="0"/>
    <s v="Custom Rules"/>
    <d v="2023-09-01T08:31:00"/>
  </r>
  <r>
    <x v="24"/>
    <s v="5 Oak St"/>
    <n v="5"/>
    <x v="1"/>
    <d v="2023-09-03T14:10:00"/>
    <x v="1"/>
    <s v="D10"/>
    <n v="15"/>
    <x v="1"/>
    <s v="Bike C"/>
    <s v="CityE"/>
    <n v="150"/>
    <n v="0"/>
    <n v="150"/>
    <x v="1"/>
    <s v="On time"/>
    <n v="100"/>
    <x v="2"/>
    <n v="5"/>
    <x v="0"/>
    <x v="1"/>
    <s v="Custom Rules"/>
    <d v="2023-09-01T14:26:00"/>
  </r>
  <r>
    <x v="25"/>
    <s v="314 Main St"/>
    <n v="5"/>
    <x v="0"/>
    <d v="2023-09-04T14:37:00"/>
    <x v="1"/>
    <s v="D5"/>
    <n v="9.0588235294117645"/>
    <x v="0"/>
    <s v="Van A"/>
    <s v="CityD"/>
    <n v="154"/>
    <n v="7"/>
    <n v="147"/>
    <x v="0"/>
    <s v="Delayed"/>
    <n v="100"/>
    <x v="2"/>
    <n v="5"/>
    <x v="1"/>
    <x v="0"/>
    <s v="Standard Rules"/>
    <d v="2023-09-01T09:45:00"/>
  </r>
  <r>
    <x v="26"/>
    <s v="577 Oak St"/>
    <n v="5"/>
    <x v="3"/>
    <d v="2023-09-06T11:21:00"/>
    <x v="0"/>
    <s v="D14"/>
    <n v="9"/>
    <x v="0"/>
    <s v="Van A"/>
    <s v="CityA"/>
    <n v="153"/>
    <n v="22"/>
    <n v="131"/>
    <x v="0"/>
    <s v="Extremely Delayed"/>
    <n v="100"/>
    <x v="0"/>
    <n v="5"/>
    <x v="0"/>
    <x v="1"/>
    <s v="Custom Rules"/>
    <d v="2023-09-01T14:20:00"/>
  </r>
  <r>
    <x v="27"/>
    <s v="979 Elm St"/>
    <n v="5"/>
    <x v="2"/>
    <d v="2023-09-02T09:14:00"/>
    <x v="0"/>
    <s v="D80"/>
    <n v="12.692307692307692"/>
    <x v="1"/>
    <s v="Truck B"/>
    <s v="CityC"/>
    <n v="165"/>
    <n v="17"/>
    <n v="148"/>
    <x v="0"/>
    <s v="Extremely Delayed"/>
    <n v="100"/>
    <x v="0"/>
    <n v="5"/>
    <x v="2"/>
    <x v="2"/>
    <s v="Expedited Rules"/>
    <d v="2023-09-01T16:34:00"/>
  </r>
  <r>
    <x v="28"/>
    <s v="652 Cedar St"/>
    <n v="5"/>
    <x v="1"/>
    <d v="2023-09-07T16:45:00"/>
    <x v="1"/>
    <s v="D90"/>
    <n v="24.5"/>
    <x v="1"/>
    <s v="Bike C"/>
    <s v="CityE"/>
    <n v="196"/>
    <n v="13"/>
    <n v="183"/>
    <x v="0"/>
    <s v="Delayed"/>
    <n v="100"/>
    <x v="2"/>
    <n v="5"/>
    <x v="0"/>
    <x v="1"/>
    <s v="Expedited Rules"/>
    <d v="2023-09-01T10:10:00"/>
  </r>
  <r>
    <x v="29"/>
    <s v="187 Cedar St"/>
    <n v="5"/>
    <x v="2"/>
    <d v="2023-09-01T13:23:00"/>
    <x v="1"/>
    <s v="D60"/>
    <n v="3.8095238095238093"/>
    <x v="0"/>
    <s v="Van A"/>
    <s v="CityD"/>
    <n v="80"/>
    <n v="28"/>
    <n v="52"/>
    <x v="0"/>
    <s v="Extremely Delayed"/>
    <n v="100"/>
    <x v="2"/>
    <n v="5"/>
    <x v="3"/>
    <x v="0"/>
    <s v="Expedited Rules"/>
    <d v="2023-09-01T13:52:00"/>
  </r>
  <r>
    <x v="30"/>
    <s v="1000 Oak St"/>
    <n v="5"/>
    <x v="3"/>
    <d v="2023-09-05T15:33:00"/>
    <x v="1"/>
    <s v="D42"/>
    <n v="11.454545454545455"/>
    <x v="1"/>
    <s v="Bike C"/>
    <s v="CityD"/>
    <n v="126"/>
    <n v="2"/>
    <n v="124"/>
    <x v="0"/>
    <s v="Delayed"/>
    <n v="100"/>
    <x v="1"/>
    <n v="5"/>
    <x v="3"/>
    <x v="2"/>
    <s v="Expedited Rules"/>
    <d v="2023-09-01T15:43:00"/>
  </r>
  <r>
    <x v="31"/>
    <s v="894 Elm St"/>
    <n v="5"/>
    <x v="0"/>
    <d v="2023-09-06T14:54:00"/>
    <x v="0"/>
    <s v="D82"/>
    <n v="12.461538461538462"/>
    <x v="1"/>
    <s v="Bike C"/>
    <s v="CityC"/>
    <n v="162"/>
    <n v="28"/>
    <n v="134"/>
    <x v="0"/>
    <s v="Extremely Delayed"/>
    <n v="100"/>
    <x v="1"/>
    <n v="5"/>
    <x v="4"/>
    <x v="0"/>
    <s v="Custom Rules"/>
    <d v="2023-09-01T15:47:00"/>
  </r>
  <r>
    <x v="32"/>
    <s v="384 Cedar St"/>
    <n v="5"/>
    <x v="2"/>
    <d v="2023-09-06T08:39:00"/>
    <x v="1"/>
    <s v="D27"/>
    <n v="9.5555555555555554"/>
    <x v="0"/>
    <s v="Van A"/>
    <s v="CityA"/>
    <n v="172"/>
    <n v="20"/>
    <n v="152"/>
    <x v="0"/>
    <s v="Extremely Delayed"/>
    <n v="100"/>
    <x v="0"/>
    <n v="5"/>
    <x v="2"/>
    <x v="0"/>
    <s v="Standard Rules"/>
    <d v="2023-09-01T14:02:00"/>
  </r>
  <r>
    <x v="33"/>
    <s v="913 Pine St"/>
    <n v="5"/>
    <x v="2"/>
    <d v="2023-09-05T15:49:00"/>
    <x v="1"/>
    <s v="D43"/>
    <n v="17.916666666666668"/>
    <x v="1"/>
    <s v="Bike C"/>
    <s v="CityC"/>
    <n v="215"/>
    <n v="26"/>
    <n v="189"/>
    <x v="0"/>
    <s v="Extremely Delayed"/>
    <n v="100"/>
    <x v="1"/>
    <n v="5"/>
    <x v="2"/>
    <x v="1"/>
    <s v="Expedited Rules"/>
    <d v="2023-09-01T13:16:00"/>
  </r>
  <r>
    <x v="34"/>
    <s v="520 Elm St"/>
    <n v="5"/>
    <x v="1"/>
    <d v="2023-09-01T12:14:00"/>
    <x v="0"/>
    <s v="D69"/>
    <n v="4.9230769230769234"/>
    <x v="1"/>
    <s v="Bike C"/>
    <s v="CityB"/>
    <n v="64"/>
    <n v="6"/>
    <n v="58"/>
    <x v="0"/>
    <s v="Delayed"/>
    <n v="100"/>
    <x v="0"/>
    <n v="5"/>
    <x v="4"/>
    <x v="0"/>
    <s v="Standard Rules"/>
    <d v="2023-09-01T09:29:00"/>
  </r>
  <r>
    <x v="35"/>
    <s v="32 Cedar St"/>
    <n v="5"/>
    <x v="3"/>
    <d v="2023-09-02T11:19:00"/>
    <x v="0"/>
    <s v="D82"/>
    <n v="14"/>
    <x v="1"/>
    <s v="Bike C"/>
    <s v="CityC"/>
    <n v="182"/>
    <n v="15"/>
    <n v="167"/>
    <x v="0"/>
    <s v="Delayed"/>
    <n v="100"/>
    <x v="0"/>
    <n v="5"/>
    <x v="3"/>
    <x v="0"/>
    <s v="Custom Rules"/>
    <d v="2023-09-01T11:38:00"/>
  </r>
  <r>
    <x v="36"/>
    <s v="958 Cedar St"/>
    <n v="5"/>
    <x v="3"/>
    <d v="2023-09-02T16:52:00"/>
    <x v="1"/>
    <s v="D39"/>
    <n v="9.5714285714285712"/>
    <x v="1"/>
    <s v="Truck B"/>
    <s v="CityD"/>
    <n v="134"/>
    <n v="18"/>
    <n v="116"/>
    <x v="0"/>
    <s v="Extremely Delayed"/>
    <n v="100"/>
    <x v="2"/>
    <n v="5"/>
    <x v="3"/>
    <x v="2"/>
    <s v="Custom Rules"/>
    <d v="2023-09-01T11:33:00"/>
  </r>
  <r>
    <x v="37"/>
    <s v="827 Oak St"/>
    <n v="5"/>
    <x v="4"/>
    <d v="2023-09-08T09:58:00"/>
    <x v="1"/>
    <s v="D53"/>
    <n v="5"/>
    <x v="0"/>
    <s v="Van A"/>
    <s v="CityD"/>
    <n v="95"/>
    <n v="22"/>
    <n v="73"/>
    <x v="0"/>
    <s v="Extremely Delayed"/>
    <n v="100"/>
    <x v="2"/>
    <n v="5"/>
    <x v="2"/>
    <x v="1"/>
    <s v="Custom Rules"/>
    <d v="2023-09-01T09:42:00"/>
  </r>
  <r>
    <x v="38"/>
    <s v="111 Oak St"/>
    <n v="5"/>
    <x v="2"/>
    <d v="2023-09-01T15:10:00"/>
    <x v="0"/>
    <s v="D34"/>
    <n v="4.4000000000000004"/>
    <x v="0"/>
    <s v="Van A"/>
    <s v="CityA"/>
    <n v="110"/>
    <n v="7"/>
    <n v="103"/>
    <x v="0"/>
    <s v="Delayed"/>
    <n v="100"/>
    <x v="0"/>
    <n v="5"/>
    <x v="3"/>
    <x v="2"/>
    <s v="Standard Rules"/>
    <d v="2023-09-01T10:31:00"/>
  </r>
  <r>
    <x v="39"/>
    <s v="605 Cedar St"/>
    <n v="5"/>
    <x v="2"/>
    <d v="2023-09-06T11:33:00"/>
    <x v="0"/>
    <s v="D6"/>
    <n v="6.4375"/>
    <x v="0"/>
    <s v="Truck B"/>
    <s v="CityD"/>
    <n v="103"/>
    <n v="9"/>
    <n v="94"/>
    <x v="0"/>
    <s v="Delayed"/>
    <n v="100"/>
    <x v="0"/>
    <n v="5"/>
    <x v="3"/>
    <x v="2"/>
    <s v="Expedited Rules"/>
    <d v="2023-09-01T14:01:00"/>
  </r>
  <r>
    <x v="40"/>
    <s v="922 Main St"/>
    <n v="5"/>
    <x v="1"/>
    <d v="2023-09-01T11:17:00"/>
    <x v="0"/>
    <s v="D48"/>
    <n v="18.444444444444443"/>
    <x v="1"/>
    <s v="Bike C"/>
    <s v="CityE"/>
    <n v="166"/>
    <n v="5"/>
    <n v="161"/>
    <x v="0"/>
    <s v="Delayed"/>
    <n v="100"/>
    <x v="0"/>
    <n v="5"/>
    <x v="4"/>
    <x v="2"/>
    <s v="Custom Rules"/>
    <d v="2023-09-01T13:22:00"/>
  </r>
  <r>
    <x v="41"/>
    <s v="198 Cedar St"/>
    <n v="5"/>
    <x v="2"/>
    <d v="2023-09-06T09:53:00"/>
    <x v="0"/>
    <s v="D16"/>
    <n v="9.3333333333333339"/>
    <x v="0"/>
    <s v="Van A"/>
    <s v="CityE"/>
    <n v="168"/>
    <n v="20"/>
    <n v="148"/>
    <x v="0"/>
    <s v="Extremely Delayed"/>
    <n v="100"/>
    <x v="0"/>
    <n v="5"/>
    <x v="2"/>
    <x v="0"/>
    <s v="Custom Rules"/>
    <d v="2023-09-01T16:15:00"/>
  </r>
  <r>
    <x v="42"/>
    <s v="628 Oak St"/>
    <n v="5"/>
    <x v="1"/>
    <d v="2023-09-05T11:25:00"/>
    <x v="0"/>
    <s v="D5"/>
    <n v="13.823529411764707"/>
    <x v="0"/>
    <s v="Bike C"/>
    <s v="CityD"/>
    <n v="235"/>
    <n v="0"/>
    <n v="235"/>
    <x v="1"/>
    <s v="On time"/>
    <n v="100"/>
    <x v="0"/>
    <n v="5"/>
    <x v="3"/>
    <x v="2"/>
    <s v="Custom Rules"/>
    <d v="2023-09-01T15:03:00"/>
  </r>
  <r>
    <x v="43"/>
    <s v="951 Cedar St"/>
    <n v="5"/>
    <x v="1"/>
    <d v="2023-09-05T09:20:00"/>
    <x v="0"/>
    <s v="D25"/>
    <n v="16.285714285714285"/>
    <x v="1"/>
    <s v="Bike C"/>
    <s v="CityD"/>
    <n v="114"/>
    <n v="1"/>
    <n v="113"/>
    <x v="0"/>
    <s v="Delayed"/>
    <n v="100"/>
    <x v="2"/>
    <n v="5"/>
    <x v="0"/>
    <x v="2"/>
    <s v="Custom Rules"/>
    <d v="2023-09-01T14:26:00"/>
  </r>
  <r>
    <x v="44"/>
    <s v="803 Pine St"/>
    <n v="5"/>
    <x v="3"/>
    <d v="2023-09-06T15:06:00"/>
    <x v="1"/>
    <s v="D86"/>
    <n v="10.8"/>
    <x v="1"/>
    <s v="Bike C"/>
    <s v="CityC"/>
    <n v="162"/>
    <n v="22"/>
    <n v="140"/>
    <x v="0"/>
    <s v="Extremely Delayed"/>
    <n v="100"/>
    <x v="0"/>
    <n v="5"/>
    <x v="3"/>
    <x v="0"/>
    <s v="Custom Rules"/>
    <d v="2023-09-01T14:32:00"/>
  </r>
  <r>
    <x v="45"/>
    <s v="685 Cedar St"/>
    <n v="5"/>
    <x v="3"/>
    <d v="2023-09-02T13:12:00"/>
    <x v="0"/>
    <s v="D72"/>
    <n v="6.7142857142857144"/>
    <x v="1"/>
    <s v="Van A"/>
    <s v="CityC"/>
    <n v="94"/>
    <n v="4"/>
    <n v="90"/>
    <x v="0"/>
    <s v="Delayed"/>
    <n v="100"/>
    <x v="2"/>
    <n v="5"/>
    <x v="0"/>
    <x v="0"/>
    <s v="Expedited Rules"/>
    <d v="2023-09-01T14:59:00"/>
  </r>
  <r>
    <x v="46"/>
    <s v="347 Elm St"/>
    <n v="5"/>
    <x v="4"/>
    <d v="2023-09-03T11:46:00"/>
    <x v="0"/>
    <s v="D70"/>
    <n v="7.2352941176470589"/>
    <x v="0"/>
    <s v="Van A"/>
    <s v="CityC"/>
    <n v="123"/>
    <n v="14"/>
    <n v="109"/>
    <x v="0"/>
    <s v="Delayed"/>
    <n v="100"/>
    <x v="0"/>
    <n v="5"/>
    <x v="0"/>
    <x v="2"/>
    <s v="Custom Rules"/>
    <d v="2023-09-01T13:14:00"/>
  </r>
  <r>
    <x v="47"/>
    <s v="145 Elm St"/>
    <n v="5"/>
    <x v="1"/>
    <d v="2023-09-04T13:39:00"/>
    <x v="1"/>
    <s v="D1"/>
    <n v="9.1052631578947363"/>
    <x v="0"/>
    <s v="Van A"/>
    <s v="CityB"/>
    <n v="173"/>
    <n v="8"/>
    <n v="165"/>
    <x v="0"/>
    <s v="Delayed"/>
    <n v="100"/>
    <x v="1"/>
    <n v="5"/>
    <x v="4"/>
    <x v="1"/>
    <s v="Custom Rules"/>
    <d v="2023-09-01T11:11:00"/>
  </r>
  <r>
    <x v="48"/>
    <s v="193 Pine St"/>
    <n v="5"/>
    <x v="3"/>
    <d v="2023-09-02T14:30:00"/>
    <x v="1"/>
    <s v="D18"/>
    <n v="3.1904761904761907"/>
    <x v="0"/>
    <s v="Bike C"/>
    <s v="CityD"/>
    <n v="67"/>
    <n v="14"/>
    <n v="53"/>
    <x v="0"/>
    <s v="Delayed"/>
    <n v="100"/>
    <x v="2"/>
    <n v="5"/>
    <x v="1"/>
    <x v="1"/>
    <s v="Standard Rules"/>
    <d v="2023-09-01T10:21:00"/>
  </r>
  <r>
    <x v="49"/>
    <s v="367 Main St"/>
    <n v="5"/>
    <x v="1"/>
    <d v="2023-09-07T11:51:00"/>
    <x v="1"/>
    <s v="D63"/>
    <n v="8.545454545454545"/>
    <x v="1"/>
    <s v="Van A"/>
    <s v="CityA"/>
    <n v="94"/>
    <n v="15"/>
    <n v="79"/>
    <x v="0"/>
    <s v="Delayed"/>
    <n v="100"/>
    <x v="2"/>
    <n v="5"/>
    <x v="0"/>
    <x v="0"/>
    <s v="Custom Rules"/>
    <d v="2023-09-01T12:09:00"/>
  </r>
  <r>
    <x v="50"/>
    <s v="831 Cedar St"/>
    <n v="5"/>
    <x v="3"/>
    <d v="2023-09-06T15:54:00"/>
    <x v="0"/>
    <s v="D28"/>
    <n v="6.9333333333333336"/>
    <x v="1"/>
    <s v="Truck B"/>
    <s v="CityE"/>
    <n v="104"/>
    <n v="19"/>
    <n v="85"/>
    <x v="0"/>
    <s v="Extremely Delayed"/>
    <n v="100"/>
    <x v="2"/>
    <n v="5"/>
    <x v="3"/>
    <x v="1"/>
    <s v="Custom Rules"/>
    <d v="2023-09-01T14:23:00"/>
  </r>
  <r>
    <x v="51"/>
    <s v="869 Cedar St"/>
    <n v="5"/>
    <x v="3"/>
    <d v="2023-09-05T08:01:00"/>
    <x v="1"/>
    <s v="D2"/>
    <n v="8.16"/>
    <x v="0"/>
    <s v="Bike C"/>
    <s v="CityA"/>
    <n v="204"/>
    <n v="14"/>
    <n v="190"/>
    <x v="0"/>
    <s v="Delayed"/>
    <n v="100"/>
    <x v="1"/>
    <n v="5"/>
    <x v="3"/>
    <x v="1"/>
    <s v="Standard Rules"/>
    <d v="2023-09-01T17:26:00"/>
  </r>
  <r>
    <x v="52"/>
    <s v="680 Oak St"/>
    <n v="5"/>
    <x v="0"/>
    <d v="2023-09-02T10:44:00"/>
    <x v="1"/>
    <s v="D34"/>
    <n v="2.64"/>
    <x v="0"/>
    <s v="Truck B"/>
    <s v="CityB"/>
    <n v="66"/>
    <n v="13"/>
    <n v="53"/>
    <x v="0"/>
    <s v="Delayed"/>
    <n v="100"/>
    <x v="0"/>
    <n v="5"/>
    <x v="3"/>
    <x v="0"/>
    <s v="Expedited Rules"/>
    <d v="2023-09-01T09:11:00"/>
  </r>
  <r>
    <x v="53"/>
    <s v="577 Cedar St"/>
    <n v="5"/>
    <x v="0"/>
    <d v="2023-09-02T12:49:00"/>
    <x v="1"/>
    <s v="D19"/>
    <n v="6.48"/>
    <x v="0"/>
    <s v="Van A"/>
    <s v="CityE"/>
    <n v="162"/>
    <n v="12"/>
    <n v="150"/>
    <x v="0"/>
    <s v="Delayed"/>
    <n v="100"/>
    <x v="1"/>
    <n v="5"/>
    <x v="3"/>
    <x v="0"/>
    <s v="Expedited Rules"/>
    <d v="2023-09-01T14:58:00"/>
  </r>
  <r>
    <x v="54"/>
    <s v="535 Pine St"/>
    <n v="5"/>
    <x v="0"/>
    <d v="2023-09-06T08:49:00"/>
    <x v="1"/>
    <s v="D63"/>
    <n v="21.727272727272727"/>
    <x v="1"/>
    <s v="Truck B"/>
    <s v="CityC"/>
    <n v="239"/>
    <n v="24"/>
    <n v="215"/>
    <x v="0"/>
    <s v="Extremely Delayed"/>
    <n v="100"/>
    <x v="1"/>
    <n v="5"/>
    <x v="1"/>
    <x v="2"/>
    <s v="Custom Rules"/>
    <d v="2023-09-01T09:20:00"/>
  </r>
  <r>
    <x v="55"/>
    <s v="659 Elm St"/>
    <n v="5"/>
    <x v="4"/>
    <d v="2023-09-07T10:29:00"/>
    <x v="1"/>
    <s v="D54"/>
    <n v="11.75"/>
    <x v="0"/>
    <s v="Van A"/>
    <s v="CityB"/>
    <n v="235"/>
    <n v="23"/>
    <n v="212"/>
    <x v="0"/>
    <s v="Extremely Delayed"/>
    <n v="100"/>
    <x v="2"/>
    <n v="5"/>
    <x v="0"/>
    <x v="1"/>
    <s v="Standard Rules"/>
    <d v="2023-09-01T08:40:00"/>
  </r>
  <r>
    <x v="56"/>
    <s v="329 Elm St"/>
    <n v="5"/>
    <x v="1"/>
    <d v="2023-09-08T16:07:00"/>
    <x v="0"/>
    <s v="D27"/>
    <n v="4.833333333333333"/>
    <x v="0"/>
    <s v="Truck B"/>
    <s v="CityB"/>
    <n v="87"/>
    <n v="5"/>
    <n v="82"/>
    <x v="0"/>
    <s v="Delayed"/>
    <n v="100"/>
    <x v="2"/>
    <n v="5"/>
    <x v="0"/>
    <x v="2"/>
    <s v="Standard Rules"/>
    <d v="2023-09-01T08:50:00"/>
  </r>
  <r>
    <x v="57"/>
    <s v="782 Elm St"/>
    <n v="5"/>
    <x v="4"/>
    <d v="2023-09-03T16:03:00"/>
    <x v="1"/>
    <s v="D55"/>
    <n v="15.285714285714286"/>
    <x v="1"/>
    <s v="Truck B"/>
    <s v="CityD"/>
    <n v="214"/>
    <n v="0"/>
    <n v="214"/>
    <x v="1"/>
    <s v="On time"/>
    <n v="100"/>
    <x v="1"/>
    <n v="5"/>
    <x v="3"/>
    <x v="0"/>
    <s v="Standard Rules"/>
    <d v="2023-09-01T12:20:00"/>
  </r>
  <r>
    <x v="58"/>
    <s v="967 Pine St"/>
    <n v="5"/>
    <x v="1"/>
    <d v="2023-09-05T15:00:00"/>
    <x v="0"/>
    <s v="D18"/>
    <n v="7.1904761904761907"/>
    <x v="0"/>
    <s v="Bike C"/>
    <s v="CityB"/>
    <n v="151"/>
    <n v="23"/>
    <n v="128"/>
    <x v="0"/>
    <s v="Extremely Delayed"/>
    <n v="100"/>
    <x v="1"/>
    <n v="5"/>
    <x v="0"/>
    <x v="0"/>
    <s v="Standard Rules"/>
    <d v="2023-09-01T08:25:00"/>
  </r>
  <r>
    <x v="59"/>
    <s v="446 Pine St"/>
    <n v="5"/>
    <x v="3"/>
    <d v="2023-09-04T13:08:00"/>
    <x v="1"/>
    <s v="D66"/>
    <n v="9.4285714285714288"/>
    <x v="1"/>
    <s v="Van A"/>
    <s v="CityD"/>
    <n v="132"/>
    <n v="11"/>
    <n v="121"/>
    <x v="0"/>
    <s v="Delayed"/>
    <n v="100"/>
    <x v="2"/>
    <n v="5"/>
    <x v="3"/>
    <x v="0"/>
    <s v="Custom Rules"/>
    <d v="2023-09-01T11:19:00"/>
  </r>
  <r>
    <x v="60"/>
    <s v="503 Main St"/>
    <n v="5"/>
    <x v="1"/>
    <d v="2023-09-06T16:33:00"/>
    <x v="0"/>
    <s v="D14"/>
    <n v="9.5882352941176467"/>
    <x v="0"/>
    <s v="Van A"/>
    <s v="CityB"/>
    <n v="163"/>
    <n v="25"/>
    <n v="138"/>
    <x v="0"/>
    <s v="Extremely Delayed"/>
    <n v="100"/>
    <x v="0"/>
    <n v="5"/>
    <x v="1"/>
    <x v="2"/>
    <s v="Custom Rules"/>
    <d v="2023-09-01T10:21:00"/>
  </r>
  <r>
    <x v="61"/>
    <s v="107 Oak St"/>
    <n v="5"/>
    <x v="0"/>
    <d v="2023-09-03T14:10:00"/>
    <x v="1"/>
    <s v="D34"/>
    <n v="3.04"/>
    <x v="0"/>
    <s v="Bike C"/>
    <s v="CityD"/>
    <n v="76"/>
    <n v="4"/>
    <n v="72"/>
    <x v="0"/>
    <s v="Delayed"/>
    <n v="100"/>
    <x v="0"/>
    <n v="5"/>
    <x v="4"/>
    <x v="1"/>
    <s v="Standard Rules"/>
    <d v="2023-09-01T15:10:00"/>
  </r>
  <r>
    <x v="62"/>
    <s v="496 Cedar St"/>
    <n v="5"/>
    <x v="1"/>
    <d v="2023-09-07T13:35:00"/>
    <x v="1"/>
    <s v="D82"/>
    <n v="4.9230769230769234"/>
    <x v="1"/>
    <s v="Bike C"/>
    <s v="CityB"/>
    <n v="64"/>
    <n v="20"/>
    <n v="44"/>
    <x v="0"/>
    <s v="Extremely Delayed"/>
    <n v="100"/>
    <x v="0"/>
    <n v="5"/>
    <x v="4"/>
    <x v="2"/>
    <s v="Standard Rules"/>
    <d v="2023-09-01T09:13:00"/>
  </r>
  <r>
    <x v="63"/>
    <s v="314 Pine St"/>
    <n v="5"/>
    <x v="4"/>
    <d v="2023-09-06T14:03:00"/>
    <x v="0"/>
    <s v="D34"/>
    <n v="5.16"/>
    <x v="0"/>
    <s v="Bike C"/>
    <s v="CityB"/>
    <n v="129"/>
    <n v="2"/>
    <n v="127"/>
    <x v="0"/>
    <s v="Delayed"/>
    <n v="100"/>
    <x v="0"/>
    <n v="5"/>
    <x v="0"/>
    <x v="0"/>
    <s v="Custom Rules"/>
    <d v="2023-09-01T09:55:00"/>
  </r>
  <r>
    <x v="64"/>
    <s v="790 Main St"/>
    <n v="5"/>
    <x v="0"/>
    <d v="2023-09-08T16:26:00"/>
    <x v="1"/>
    <s v="D87"/>
    <n v="21.636363636363637"/>
    <x v="1"/>
    <s v="Truck B"/>
    <s v="CityA"/>
    <n v="238"/>
    <n v="7"/>
    <n v="231"/>
    <x v="0"/>
    <s v="Delayed"/>
    <n v="100"/>
    <x v="0"/>
    <n v="5"/>
    <x v="2"/>
    <x v="0"/>
    <s v="Standard Rules"/>
    <d v="2023-09-01T11:39:00"/>
  </r>
  <r>
    <x v="65"/>
    <s v="852 Main St"/>
    <n v="5"/>
    <x v="2"/>
    <d v="2023-09-05T16:28:00"/>
    <x v="1"/>
    <s v="D35"/>
    <n v="11.941176470588236"/>
    <x v="0"/>
    <s v="Bike C"/>
    <s v="CityB"/>
    <n v="203"/>
    <n v="20"/>
    <n v="183"/>
    <x v="0"/>
    <s v="Extremely Delayed"/>
    <n v="100"/>
    <x v="1"/>
    <n v="5"/>
    <x v="3"/>
    <x v="0"/>
    <s v="Custom Rules"/>
    <d v="2023-09-01T09:13:00"/>
  </r>
  <r>
    <x v="66"/>
    <s v="970 Main St"/>
    <n v="5"/>
    <x v="4"/>
    <d v="2023-09-03T12:55:00"/>
    <x v="0"/>
    <s v="D59"/>
    <n v="14.375"/>
    <x v="0"/>
    <s v="Van A"/>
    <s v="CityB"/>
    <n v="230"/>
    <n v="8"/>
    <n v="222"/>
    <x v="0"/>
    <s v="Delayed"/>
    <n v="100"/>
    <x v="2"/>
    <n v="5"/>
    <x v="0"/>
    <x v="2"/>
    <s v="Custom Rules"/>
    <d v="2023-09-01T11:41:00"/>
  </r>
  <r>
    <x v="67"/>
    <s v="914 Cedar St"/>
    <n v="5"/>
    <x v="0"/>
    <d v="2023-09-06T10:31:00"/>
    <x v="0"/>
    <s v="D15"/>
    <n v="12.833333333333334"/>
    <x v="0"/>
    <s v="Van A"/>
    <s v="CityB"/>
    <n v="231"/>
    <n v="12"/>
    <n v="219"/>
    <x v="0"/>
    <s v="Delayed"/>
    <n v="100"/>
    <x v="2"/>
    <n v="5"/>
    <x v="1"/>
    <x v="0"/>
    <s v="Standard Rules"/>
    <d v="2023-09-01T10:31:00"/>
  </r>
  <r>
    <x v="68"/>
    <s v="556 Elm St"/>
    <n v="5"/>
    <x v="4"/>
    <d v="2023-09-05T16:21:00"/>
    <x v="1"/>
    <s v="D68"/>
    <n v="4.8"/>
    <x v="1"/>
    <s v="Bike C"/>
    <s v="CityD"/>
    <n v="72"/>
    <n v="0"/>
    <n v="72"/>
    <x v="1"/>
    <s v="On time"/>
    <n v="100"/>
    <x v="0"/>
    <n v="5"/>
    <x v="4"/>
    <x v="0"/>
    <s v="Standard Rules"/>
    <d v="2023-09-01T08:54:00"/>
  </r>
  <r>
    <x v="69"/>
    <s v="757 Main St"/>
    <n v="5"/>
    <x v="0"/>
    <d v="2023-09-06T16:40:00"/>
    <x v="0"/>
    <s v="D97"/>
    <n v="8.6"/>
    <x v="0"/>
    <s v="Van A"/>
    <s v="CityA"/>
    <n v="172"/>
    <n v="6"/>
    <n v="166"/>
    <x v="0"/>
    <s v="Delayed"/>
    <n v="100"/>
    <x v="2"/>
    <n v="5"/>
    <x v="1"/>
    <x v="1"/>
    <s v="Expedited Rules"/>
    <d v="2023-09-01T13:54:00"/>
  </r>
  <r>
    <x v="70"/>
    <s v="29 Main St"/>
    <n v="5"/>
    <x v="4"/>
    <d v="2023-09-06T14:23:00"/>
    <x v="1"/>
    <s v="D75"/>
    <n v="15.666666666666666"/>
    <x v="1"/>
    <s v="Bike C"/>
    <s v="CityA"/>
    <n v="188"/>
    <n v="21"/>
    <n v="167"/>
    <x v="0"/>
    <s v="Extremely Delayed"/>
    <n v="100"/>
    <x v="2"/>
    <n v="5"/>
    <x v="3"/>
    <x v="0"/>
    <s v="Custom Rules"/>
    <d v="2023-09-01T12:18:00"/>
  </r>
  <r>
    <x v="71"/>
    <s v="395 Elm St"/>
    <n v="5"/>
    <x v="4"/>
    <d v="2023-09-03T12:11:00"/>
    <x v="0"/>
    <s v="D30"/>
    <n v="3.9411764705882355"/>
    <x v="0"/>
    <s v="Truck B"/>
    <s v="CityA"/>
    <n v="67"/>
    <n v="23"/>
    <n v="44"/>
    <x v="0"/>
    <s v="Extremely Delayed"/>
    <n v="100"/>
    <x v="1"/>
    <n v="5"/>
    <x v="0"/>
    <x v="0"/>
    <s v="Expedited Rules"/>
    <d v="2023-09-01T14:05:00"/>
  </r>
  <r>
    <x v="72"/>
    <s v="988 Cedar St"/>
    <n v="5"/>
    <x v="3"/>
    <d v="2023-09-02T12:39:00"/>
    <x v="1"/>
    <s v="D76"/>
    <n v="16.923076923076923"/>
    <x v="1"/>
    <s v="Van A"/>
    <s v="CityD"/>
    <n v="220"/>
    <n v="17"/>
    <n v="203"/>
    <x v="0"/>
    <s v="Extremely Delayed"/>
    <n v="100"/>
    <x v="2"/>
    <n v="5"/>
    <x v="4"/>
    <x v="1"/>
    <s v="Expedited Rules"/>
    <d v="2023-09-01T14:08:00"/>
  </r>
  <r>
    <x v="73"/>
    <s v="844 Pine St"/>
    <n v="5"/>
    <x v="0"/>
    <d v="2023-09-07T09:51:00"/>
    <x v="1"/>
    <s v="D41"/>
    <n v="11.076923076923077"/>
    <x v="1"/>
    <s v="Truck B"/>
    <s v="CityC"/>
    <n v="144"/>
    <n v="8"/>
    <n v="136"/>
    <x v="0"/>
    <s v="Delayed"/>
    <n v="100"/>
    <x v="0"/>
    <n v="5"/>
    <x v="0"/>
    <x v="0"/>
    <s v="Expedited Rules"/>
    <d v="2023-09-01T10:17:00"/>
  </r>
  <r>
    <x v="74"/>
    <s v="537 Elm St"/>
    <n v="5"/>
    <x v="0"/>
    <d v="2023-09-03T13:01:00"/>
    <x v="1"/>
    <s v="D28"/>
    <n v="13.333333333333334"/>
    <x v="1"/>
    <s v="Truck B"/>
    <s v="CityD"/>
    <n v="200"/>
    <n v="26"/>
    <n v="174"/>
    <x v="0"/>
    <s v="Extremely Delayed"/>
    <n v="100"/>
    <x v="1"/>
    <n v="5"/>
    <x v="1"/>
    <x v="0"/>
    <s v="Custom Rules"/>
    <d v="2023-09-01T10:27:00"/>
  </r>
  <r>
    <x v="75"/>
    <s v="380 Main St"/>
    <n v="5"/>
    <x v="2"/>
    <d v="2023-09-01T08:56:00"/>
    <x v="0"/>
    <s v="D3"/>
    <n v="5.7272727272727275"/>
    <x v="0"/>
    <s v="Bike C"/>
    <s v="CityD"/>
    <n v="126"/>
    <n v="7"/>
    <n v="119"/>
    <x v="0"/>
    <s v="Delayed"/>
    <n v="100"/>
    <x v="0"/>
    <n v="5"/>
    <x v="2"/>
    <x v="1"/>
    <s v="Expedited Rules"/>
    <d v="2023-09-01T09:24:00"/>
  </r>
  <r>
    <x v="76"/>
    <s v="102 Pine St"/>
    <n v="5"/>
    <x v="2"/>
    <d v="2023-09-05T08:09:00"/>
    <x v="1"/>
    <s v="D74"/>
    <n v="12.466666666666667"/>
    <x v="1"/>
    <s v="Truck B"/>
    <s v="CityE"/>
    <n v="187"/>
    <n v="21"/>
    <n v="166"/>
    <x v="0"/>
    <s v="Extremely Delayed"/>
    <n v="100"/>
    <x v="2"/>
    <n v="5"/>
    <x v="0"/>
    <x v="1"/>
    <s v="Expedited Rules"/>
    <d v="2023-09-01T16:29:00"/>
  </r>
  <r>
    <x v="77"/>
    <s v="914 Elm St"/>
    <n v="5"/>
    <x v="4"/>
    <d v="2023-09-04T13:40:00"/>
    <x v="1"/>
    <s v="D53"/>
    <n v="12.210526315789474"/>
    <x v="0"/>
    <s v="Van A"/>
    <s v="CityA"/>
    <n v="232"/>
    <n v="21"/>
    <n v="211"/>
    <x v="0"/>
    <s v="Extremely Delayed"/>
    <n v="100"/>
    <x v="1"/>
    <n v="5"/>
    <x v="0"/>
    <x v="1"/>
    <s v="Standard Rules"/>
    <d v="2023-09-01T11:24:00"/>
  </r>
  <r>
    <x v="78"/>
    <s v="75 Elm St"/>
    <n v="5"/>
    <x v="1"/>
    <d v="2023-09-04T11:04:00"/>
    <x v="0"/>
    <s v="D74"/>
    <n v="9.4"/>
    <x v="1"/>
    <s v="Van A"/>
    <s v="CityD"/>
    <n v="141"/>
    <n v="22"/>
    <n v="119"/>
    <x v="0"/>
    <s v="Extremely Delayed"/>
    <n v="100"/>
    <x v="2"/>
    <n v="5"/>
    <x v="0"/>
    <x v="1"/>
    <s v="Standard Rules"/>
    <d v="2023-09-01T14:50:00"/>
  </r>
  <r>
    <x v="79"/>
    <s v="212 Cedar St"/>
    <n v="5"/>
    <x v="0"/>
    <d v="2023-09-02T10:41:00"/>
    <x v="0"/>
    <s v="D6"/>
    <n v="5.3125"/>
    <x v="0"/>
    <s v="Bike C"/>
    <s v="CityA"/>
    <n v="85"/>
    <n v="10"/>
    <n v="75"/>
    <x v="0"/>
    <s v="Delayed"/>
    <n v="100"/>
    <x v="2"/>
    <n v="5"/>
    <x v="0"/>
    <x v="1"/>
    <s v="Standard Rules"/>
    <d v="2023-09-01T16:17:00"/>
  </r>
  <r>
    <x v="80"/>
    <s v="16 Main St"/>
    <n v="5"/>
    <x v="1"/>
    <d v="2023-09-06T13:55:00"/>
    <x v="1"/>
    <s v="D54"/>
    <n v="7.85"/>
    <x v="0"/>
    <s v="Van A"/>
    <s v="CityD"/>
    <n v="157"/>
    <n v="4"/>
    <n v="153"/>
    <x v="0"/>
    <s v="Delayed"/>
    <n v="100"/>
    <x v="2"/>
    <n v="5"/>
    <x v="1"/>
    <x v="2"/>
    <s v="Standard Rules"/>
    <d v="2023-09-01T14:07:00"/>
  </r>
  <r>
    <x v="81"/>
    <s v="211 Main St"/>
    <n v="5"/>
    <x v="4"/>
    <d v="2023-09-01T09:13:00"/>
    <x v="1"/>
    <s v="D64"/>
    <n v="10.588235294117647"/>
    <x v="0"/>
    <s v="Truck B"/>
    <s v="CityB"/>
    <n v="180"/>
    <n v="24"/>
    <n v="156"/>
    <x v="0"/>
    <s v="Extremely Delayed"/>
    <n v="100"/>
    <x v="2"/>
    <n v="5"/>
    <x v="1"/>
    <x v="0"/>
    <s v="Expedited Rules"/>
    <d v="2023-09-01T13:17:00"/>
  </r>
  <r>
    <x v="82"/>
    <s v="5 Elm St"/>
    <n v="5"/>
    <x v="4"/>
    <d v="2023-09-08T13:21:00"/>
    <x v="1"/>
    <s v="D52"/>
    <n v="3.9375"/>
    <x v="0"/>
    <s v="Bike C"/>
    <s v="CityA"/>
    <n v="63"/>
    <n v="19"/>
    <n v="44"/>
    <x v="0"/>
    <s v="Extremely Delayed"/>
    <n v="100"/>
    <x v="2"/>
    <n v="5"/>
    <x v="3"/>
    <x v="2"/>
    <s v="Expedited Rules"/>
    <d v="2023-09-01T10:22:00"/>
  </r>
  <r>
    <x v="83"/>
    <s v="182 Pine St"/>
    <n v="5"/>
    <x v="2"/>
    <d v="2023-09-04T08:33:00"/>
    <x v="1"/>
    <s v="D34"/>
    <n v="7.16"/>
    <x v="0"/>
    <s v="Bike C"/>
    <s v="CityC"/>
    <n v="179"/>
    <n v="23"/>
    <n v="156"/>
    <x v="0"/>
    <s v="Extremely Delayed"/>
    <n v="100"/>
    <x v="0"/>
    <n v="5"/>
    <x v="3"/>
    <x v="0"/>
    <s v="Expedited Rules"/>
    <d v="2023-09-01T13:22:00"/>
  </r>
  <r>
    <x v="84"/>
    <s v="381 Pine St"/>
    <n v="5"/>
    <x v="3"/>
    <d v="2023-09-03T14:35:00"/>
    <x v="1"/>
    <s v="D89"/>
    <n v="6.5294117647058822"/>
    <x v="0"/>
    <s v="Van A"/>
    <s v="CityB"/>
    <n v="111"/>
    <n v="6"/>
    <n v="105"/>
    <x v="0"/>
    <s v="Delayed"/>
    <n v="100"/>
    <x v="0"/>
    <n v="5"/>
    <x v="3"/>
    <x v="1"/>
    <s v="Custom Rules"/>
    <d v="2023-09-01T13:02:00"/>
  </r>
  <r>
    <x v="85"/>
    <s v="160 Elm St"/>
    <n v="5"/>
    <x v="0"/>
    <d v="2023-09-05T09:18:00"/>
    <x v="0"/>
    <s v="D97"/>
    <n v="6.65"/>
    <x v="0"/>
    <s v="Truck B"/>
    <s v="CityE"/>
    <n v="133"/>
    <n v="21"/>
    <n v="112"/>
    <x v="0"/>
    <s v="Extremely Delayed"/>
    <n v="100"/>
    <x v="2"/>
    <n v="5"/>
    <x v="2"/>
    <x v="0"/>
    <s v="Standard Rules"/>
    <d v="2023-09-01T13:46:00"/>
  </r>
  <r>
    <x v="86"/>
    <s v="253 Cedar St"/>
    <n v="5"/>
    <x v="4"/>
    <d v="2023-09-07T12:54:00"/>
    <x v="0"/>
    <s v="D85"/>
    <n v="14.666666666666666"/>
    <x v="1"/>
    <s v="Van A"/>
    <s v="CityE"/>
    <n v="88"/>
    <n v="14"/>
    <n v="74"/>
    <x v="0"/>
    <s v="Delayed"/>
    <n v="100"/>
    <x v="1"/>
    <n v="5"/>
    <x v="0"/>
    <x v="2"/>
    <s v="Custom Rules"/>
    <d v="2023-09-01T09:42:00"/>
  </r>
  <r>
    <x v="87"/>
    <s v="904 Pine St"/>
    <n v="5"/>
    <x v="0"/>
    <d v="2023-09-08T14:37:00"/>
    <x v="1"/>
    <s v="D78"/>
    <n v="15.307692307692308"/>
    <x v="1"/>
    <s v="Truck B"/>
    <s v="CityC"/>
    <n v="199"/>
    <n v="18"/>
    <n v="181"/>
    <x v="0"/>
    <s v="Extremely Delayed"/>
    <n v="100"/>
    <x v="1"/>
    <n v="5"/>
    <x v="1"/>
    <x v="0"/>
    <s v="Expedited Rules"/>
    <d v="2023-09-01T09:15:00"/>
  </r>
  <r>
    <x v="88"/>
    <s v="728 Oak St"/>
    <n v="5"/>
    <x v="2"/>
    <d v="2023-09-04T10:31:00"/>
    <x v="1"/>
    <s v="D81"/>
    <n v="7.8"/>
    <x v="1"/>
    <s v="Van A"/>
    <s v="CityA"/>
    <n v="78"/>
    <n v="6"/>
    <n v="72"/>
    <x v="0"/>
    <s v="Delayed"/>
    <n v="100"/>
    <x v="2"/>
    <n v="5"/>
    <x v="3"/>
    <x v="2"/>
    <s v="Expedited Rules"/>
    <d v="2023-09-01T10:20:00"/>
  </r>
  <r>
    <x v="89"/>
    <s v="963 Oak St"/>
    <n v="5"/>
    <x v="1"/>
    <d v="2023-09-08T14:28:00"/>
    <x v="0"/>
    <s v="D89"/>
    <n v="10.882352941176471"/>
    <x v="0"/>
    <s v="Van A"/>
    <s v="CityC"/>
    <n v="185"/>
    <n v="27"/>
    <n v="158"/>
    <x v="0"/>
    <s v="Extremely Delayed"/>
    <n v="100"/>
    <x v="1"/>
    <n v="5"/>
    <x v="1"/>
    <x v="1"/>
    <s v="Standard Rules"/>
    <d v="2023-09-01T15:02:00"/>
  </r>
  <r>
    <x v="90"/>
    <s v="707 Main St"/>
    <n v="5"/>
    <x v="1"/>
    <d v="2023-09-07T12:41:00"/>
    <x v="1"/>
    <s v="D1"/>
    <n v="6.5789473684210522"/>
    <x v="0"/>
    <s v="Van A"/>
    <s v="CityC"/>
    <n v="125"/>
    <n v="4"/>
    <n v="121"/>
    <x v="0"/>
    <s v="Delayed"/>
    <n v="100"/>
    <x v="0"/>
    <n v="5"/>
    <x v="2"/>
    <x v="1"/>
    <s v="Custom Rules"/>
    <d v="2023-09-01T13:46:00"/>
  </r>
  <r>
    <x v="91"/>
    <s v="844 Pine St"/>
    <n v="5"/>
    <x v="1"/>
    <d v="2023-09-01T10:47:00"/>
    <x v="0"/>
    <s v="D73"/>
    <n v="14.142857142857142"/>
    <x v="1"/>
    <s v="Truck B"/>
    <s v="CityE"/>
    <n v="198"/>
    <n v="23"/>
    <n v="175"/>
    <x v="0"/>
    <s v="Extremely Delayed"/>
    <n v="100"/>
    <x v="1"/>
    <n v="5"/>
    <x v="0"/>
    <x v="1"/>
    <s v="Standard Rules"/>
    <d v="2023-09-01T13:49:00"/>
  </r>
  <r>
    <x v="92"/>
    <s v="285 Elm St"/>
    <n v="5"/>
    <x v="1"/>
    <d v="2023-09-03T10:23:00"/>
    <x v="0"/>
    <s v="D23"/>
    <n v="13.916666666666666"/>
    <x v="1"/>
    <s v="Bike C"/>
    <s v="CityD"/>
    <n v="167"/>
    <n v="24"/>
    <n v="143"/>
    <x v="0"/>
    <s v="Extremely Delayed"/>
    <n v="100"/>
    <x v="2"/>
    <n v="5"/>
    <x v="3"/>
    <x v="2"/>
    <s v="Standard Rules"/>
    <d v="2023-09-01T13:09:00"/>
  </r>
  <r>
    <x v="93"/>
    <s v="260 Cedar St"/>
    <n v="5"/>
    <x v="3"/>
    <d v="2023-09-04T13:18:00"/>
    <x v="0"/>
    <s v="D23"/>
    <n v="18.75"/>
    <x v="1"/>
    <s v="Bike C"/>
    <s v="CityE"/>
    <n v="225"/>
    <n v="18"/>
    <n v="207"/>
    <x v="0"/>
    <s v="Extremely Delayed"/>
    <n v="100"/>
    <x v="2"/>
    <n v="5"/>
    <x v="2"/>
    <x v="1"/>
    <s v="Expedited Rules"/>
    <d v="2023-09-01T14:35:00"/>
  </r>
  <r>
    <x v="94"/>
    <s v="642 Pine St"/>
    <n v="5"/>
    <x v="3"/>
    <d v="2023-09-04T09:33:00"/>
    <x v="1"/>
    <s v="D65"/>
    <n v="7.85"/>
    <x v="0"/>
    <s v="Truck B"/>
    <s v="CityE"/>
    <n v="157"/>
    <n v="1"/>
    <n v="156"/>
    <x v="0"/>
    <s v="Delayed"/>
    <n v="100"/>
    <x v="0"/>
    <n v="5"/>
    <x v="1"/>
    <x v="2"/>
    <s v="Expedited Rules"/>
    <d v="2023-09-01T11:28:00"/>
  </r>
  <r>
    <x v="95"/>
    <s v="713 Pine St"/>
    <n v="5"/>
    <x v="2"/>
    <d v="2023-09-02T10:45:00"/>
    <x v="0"/>
    <s v="D69"/>
    <n v="15.461538461538462"/>
    <x v="1"/>
    <s v="Van A"/>
    <s v="CityB"/>
    <n v="201"/>
    <n v="5"/>
    <n v="196"/>
    <x v="0"/>
    <s v="Delayed"/>
    <n v="100"/>
    <x v="1"/>
    <n v="5"/>
    <x v="2"/>
    <x v="2"/>
    <s v="Standard Rules"/>
    <d v="2023-09-01T13:16:00"/>
  </r>
  <r>
    <x v="96"/>
    <s v="679 Elm St"/>
    <n v="5"/>
    <x v="3"/>
    <d v="2023-09-02T10:12:00"/>
    <x v="0"/>
    <s v="D98"/>
    <n v="4.4761904761904763"/>
    <x v="0"/>
    <s v="Van A"/>
    <s v="CityA"/>
    <n v="94"/>
    <n v="0"/>
    <n v="94"/>
    <x v="1"/>
    <s v="On time"/>
    <n v="100"/>
    <x v="2"/>
    <n v="5"/>
    <x v="3"/>
    <x v="0"/>
    <s v="Standard Rules"/>
    <d v="2023-09-01T16:10:00"/>
  </r>
  <r>
    <x v="97"/>
    <s v="653 Main St"/>
    <n v="5"/>
    <x v="3"/>
    <d v="2023-09-03T10:12:00"/>
    <x v="1"/>
    <s v="D36"/>
    <n v="12.933333333333334"/>
    <x v="1"/>
    <s v="Bike C"/>
    <s v="CityC"/>
    <n v="194"/>
    <n v="22"/>
    <n v="172"/>
    <x v="0"/>
    <s v="Extremely Delayed"/>
    <n v="100"/>
    <x v="1"/>
    <n v="5"/>
    <x v="1"/>
    <x v="0"/>
    <s v="Custom Rules"/>
    <d v="2023-09-01T09:04:00"/>
  </r>
  <r>
    <x v="98"/>
    <s v="163 Pine St"/>
    <n v="5"/>
    <x v="3"/>
    <d v="2023-09-05T08:40:00"/>
    <x v="0"/>
    <s v="D79"/>
    <n v="15.727272727272727"/>
    <x v="1"/>
    <s v="Truck B"/>
    <s v="CityB"/>
    <n v="173"/>
    <n v="3"/>
    <n v="170"/>
    <x v="0"/>
    <s v="Delayed"/>
    <n v="100"/>
    <x v="2"/>
    <n v="5"/>
    <x v="2"/>
    <x v="2"/>
    <s v="Custom Rules"/>
    <d v="2023-09-01T14:24:00"/>
  </r>
  <r>
    <x v="99"/>
    <s v="188 Cedar St"/>
    <n v="5"/>
    <x v="4"/>
    <d v="2023-09-07T09:03:00"/>
    <x v="0"/>
    <s v="D66"/>
    <n v="14.428571428571429"/>
    <x v="1"/>
    <s v="Truck B"/>
    <s v="CityA"/>
    <n v="202"/>
    <n v="20"/>
    <n v="182"/>
    <x v="0"/>
    <s v="Extremely Delayed"/>
    <n v="100"/>
    <x v="0"/>
    <n v="5"/>
    <x v="1"/>
    <x v="1"/>
    <s v="Custom Rules"/>
    <d v="2023-09-01T12:17:00"/>
  </r>
  <r>
    <x v="100"/>
    <s v="172 Oak St"/>
    <n v="5"/>
    <x v="1"/>
    <d v="2023-09-02T08:56:00"/>
    <x v="1"/>
    <s v="D59"/>
    <n v="10.75"/>
    <x v="0"/>
    <s v="Van A"/>
    <s v="CityD"/>
    <n v="172"/>
    <n v="12"/>
    <n v="160"/>
    <x v="0"/>
    <s v="Delayed"/>
    <n v="100"/>
    <x v="1"/>
    <n v="5"/>
    <x v="3"/>
    <x v="0"/>
    <s v="Standard Rules"/>
    <d v="2023-09-01T10:17:00"/>
  </r>
  <r>
    <x v="101"/>
    <s v="292 Cedar St"/>
    <n v="5"/>
    <x v="4"/>
    <d v="2023-09-07T16:15:00"/>
    <x v="1"/>
    <s v="D98"/>
    <n v="5.2380952380952381"/>
    <x v="0"/>
    <s v="Van A"/>
    <s v="CityE"/>
    <n v="110"/>
    <n v="29"/>
    <n v="81"/>
    <x v="0"/>
    <s v="Extremely Delayed"/>
    <n v="100"/>
    <x v="2"/>
    <n v="5"/>
    <x v="0"/>
    <x v="0"/>
    <s v="Standard Rules"/>
    <d v="2023-09-01T10:53:00"/>
  </r>
  <r>
    <x v="102"/>
    <s v="292 Cedar St"/>
    <n v="5"/>
    <x v="4"/>
    <d v="2023-09-03T12:31:00"/>
    <x v="0"/>
    <s v="D35"/>
    <n v="10.176470588235293"/>
    <x v="0"/>
    <s v="Bike C"/>
    <s v="CityA"/>
    <n v="173"/>
    <n v="4"/>
    <n v="169"/>
    <x v="0"/>
    <s v="Delayed"/>
    <n v="100"/>
    <x v="2"/>
    <n v="5"/>
    <x v="0"/>
    <x v="2"/>
    <s v="Custom Rules"/>
    <d v="2023-09-01T14:29:00"/>
  </r>
  <r>
    <x v="103"/>
    <s v="112 Main St"/>
    <n v="5"/>
    <x v="1"/>
    <d v="2023-09-08T11:45:00"/>
    <x v="1"/>
    <s v="D41"/>
    <n v="12.461538461538462"/>
    <x v="1"/>
    <s v="Van A"/>
    <s v="CityB"/>
    <n v="162"/>
    <n v="24"/>
    <n v="138"/>
    <x v="0"/>
    <s v="Extremely Delayed"/>
    <n v="100"/>
    <x v="0"/>
    <n v="5"/>
    <x v="1"/>
    <x v="0"/>
    <s v="Custom Rules"/>
    <d v="2023-09-01T08:46:00"/>
  </r>
  <r>
    <x v="104"/>
    <s v="843 Elm St"/>
    <n v="5"/>
    <x v="3"/>
    <d v="2023-09-03T13:01:00"/>
    <x v="1"/>
    <s v="D97"/>
    <n v="11.95"/>
    <x v="0"/>
    <s v="Truck B"/>
    <s v="CityE"/>
    <n v="239"/>
    <n v="22"/>
    <n v="217"/>
    <x v="0"/>
    <s v="Extremely Delayed"/>
    <n v="100"/>
    <x v="1"/>
    <n v="5"/>
    <x v="0"/>
    <x v="1"/>
    <s v="Standard Rules"/>
    <d v="2023-09-01T11:14:00"/>
  </r>
  <r>
    <x v="105"/>
    <s v="569 Pine St"/>
    <n v="5"/>
    <x v="2"/>
    <d v="2023-09-02T15:25:00"/>
    <x v="1"/>
    <s v="D45"/>
    <n v="16.25"/>
    <x v="1"/>
    <s v="Bike C"/>
    <s v="CityB"/>
    <n v="195"/>
    <n v="5"/>
    <n v="190"/>
    <x v="0"/>
    <s v="Delayed"/>
    <n v="100"/>
    <x v="0"/>
    <n v="5"/>
    <x v="2"/>
    <x v="1"/>
    <s v="Expedited Rules"/>
    <d v="2023-09-01T14:09:00"/>
  </r>
  <r>
    <x v="106"/>
    <s v="131 Cedar St"/>
    <n v="5"/>
    <x v="3"/>
    <d v="2023-09-03T15:11:00"/>
    <x v="0"/>
    <s v="D15"/>
    <n v="3.3333333333333335"/>
    <x v="0"/>
    <s v="Van A"/>
    <s v="CityB"/>
    <n v="60"/>
    <n v="29"/>
    <n v="31"/>
    <x v="0"/>
    <s v="Extremely Delayed"/>
    <n v="100"/>
    <x v="2"/>
    <n v="5"/>
    <x v="0"/>
    <x v="1"/>
    <s v="Custom Rules"/>
    <d v="2023-09-01T12:13:00"/>
  </r>
  <r>
    <x v="107"/>
    <s v="481 Pine St"/>
    <n v="5"/>
    <x v="3"/>
    <d v="2023-09-08T13:30:00"/>
    <x v="1"/>
    <s v="D91"/>
    <n v="15.615384615384615"/>
    <x v="1"/>
    <s v="Bike C"/>
    <s v="CityA"/>
    <n v="203"/>
    <n v="24"/>
    <n v="179"/>
    <x v="0"/>
    <s v="Extremely Delayed"/>
    <n v="100"/>
    <x v="0"/>
    <n v="5"/>
    <x v="0"/>
    <x v="1"/>
    <s v="Standard Rules"/>
    <d v="2023-09-01T09:55:00"/>
  </r>
  <r>
    <x v="108"/>
    <s v="115 Elm St"/>
    <n v="5"/>
    <x v="3"/>
    <d v="2023-09-06T13:16:00"/>
    <x v="0"/>
    <s v="D31"/>
    <n v="19.90909090909091"/>
    <x v="1"/>
    <s v="Bike C"/>
    <s v="CityB"/>
    <n v="219"/>
    <n v="19"/>
    <n v="200"/>
    <x v="0"/>
    <s v="Extremely Delayed"/>
    <n v="100"/>
    <x v="0"/>
    <n v="5"/>
    <x v="1"/>
    <x v="1"/>
    <s v="Expedited Rules"/>
    <d v="2023-09-01T13:05:00"/>
  </r>
  <r>
    <x v="109"/>
    <s v="854 Pine St"/>
    <n v="5"/>
    <x v="2"/>
    <d v="2023-09-05T16:40:00"/>
    <x v="1"/>
    <s v="D99"/>
    <n v="8.6666666666666661"/>
    <x v="0"/>
    <s v="Truck B"/>
    <s v="CityD"/>
    <n v="156"/>
    <n v="23"/>
    <n v="133"/>
    <x v="0"/>
    <s v="Extremely Delayed"/>
    <n v="100"/>
    <x v="1"/>
    <n v="5"/>
    <x v="3"/>
    <x v="0"/>
    <s v="Standard Rules"/>
    <d v="2023-09-01T13:55:00"/>
  </r>
  <r>
    <x v="110"/>
    <s v="86 Main St"/>
    <n v="5"/>
    <x v="2"/>
    <d v="2023-09-07T15:08:00"/>
    <x v="1"/>
    <s v="D43"/>
    <n v="10.833333333333334"/>
    <x v="1"/>
    <s v="Bike C"/>
    <s v="CityE"/>
    <n v="130"/>
    <n v="2"/>
    <n v="128"/>
    <x v="0"/>
    <s v="Delayed"/>
    <n v="100"/>
    <x v="2"/>
    <n v="5"/>
    <x v="0"/>
    <x v="0"/>
    <s v="Standard Rules"/>
    <d v="2023-09-01T08:32:00"/>
  </r>
  <r>
    <x v="111"/>
    <s v="447 Cedar St"/>
    <n v="5"/>
    <x v="4"/>
    <d v="2023-09-01T10:55:00"/>
    <x v="0"/>
    <s v="D69"/>
    <n v="16.307692307692307"/>
    <x v="1"/>
    <s v="Truck B"/>
    <s v="CityE"/>
    <n v="212"/>
    <n v="14"/>
    <n v="198"/>
    <x v="0"/>
    <s v="Delayed"/>
    <n v="100"/>
    <x v="1"/>
    <n v="5"/>
    <x v="2"/>
    <x v="2"/>
    <s v="Standard Rules"/>
    <d v="2023-09-01T12:29:00"/>
  </r>
  <r>
    <x v="112"/>
    <s v="449 Elm St"/>
    <n v="5"/>
    <x v="1"/>
    <d v="2023-09-02T13:09:00"/>
    <x v="0"/>
    <s v="D96"/>
    <n v="11.7"/>
    <x v="0"/>
    <s v="Truck B"/>
    <s v="CityA"/>
    <n v="234"/>
    <n v="15"/>
    <n v="219"/>
    <x v="0"/>
    <s v="Delayed"/>
    <n v="100"/>
    <x v="2"/>
    <n v="5"/>
    <x v="0"/>
    <x v="0"/>
    <s v="Expedited Rules"/>
    <d v="2023-09-01T09:58:00"/>
  </r>
  <r>
    <x v="113"/>
    <s v="612 Main St"/>
    <n v="5"/>
    <x v="0"/>
    <d v="2023-09-08T16:52:00"/>
    <x v="0"/>
    <s v="D59"/>
    <n v="14.5625"/>
    <x v="0"/>
    <s v="Bike C"/>
    <s v="CityA"/>
    <n v="233"/>
    <n v="1"/>
    <n v="232"/>
    <x v="0"/>
    <s v="Delayed"/>
    <n v="100"/>
    <x v="2"/>
    <n v="5"/>
    <x v="2"/>
    <x v="1"/>
    <s v="Custom Rules"/>
    <d v="2023-09-01T09:47:00"/>
  </r>
  <r>
    <x v="114"/>
    <s v="786 Elm St"/>
    <n v="5"/>
    <x v="2"/>
    <d v="2023-09-04T14:57:00"/>
    <x v="1"/>
    <s v="D18"/>
    <n v="7.3809523809523814"/>
    <x v="0"/>
    <s v="Bike C"/>
    <s v="CityC"/>
    <n v="155"/>
    <n v="8"/>
    <n v="147"/>
    <x v="0"/>
    <s v="Delayed"/>
    <n v="100"/>
    <x v="2"/>
    <n v="5"/>
    <x v="3"/>
    <x v="0"/>
    <s v="Standard Rules"/>
    <d v="2023-09-01T08:55:00"/>
  </r>
  <r>
    <x v="115"/>
    <s v="743 Oak St"/>
    <n v="5"/>
    <x v="3"/>
    <d v="2023-09-01T09:25:00"/>
    <x v="1"/>
    <s v="D63"/>
    <n v="10.636363636363637"/>
    <x v="1"/>
    <s v="Bike C"/>
    <s v="CityB"/>
    <n v="117"/>
    <n v="15"/>
    <n v="102"/>
    <x v="0"/>
    <s v="Delayed"/>
    <n v="100"/>
    <x v="0"/>
    <n v="5"/>
    <x v="0"/>
    <x v="2"/>
    <s v="Expedited Rules"/>
    <d v="2023-09-01T15:39:00"/>
  </r>
  <r>
    <x v="116"/>
    <s v="583 Main St"/>
    <n v="5"/>
    <x v="2"/>
    <d v="2023-09-03T16:55:00"/>
    <x v="1"/>
    <s v="D16"/>
    <n v="10.611111111111111"/>
    <x v="0"/>
    <s v="Van A"/>
    <s v="CityD"/>
    <n v="191"/>
    <n v="16"/>
    <n v="175"/>
    <x v="0"/>
    <s v="Extremely Delayed"/>
    <n v="100"/>
    <x v="0"/>
    <n v="5"/>
    <x v="4"/>
    <x v="0"/>
    <s v="Standard Rules"/>
    <d v="2023-09-01T13:19:00"/>
  </r>
  <r>
    <x v="117"/>
    <s v="350 Oak St"/>
    <n v="5"/>
    <x v="2"/>
    <d v="2023-09-08T15:07:00"/>
    <x v="1"/>
    <s v="D59"/>
    <n v="12.0625"/>
    <x v="0"/>
    <s v="Truck B"/>
    <s v="CityC"/>
    <n v="193"/>
    <n v="23"/>
    <n v="170"/>
    <x v="0"/>
    <s v="Extremely Delayed"/>
    <n v="100"/>
    <x v="0"/>
    <n v="5"/>
    <x v="2"/>
    <x v="0"/>
    <s v="Expedited Rules"/>
    <d v="2023-09-01T12:23:00"/>
  </r>
  <r>
    <x v="118"/>
    <s v="359 Pine St"/>
    <n v="5"/>
    <x v="2"/>
    <d v="2023-09-08T10:04:00"/>
    <x v="0"/>
    <s v="D35"/>
    <n v="8.764705882352942"/>
    <x v="0"/>
    <s v="Truck B"/>
    <s v="CityD"/>
    <n v="149"/>
    <n v="17"/>
    <n v="132"/>
    <x v="0"/>
    <s v="Extremely Delayed"/>
    <n v="100"/>
    <x v="2"/>
    <n v="5"/>
    <x v="2"/>
    <x v="1"/>
    <s v="Expedited Rules"/>
    <d v="2023-09-01T11:52:00"/>
  </r>
  <r>
    <x v="119"/>
    <s v="924 Main St"/>
    <n v="5"/>
    <x v="1"/>
    <d v="2023-09-08T11:12:00"/>
    <x v="0"/>
    <s v="D26"/>
    <n v="10.133333333333333"/>
    <x v="1"/>
    <s v="Van A"/>
    <s v="CityA"/>
    <n v="152"/>
    <n v="26"/>
    <n v="126"/>
    <x v="0"/>
    <s v="Extremely Delayed"/>
    <n v="100"/>
    <x v="0"/>
    <n v="5"/>
    <x v="4"/>
    <x v="2"/>
    <s v="Standard Rules"/>
    <d v="2023-09-01T13:47:00"/>
  </r>
  <r>
    <x v="120"/>
    <s v="390 Elm St"/>
    <n v="5"/>
    <x v="4"/>
    <d v="2023-09-03T11:59:00"/>
    <x v="1"/>
    <s v="D3"/>
    <n v="5.5909090909090908"/>
    <x v="0"/>
    <s v="Truck B"/>
    <s v="CityA"/>
    <n v="123"/>
    <n v="22"/>
    <n v="101"/>
    <x v="0"/>
    <s v="Extremely Delayed"/>
    <n v="100"/>
    <x v="2"/>
    <n v="5"/>
    <x v="1"/>
    <x v="2"/>
    <s v="Custom Rules"/>
    <d v="2023-09-01T12:48:00"/>
  </r>
  <r>
    <x v="121"/>
    <s v="518 Main St"/>
    <n v="5"/>
    <x v="2"/>
    <d v="2023-09-03T08:20:00"/>
    <x v="0"/>
    <s v="D83"/>
    <n v="7.3636363636363633"/>
    <x v="1"/>
    <s v="Truck B"/>
    <s v="CityD"/>
    <n v="81"/>
    <n v="15"/>
    <n v="66"/>
    <x v="0"/>
    <s v="Delayed"/>
    <n v="100"/>
    <x v="2"/>
    <n v="5"/>
    <x v="1"/>
    <x v="1"/>
    <s v="Expedited Rules"/>
    <d v="2023-09-01T15:02:00"/>
  </r>
  <r>
    <x v="122"/>
    <s v="189 Elm St"/>
    <n v="5"/>
    <x v="4"/>
    <d v="2023-09-04T10:09:00"/>
    <x v="0"/>
    <s v="D55"/>
    <n v="13.285714285714286"/>
    <x v="1"/>
    <s v="Van A"/>
    <s v="CityE"/>
    <n v="186"/>
    <n v="26"/>
    <n v="160"/>
    <x v="0"/>
    <s v="Extremely Delayed"/>
    <n v="100"/>
    <x v="0"/>
    <n v="5"/>
    <x v="2"/>
    <x v="0"/>
    <s v="Custom Rules"/>
    <d v="2023-09-01T13:19:00"/>
  </r>
  <r>
    <x v="123"/>
    <s v="674 Pine St"/>
    <n v="5"/>
    <x v="3"/>
    <d v="2023-09-03T14:56:00"/>
    <x v="0"/>
    <s v="D71"/>
    <n v="4.1500000000000004"/>
    <x v="0"/>
    <s v="Van A"/>
    <s v="CityA"/>
    <n v="83"/>
    <n v="2"/>
    <n v="81"/>
    <x v="0"/>
    <s v="Delayed"/>
    <n v="100"/>
    <x v="1"/>
    <n v="5"/>
    <x v="2"/>
    <x v="0"/>
    <s v="Standard Rules"/>
    <d v="2023-09-01T14:42:00"/>
  </r>
  <r>
    <x v="124"/>
    <s v="893 Pine St"/>
    <n v="5"/>
    <x v="3"/>
    <d v="2023-09-07T09:46:00"/>
    <x v="1"/>
    <s v="D72"/>
    <n v="12.714285714285714"/>
    <x v="1"/>
    <s v="Van A"/>
    <s v="CityA"/>
    <n v="178"/>
    <n v="28"/>
    <n v="150"/>
    <x v="0"/>
    <s v="Extremely Delayed"/>
    <n v="100"/>
    <x v="1"/>
    <n v="5"/>
    <x v="1"/>
    <x v="0"/>
    <s v="Custom Rules"/>
    <d v="2023-09-01T15:40:00"/>
  </r>
  <r>
    <x v="125"/>
    <s v="864 Elm St"/>
    <n v="5"/>
    <x v="0"/>
    <d v="2023-09-02T13:42:00"/>
    <x v="1"/>
    <s v="D16"/>
    <n v="6.166666666666667"/>
    <x v="0"/>
    <s v="Bike C"/>
    <s v="CityD"/>
    <n v="111"/>
    <n v="27"/>
    <n v="84"/>
    <x v="0"/>
    <s v="Extremely Delayed"/>
    <n v="100"/>
    <x v="2"/>
    <n v="5"/>
    <x v="1"/>
    <x v="0"/>
    <s v="Expedited Rules"/>
    <d v="2023-09-01T14:15:00"/>
  </r>
  <r>
    <x v="126"/>
    <s v="542 Oak St"/>
    <n v="5"/>
    <x v="0"/>
    <d v="2023-09-03T12:15:00"/>
    <x v="0"/>
    <s v="D14"/>
    <n v="10.294117647058824"/>
    <x v="0"/>
    <s v="Van A"/>
    <s v="CityD"/>
    <n v="175"/>
    <n v="9"/>
    <n v="166"/>
    <x v="0"/>
    <s v="Delayed"/>
    <n v="100"/>
    <x v="1"/>
    <n v="5"/>
    <x v="2"/>
    <x v="1"/>
    <s v="Standard Rules"/>
    <d v="2023-09-01T10:35:00"/>
  </r>
  <r>
    <x v="127"/>
    <s v="165 Elm St"/>
    <n v="5"/>
    <x v="0"/>
    <d v="2023-09-03T11:57:00"/>
    <x v="0"/>
    <s v="D97"/>
    <n v="5.85"/>
    <x v="0"/>
    <s v="Van A"/>
    <s v="CityA"/>
    <n v="117"/>
    <n v="10"/>
    <n v="107"/>
    <x v="0"/>
    <s v="Delayed"/>
    <n v="100"/>
    <x v="2"/>
    <n v="5"/>
    <x v="2"/>
    <x v="0"/>
    <s v="Custom Rules"/>
    <d v="2023-09-01T10:29:00"/>
  </r>
  <r>
    <x v="128"/>
    <s v="988 Oak St"/>
    <n v="5"/>
    <x v="3"/>
    <d v="2023-09-06T13:41:00"/>
    <x v="0"/>
    <s v="D50"/>
    <n v="10.833333333333334"/>
    <x v="0"/>
    <s v="Truck B"/>
    <s v="CityB"/>
    <n v="195"/>
    <n v="22"/>
    <n v="173"/>
    <x v="0"/>
    <s v="Extremely Delayed"/>
    <n v="100"/>
    <x v="2"/>
    <n v="5"/>
    <x v="4"/>
    <x v="0"/>
    <s v="Custom Rules"/>
    <d v="2023-09-01T17:16:00"/>
  </r>
  <r>
    <x v="129"/>
    <s v="115 Main St"/>
    <n v="5"/>
    <x v="1"/>
    <d v="2023-09-04T11:50:00"/>
    <x v="0"/>
    <s v="D35"/>
    <n v="5.4705882352941178"/>
    <x v="0"/>
    <s v="Bike C"/>
    <s v="CityA"/>
    <n v="93"/>
    <n v="20"/>
    <n v="73"/>
    <x v="0"/>
    <s v="Extremely Delayed"/>
    <n v="100"/>
    <x v="2"/>
    <n v="5"/>
    <x v="4"/>
    <x v="0"/>
    <s v="Expedited Rules"/>
    <d v="2023-09-01T16:52:00"/>
  </r>
  <r>
    <x v="130"/>
    <s v="531 Cedar St"/>
    <n v="5"/>
    <x v="3"/>
    <d v="2023-09-05T13:35:00"/>
    <x v="0"/>
    <s v="D100"/>
    <n v="5.2142857142857144"/>
    <x v="1"/>
    <s v="Truck B"/>
    <s v="CityD"/>
    <n v="73"/>
    <n v="25"/>
    <n v="48"/>
    <x v="0"/>
    <s v="Extremely Delayed"/>
    <n v="100"/>
    <x v="1"/>
    <n v="5"/>
    <x v="4"/>
    <x v="1"/>
    <s v="Custom Rules"/>
    <d v="2023-09-01T13:39:00"/>
  </r>
  <r>
    <x v="131"/>
    <s v="634 Elm St"/>
    <n v="5"/>
    <x v="4"/>
    <d v="2023-09-02T12:26:00"/>
    <x v="0"/>
    <s v="D93"/>
    <n v="3.8333333333333335"/>
    <x v="0"/>
    <s v="Bike C"/>
    <s v="CityB"/>
    <n v="69"/>
    <n v="23"/>
    <n v="46"/>
    <x v="0"/>
    <s v="Extremely Delayed"/>
    <n v="100"/>
    <x v="0"/>
    <n v="5"/>
    <x v="0"/>
    <x v="0"/>
    <s v="Expedited Rules"/>
    <d v="2023-09-01T14:50:00"/>
  </r>
  <r>
    <x v="132"/>
    <s v="380 Main St"/>
    <n v="5"/>
    <x v="2"/>
    <d v="2023-09-08T15:46:00"/>
    <x v="1"/>
    <s v="D99"/>
    <n v="13.277777777777779"/>
    <x v="0"/>
    <s v="Van A"/>
    <s v="CityD"/>
    <n v="239"/>
    <n v="18"/>
    <n v="221"/>
    <x v="0"/>
    <s v="Extremely Delayed"/>
    <n v="100"/>
    <x v="1"/>
    <n v="5"/>
    <x v="2"/>
    <x v="1"/>
    <s v="Expedited Rules"/>
    <d v="2023-09-01T14:45:00"/>
  </r>
  <r>
    <x v="133"/>
    <s v="924 Main St"/>
    <n v="5"/>
    <x v="2"/>
    <d v="2023-09-03T15:14:00"/>
    <x v="1"/>
    <s v="D5"/>
    <n v="8.235294117647058"/>
    <x v="0"/>
    <s v="Truck B"/>
    <s v="CityA"/>
    <n v="140"/>
    <n v="0"/>
    <n v="140"/>
    <x v="1"/>
    <s v="On time"/>
    <n v="100"/>
    <x v="0"/>
    <n v="5"/>
    <x v="2"/>
    <x v="0"/>
    <s v="Custom Rules"/>
    <d v="2023-09-01T09:50:00"/>
  </r>
  <r>
    <x v="134"/>
    <s v="7 Pine St"/>
    <n v="5"/>
    <x v="3"/>
    <d v="2023-09-04T14:18:00"/>
    <x v="1"/>
    <s v="D26"/>
    <n v="12.333333333333334"/>
    <x v="1"/>
    <s v="Van A"/>
    <s v="CityC"/>
    <n v="185"/>
    <n v="5"/>
    <n v="180"/>
    <x v="0"/>
    <s v="Delayed"/>
    <n v="100"/>
    <x v="0"/>
    <n v="5"/>
    <x v="1"/>
    <x v="1"/>
    <s v="Custom Rules"/>
    <d v="2023-09-01T12:16:00"/>
  </r>
  <r>
    <x v="135"/>
    <s v="577 Main St"/>
    <n v="5"/>
    <x v="1"/>
    <d v="2023-09-06T08:36:00"/>
    <x v="1"/>
    <s v="D40"/>
    <n v="12.055555555555555"/>
    <x v="0"/>
    <s v="Van A"/>
    <s v="CityA"/>
    <n v="217"/>
    <n v="27"/>
    <n v="190"/>
    <x v="0"/>
    <s v="Extremely Delayed"/>
    <n v="100"/>
    <x v="2"/>
    <n v="5"/>
    <x v="3"/>
    <x v="0"/>
    <s v="Expedited Rules"/>
    <d v="2023-09-01T15:56:00"/>
  </r>
  <r>
    <x v="136"/>
    <s v="788 Cedar St"/>
    <n v="5"/>
    <x v="3"/>
    <d v="2023-09-05T12:55:00"/>
    <x v="1"/>
    <s v="D27"/>
    <n v="7.333333333333333"/>
    <x v="0"/>
    <s v="Truck B"/>
    <s v="CityA"/>
    <n v="132"/>
    <n v="21"/>
    <n v="111"/>
    <x v="0"/>
    <s v="Extremely Delayed"/>
    <n v="100"/>
    <x v="1"/>
    <n v="5"/>
    <x v="0"/>
    <x v="0"/>
    <s v="Expedited Rules"/>
    <d v="2023-09-01T16:54:00"/>
  </r>
  <r>
    <x v="137"/>
    <s v="878 Elm St"/>
    <n v="5"/>
    <x v="3"/>
    <d v="2023-09-02T15:39:00"/>
    <x v="0"/>
    <s v="D76"/>
    <n v="5.5384615384615383"/>
    <x v="1"/>
    <s v="Bike C"/>
    <s v="CityC"/>
    <n v="72"/>
    <n v="11"/>
    <n v="61"/>
    <x v="0"/>
    <s v="Delayed"/>
    <n v="100"/>
    <x v="0"/>
    <n v="5"/>
    <x v="0"/>
    <x v="1"/>
    <s v="Standard Rules"/>
    <d v="2023-09-01T16:23:00"/>
  </r>
  <r>
    <x v="138"/>
    <s v="578 Cedar St"/>
    <n v="5"/>
    <x v="3"/>
    <d v="2023-09-08T10:57:00"/>
    <x v="0"/>
    <s v="D65"/>
    <n v="4.8499999999999996"/>
    <x v="0"/>
    <s v="Truck B"/>
    <s v="CityE"/>
    <n v="97"/>
    <n v="13"/>
    <n v="84"/>
    <x v="0"/>
    <s v="Delayed"/>
    <n v="100"/>
    <x v="0"/>
    <n v="5"/>
    <x v="2"/>
    <x v="2"/>
    <s v="Expedited Rules"/>
    <d v="2023-09-01T15:52:00"/>
  </r>
  <r>
    <x v="139"/>
    <s v="21 Pine St"/>
    <n v="5"/>
    <x v="0"/>
    <d v="2023-09-03T15:00:00"/>
    <x v="1"/>
    <s v="D98"/>
    <n v="5.5714285714285712"/>
    <x v="0"/>
    <s v="Bike C"/>
    <s v="CityB"/>
    <n v="117"/>
    <n v="8"/>
    <n v="109"/>
    <x v="0"/>
    <s v="Delayed"/>
    <n v="100"/>
    <x v="0"/>
    <n v="5"/>
    <x v="4"/>
    <x v="2"/>
    <s v="Custom Rules"/>
    <d v="2023-09-01T11:02:00"/>
  </r>
  <r>
    <x v="140"/>
    <s v="661 Pine St"/>
    <n v="5"/>
    <x v="4"/>
    <d v="2023-09-02T10:28:00"/>
    <x v="0"/>
    <s v="D67"/>
    <n v="11.454545454545455"/>
    <x v="1"/>
    <s v="Bike C"/>
    <s v="CityB"/>
    <n v="126"/>
    <n v="19"/>
    <n v="107"/>
    <x v="0"/>
    <s v="Extremely Delayed"/>
    <n v="100"/>
    <x v="0"/>
    <n v="5"/>
    <x v="0"/>
    <x v="0"/>
    <s v="Expedited Rules"/>
    <d v="2023-09-01T16:24:00"/>
  </r>
  <r>
    <x v="141"/>
    <s v="703 Cedar St"/>
    <n v="5"/>
    <x v="1"/>
    <d v="2023-09-06T10:03:00"/>
    <x v="1"/>
    <s v="D9"/>
    <n v="8.625"/>
    <x v="0"/>
    <s v="Bike C"/>
    <s v="CityB"/>
    <n v="138"/>
    <n v="21"/>
    <n v="117"/>
    <x v="0"/>
    <s v="Extremely Delayed"/>
    <n v="100"/>
    <x v="2"/>
    <n v="5"/>
    <x v="1"/>
    <x v="1"/>
    <s v="Expedited Rules"/>
    <d v="2023-09-01T09:50:00"/>
  </r>
  <r>
    <x v="142"/>
    <s v="461 Elm St"/>
    <n v="5"/>
    <x v="1"/>
    <d v="2023-09-08T11:42:00"/>
    <x v="0"/>
    <s v="D65"/>
    <n v="11.15"/>
    <x v="0"/>
    <s v="Truck B"/>
    <s v="CityD"/>
    <n v="223"/>
    <n v="12"/>
    <n v="211"/>
    <x v="0"/>
    <s v="Delayed"/>
    <n v="100"/>
    <x v="2"/>
    <n v="5"/>
    <x v="3"/>
    <x v="2"/>
    <s v="Standard Rules"/>
    <d v="2023-09-01T11:54:00"/>
  </r>
  <r>
    <x v="143"/>
    <s v="628 Oak St"/>
    <n v="5"/>
    <x v="4"/>
    <d v="2023-09-08T16:58:00"/>
    <x v="0"/>
    <s v="D64"/>
    <n v="12.647058823529411"/>
    <x v="0"/>
    <s v="Bike C"/>
    <s v="CityD"/>
    <n v="215"/>
    <n v="24"/>
    <n v="191"/>
    <x v="0"/>
    <s v="Extremely Delayed"/>
    <n v="100"/>
    <x v="2"/>
    <n v="5"/>
    <x v="4"/>
    <x v="0"/>
    <s v="Expedited Rules"/>
    <d v="2023-09-01T09:47:00"/>
  </r>
  <r>
    <x v="144"/>
    <s v="652 Pine St"/>
    <n v="5"/>
    <x v="1"/>
    <d v="2023-09-08T09:13:00"/>
    <x v="0"/>
    <s v="D27"/>
    <n v="12.277777777777779"/>
    <x v="0"/>
    <s v="Truck B"/>
    <s v="CityB"/>
    <n v="221"/>
    <n v="16"/>
    <n v="205"/>
    <x v="0"/>
    <s v="Extremely Delayed"/>
    <n v="100"/>
    <x v="2"/>
    <n v="5"/>
    <x v="4"/>
    <x v="0"/>
    <s v="Custom Rules"/>
    <d v="2023-09-01T10:39:00"/>
  </r>
  <r>
    <x v="145"/>
    <s v="942 Elm St"/>
    <n v="5"/>
    <x v="1"/>
    <d v="2023-09-04T13:08:00"/>
    <x v="1"/>
    <s v="D71"/>
    <n v="8.6"/>
    <x v="0"/>
    <s v="Bike C"/>
    <s v="CityC"/>
    <n v="172"/>
    <n v="15"/>
    <n v="157"/>
    <x v="0"/>
    <s v="Delayed"/>
    <n v="100"/>
    <x v="2"/>
    <n v="5"/>
    <x v="0"/>
    <x v="1"/>
    <s v="Custom Rules"/>
    <d v="2023-09-01T13:58:00"/>
  </r>
  <r>
    <x v="146"/>
    <s v="550 Oak St"/>
    <n v="5"/>
    <x v="2"/>
    <d v="2023-09-01T10:09:00"/>
    <x v="0"/>
    <s v="D61"/>
    <n v="3.736842105263158"/>
    <x v="0"/>
    <s v="Truck B"/>
    <s v="CityC"/>
    <n v="71"/>
    <n v="3"/>
    <n v="68"/>
    <x v="0"/>
    <s v="Delayed"/>
    <n v="100"/>
    <x v="2"/>
    <n v="5"/>
    <x v="4"/>
    <x v="2"/>
    <s v="Custom Rules"/>
    <d v="2023-09-01T11:25:00"/>
  </r>
  <r>
    <x v="147"/>
    <s v="148 Oak St"/>
    <n v="5"/>
    <x v="2"/>
    <d v="2023-09-06T09:08:00"/>
    <x v="1"/>
    <s v="D57"/>
    <n v="16.636363636363637"/>
    <x v="1"/>
    <s v="Van A"/>
    <s v="CityD"/>
    <n v="183"/>
    <n v="14"/>
    <n v="169"/>
    <x v="0"/>
    <s v="Delayed"/>
    <n v="100"/>
    <x v="0"/>
    <n v="5"/>
    <x v="1"/>
    <x v="1"/>
    <s v="Expedited Rules"/>
    <d v="2023-09-01T11:29:00"/>
  </r>
  <r>
    <x v="148"/>
    <s v="987 Pine St"/>
    <n v="5"/>
    <x v="4"/>
    <d v="2023-09-01T14:46:00"/>
    <x v="1"/>
    <s v="D84"/>
    <n v="4"/>
    <x v="0"/>
    <s v="Bike C"/>
    <s v="CityE"/>
    <n v="64"/>
    <n v="25"/>
    <n v="39"/>
    <x v="0"/>
    <s v="Extremely Delayed"/>
    <n v="100"/>
    <x v="1"/>
    <n v="5"/>
    <x v="3"/>
    <x v="0"/>
    <s v="Custom Rules"/>
    <d v="2023-09-01T16:03:00"/>
  </r>
  <r>
    <x v="149"/>
    <s v="904 Elm St"/>
    <n v="5"/>
    <x v="4"/>
    <d v="2023-09-03T16:12:00"/>
    <x v="0"/>
    <s v="D96"/>
    <n v="5.3"/>
    <x v="0"/>
    <s v="Truck B"/>
    <s v="CityB"/>
    <n v="106"/>
    <n v="10"/>
    <n v="96"/>
    <x v="0"/>
    <s v="Delayed"/>
    <n v="100"/>
    <x v="0"/>
    <n v="5"/>
    <x v="3"/>
    <x v="2"/>
    <s v="Expedited Rules"/>
    <d v="2023-09-01T10:49:00"/>
  </r>
  <r>
    <x v="150"/>
    <s v="758 Main St"/>
    <n v="5"/>
    <x v="1"/>
    <d v="2023-09-01T08:56:00"/>
    <x v="0"/>
    <s v="D46"/>
    <n v="15.214285714285714"/>
    <x v="1"/>
    <s v="Truck B"/>
    <s v="CityA"/>
    <n v="213"/>
    <n v="15"/>
    <n v="198"/>
    <x v="0"/>
    <s v="Delayed"/>
    <n v="100"/>
    <x v="2"/>
    <n v="5"/>
    <x v="1"/>
    <x v="2"/>
    <s v="Custom Rules"/>
    <d v="2023-09-01T14:34:00"/>
  </r>
  <r>
    <x v="151"/>
    <s v="825 Oak St"/>
    <n v="5"/>
    <x v="2"/>
    <d v="2023-09-08T12:48:00"/>
    <x v="0"/>
    <s v="D66"/>
    <n v="12.785714285714286"/>
    <x v="1"/>
    <s v="Van A"/>
    <s v="CityD"/>
    <n v="179"/>
    <n v="19"/>
    <n v="160"/>
    <x v="0"/>
    <s v="Extremely Delayed"/>
    <n v="100"/>
    <x v="1"/>
    <n v="5"/>
    <x v="3"/>
    <x v="2"/>
    <s v="Custom Rules"/>
    <d v="2023-09-01T09:06:00"/>
  </r>
  <r>
    <x v="152"/>
    <s v="44 Pine St"/>
    <n v="5"/>
    <x v="1"/>
    <d v="2023-09-08T15:33:00"/>
    <x v="0"/>
    <s v="D29"/>
    <n v="11.571428571428571"/>
    <x v="1"/>
    <s v="Van A"/>
    <s v="CityB"/>
    <n v="162"/>
    <n v="13"/>
    <n v="149"/>
    <x v="0"/>
    <s v="Delayed"/>
    <n v="100"/>
    <x v="1"/>
    <n v="5"/>
    <x v="1"/>
    <x v="1"/>
    <s v="Standard Rules"/>
    <d v="2023-09-01T17:06:00"/>
  </r>
  <r>
    <x v="153"/>
    <s v="728 Cedar St"/>
    <n v="5"/>
    <x v="2"/>
    <d v="2023-09-04T13:43:00"/>
    <x v="1"/>
    <s v="D94"/>
    <n v="15.357142857142858"/>
    <x v="1"/>
    <s v="Bike C"/>
    <s v="CityE"/>
    <n v="215"/>
    <n v="12"/>
    <n v="203"/>
    <x v="0"/>
    <s v="Delayed"/>
    <n v="100"/>
    <x v="2"/>
    <n v="5"/>
    <x v="4"/>
    <x v="0"/>
    <s v="Expedited Rules"/>
    <d v="2023-09-01T14:03:00"/>
  </r>
  <r>
    <x v="154"/>
    <s v="412 Elm St"/>
    <n v="5"/>
    <x v="4"/>
    <d v="2023-09-06T13:42:00"/>
    <x v="1"/>
    <s v="D30"/>
    <n v="9.7058823529411757"/>
    <x v="0"/>
    <s v="Bike C"/>
    <s v="CityC"/>
    <n v="165"/>
    <n v="15"/>
    <n v="150"/>
    <x v="0"/>
    <s v="Delayed"/>
    <n v="100"/>
    <x v="2"/>
    <n v="5"/>
    <x v="2"/>
    <x v="0"/>
    <s v="Standard Rules"/>
    <d v="2023-09-01T11:17:00"/>
  </r>
  <r>
    <x v="155"/>
    <s v="214 Pine St"/>
    <n v="5"/>
    <x v="1"/>
    <d v="2023-09-07T10:15:00"/>
    <x v="0"/>
    <s v="D28"/>
    <n v="7.2"/>
    <x v="1"/>
    <s v="Bike C"/>
    <s v="CityD"/>
    <n v="108"/>
    <n v="14"/>
    <n v="94"/>
    <x v="0"/>
    <s v="Delayed"/>
    <n v="100"/>
    <x v="2"/>
    <n v="5"/>
    <x v="0"/>
    <x v="2"/>
    <s v="Standard Rules"/>
    <d v="2023-09-01T16:03:00"/>
  </r>
  <r>
    <x v="156"/>
    <s v="905 Pine St"/>
    <n v="5"/>
    <x v="1"/>
    <d v="2023-09-01T08:51:00"/>
    <x v="1"/>
    <s v="D52"/>
    <n v="9.1875"/>
    <x v="0"/>
    <s v="Bike C"/>
    <s v="CityD"/>
    <n v="147"/>
    <n v="10"/>
    <n v="137"/>
    <x v="0"/>
    <s v="Delayed"/>
    <n v="100"/>
    <x v="0"/>
    <n v="5"/>
    <x v="2"/>
    <x v="2"/>
    <s v="Standard Rules"/>
    <d v="2023-09-01T10:26:00"/>
  </r>
  <r>
    <x v="157"/>
    <s v="752 Pine St"/>
    <n v="5"/>
    <x v="1"/>
    <d v="2023-09-05T11:01:00"/>
    <x v="1"/>
    <s v="D37"/>
    <n v="7.5454545454545459"/>
    <x v="1"/>
    <s v="Truck B"/>
    <s v="CityB"/>
    <n v="83"/>
    <n v="8"/>
    <n v="75"/>
    <x v="0"/>
    <s v="Delayed"/>
    <n v="100"/>
    <x v="1"/>
    <n v="5"/>
    <x v="4"/>
    <x v="2"/>
    <s v="Expedited Rules"/>
    <d v="2023-09-01T16:28:00"/>
  </r>
  <r>
    <x v="158"/>
    <s v="976 Pine St"/>
    <n v="5"/>
    <x v="1"/>
    <d v="2023-09-07T12:15:00"/>
    <x v="0"/>
    <s v="D98"/>
    <n v="9.3809523809523814"/>
    <x v="0"/>
    <s v="Bike C"/>
    <s v="CityE"/>
    <n v="197"/>
    <n v="22"/>
    <n v="175"/>
    <x v="0"/>
    <s v="Extremely Delayed"/>
    <n v="100"/>
    <x v="0"/>
    <n v="5"/>
    <x v="2"/>
    <x v="0"/>
    <s v="Expedited Rules"/>
    <d v="2023-09-01T12:38:00"/>
  </r>
  <r>
    <x v="159"/>
    <s v="373 Oak St"/>
    <n v="5"/>
    <x v="4"/>
    <d v="2023-09-06T09:52:00"/>
    <x v="1"/>
    <s v="D61"/>
    <n v="11.263157894736842"/>
    <x v="0"/>
    <s v="Van A"/>
    <s v="CityA"/>
    <n v="214"/>
    <n v="14"/>
    <n v="200"/>
    <x v="0"/>
    <s v="Delayed"/>
    <n v="100"/>
    <x v="1"/>
    <n v="5"/>
    <x v="2"/>
    <x v="2"/>
    <s v="Expedited Rules"/>
    <d v="2023-09-01T11:00:00"/>
  </r>
  <r>
    <x v="160"/>
    <s v="682 Pine St"/>
    <n v="5"/>
    <x v="2"/>
    <d v="2023-09-02T09:29:00"/>
    <x v="0"/>
    <s v="D58"/>
    <n v="11.75"/>
    <x v="0"/>
    <s v="Van A"/>
    <s v="CityE"/>
    <n v="188"/>
    <n v="2"/>
    <n v="186"/>
    <x v="0"/>
    <s v="Delayed"/>
    <n v="100"/>
    <x v="2"/>
    <n v="5"/>
    <x v="3"/>
    <x v="1"/>
    <s v="Expedited Rules"/>
    <d v="2023-09-01T17:16:00"/>
  </r>
  <r>
    <x v="161"/>
    <s v="741 Cedar St"/>
    <n v="5"/>
    <x v="2"/>
    <d v="2023-09-03T13:53:00"/>
    <x v="0"/>
    <s v="D2"/>
    <n v="4.72"/>
    <x v="0"/>
    <s v="Truck B"/>
    <s v="CityB"/>
    <n v="118"/>
    <n v="19"/>
    <n v="99"/>
    <x v="0"/>
    <s v="Extremely Delayed"/>
    <n v="100"/>
    <x v="1"/>
    <n v="5"/>
    <x v="0"/>
    <x v="1"/>
    <s v="Custom Rules"/>
    <d v="2023-09-01T10:10:00"/>
  </r>
  <r>
    <x v="162"/>
    <s v="252 Elm St"/>
    <n v="5"/>
    <x v="2"/>
    <d v="2023-09-02T11:55:00"/>
    <x v="1"/>
    <s v="D33"/>
    <n v="5.5714285714285712"/>
    <x v="1"/>
    <s v="Van A"/>
    <s v="CityE"/>
    <n v="78"/>
    <n v="0"/>
    <n v="78"/>
    <x v="1"/>
    <s v="On time"/>
    <n v="100"/>
    <x v="1"/>
    <n v="5"/>
    <x v="0"/>
    <x v="1"/>
    <s v="Expedited Rules"/>
    <d v="2023-09-01T11:54:00"/>
  </r>
  <r>
    <x v="163"/>
    <s v="583 Elm St"/>
    <n v="5"/>
    <x v="0"/>
    <d v="2023-09-03T08:49:00"/>
    <x v="0"/>
    <s v="D13"/>
    <n v="10.727272727272727"/>
    <x v="0"/>
    <s v="Truck B"/>
    <s v="CityA"/>
    <n v="236"/>
    <n v="20"/>
    <n v="216"/>
    <x v="0"/>
    <s v="Extremely Delayed"/>
    <n v="100"/>
    <x v="2"/>
    <n v="5"/>
    <x v="3"/>
    <x v="1"/>
    <s v="Expedited Rules"/>
    <d v="2023-09-01T08:42:00"/>
  </r>
  <r>
    <x v="164"/>
    <s v="373 Pine St"/>
    <n v="5"/>
    <x v="0"/>
    <d v="2023-09-06T10:49:00"/>
    <x v="1"/>
    <s v="D30"/>
    <n v="4.6470588235294121"/>
    <x v="0"/>
    <s v="Van A"/>
    <s v="CityD"/>
    <n v="79"/>
    <n v="15"/>
    <n v="64"/>
    <x v="0"/>
    <s v="Delayed"/>
    <n v="100"/>
    <x v="0"/>
    <n v="5"/>
    <x v="2"/>
    <x v="1"/>
    <s v="Standard Rules"/>
    <d v="2023-09-01T12:44:00"/>
  </r>
  <r>
    <x v="165"/>
    <s v="884 Pine St"/>
    <n v="5"/>
    <x v="4"/>
    <d v="2023-09-05T08:05:00"/>
    <x v="0"/>
    <s v="D92"/>
    <n v="11.923076923076923"/>
    <x v="1"/>
    <s v="Truck B"/>
    <s v="CityC"/>
    <n v="155"/>
    <n v="13"/>
    <n v="142"/>
    <x v="0"/>
    <s v="Delayed"/>
    <n v="100"/>
    <x v="2"/>
    <n v="5"/>
    <x v="2"/>
    <x v="1"/>
    <s v="Custom Rules"/>
    <d v="2023-09-01T10:06:00"/>
  </r>
  <r>
    <x v="166"/>
    <s v="660 Oak St"/>
    <n v="5"/>
    <x v="2"/>
    <d v="2023-09-05T11:30:00"/>
    <x v="0"/>
    <s v="D2"/>
    <n v="2.76"/>
    <x v="0"/>
    <s v="Bike C"/>
    <s v="CityC"/>
    <n v="69"/>
    <n v="8"/>
    <n v="61"/>
    <x v="0"/>
    <s v="Delayed"/>
    <n v="100"/>
    <x v="1"/>
    <n v="5"/>
    <x v="0"/>
    <x v="1"/>
    <s v="Standard Rules"/>
    <d v="2023-09-01T12:02:00"/>
  </r>
  <r>
    <x v="167"/>
    <s v="403 Elm St"/>
    <n v="5"/>
    <x v="1"/>
    <d v="2023-09-01T16:12:00"/>
    <x v="0"/>
    <s v="D78"/>
    <n v="6.2307692307692308"/>
    <x v="1"/>
    <s v="Bike C"/>
    <s v="CityA"/>
    <n v="81"/>
    <n v="15"/>
    <n v="66"/>
    <x v="0"/>
    <s v="Delayed"/>
    <n v="100"/>
    <x v="1"/>
    <n v="5"/>
    <x v="3"/>
    <x v="0"/>
    <s v="Standard Rules"/>
    <d v="2023-09-01T10:50:00"/>
  </r>
  <r>
    <x v="168"/>
    <s v="112 Cedar St"/>
    <n v="5"/>
    <x v="1"/>
    <d v="2023-09-01T11:58:00"/>
    <x v="1"/>
    <s v="D2"/>
    <n v="8.92"/>
    <x v="0"/>
    <s v="Van A"/>
    <s v="CityB"/>
    <n v="223"/>
    <n v="0"/>
    <n v="223"/>
    <x v="1"/>
    <s v="On time"/>
    <n v="100"/>
    <x v="0"/>
    <n v="5"/>
    <x v="2"/>
    <x v="2"/>
    <s v="Expedited Rules"/>
    <d v="2023-09-01T12:21:00"/>
  </r>
  <r>
    <x v="169"/>
    <s v="308 Cedar St"/>
    <n v="5"/>
    <x v="1"/>
    <d v="2023-09-02T14:30:00"/>
    <x v="1"/>
    <s v="D80"/>
    <n v="4.9230769230769234"/>
    <x v="1"/>
    <s v="Bike C"/>
    <s v="CityC"/>
    <n v="64"/>
    <n v="25"/>
    <n v="39"/>
    <x v="0"/>
    <s v="Extremely Delayed"/>
    <n v="100"/>
    <x v="0"/>
    <n v="5"/>
    <x v="2"/>
    <x v="1"/>
    <s v="Expedited Rules"/>
    <d v="2023-09-01T13:13:00"/>
  </r>
  <r>
    <x v="170"/>
    <s v="53 Elm St"/>
    <n v="5"/>
    <x v="2"/>
    <d v="2023-09-08T11:43:00"/>
    <x v="1"/>
    <s v="D15"/>
    <n v="7.6111111111111107"/>
    <x v="0"/>
    <s v="Truck B"/>
    <s v="CityE"/>
    <n v="137"/>
    <n v="23"/>
    <n v="114"/>
    <x v="0"/>
    <s v="Extremely Delayed"/>
    <n v="100"/>
    <x v="1"/>
    <n v="5"/>
    <x v="2"/>
    <x v="0"/>
    <s v="Standard Rules"/>
    <d v="2023-09-01T10:15:00"/>
  </r>
  <r>
    <x v="171"/>
    <s v="346 Cedar St"/>
    <n v="5"/>
    <x v="2"/>
    <d v="2023-09-02T09:38:00"/>
    <x v="1"/>
    <s v="D45"/>
    <n v="14.583333333333334"/>
    <x v="1"/>
    <s v="Truck B"/>
    <s v="CityE"/>
    <n v="175"/>
    <n v="1"/>
    <n v="174"/>
    <x v="0"/>
    <s v="Delayed"/>
    <n v="100"/>
    <x v="0"/>
    <n v="5"/>
    <x v="3"/>
    <x v="2"/>
    <s v="Standard Rules"/>
    <d v="2023-09-01T17:05:00"/>
  </r>
  <r>
    <x v="172"/>
    <s v="676 Pine St"/>
    <n v="5"/>
    <x v="0"/>
    <d v="2023-09-01T10:25:00"/>
    <x v="1"/>
    <s v="D25"/>
    <n v="17.285714285714285"/>
    <x v="1"/>
    <s v="Truck B"/>
    <s v="CityE"/>
    <n v="121"/>
    <n v="29"/>
    <n v="92"/>
    <x v="0"/>
    <s v="Extremely Delayed"/>
    <n v="100"/>
    <x v="0"/>
    <n v="5"/>
    <x v="3"/>
    <x v="0"/>
    <s v="Custom Rules"/>
    <d v="2023-09-01T09:34:00"/>
  </r>
  <r>
    <x v="173"/>
    <s v="443 Elm St"/>
    <n v="5"/>
    <x v="1"/>
    <d v="2023-09-03T10:46:00"/>
    <x v="0"/>
    <s v="D66"/>
    <n v="12.714285714285714"/>
    <x v="1"/>
    <s v="Bike C"/>
    <s v="CityC"/>
    <n v="178"/>
    <n v="10"/>
    <n v="168"/>
    <x v="0"/>
    <s v="Delayed"/>
    <n v="100"/>
    <x v="0"/>
    <n v="5"/>
    <x v="1"/>
    <x v="1"/>
    <s v="Expedited Rules"/>
    <d v="2023-09-01T16:13:00"/>
  </r>
  <r>
    <x v="174"/>
    <s v="25 Elm St"/>
    <n v="5"/>
    <x v="1"/>
    <d v="2023-09-03T09:13:00"/>
    <x v="1"/>
    <s v="D82"/>
    <n v="10.384615384615385"/>
    <x v="1"/>
    <s v="Bike C"/>
    <s v="CityA"/>
    <n v="135"/>
    <n v="16"/>
    <n v="119"/>
    <x v="0"/>
    <s v="Extremely Delayed"/>
    <n v="100"/>
    <x v="2"/>
    <n v="5"/>
    <x v="3"/>
    <x v="0"/>
    <s v="Standard Rules"/>
    <d v="2023-09-01T14:00:00"/>
  </r>
  <r>
    <x v="175"/>
    <s v="582 Elm St"/>
    <n v="5"/>
    <x v="4"/>
    <d v="2023-09-08T09:55:00"/>
    <x v="0"/>
    <s v="D54"/>
    <n v="8.6"/>
    <x v="0"/>
    <s v="Truck B"/>
    <s v="CityE"/>
    <n v="172"/>
    <n v="12"/>
    <n v="160"/>
    <x v="0"/>
    <s v="Delayed"/>
    <n v="100"/>
    <x v="2"/>
    <n v="5"/>
    <x v="3"/>
    <x v="1"/>
    <s v="Expedited Rules"/>
    <d v="2023-09-01T14:10:00"/>
  </r>
  <r>
    <x v="176"/>
    <s v="764 Cedar St"/>
    <n v="5"/>
    <x v="2"/>
    <d v="2023-09-03T14:29:00"/>
    <x v="0"/>
    <s v="D3"/>
    <n v="9.6818181818181817"/>
    <x v="0"/>
    <s v="Bike C"/>
    <s v="CityB"/>
    <n v="213"/>
    <n v="10"/>
    <n v="203"/>
    <x v="0"/>
    <s v="Delayed"/>
    <n v="100"/>
    <x v="0"/>
    <n v="5"/>
    <x v="1"/>
    <x v="2"/>
    <s v="Expedited Rules"/>
    <d v="2023-09-01T14:05:00"/>
  </r>
  <r>
    <x v="177"/>
    <s v="657 Pine St"/>
    <n v="5"/>
    <x v="0"/>
    <d v="2023-09-02T08:07:00"/>
    <x v="1"/>
    <s v="D24"/>
    <n v="12"/>
    <x v="0"/>
    <s v="Bike C"/>
    <s v="CityE"/>
    <n v="204"/>
    <n v="20"/>
    <n v="184"/>
    <x v="0"/>
    <s v="Extremely Delayed"/>
    <n v="100"/>
    <x v="0"/>
    <n v="5"/>
    <x v="1"/>
    <x v="0"/>
    <s v="Custom Rules"/>
    <d v="2023-09-01T15:01:00"/>
  </r>
  <r>
    <x v="178"/>
    <s v="801 Elm St"/>
    <n v="5"/>
    <x v="2"/>
    <d v="2023-09-07T09:07:00"/>
    <x v="0"/>
    <s v="D70"/>
    <n v="6.4117647058823533"/>
    <x v="0"/>
    <s v="Van A"/>
    <s v="CityB"/>
    <n v="109"/>
    <n v="22"/>
    <n v="87"/>
    <x v="0"/>
    <s v="Extremely Delayed"/>
    <n v="100"/>
    <x v="1"/>
    <n v="5"/>
    <x v="3"/>
    <x v="2"/>
    <s v="Custom Rules"/>
    <d v="2023-09-01T15:47:00"/>
  </r>
  <r>
    <x v="179"/>
    <s v="422 Oak St"/>
    <n v="5"/>
    <x v="1"/>
    <d v="2023-09-03T14:06:00"/>
    <x v="1"/>
    <s v="D17"/>
    <n v="5.4666666666666668"/>
    <x v="1"/>
    <s v="Van A"/>
    <s v="CityB"/>
    <n v="82"/>
    <n v="3"/>
    <n v="79"/>
    <x v="0"/>
    <s v="Delayed"/>
    <n v="100"/>
    <x v="2"/>
    <n v="5"/>
    <x v="4"/>
    <x v="1"/>
    <s v="Standard Rules"/>
    <d v="2023-09-01T09:47:00"/>
  </r>
  <r>
    <x v="180"/>
    <s v="252 Elm St"/>
    <n v="5"/>
    <x v="1"/>
    <d v="2023-09-02T10:02:00"/>
    <x v="0"/>
    <s v="D51"/>
    <n v="7.25"/>
    <x v="1"/>
    <s v="Van A"/>
    <s v="CityD"/>
    <n v="87"/>
    <n v="23"/>
    <n v="64"/>
    <x v="0"/>
    <s v="Extremely Delayed"/>
    <n v="100"/>
    <x v="2"/>
    <n v="5"/>
    <x v="1"/>
    <x v="0"/>
    <s v="Custom Rules"/>
    <d v="2023-09-01T11:08:00"/>
  </r>
  <r>
    <x v="181"/>
    <s v="324 Cedar St"/>
    <n v="5"/>
    <x v="0"/>
    <d v="2023-09-03T08:28:00"/>
    <x v="1"/>
    <s v="D18"/>
    <n v="8.8571428571428577"/>
    <x v="0"/>
    <s v="Van A"/>
    <s v="CityB"/>
    <n v="186"/>
    <n v="28"/>
    <n v="158"/>
    <x v="0"/>
    <s v="Extremely Delayed"/>
    <n v="100"/>
    <x v="2"/>
    <n v="5"/>
    <x v="2"/>
    <x v="2"/>
    <s v="Custom Rules"/>
    <d v="2023-09-01T09:38:00"/>
  </r>
  <r>
    <x v="182"/>
    <s v="544 Main St"/>
    <n v="5"/>
    <x v="3"/>
    <d v="2023-09-08T13:42:00"/>
    <x v="0"/>
    <s v="D45"/>
    <n v="16.916666666666668"/>
    <x v="1"/>
    <s v="Bike C"/>
    <s v="CityD"/>
    <n v="203"/>
    <n v="3"/>
    <n v="200"/>
    <x v="0"/>
    <s v="Delayed"/>
    <n v="100"/>
    <x v="2"/>
    <n v="5"/>
    <x v="2"/>
    <x v="0"/>
    <s v="Expedited Rules"/>
    <d v="2023-09-01T15:08:00"/>
  </r>
  <r>
    <x v="183"/>
    <s v="806 Main St"/>
    <n v="5"/>
    <x v="3"/>
    <d v="2023-09-04T11:12:00"/>
    <x v="0"/>
    <s v="D34"/>
    <n v="6.84"/>
    <x v="0"/>
    <s v="Van A"/>
    <s v="CityB"/>
    <n v="171"/>
    <n v="4"/>
    <n v="167"/>
    <x v="0"/>
    <s v="Delayed"/>
    <n v="100"/>
    <x v="1"/>
    <n v="5"/>
    <x v="3"/>
    <x v="1"/>
    <s v="Expedited Rules"/>
    <d v="2023-09-01T11:56:00"/>
  </r>
  <r>
    <x v="184"/>
    <s v="22 Main St"/>
    <n v="5"/>
    <x v="3"/>
    <d v="2023-09-04T08:18:00"/>
    <x v="1"/>
    <s v="D22"/>
    <n v="9.1666666666666661"/>
    <x v="1"/>
    <s v="Truck B"/>
    <s v="CityE"/>
    <n v="110"/>
    <n v="19"/>
    <n v="91"/>
    <x v="0"/>
    <s v="Extremely Delayed"/>
    <n v="100"/>
    <x v="0"/>
    <n v="5"/>
    <x v="3"/>
    <x v="2"/>
    <s v="Custom Rules"/>
    <d v="2023-09-01T11:00:00"/>
  </r>
  <r>
    <x v="185"/>
    <s v="340 Main St"/>
    <n v="5"/>
    <x v="4"/>
    <d v="2023-09-06T14:24:00"/>
    <x v="0"/>
    <s v="D6"/>
    <n v="12.25"/>
    <x v="0"/>
    <s v="Bike C"/>
    <s v="CityA"/>
    <n v="196"/>
    <n v="15"/>
    <n v="181"/>
    <x v="0"/>
    <s v="Delayed"/>
    <n v="100"/>
    <x v="0"/>
    <n v="5"/>
    <x v="1"/>
    <x v="1"/>
    <s v="Expedited Rules"/>
    <d v="2023-09-01T15:26:00"/>
  </r>
  <r>
    <x v="186"/>
    <s v="954 Oak St"/>
    <n v="5"/>
    <x v="2"/>
    <d v="2023-09-01T11:34:00"/>
    <x v="1"/>
    <s v="D34"/>
    <n v="8.76"/>
    <x v="0"/>
    <s v="Bike C"/>
    <s v="CityB"/>
    <n v="219"/>
    <n v="25"/>
    <n v="194"/>
    <x v="0"/>
    <s v="Extremely Delayed"/>
    <n v="100"/>
    <x v="1"/>
    <n v="5"/>
    <x v="1"/>
    <x v="0"/>
    <s v="Standard Rules"/>
    <d v="2023-09-01T11:06:00"/>
  </r>
  <r>
    <x v="187"/>
    <s v="762 Elm St"/>
    <n v="5"/>
    <x v="2"/>
    <d v="2023-09-05T10:29:00"/>
    <x v="1"/>
    <s v="D9"/>
    <n v="4.375"/>
    <x v="0"/>
    <s v="Truck B"/>
    <s v="CityE"/>
    <n v="70"/>
    <n v="12"/>
    <n v="58"/>
    <x v="0"/>
    <s v="Delayed"/>
    <n v="100"/>
    <x v="0"/>
    <n v="5"/>
    <x v="1"/>
    <x v="0"/>
    <s v="Expedited Rules"/>
    <d v="2023-09-01T15:57:00"/>
  </r>
  <r>
    <x v="188"/>
    <s v="315 Main St"/>
    <n v="5"/>
    <x v="4"/>
    <d v="2023-09-03T16:06:00"/>
    <x v="0"/>
    <s v="D84"/>
    <n v="14"/>
    <x v="0"/>
    <s v="Bike C"/>
    <s v="CityA"/>
    <n v="224"/>
    <n v="23"/>
    <n v="201"/>
    <x v="0"/>
    <s v="Extremely Delayed"/>
    <n v="100"/>
    <x v="2"/>
    <n v="5"/>
    <x v="3"/>
    <x v="1"/>
    <s v="Standard Rules"/>
    <d v="2023-09-01T15:26:00"/>
  </r>
  <r>
    <x v="189"/>
    <s v="639 Oak St"/>
    <n v="5"/>
    <x v="0"/>
    <d v="2023-09-02T12:11:00"/>
    <x v="1"/>
    <s v="D22"/>
    <n v="7.916666666666667"/>
    <x v="1"/>
    <s v="Truck B"/>
    <s v="CityD"/>
    <n v="95"/>
    <n v="0"/>
    <n v="95"/>
    <x v="1"/>
    <s v="On time"/>
    <n v="100"/>
    <x v="2"/>
    <n v="5"/>
    <x v="0"/>
    <x v="2"/>
    <s v="Custom Rules"/>
    <d v="2023-09-01T10:22:00"/>
  </r>
  <r>
    <x v="190"/>
    <s v="927 Pine St"/>
    <n v="5"/>
    <x v="1"/>
    <d v="2023-09-01T09:18:00"/>
    <x v="0"/>
    <s v="D30"/>
    <n v="8.6470588235294112"/>
    <x v="0"/>
    <s v="Truck B"/>
    <s v="CityB"/>
    <n v="147"/>
    <n v="6"/>
    <n v="141"/>
    <x v="0"/>
    <s v="Delayed"/>
    <n v="100"/>
    <x v="0"/>
    <n v="5"/>
    <x v="3"/>
    <x v="0"/>
    <s v="Expedited Rules"/>
    <d v="2023-09-01T16:46:00"/>
  </r>
  <r>
    <x v="191"/>
    <s v="347 Elm St"/>
    <n v="5"/>
    <x v="4"/>
    <d v="2023-09-07T16:43:00"/>
    <x v="1"/>
    <s v="D11"/>
    <n v="9.9333333333333336"/>
    <x v="1"/>
    <s v="Truck B"/>
    <s v="CityC"/>
    <n v="149"/>
    <n v="22"/>
    <n v="127"/>
    <x v="0"/>
    <s v="Extremely Delayed"/>
    <n v="100"/>
    <x v="1"/>
    <n v="5"/>
    <x v="4"/>
    <x v="2"/>
    <s v="Custom Rules"/>
    <d v="2023-09-01T15:24:00"/>
  </r>
  <r>
    <x v="192"/>
    <s v="311 Main St"/>
    <n v="5"/>
    <x v="0"/>
    <d v="2023-09-06T16:08:00"/>
    <x v="0"/>
    <s v="D79"/>
    <n v="21.181818181818183"/>
    <x v="1"/>
    <s v="Bike C"/>
    <s v="CityA"/>
    <n v="233"/>
    <n v="5"/>
    <n v="228"/>
    <x v="0"/>
    <s v="Delayed"/>
    <n v="100"/>
    <x v="0"/>
    <n v="5"/>
    <x v="1"/>
    <x v="0"/>
    <s v="Expedited Rules"/>
    <d v="2023-09-01T13:16:00"/>
  </r>
  <r>
    <x v="193"/>
    <s v="164 Elm St"/>
    <n v="5"/>
    <x v="2"/>
    <d v="2023-09-06T08:36:00"/>
    <x v="0"/>
    <s v="D5"/>
    <n v="13.764705882352942"/>
    <x v="0"/>
    <s v="Bike C"/>
    <s v="CityC"/>
    <n v="234"/>
    <n v="8"/>
    <n v="226"/>
    <x v="0"/>
    <s v="Delayed"/>
    <n v="100"/>
    <x v="1"/>
    <n v="5"/>
    <x v="4"/>
    <x v="1"/>
    <s v="Standard Rules"/>
    <d v="2023-09-01T09:50:00"/>
  </r>
  <r>
    <x v="194"/>
    <s v="426 Main St"/>
    <n v="5"/>
    <x v="0"/>
    <d v="2023-09-05T10:09:00"/>
    <x v="0"/>
    <s v="D93"/>
    <n v="8.1111111111111107"/>
    <x v="0"/>
    <s v="Van A"/>
    <s v="CityE"/>
    <n v="146"/>
    <n v="12"/>
    <n v="134"/>
    <x v="0"/>
    <s v="Delayed"/>
    <n v="100"/>
    <x v="0"/>
    <n v="5"/>
    <x v="1"/>
    <x v="0"/>
    <s v="Standard Rules"/>
    <d v="2023-09-01T15:13:00"/>
  </r>
  <r>
    <x v="195"/>
    <s v="933 Cedar St"/>
    <n v="5"/>
    <x v="1"/>
    <d v="2023-09-01T14:08:00"/>
    <x v="1"/>
    <s v="D84"/>
    <n v="4.75"/>
    <x v="0"/>
    <s v="Van A"/>
    <s v="CityD"/>
    <n v="76"/>
    <n v="0"/>
    <n v="76"/>
    <x v="1"/>
    <s v="On time"/>
    <n v="100"/>
    <x v="2"/>
    <n v="5"/>
    <x v="0"/>
    <x v="1"/>
    <s v="Standard Rules"/>
    <d v="2023-09-01T16:26:00"/>
  </r>
  <r>
    <x v="196"/>
    <s v="163 Cedar St"/>
    <n v="5"/>
    <x v="0"/>
    <d v="2023-09-06T11:44:00"/>
    <x v="1"/>
    <s v="D46"/>
    <n v="8.8571428571428577"/>
    <x v="1"/>
    <s v="Van A"/>
    <s v="CityA"/>
    <n v="124"/>
    <n v="13"/>
    <n v="111"/>
    <x v="0"/>
    <s v="Delayed"/>
    <n v="100"/>
    <x v="0"/>
    <n v="5"/>
    <x v="1"/>
    <x v="0"/>
    <s v="Custom Rules"/>
    <d v="2023-09-01T12:15:00"/>
  </r>
  <r>
    <x v="197"/>
    <s v="644 Pine St"/>
    <n v="5"/>
    <x v="4"/>
    <d v="2023-09-07T13:46:00"/>
    <x v="1"/>
    <s v="D58"/>
    <n v="4.5"/>
    <x v="0"/>
    <s v="Van A"/>
    <s v="CityB"/>
    <n v="72"/>
    <n v="25"/>
    <n v="47"/>
    <x v="0"/>
    <s v="Extremely Delayed"/>
    <n v="100"/>
    <x v="2"/>
    <n v="5"/>
    <x v="2"/>
    <x v="1"/>
    <s v="Expedited Rules"/>
    <d v="2023-09-01T09:00:00"/>
  </r>
  <r>
    <x v="198"/>
    <s v="707 Elm St"/>
    <n v="5"/>
    <x v="3"/>
    <d v="2023-09-01T09:51:00"/>
    <x v="1"/>
    <s v="D60"/>
    <n v="10.238095238095237"/>
    <x v="0"/>
    <s v="Van A"/>
    <s v="CityD"/>
    <n v="215"/>
    <n v="4"/>
    <n v="211"/>
    <x v="0"/>
    <s v="Delayed"/>
    <n v="100"/>
    <x v="1"/>
    <n v="5"/>
    <x v="3"/>
    <x v="2"/>
    <s v="Standard Rules"/>
    <d v="2023-09-01T13:49:00"/>
  </r>
  <r>
    <x v="199"/>
    <s v="680 Elm St"/>
    <n v="5"/>
    <x v="1"/>
    <d v="2023-09-06T11:45:00"/>
    <x v="0"/>
    <s v="D18"/>
    <n v="4.0476190476190474"/>
    <x v="0"/>
    <s v="Van A"/>
    <s v="CityD"/>
    <n v="85"/>
    <n v="14"/>
    <n v="71"/>
    <x v="0"/>
    <s v="Delayed"/>
    <n v="100"/>
    <x v="1"/>
    <n v="5"/>
    <x v="2"/>
    <x v="0"/>
    <s v="Custom Rules"/>
    <d v="2023-09-01T17:09:00"/>
  </r>
  <r>
    <x v="200"/>
    <s v="100 Main St"/>
    <n v="5"/>
    <x v="2"/>
    <d v="2023-09-08T10:49:00"/>
    <x v="1"/>
    <s v="D1"/>
    <n v="3.5263157894736841"/>
    <x v="0"/>
    <s v="Van A"/>
    <s v="CityD"/>
    <n v="67"/>
    <n v="16"/>
    <n v="51"/>
    <x v="0"/>
    <s v="Extremely Delayed"/>
    <n v="100"/>
    <x v="2"/>
    <n v="5"/>
    <x v="2"/>
    <x v="2"/>
    <s v="Standard Rules"/>
    <d v="2023-09-01T10:58:00"/>
  </r>
  <r>
    <x v="201"/>
    <s v="902 Pine St"/>
    <n v="5"/>
    <x v="1"/>
    <d v="2023-09-02T08:49:00"/>
    <x v="1"/>
    <s v="D35"/>
    <n v="3.7058823529411766"/>
    <x v="0"/>
    <s v="Van A"/>
    <s v="CityD"/>
    <n v="63"/>
    <n v="0"/>
    <n v="63"/>
    <x v="1"/>
    <s v="On time"/>
    <n v="100"/>
    <x v="1"/>
    <n v="5"/>
    <x v="3"/>
    <x v="0"/>
    <s v="Standard Rules"/>
    <d v="2023-09-01T10:38:00"/>
  </r>
  <r>
    <x v="202"/>
    <s v="389 Pine St"/>
    <n v="5"/>
    <x v="2"/>
    <d v="2023-09-02T11:29:00"/>
    <x v="0"/>
    <s v="D98"/>
    <n v="3.6666666666666665"/>
    <x v="0"/>
    <s v="Van A"/>
    <s v="CityC"/>
    <n v="77"/>
    <n v="1"/>
    <n v="76"/>
    <x v="0"/>
    <s v="Delayed"/>
    <n v="100"/>
    <x v="0"/>
    <n v="5"/>
    <x v="3"/>
    <x v="1"/>
    <s v="Standard Rules"/>
    <d v="2023-09-01T09:10:00"/>
  </r>
  <r>
    <x v="203"/>
    <s v="786 Main St"/>
    <n v="5"/>
    <x v="0"/>
    <d v="2023-09-04T10:17:00"/>
    <x v="0"/>
    <s v="D36"/>
    <n v="6.7333333333333334"/>
    <x v="1"/>
    <s v="Truck B"/>
    <s v="CityB"/>
    <n v="101"/>
    <n v="24"/>
    <n v="77"/>
    <x v="0"/>
    <s v="Extremely Delayed"/>
    <n v="100"/>
    <x v="1"/>
    <n v="5"/>
    <x v="4"/>
    <x v="0"/>
    <s v="Expedited Rules"/>
    <d v="2023-09-01T12:49:00"/>
  </r>
  <r>
    <x v="204"/>
    <s v="705 Oak St"/>
    <n v="5"/>
    <x v="1"/>
    <d v="2023-09-06T14:59:00"/>
    <x v="0"/>
    <s v="D9"/>
    <n v="10.6875"/>
    <x v="0"/>
    <s v="Truck B"/>
    <s v="CityD"/>
    <n v="171"/>
    <n v="12"/>
    <n v="159"/>
    <x v="0"/>
    <s v="Delayed"/>
    <n v="100"/>
    <x v="2"/>
    <n v="5"/>
    <x v="1"/>
    <x v="2"/>
    <s v="Expedited Rules"/>
    <d v="2023-09-01T11:28:00"/>
  </r>
  <r>
    <x v="205"/>
    <s v="599 Cedar St"/>
    <n v="5"/>
    <x v="2"/>
    <d v="2023-09-06T16:20:00"/>
    <x v="1"/>
    <s v="D3"/>
    <n v="7.3181818181818183"/>
    <x v="0"/>
    <s v="Bike C"/>
    <s v="CityB"/>
    <n v="161"/>
    <n v="14"/>
    <n v="147"/>
    <x v="0"/>
    <s v="Delayed"/>
    <n v="100"/>
    <x v="2"/>
    <n v="5"/>
    <x v="0"/>
    <x v="2"/>
    <s v="Expedited Rules"/>
    <d v="2023-09-01T12:44:00"/>
  </r>
  <r>
    <x v="206"/>
    <s v="459 Main St"/>
    <n v="5"/>
    <x v="1"/>
    <d v="2023-09-03T14:19:00"/>
    <x v="0"/>
    <s v="D8"/>
    <n v="6.6875"/>
    <x v="0"/>
    <s v="Bike C"/>
    <s v="CityE"/>
    <n v="107"/>
    <n v="11"/>
    <n v="96"/>
    <x v="0"/>
    <s v="Delayed"/>
    <n v="100"/>
    <x v="2"/>
    <n v="5"/>
    <x v="3"/>
    <x v="1"/>
    <s v="Expedited Rules"/>
    <d v="2023-09-01T15:20:00"/>
  </r>
  <r>
    <x v="207"/>
    <s v="970 Cedar St"/>
    <n v="5"/>
    <x v="4"/>
    <d v="2023-09-01T11:54:00"/>
    <x v="0"/>
    <s v="D91"/>
    <n v="10.384615384615385"/>
    <x v="1"/>
    <s v="Van A"/>
    <s v="CityC"/>
    <n v="135"/>
    <n v="21"/>
    <n v="114"/>
    <x v="0"/>
    <s v="Extremely Delayed"/>
    <n v="100"/>
    <x v="0"/>
    <n v="5"/>
    <x v="0"/>
    <x v="1"/>
    <s v="Standard Rules"/>
    <d v="2023-09-01T13:42:00"/>
  </r>
  <r>
    <x v="208"/>
    <s v="907 Oak St"/>
    <n v="5"/>
    <x v="3"/>
    <d v="2023-09-03T12:04:00"/>
    <x v="1"/>
    <s v="D89"/>
    <n v="13.176470588235293"/>
    <x v="0"/>
    <s v="Van A"/>
    <s v="CityC"/>
    <n v="224"/>
    <n v="9"/>
    <n v="215"/>
    <x v="0"/>
    <s v="Delayed"/>
    <n v="100"/>
    <x v="0"/>
    <n v="5"/>
    <x v="0"/>
    <x v="0"/>
    <s v="Custom Rules"/>
    <d v="2023-09-01T14:55:00"/>
  </r>
  <r>
    <x v="209"/>
    <s v="908 Oak St"/>
    <n v="5"/>
    <x v="3"/>
    <d v="2023-09-08T08:09:00"/>
    <x v="1"/>
    <s v="D64"/>
    <n v="12.470588235294118"/>
    <x v="0"/>
    <s v="Truck B"/>
    <s v="CityB"/>
    <n v="212"/>
    <n v="23"/>
    <n v="189"/>
    <x v="0"/>
    <s v="Extremely Delayed"/>
    <n v="100"/>
    <x v="1"/>
    <n v="5"/>
    <x v="2"/>
    <x v="1"/>
    <s v="Custom Rules"/>
    <d v="2023-09-01T10:59:00"/>
  </r>
  <r>
    <x v="210"/>
    <s v="182 Elm St"/>
    <n v="5"/>
    <x v="0"/>
    <d v="2023-09-02T08:27:00"/>
    <x v="1"/>
    <s v="D89"/>
    <n v="12.470588235294118"/>
    <x v="0"/>
    <s v="Van A"/>
    <s v="CityE"/>
    <n v="212"/>
    <n v="17"/>
    <n v="195"/>
    <x v="0"/>
    <s v="Extremely Delayed"/>
    <n v="100"/>
    <x v="2"/>
    <n v="5"/>
    <x v="1"/>
    <x v="2"/>
    <s v="Expedited Rules"/>
    <d v="2023-09-01T09:52:00"/>
  </r>
  <r>
    <x v="211"/>
    <s v="308 Pine St"/>
    <n v="5"/>
    <x v="2"/>
    <d v="2023-09-03T13:39:00"/>
    <x v="0"/>
    <s v="D76"/>
    <n v="8.0769230769230766"/>
    <x v="1"/>
    <s v="Bike C"/>
    <s v="CityD"/>
    <n v="105"/>
    <n v="6"/>
    <n v="99"/>
    <x v="0"/>
    <s v="Delayed"/>
    <n v="100"/>
    <x v="2"/>
    <n v="5"/>
    <x v="1"/>
    <x v="2"/>
    <s v="Standard Rules"/>
    <d v="2023-09-01T15:03:00"/>
  </r>
  <r>
    <x v="212"/>
    <s v="114 Elm St"/>
    <n v="5"/>
    <x v="4"/>
    <d v="2023-09-08T15:14:00"/>
    <x v="1"/>
    <s v="D91"/>
    <n v="9.9230769230769234"/>
    <x v="1"/>
    <s v="Bike C"/>
    <s v="CityC"/>
    <n v="129"/>
    <n v="5"/>
    <n v="124"/>
    <x v="0"/>
    <s v="Delayed"/>
    <n v="100"/>
    <x v="1"/>
    <n v="5"/>
    <x v="4"/>
    <x v="0"/>
    <s v="Custom Rules"/>
    <d v="2023-09-01T08:55:00"/>
  </r>
  <r>
    <x v="213"/>
    <s v="300 Main St"/>
    <n v="5"/>
    <x v="4"/>
    <d v="2023-09-03T12:03:00"/>
    <x v="0"/>
    <s v="D35"/>
    <n v="9.882352941176471"/>
    <x v="0"/>
    <s v="Bike C"/>
    <s v="CityE"/>
    <n v="168"/>
    <n v="12"/>
    <n v="156"/>
    <x v="0"/>
    <s v="Delayed"/>
    <n v="100"/>
    <x v="2"/>
    <n v="5"/>
    <x v="0"/>
    <x v="2"/>
    <s v="Expedited Rules"/>
    <d v="2023-09-01T12:10:00"/>
  </r>
  <r>
    <x v="214"/>
    <s v="618 Pine St"/>
    <n v="5"/>
    <x v="3"/>
    <d v="2023-09-02T08:28:00"/>
    <x v="0"/>
    <s v="D13"/>
    <n v="7.3636363636363633"/>
    <x v="0"/>
    <s v="Bike C"/>
    <s v="CityE"/>
    <n v="162"/>
    <n v="25"/>
    <n v="137"/>
    <x v="0"/>
    <s v="Extremely Delayed"/>
    <n v="100"/>
    <x v="1"/>
    <n v="5"/>
    <x v="2"/>
    <x v="0"/>
    <s v="Custom Rules"/>
    <d v="2023-09-01T12:23:00"/>
  </r>
  <r>
    <x v="215"/>
    <s v="637 Cedar St"/>
    <n v="5"/>
    <x v="1"/>
    <d v="2023-09-01T14:27:00"/>
    <x v="1"/>
    <s v="D73"/>
    <n v="9.7142857142857135"/>
    <x v="1"/>
    <s v="Van A"/>
    <s v="CityC"/>
    <n v="136"/>
    <n v="2"/>
    <n v="134"/>
    <x v="0"/>
    <s v="Delayed"/>
    <n v="100"/>
    <x v="0"/>
    <n v="5"/>
    <x v="4"/>
    <x v="2"/>
    <s v="Custom Rules"/>
    <d v="2023-09-01T14:34:00"/>
  </r>
  <r>
    <x v="216"/>
    <s v="174 Oak St"/>
    <n v="5"/>
    <x v="4"/>
    <d v="2023-09-03T14:14:00"/>
    <x v="1"/>
    <s v="D28"/>
    <n v="14.733333333333333"/>
    <x v="1"/>
    <s v="Truck B"/>
    <s v="CityA"/>
    <n v="221"/>
    <n v="7"/>
    <n v="214"/>
    <x v="0"/>
    <s v="Delayed"/>
    <n v="100"/>
    <x v="0"/>
    <n v="5"/>
    <x v="1"/>
    <x v="1"/>
    <s v="Expedited Rules"/>
    <d v="2023-09-01T15:46:00"/>
  </r>
  <r>
    <x v="217"/>
    <s v="197 Cedar St"/>
    <n v="5"/>
    <x v="4"/>
    <d v="2023-09-05T10:55:00"/>
    <x v="0"/>
    <s v="D21"/>
    <n v="10.933333333333334"/>
    <x v="1"/>
    <s v="Bike C"/>
    <s v="CityD"/>
    <n v="164"/>
    <n v="6"/>
    <n v="158"/>
    <x v="0"/>
    <s v="Delayed"/>
    <n v="100"/>
    <x v="2"/>
    <n v="5"/>
    <x v="3"/>
    <x v="1"/>
    <s v="Standard Rules"/>
    <d v="2023-09-01T13:12:00"/>
  </r>
  <r>
    <x v="218"/>
    <s v="533 Main St"/>
    <n v="5"/>
    <x v="1"/>
    <d v="2023-09-02T16:41:00"/>
    <x v="0"/>
    <s v="D35"/>
    <n v="13.117647058823529"/>
    <x v="0"/>
    <s v="Van A"/>
    <s v="CityA"/>
    <n v="223"/>
    <n v="13"/>
    <n v="210"/>
    <x v="0"/>
    <s v="Delayed"/>
    <n v="100"/>
    <x v="1"/>
    <n v="5"/>
    <x v="4"/>
    <x v="0"/>
    <s v="Expedited Rules"/>
    <d v="2023-09-01T09:54:00"/>
  </r>
  <r>
    <x v="219"/>
    <s v="327 Elm St"/>
    <n v="5"/>
    <x v="3"/>
    <d v="2023-09-05T13:20:00"/>
    <x v="1"/>
    <s v="D48"/>
    <n v="9.5555555555555554"/>
    <x v="1"/>
    <s v="Truck B"/>
    <s v="CityE"/>
    <n v="86"/>
    <n v="0"/>
    <n v="86"/>
    <x v="1"/>
    <s v="On time"/>
    <n v="100"/>
    <x v="1"/>
    <n v="5"/>
    <x v="4"/>
    <x v="0"/>
    <s v="Custom Rules"/>
    <d v="2023-09-01T15:37:00"/>
  </r>
  <r>
    <x v="220"/>
    <s v="665 Elm St"/>
    <n v="5"/>
    <x v="4"/>
    <d v="2023-09-01T10:52:00"/>
    <x v="0"/>
    <s v="D100"/>
    <n v="12.642857142857142"/>
    <x v="1"/>
    <s v="Van A"/>
    <s v="CityE"/>
    <n v="177"/>
    <n v="19"/>
    <n v="158"/>
    <x v="0"/>
    <s v="Extremely Delayed"/>
    <n v="100"/>
    <x v="0"/>
    <n v="5"/>
    <x v="2"/>
    <x v="1"/>
    <s v="Standard Rules"/>
    <d v="2023-09-01T16:18:00"/>
  </r>
  <r>
    <x v="221"/>
    <s v="270 Pine St"/>
    <n v="5"/>
    <x v="1"/>
    <d v="2023-09-05T11:44:00"/>
    <x v="0"/>
    <s v="D31"/>
    <n v="17.636363636363637"/>
    <x v="1"/>
    <s v="Bike C"/>
    <s v="CityD"/>
    <n v="194"/>
    <n v="24"/>
    <n v="170"/>
    <x v="0"/>
    <s v="Extremely Delayed"/>
    <n v="100"/>
    <x v="1"/>
    <n v="5"/>
    <x v="2"/>
    <x v="2"/>
    <s v="Standard Rules"/>
    <d v="2023-09-01T11:39:00"/>
  </r>
  <r>
    <x v="222"/>
    <s v="346 Main St"/>
    <n v="5"/>
    <x v="4"/>
    <d v="2023-09-01T08:15:00"/>
    <x v="0"/>
    <s v="D71"/>
    <n v="5.15"/>
    <x v="0"/>
    <s v="Van A"/>
    <s v="CityC"/>
    <n v="103"/>
    <n v="15"/>
    <n v="88"/>
    <x v="0"/>
    <s v="Delayed"/>
    <n v="100"/>
    <x v="1"/>
    <n v="5"/>
    <x v="0"/>
    <x v="1"/>
    <s v="Standard Rules"/>
    <d v="2023-09-01T12:21:00"/>
  </r>
  <r>
    <x v="223"/>
    <s v="768 Pine St"/>
    <n v="5"/>
    <x v="3"/>
    <d v="2023-09-06T09:01:00"/>
    <x v="0"/>
    <s v="D83"/>
    <n v="5.5454545454545459"/>
    <x v="1"/>
    <s v="Truck B"/>
    <s v="CityA"/>
    <n v="61"/>
    <n v="29"/>
    <n v="32"/>
    <x v="0"/>
    <s v="Extremely Delayed"/>
    <n v="100"/>
    <x v="0"/>
    <n v="5"/>
    <x v="1"/>
    <x v="2"/>
    <s v="Expedited Rules"/>
    <d v="2023-09-01T16:23:00"/>
  </r>
  <r>
    <x v="224"/>
    <s v="341 Cedar St"/>
    <n v="5"/>
    <x v="3"/>
    <d v="2023-09-08T14:31:00"/>
    <x v="0"/>
    <s v="D10"/>
    <n v="10.199999999999999"/>
    <x v="1"/>
    <s v="Bike C"/>
    <s v="CityD"/>
    <n v="102"/>
    <n v="29"/>
    <n v="73"/>
    <x v="0"/>
    <s v="Extremely Delayed"/>
    <n v="100"/>
    <x v="1"/>
    <n v="5"/>
    <x v="4"/>
    <x v="2"/>
    <s v="Standard Rules"/>
    <d v="2023-09-01T17:02:00"/>
  </r>
  <r>
    <x v="225"/>
    <s v="134 Cedar St"/>
    <n v="5"/>
    <x v="3"/>
    <d v="2023-09-05T13:27:00"/>
    <x v="0"/>
    <s v="D8"/>
    <n v="5.5"/>
    <x v="0"/>
    <s v="Bike C"/>
    <s v="CityD"/>
    <n v="88"/>
    <n v="27"/>
    <n v="61"/>
    <x v="0"/>
    <s v="Extremely Delayed"/>
    <n v="100"/>
    <x v="0"/>
    <n v="5"/>
    <x v="2"/>
    <x v="1"/>
    <s v="Custom Rules"/>
    <d v="2023-09-01T09:54:00"/>
  </r>
  <r>
    <x v="226"/>
    <s v="753 Cedar St"/>
    <n v="5"/>
    <x v="3"/>
    <d v="2023-09-08T09:23:00"/>
    <x v="0"/>
    <s v="D80"/>
    <n v="7.0769230769230766"/>
    <x v="1"/>
    <s v="Van A"/>
    <s v="CityC"/>
    <n v="92"/>
    <n v="21"/>
    <n v="71"/>
    <x v="0"/>
    <s v="Extremely Delayed"/>
    <n v="100"/>
    <x v="2"/>
    <n v="5"/>
    <x v="0"/>
    <x v="1"/>
    <s v="Standard Rules"/>
    <d v="2023-09-01T16:29:00"/>
  </r>
  <r>
    <x v="227"/>
    <s v="310 Pine St"/>
    <n v="5"/>
    <x v="2"/>
    <d v="2023-09-05T13:23:00"/>
    <x v="0"/>
    <s v="D62"/>
    <n v="16.444444444444443"/>
    <x v="1"/>
    <s v="Van A"/>
    <s v="CityD"/>
    <n v="148"/>
    <n v="9"/>
    <n v="139"/>
    <x v="0"/>
    <s v="Delayed"/>
    <n v="100"/>
    <x v="1"/>
    <n v="5"/>
    <x v="2"/>
    <x v="2"/>
    <s v="Custom Rules"/>
    <d v="2023-09-01T14:12:00"/>
  </r>
  <r>
    <x v="228"/>
    <s v="927 Pine St"/>
    <n v="5"/>
    <x v="1"/>
    <d v="2023-09-03T14:53:00"/>
    <x v="1"/>
    <s v="D92"/>
    <n v="5.7692307692307692"/>
    <x v="1"/>
    <s v="Truck B"/>
    <s v="CityA"/>
    <n v="75"/>
    <n v="1"/>
    <n v="74"/>
    <x v="0"/>
    <s v="Delayed"/>
    <n v="100"/>
    <x v="2"/>
    <n v="5"/>
    <x v="3"/>
    <x v="1"/>
    <s v="Standard Rules"/>
    <d v="2023-09-01T09:13:00"/>
  </r>
  <r>
    <x v="229"/>
    <s v="398 Main St"/>
    <n v="5"/>
    <x v="4"/>
    <d v="2023-09-08T11:16:00"/>
    <x v="0"/>
    <s v="D79"/>
    <n v="18.636363636363637"/>
    <x v="1"/>
    <s v="Van A"/>
    <s v="CityB"/>
    <n v="205"/>
    <n v="3"/>
    <n v="202"/>
    <x v="0"/>
    <s v="Delayed"/>
    <n v="100"/>
    <x v="2"/>
    <n v="5"/>
    <x v="4"/>
    <x v="0"/>
    <s v="Standard Rules"/>
    <d v="2023-09-01T12:01:00"/>
  </r>
  <r>
    <x v="230"/>
    <s v="714 Pine St"/>
    <n v="5"/>
    <x v="4"/>
    <d v="2023-09-05T09:08:00"/>
    <x v="1"/>
    <s v="D40"/>
    <n v="13.166666666666666"/>
    <x v="0"/>
    <s v="Truck B"/>
    <s v="CityA"/>
    <n v="237"/>
    <n v="8"/>
    <n v="229"/>
    <x v="0"/>
    <s v="Delayed"/>
    <n v="100"/>
    <x v="2"/>
    <n v="5"/>
    <x v="1"/>
    <x v="0"/>
    <s v="Expedited Rules"/>
    <d v="2023-09-01T15:44:00"/>
  </r>
  <r>
    <x v="231"/>
    <s v="376 Cedar St"/>
    <n v="5"/>
    <x v="1"/>
    <d v="2023-09-01T15:27:00"/>
    <x v="1"/>
    <s v="D13"/>
    <n v="6.3636363636363633"/>
    <x v="0"/>
    <s v="Van A"/>
    <s v="CityE"/>
    <n v="140"/>
    <n v="17"/>
    <n v="123"/>
    <x v="0"/>
    <s v="Extremely Delayed"/>
    <n v="100"/>
    <x v="1"/>
    <n v="5"/>
    <x v="2"/>
    <x v="0"/>
    <s v="Standard Rules"/>
    <d v="2023-09-01T14:31:00"/>
  </r>
  <r>
    <x v="232"/>
    <s v="417 Oak St"/>
    <n v="5"/>
    <x v="2"/>
    <d v="2023-09-01T09:02:00"/>
    <x v="1"/>
    <s v="D82"/>
    <n v="4.8461538461538458"/>
    <x v="1"/>
    <s v="Truck B"/>
    <s v="CityA"/>
    <n v="63"/>
    <n v="8"/>
    <n v="55"/>
    <x v="0"/>
    <s v="Delayed"/>
    <n v="100"/>
    <x v="1"/>
    <n v="5"/>
    <x v="0"/>
    <x v="1"/>
    <s v="Custom Rules"/>
    <d v="2023-09-01T10:55:00"/>
  </r>
  <r>
    <x v="233"/>
    <s v="966 Oak St"/>
    <n v="5"/>
    <x v="4"/>
    <d v="2023-09-02T09:51:00"/>
    <x v="1"/>
    <s v="D19"/>
    <n v="3.16"/>
    <x v="0"/>
    <s v="Truck B"/>
    <s v="CityA"/>
    <n v="79"/>
    <n v="4"/>
    <n v="75"/>
    <x v="0"/>
    <s v="Delayed"/>
    <n v="100"/>
    <x v="0"/>
    <n v="5"/>
    <x v="4"/>
    <x v="2"/>
    <s v="Standard Rules"/>
    <d v="2023-09-01T11:53:00"/>
  </r>
  <r>
    <x v="234"/>
    <s v="566 Elm St"/>
    <n v="5"/>
    <x v="1"/>
    <d v="2023-09-01T08:13:00"/>
    <x v="1"/>
    <s v="D19"/>
    <n v="7.76"/>
    <x v="0"/>
    <s v="Truck B"/>
    <s v="CityE"/>
    <n v="194"/>
    <n v="19"/>
    <n v="175"/>
    <x v="0"/>
    <s v="Extremely Delayed"/>
    <n v="100"/>
    <x v="1"/>
    <n v="5"/>
    <x v="1"/>
    <x v="2"/>
    <s v="Custom Rules"/>
    <d v="2023-09-01T14:14:00"/>
  </r>
  <r>
    <x v="235"/>
    <s v="289 Oak St"/>
    <n v="5"/>
    <x v="3"/>
    <d v="2023-09-04T14:35:00"/>
    <x v="0"/>
    <s v="D97"/>
    <n v="11.6"/>
    <x v="0"/>
    <s v="Bike C"/>
    <s v="CityB"/>
    <n v="232"/>
    <n v="4"/>
    <n v="228"/>
    <x v="0"/>
    <s v="Delayed"/>
    <n v="100"/>
    <x v="1"/>
    <n v="5"/>
    <x v="2"/>
    <x v="1"/>
    <s v="Standard Rules"/>
    <d v="2023-09-01T09:55:00"/>
  </r>
  <r>
    <x v="236"/>
    <s v="936 Pine St"/>
    <n v="5"/>
    <x v="3"/>
    <d v="2023-09-07T09:28:00"/>
    <x v="1"/>
    <s v="D36"/>
    <n v="5.2666666666666666"/>
    <x v="1"/>
    <s v="Bike C"/>
    <s v="CityE"/>
    <n v="79"/>
    <n v="19"/>
    <n v="60"/>
    <x v="0"/>
    <s v="Extremely Delayed"/>
    <n v="100"/>
    <x v="1"/>
    <n v="5"/>
    <x v="3"/>
    <x v="1"/>
    <s v="Custom Rules"/>
    <d v="2023-09-01T17:22:00"/>
  </r>
  <r>
    <x v="237"/>
    <s v="825 Oak St"/>
    <n v="5"/>
    <x v="0"/>
    <d v="2023-09-02T12:48:00"/>
    <x v="1"/>
    <s v="D70"/>
    <n v="6.5294117647058822"/>
    <x v="0"/>
    <s v="Truck B"/>
    <s v="CityA"/>
    <n v="111"/>
    <n v="19"/>
    <n v="92"/>
    <x v="0"/>
    <s v="Extremely Delayed"/>
    <n v="100"/>
    <x v="0"/>
    <n v="5"/>
    <x v="4"/>
    <x v="1"/>
    <s v="Standard Rules"/>
    <d v="2023-09-01T17:32:00"/>
  </r>
  <r>
    <x v="238"/>
    <s v="918 Main St"/>
    <n v="5"/>
    <x v="3"/>
    <d v="2023-09-07T15:10:00"/>
    <x v="0"/>
    <s v="D60"/>
    <n v="4.2380952380952381"/>
    <x v="0"/>
    <s v="Bike C"/>
    <s v="CityB"/>
    <n v="89"/>
    <n v="26"/>
    <n v="63"/>
    <x v="0"/>
    <s v="Extremely Delayed"/>
    <n v="100"/>
    <x v="1"/>
    <n v="5"/>
    <x v="4"/>
    <x v="1"/>
    <s v="Standard Rules"/>
    <d v="2023-09-01T10:37:00"/>
  </r>
  <r>
    <x v="239"/>
    <s v="831 Elm St"/>
    <n v="5"/>
    <x v="3"/>
    <d v="2023-09-01T16:02:00"/>
    <x v="1"/>
    <s v="D4"/>
    <n v="11.823529411764707"/>
    <x v="0"/>
    <s v="Van A"/>
    <s v="CityB"/>
    <n v="201"/>
    <n v="14"/>
    <n v="187"/>
    <x v="0"/>
    <s v="Delayed"/>
    <n v="100"/>
    <x v="0"/>
    <n v="5"/>
    <x v="0"/>
    <x v="2"/>
    <s v="Expedited Rules"/>
    <d v="2023-09-01T10:00:00"/>
  </r>
  <r>
    <x v="240"/>
    <s v="249 Main St"/>
    <n v="5"/>
    <x v="2"/>
    <d v="2023-09-06T16:06:00"/>
    <x v="0"/>
    <s v="D76"/>
    <n v="17.307692307692307"/>
    <x v="1"/>
    <s v="Van A"/>
    <s v="CityA"/>
    <n v="225"/>
    <n v="5"/>
    <n v="220"/>
    <x v="0"/>
    <s v="Delayed"/>
    <n v="100"/>
    <x v="1"/>
    <n v="5"/>
    <x v="1"/>
    <x v="1"/>
    <s v="Custom Rules"/>
    <d v="2023-09-01T13:34:00"/>
  </r>
  <r>
    <x v="241"/>
    <s v="383 Main St"/>
    <n v="5"/>
    <x v="2"/>
    <d v="2023-09-03T15:06:00"/>
    <x v="1"/>
    <s v="D94"/>
    <n v="13.285714285714286"/>
    <x v="1"/>
    <s v="Truck B"/>
    <s v="CityC"/>
    <n v="186"/>
    <n v="24"/>
    <n v="162"/>
    <x v="0"/>
    <s v="Extremely Delayed"/>
    <n v="100"/>
    <x v="2"/>
    <n v="5"/>
    <x v="0"/>
    <x v="2"/>
    <s v="Expedited Rules"/>
    <d v="2023-09-01T13:30:00"/>
  </r>
  <r>
    <x v="242"/>
    <s v="586 Elm St"/>
    <n v="5"/>
    <x v="3"/>
    <d v="2023-09-02T08:55:00"/>
    <x v="1"/>
    <s v="D95"/>
    <n v="13.846153846153847"/>
    <x v="1"/>
    <s v="Van A"/>
    <s v="CityC"/>
    <n v="180"/>
    <n v="2"/>
    <n v="178"/>
    <x v="0"/>
    <s v="Delayed"/>
    <n v="100"/>
    <x v="2"/>
    <n v="5"/>
    <x v="1"/>
    <x v="1"/>
    <s v="Custom Rules"/>
    <d v="2023-09-01T08:44:00"/>
  </r>
  <r>
    <x v="243"/>
    <s v="885 Main St"/>
    <n v="5"/>
    <x v="3"/>
    <d v="2023-09-01T13:45:00"/>
    <x v="0"/>
    <s v="D72"/>
    <n v="5.2857142857142856"/>
    <x v="1"/>
    <s v="Van A"/>
    <s v="CityB"/>
    <n v="74"/>
    <n v="26"/>
    <n v="48"/>
    <x v="0"/>
    <s v="Extremely Delayed"/>
    <n v="100"/>
    <x v="0"/>
    <n v="5"/>
    <x v="3"/>
    <x v="1"/>
    <s v="Expedited Rules"/>
    <d v="2023-09-01T09:54:00"/>
  </r>
  <r>
    <x v="244"/>
    <s v="741 Main St"/>
    <n v="5"/>
    <x v="4"/>
    <d v="2023-09-04T15:05:00"/>
    <x v="0"/>
    <s v="D61"/>
    <n v="3.3684210526315788"/>
    <x v="0"/>
    <s v="Truck B"/>
    <s v="CityE"/>
    <n v="64"/>
    <n v="8"/>
    <n v="56"/>
    <x v="0"/>
    <s v="Delayed"/>
    <n v="100"/>
    <x v="2"/>
    <n v="5"/>
    <x v="4"/>
    <x v="0"/>
    <s v="Standard Rules"/>
    <d v="2023-09-01T16:14:00"/>
  </r>
  <r>
    <x v="245"/>
    <s v="892 Cedar St"/>
    <n v="5"/>
    <x v="3"/>
    <d v="2023-09-07T16:02:00"/>
    <x v="0"/>
    <s v="D20"/>
    <n v="4.125"/>
    <x v="0"/>
    <s v="Truck B"/>
    <s v="CityA"/>
    <n v="66"/>
    <n v="21"/>
    <n v="45"/>
    <x v="0"/>
    <s v="Extremely Delayed"/>
    <n v="100"/>
    <x v="2"/>
    <n v="5"/>
    <x v="2"/>
    <x v="2"/>
    <s v="Expedited Rules"/>
    <d v="2023-09-01T11:06:00"/>
  </r>
  <r>
    <x v="246"/>
    <s v="160 Cedar St"/>
    <n v="5"/>
    <x v="1"/>
    <d v="2023-09-04T15:06:00"/>
    <x v="0"/>
    <s v="D96"/>
    <n v="7.8"/>
    <x v="0"/>
    <s v="Bike C"/>
    <s v="CityC"/>
    <n v="156"/>
    <n v="17"/>
    <n v="139"/>
    <x v="0"/>
    <s v="Extremely Delayed"/>
    <n v="100"/>
    <x v="1"/>
    <n v="5"/>
    <x v="4"/>
    <x v="2"/>
    <s v="Custom Rules"/>
    <d v="2023-09-01T12:29:00"/>
  </r>
  <r>
    <x v="247"/>
    <s v="647 Oak St"/>
    <n v="5"/>
    <x v="3"/>
    <d v="2023-09-04T08:29:00"/>
    <x v="1"/>
    <s v="D50"/>
    <n v="9.7222222222222214"/>
    <x v="0"/>
    <s v="Bike C"/>
    <s v="CityC"/>
    <n v="175"/>
    <n v="20"/>
    <n v="155"/>
    <x v="0"/>
    <s v="Extremely Delayed"/>
    <n v="100"/>
    <x v="0"/>
    <n v="5"/>
    <x v="1"/>
    <x v="0"/>
    <s v="Custom Rules"/>
    <d v="2023-09-01T17:43:00"/>
  </r>
  <r>
    <x v="248"/>
    <s v="628 Main St"/>
    <n v="5"/>
    <x v="3"/>
    <d v="2023-09-01T13:05:00"/>
    <x v="1"/>
    <s v="D33"/>
    <n v="12.857142857142858"/>
    <x v="1"/>
    <s v="Van A"/>
    <s v="CityE"/>
    <n v="180"/>
    <n v="25"/>
    <n v="155"/>
    <x v="0"/>
    <s v="Extremely Delayed"/>
    <n v="100"/>
    <x v="0"/>
    <n v="5"/>
    <x v="2"/>
    <x v="0"/>
    <s v="Standard Rules"/>
    <d v="2023-09-01T12:50:00"/>
  </r>
  <r>
    <x v="249"/>
    <s v="722 Elm St"/>
    <n v="5"/>
    <x v="2"/>
    <d v="2023-09-05T12:23:00"/>
    <x v="0"/>
    <s v="D74"/>
    <n v="6.4666666666666668"/>
    <x v="1"/>
    <s v="Truck B"/>
    <s v="CityE"/>
    <n v="97"/>
    <n v="5"/>
    <n v="92"/>
    <x v="0"/>
    <s v="Delayed"/>
    <n v="100"/>
    <x v="1"/>
    <n v="5"/>
    <x v="2"/>
    <x v="0"/>
    <s v="Standard Rules"/>
    <d v="2023-09-01T11:48:00"/>
  </r>
  <r>
    <x v="250"/>
    <s v="941 Main St"/>
    <n v="5"/>
    <x v="2"/>
    <d v="2023-09-04T15:19:00"/>
    <x v="0"/>
    <s v="D53"/>
    <n v="4.1578947368421053"/>
    <x v="0"/>
    <s v="Van A"/>
    <s v="CityA"/>
    <n v="79"/>
    <n v="26"/>
    <n v="53"/>
    <x v="0"/>
    <s v="Extremely Delayed"/>
    <n v="100"/>
    <x v="2"/>
    <n v="5"/>
    <x v="0"/>
    <x v="2"/>
    <s v="Expedited Rules"/>
    <d v="2023-09-01T10:46:00"/>
  </r>
  <r>
    <x v="251"/>
    <s v="94 Main St"/>
    <n v="5"/>
    <x v="3"/>
    <d v="2023-09-02T14:11:00"/>
    <x v="0"/>
    <s v="D27"/>
    <n v="7.833333333333333"/>
    <x v="0"/>
    <s v="Truck B"/>
    <s v="CityE"/>
    <n v="141"/>
    <n v="18"/>
    <n v="123"/>
    <x v="0"/>
    <s v="Extremely Delayed"/>
    <n v="100"/>
    <x v="0"/>
    <n v="5"/>
    <x v="0"/>
    <x v="1"/>
    <s v="Expedited Rules"/>
    <d v="2023-09-01T16:19:00"/>
  </r>
  <r>
    <x v="252"/>
    <s v="444 Elm St"/>
    <n v="5"/>
    <x v="2"/>
    <d v="2023-09-01T11:01:00"/>
    <x v="0"/>
    <s v="D24"/>
    <n v="7.5294117647058822"/>
    <x v="0"/>
    <s v="Van A"/>
    <s v="CityB"/>
    <n v="128"/>
    <n v="16"/>
    <n v="112"/>
    <x v="0"/>
    <s v="Extremely Delayed"/>
    <n v="100"/>
    <x v="0"/>
    <n v="5"/>
    <x v="0"/>
    <x v="0"/>
    <s v="Custom Rules"/>
    <d v="2023-09-01T15:58:00"/>
  </r>
  <r>
    <x v="253"/>
    <s v="52 Main St"/>
    <n v="5"/>
    <x v="1"/>
    <d v="2023-09-06T14:11:00"/>
    <x v="0"/>
    <s v="D23"/>
    <n v="5.333333333333333"/>
    <x v="1"/>
    <s v="Truck B"/>
    <s v="CityB"/>
    <n v="64"/>
    <n v="9"/>
    <n v="55"/>
    <x v="0"/>
    <s v="Delayed"/>
    <n v="100"/>
    <x v="2"/>
    <n v="5"/>
    <x v="1"/>
    <x v="1"/>
    <s v="Expedited Rules"/>
    <d v="2023-09-01T17:21:00"/>
  </r>
  <r>
    <x v="254"/>
    <s v="329 Cedar St"/>
    <n v="5"/>
    <x v="2"/>
    <d v="2023-09-06T16:55:00"/>
    <x v="1"/>
    <s v="D48"/>
    <n v="7.666666666666667"/>
    <x v="1"/>
    <s v="Van A"/>
    <s v="CityB"/>
    <n v="69"/>
    <n v="29"/>
    <n v="40"/>
    <x v="0"/>
    <s v="Extremely Delayed"/>
    <n v="100"/>
    <x v="2"/>
    <n v="5"/>
    <x v="0"/>
    <x v="0"/>
    <s v="Standard Rules"/>
    <d v="2023-09-01T17:07:00"/>
  </r>
  <r>
    <x v="255"/>
    <s v="488 Elm St"/>
    <n v="5"/>
    <x v="1"/>
    <d v="2023-09-07T15:27:00"/>
    <x v="1"/>
    <s v="D11"/>
    <n v="4.4666666666666668"/>
    <x v="1"/>
    <s v="Truck B"/>
    <s v="CityC"/>
    <n v="67"/>
    <n v="22"/>
    <n v="45"/>
    <x v="0"/>
    <s v="Extremely Delayed"/>
    <n v="100"/>
    <x v="1"/>
    <n v="5"/>
    <x v="0"/>
    <x v="1"/>
    <s v="Standard Rules"/>
    <d v="2023-09-01T10:41:00"/>
  </r>
  <r>
    <x v="256"/>
    <s v="620 Elm St"/>
    <n v="5"/>
    <x v="1"/>
    <d v="2023-09-01T12:31:00"/>
    <x v="1"/>
    <s v="D64"/>
    <n v="12.823529411764707"/>
    <x v="0"/>
    <s v="Truck B"/>
    <s v="CityB"/>
    <n v="218"/>
    <n v="25"/>
    <n v="193"/>
    <x v="0"/>
    <s v="Extremely Delayed"/>
    <n v="100"/>
    <x v="1"/>
    <n v="5"/>
    <x v="2"/>
    <x v="2"/>
    <s v="Expedited Rules"/>
    <d v="2023-09-01T17:15:00"/>
  </r>
  <r>
    <x v="257"/>
    <s v="295 Cedar St"/>
    <n v="5"/>
    <x v="3"/>
    <d v="2023-09-01T11:07:00"/>
    <x v="1"/>
    <s v="D39"/>
    <n v="5.3571428571428568"/>
    <x v="1"/>
    <s v="Van A"/>
    <s v="CityB"/>
    <n v="75"/>
    <n v="22"/>
    <n v="53"/>
    <x v="0"/>
    <s v="Extremely Delayed"/>
    <n v="100"/>
    <x v="1"/>
    <n v="5"/>
    <x v="3"/>
    <x v="2"/>
    <s v="Standard Rules"/>
    <d v="2023-09-01T15:24:00"/>
  </r>
  <r>
    <x v="258"/>
    <s v="454 Elm St"/>
    <n v="5"/>
    <x v="0"/>
    <d v="2023-09-04T13:12:00"/>
    <x v="1"/>
    <s v="D19"/>
    <n v="9.0399999999999991"/>
    <x v="0"/>
    <s v="Van A"/>
    <s v="CityB"/>
    <n v="226"/>
    <n v="14"/>
    <n v="212"/>
    <x v="0"/>
    <s v="Delayed"/>
    <n v="100"/>
    <x v="1"/>
    <n v="5"/>
    <x v="4"/>
    <x v="1"/>
    <s v="Custom Rules"/>
    <d v="2023-09-01T17:12:00"/>
  </r>
  <r>
    <x v="259"/>
    <s v="7 Main St"/>
    <n v="5"/>
    <x v="2"/>
    <d v="2023-09-08T14:10:00"/>
    <x v="0"/>
    <s v="D24"/>
    <n v="11.352941176470589"/>
    <x v="0"/>
    <s v="Truck B"/>
    <s v="CityB"/>
    <n v="193"/>
    <n v="5"/>
    <n v="188"/>
    <x v="0"/>
    <s v="Delayed"/>
    <n v="100"/>
    <x v="2"/>
    <n v="5"/>
    <x v="0"/>
    <x v="0"/>
    <s v="Custom Rules"/>
    <d v="2023-09-01T09:57:00"/>
  </r>
  <r>
    <x v="260"/>
    <s v="998 Elm St"/>
    <n v="5"/>
    <x v="4"/>
    <d v="2023-09-07T12:53:00"/>
    <x v="0"/>
    <s v="D38"/>
    <n v="7"/>
    <x v="1"/>
    <s v="Truck B"/>
    <s v="CityA"/>
    <n v="91"/>
    <n v="10"/>
    <n v="81"/>
    <x v="0"/>
    <s v="Delayed"/>
    <n v="100"/>
    <x v="2"/>
    <n v="5"/>
    <x v="0"/>
    <x v="2"/>
    <s v="Expedited Rules"/>
    <d v="2023-09-01T09:08:00"/>
  </r>
  <r>
    <x v="261"/>
    <s v="148 Cedar St"/>
    <n v="5"/>
    <x v="0"/>
    <d v="2023-09-03T14:27:00"/>
    <x v="0"/>
    <s v="D2"/>
    <n v="2.64"/>
    <x v="0"/>
    <s v="Truck B"/>
    <s v="CityB"/>
    <n v="66"/>
    <n v="22"/>
    <n v="44"/>
    <x v="0"/>
    <s v="Extremely Delayed"/>
    <n v="100"/>
    <x v="2"/>
    <n v="5"/>
    <x v="0"/>
    <x v="1"/>
    <s v="Standard Rules"/>
    <d v="2023-09-01T09:58:00"/>
  </r>
  <r>
    <x v="262"/>
    <s v="997 Elm St"/>
    <n v="5"/>
    <x v="3"/>
    <d v="2023-09-02T09:22:00"/>
    <x v="1"/>
    <s v="D34"/>
    <n v="3"/>
    <x v="0"/>
    <s v="Van A"/>
    <s v="CityB"/>
    <n v="75"/>
    <n v="15"/>
    <n v="60"/>
    <x v="0"/>
    <s v="Delayed"/>
    <n v="100"/>
    <x v="2"/>
    <n v="5"/>
    <x v="0"/>
    <x v="2"/>
    <s v="Standard Rules"/>
    <d v="2023-09-01T13:17:00"/>
  </r>
  <r>
    <x v="263"/>
    <s v="720 Main St"/>
    <n v="5"/>
    <x v="2"/>
    <d v="2023-09-03T16:15:00"/>
    <x v="0"/>
    <s v="D89"/>
    <n v="4.4705882352941178"/>
    <x v="0"/>
    <s v="Van A"/>
    <s v="CityC"/>
    <n v="76"/>
    <n v="14"/>
    <n v="62"/>
    <x v="0"/>
    <s v="Delayed"/>
    <n v="100"/>
    <x v="0"/>
    <n v="5"/>
    <x v="3"/>
    <x v="1"/>
    <s v="Custom Rules"/>
    <d v="2023-09-01T13:44:00"/>
  </r>
  <r>
    <x v="264"/>
    <s v="192 Oak St"/>
    <n v="5"/>
    <x v="2"/>
    <d v="2023-09-01T15:01:00"/>
    <x v="0"/>
    <s v="D83"/>
    <n v="11.181818181818182"/>
    <x v="1"/>
    <s v="Van A"/>
    <s v="CityA"/>
    <n v="123"/>
    <n v="2"/>
    <n v="121"/>
    <x v="0"/>
    <s v="Delayed"/>
    <n v="100"/>
    <x v="2"/>
    <n v="5"/>
    <x v="2"/>
    <x v="2"/>
    <s v="Expedited Rules"/>
    <d v="2023-09-01T16:23:00"/>
  </r>
  <r>
    <x v="265"/>
    <s v="167 Pine St"/>
    <n v="5"/>
    <x v="0"/>
    <d v="2023-09-07T08:17:00"/>
    <x v="1"/>
    <s v="D87"/>
    <n v="20.454545454545453"/>
    <x v="1"/>
    <s v="Bike C"/>
    <s v="CityA"/>
    <n v="225"/>
    <n v="4"/>
    <n v="221"/>
    <x v="0"/>
    <s v="Delayed"/>
    <n v="100"/>
    <x v="0"/>
    <n v="5"/>
    <x v="3"/>
    <x v="0"/>
    <s v="Standard Rules"/>
    <d v="2023-09-01T17:12:00"/>
  </r>
  <r>
    <x v="266"/>
    <s v="304 Cedar St"/>
    <n v="5"/>
    <x v="1"/>
    <d v="2023-09-02T14:27:00"/>
    <x v="0"/>
    <s v="D28"/>
    <n v="14.733333333333333"/>
    <x v="1"/>
    <s v="Truck B"/>
    <s v="CityB"/>
    <n v="221"/>
    <n v="2"/>
    <n v="219"/>
    <x v="0"/>
    <s v="Delayed"/>
    <n v="100"/>
    <x v="0"/>
    <n v="5"/>
    <x v="0"/>
    <x v="2"/>
    <s v="Custom Rules"/>
    <d v="2023-09-01T14:49:00"/>
  </r>
  <r>
    <x v="267"/>
    <s v="519 Oak St"/>
    <n v="5"/>
    <x v="2"/>
    <d v="2023-09-01T12:21:00"/>
    <x v="0"/>
    <s v="D23"/>
    <n v="9.0833333333333339"/>
    <x v="1"/>
    <s v="Bike C"/>
    <s v="CityC"/>
    <n v="109"/>
    <n v="10"/>
    <n v="99"/>
    <x v="0"/>
    <s v="Delayed"/>
    <n v="100"/>
    <x v="1"/>
    <n v="5"/>
    <x v="3"/>
    <x v="2"/>
    <s v="Expedited Rules"/>
    <d v="2023-09-01T13:59:00"/>
  </r>
  <r>
    <x v="268"/>
    <s v="437 Oak St"/>
    <n v="5"/>
    <x v="4"/>
    <d v="2023-09-02T09:50:00"/>
    <x v="1"/>
    <s v="D54"/>
    <n v="11.85"/>
    <x v="0"/>
    <s v="Bike C"/>
    <s v="CityC"/>
    <n v="237"/>
    <n v="20"/>
    <n v="217"/>
    <x v="0"/>
    <s v="Extremely Delayed"/>
    <n v="100"/>
    <x v="0"/>
    <n v="5"/>
    <x v="2"/>
    <x v="2"/>
    <s v="Expedited Rules"/>
    <d v="2023-09-01T15:56:00"/>
  </r>
  <r>
    <x v="269"/>
    <s v="754 Elm St"/>
    <n v="5"/>
    <x v="0"/>
    <d v="2023-09-08T08:28:00"/>
    <x v="1"/>
    <s v="D13"/>
    <n v="6"/>
    <x v="0"/>
    <s v="Truck B"/>
    <s v="CityC"/>
    <n v="132"/>
    <n v="2"/>
    <n v="130"/>
    <x v="0"/>
    <s v="Delayed"/>
    <n v="100"/>
    <x v="0"/>
    <n v="5"/>
    <x v="2"/>
    <x v="2"/>
    <s v="Custom Rules"/>
    <d v="2023-09-01T15:08:00"/>
  </r>
  <r>
    <x v="270"/>
    <s v="8 Oak St"/>
    <n v="5"/>
    <x v="4"/>
    <d v="2023-09-05T15:07:00"/>
    <x v="1"/>
    <s v="D14"/>
    <n v="11"/>
    <x v="0"/>
    <s v="Van A"/>
    <s v="CityA"/>
    <n v="187"/>
    <n v="16"/>
    <n v="171"/>
    <x v="0"/>
    <s v="Extremely Delayed"/>
    <n v="100"/>
    <x v="1"/>
    <n v="5"/>
    <x v="2"/>
    <x v="1"/>
    <s v="Custom Rules"/>
    <d v="2023-09-01T16:15:00"/>
  </r>
  <r>
    <x v="271"/>
    <s v="773 Elm St"/>
    <n v="5"/>
    <x v="3"/>
    <d v="2023-09-05T08:01:00"/>
    <x v="1"/>
    <s v="D69"/>
    <n v="18.076923076923077"/>
    <x v="1"/>
    <s v="Truck B"/>
    <s v="CityA"/>
    <n v="235"/>
    <n v="18"/>
    <n v="217"/>
    <x v="0"/>
    <s v="Extremely Delayed"/>
    <n v="100"/>
    <x v="2"/>
    <n v="5"/>
    <x v="2"/>
    <x v="1"/>
    <s v="Expedited Rules"/>
    <d v="2023-09-01T15:21:00"/>
  </r>
  <r>
    <x v="272"/>
    <s v="64 Main St"/>
    <n v="5"/>
    <x v="1"/>
    <d v="2023-09-02T11:34:00"/>
    <x v="1"/>
    <s v="D80"/>
    <n v="17"/>
    <x v="1"/>
    <s v="Truck B"/>
    <s v="CityE"/>
    <n v="221"/>
    <n v="24"/>
    <n v="197"/>
    <x v="0"/>
    <s v="Extremely Delayed"/>
    <n v="100"/>
    <x v="0"/>
    <n v="5"/>
    <x v="2"/>
    <x v="1"/>
    <s v="Custom Rules"/>
    <d v="2023-09-01T14:58:00"/>
  </r>
  <r>
    <x v="273"/>
    <s v="353 Main St"/>
    <n v="5"/>
    <x v="0"/>
    <d v="2023-09-01T12:36:00"/>
    <x v="1"/>
    <s v="D7"/>
    <n v="12.538461538461538"/>
    <x v="1"/>
    <s v="Van A"/>
    <s v="CityB"/>
    <n v="163"/>
    <n v="10"/>
    <n v="153"/>
    <x v="0"/>
    <s v="Delayed"/>
    <n v="100"/>
    <x v="0"/>
    <n v="5"/>
    <x v="2"/>
    <x v="0"/>
    <s v="Expedited Rules"/>
    <d v="2023-09-01T09:27:00"/>
  </r>
  <r>
    <x v="274"/>
    <s v="774 Pine St"/>
    <n v="5"/>
    <x v="3"/>
    <d v="2023-09-02T13:15:00"/>
    <x v="1"/>
    <s v="D5"/>
    <n v="6.7058823529411766"/>
    <x v="0"/>
    <s v="Truck B"/>
    <s v="CityC"/>
    <n v="114"/>
    <n v="9"/>
    <n v="105"/>
    <x v="0"/>
    <s v="Delayed"/>
    <n v="100"/>
    <x v="0"/>
    <n v="5"/>
    <x v="0"/>
    <x v="0"/>
    <s v="Standard Rules"/>
    <d v="2023-09-01T09:32:00"/>
  </r>
  <r>
    <x v="275"/>
    <s v="691 Pine St"/>
    <n v="5"/>
    <x v="3"/>
    <d v="2023-09-03T13:50:00"/>
    <x v="1"/>
    <s v="D25"/>
    <n v="21.142857142857142"/>
    <x v="1"/>
    <s v="Truck B"/>
    <s v="CityC"/>
    <n v="148"/>
    <n v="29"/>
    <n v="119"/>
    <x v="0"/>
    <s v="Extremely Delayed"/>
    <n v="100"/>
    <x v="1"/>
    <n v="5"/>
    <x v="1"/>
    <x v="0"/>
    <s v="Standard Rules"/>
    <d v="2023-09-01T10:31:00"/>
  </r>
  <r>
    <x v="276"/>
    <s v="763 Main St"/>
    <n v="5"/>
    <x v="4"/>
    <d v="2023-09-01T08:16:00"/>
    <x v="0"/>
    <s v="D40"/>
    <n v="8.2777777777777786"/>
    <x v="0"/>
    <s v="Bike C"/>
    <s v="CityC"/>
    <n v="149"/>
    <n v="26"/>
    <n v="123"/>
    <x v="0"/>
    <s v="Extremely Delayed"/>
    <n v="100"/>
    <x v="2"/>
    <n v="5"/>
    <x v="0"/>
    <x v="0"/>
    <s v="Custom Rules"/>
    <d v="2023-09-01T14:33:00"/>
  </r>
  <r>
    <x v="277"/>
    <s v="603 Oak St"/>
    <n v="5"/>
    <x v="0"/>
    <d v="2023-09-08T12:41:00"/>
    <x v="0"/>
    <s v="D49"/>
    <n v="6.625"/>
    <x v="0"/>
    <s v="Bike C"/>
    <s v="CityA"/>
    <n v="106"/>
    <n v="2"/>
    <n v="104"/>
    <x v="0"/>
    <s v="Delayed"/>
    <n v="100"/>
    <x v="2"/>
    <n v="5"/>
    <x v="3"/>
    <x v="2"/>
    <s v="Expedited Rules"/>
    <d v="2023-09-01T08:32:00"/>
  </r>
  <r>
    <x v="278"/>
    <s v="695 Main St"/>
    <n v="5"/>
    <x v="0"/>
    <d v="2023-09-08T14:50:00"/>
    <x v="1"/>
    <s v="D68"/>
    <n v="15.133333333333333"/>
    <x v="1"/>
    <s v="Truck B"/>
    <s v="CityB"/>
    <n v="227"/>
    <n v="1"/>
    <n v="226"/>
    <x v="0"/>
    <s v="Delayed"/>
    <n v="100"/>
    <x v="1"/>
    <n v="5"/>
    <x v="4"/>
    <x v="2"/>
    <s v="Expedited Rules"/>
    <d v="2023-09-01T14:19:00"/>
  </r>
  <r>
    <x v="279"/>
    <s v="269 Oak St"/>
    <n v="5"/>
    <x v="1"/>
    <d v="2023-09-02T11:41:00"/>
    <x v="0"/>
    <s v="D56"/>
    <n v="8.1666666666666661"/>
    <x v="1"/>
    <s v="Truck B"/>
    <s v="CityD"/>
    <n v="98"/>
    <n v="25"/>
    <n v="73"/>
    <x v="0"/>
    <s v="Extremely Delayed"/>
    <n v="100"/>
    <x v="0"/>
    <n v="5"/>
    <x v="3"/>
    <x v="2"/>
    <s v="Expedited Rules"/>
    <d v="2023-09-01T14:14:00"/>
  </r>
  <r>
    <x v="280"/>
    <s v="367 Pine St"/>
    <n v="5"/>
    <x v="4"/>
    <d v="2023-09-08T11:29:00"/>
    <x v="1"/>
    <s v="D13"/>
    <n v="10"/>
    <x v="0"/>
    <s v="Bike C"/>
    <s v="CityE"/>
    <n v="220"/>
    <n v="27"/>
    <n v="193"/>
    <x v="0"/>
    <s v="Extremely Delayed"/>
    <n v="100"/>
    <x v="0"/>
    <n v="5"/>
    <x v="3"/>
    <x v="1"/>
    <s v="Standard Rules"/>
    <d v="2023-09-01T16:43:00"/>
  </r>
  <r>
    <x v="281"/>
    <s v="512 Oak St"/>
    <n v="5"/>
    <x v="1"/>
    <d v="2023-09-07T09:52:00"/>
    <x v="1"/>
    <s v="D89"/>
    <n v="6"/>
    <x v="0"/>
    <s v="Bike C"/>
    <s v="CityE"/>
    <n v="102"/>
    <n v="3"/>
    <n v="99"/>
    <x v="0"/>
    <s v="Delayed"/>
    <n v="100"/>
    <x v="0"/>
    <n v="5"/>
    <x v="0"/>
    <x v="0"/>
    <s v="Expedited Rules"/>
    <d v="2023-09-01T14:13:00"/>
  </r>
  <r>
    <x v="282"/>
    <s v="321 Cedar St"/>
    <n v="5"/>
    <x v="2"/>
    <d v="2023-09-05T14:38:00"/>
    <x v="0"/>
    <s v="D49"/>
    <n v="3.75"/>
    <x v="0"/>
    <s v="Van A"/>
    <s v="CityE"/>
    <n v="60"/>
    <n v="21"/>
    <n v="39"/>
    <x v="0"/>
    <s v="Extremely Delayed"/>
    <n v="100"/>
    <x v="2"/>
    <n v="5"/>
    <x v="3"/>
    <x v="1"/>
    <s v="Custom Rules"/>
    <d v="2023-09-01T16:45:00"/>
  </r>
  <r>
    <x v="283"/>
    <s v="234 Cedar St"/>
    <n v="5"/>
    <x v="2"/>
    <d v="2023-09-07T09:26:00"/>
    <x v="0"/>
    <s v="D28"/>
    <n v="13.266666666666667"/>
    <x v="1"/>
    <s v="Van A"/>
    <s v="CityE"/>
    <n v="199"/>
    <n v="29"/>
    <n v="170"/>
    <x v="0"/>
    <s v="Extremely Delayed"/>
    <n v="100"/>
    <x v="0"/>
    <n v="5"/>
    <x v="3"/>
    <x v="0"/>
    <s v="Custom Rules"/>
    <d v="2023-09-01T14:36:00"/>
  </r>
  <r>
    <x v="284"/>
    <s v="44 Oak St"/>
    <n v="5"/>
    <x v="1"/>
    <d v="2023-09-04T09:09:00"/>
    <x v="0"/>
    <s v="D7"/>
    <n v="12.23076923076923"/>
    <x v="1"/>
    <s v="Truck B"/>
    <s v="CityC"/>
    <n v="159"/>
    <n v="6"/>
    <n v="153"/>
    <x v="0"/>
    <s v="Delayed"/>
    <n v="100"/>
    <x v="1"/>
    <n v="5"/>
    <x v="3"/>
    <x v="1"/>
    <s v="Custom Rules"/>
    <d v="2023-09-01T14:27:00"/>
  </r>
  <r>
    <x v="285"/>
    <s v="477 Pine St"/>
    <n v="5"/>
    <x v="4"/>
    <d v="2023-09-01T15:18:00"/>
    <x v="1"/>
    <s v="D61"/>
    <n v="5.4736842105263159"/>
    <x v="0"/>
    <s v="Truck B"/>
    <s v="CityB"/>
    <n v="104"/>
    <n v="22"/>
    <n v="82"/>
    <x v="0"/>
    <s v="Extremely Delayed"/>
    <n v="100"/>
    <x v="2"/>
    <n v="5"/>
    <x v="0"/>
    <x v="0"/>
    <s v="Custom Rules"/>
    <d v="2023-09-01T13:17:00"/>
  </r>
  <r>
    <x v="286"/>
    <s v="946 Pine St"/>
    <n v="5"/>
    <x v="1"/>
    <d v="2023-09-05T15:30:00"/>
    <x v="1"/>
    <s v="D2"/>
    <n v="8.1999999999999993"/>
    <x v="0"/>
    <s v="Van A"/>
    <s v="CityE"/>
    <n v="205"/>
    <n v="18"/>
    <n v="187"/>
    <x v="0"/>
    <s v="Extremely Delayed"/>
    <n v="100"/>
    <x v="1"/>
    <n v="5"/>
    <x v="4"/>
    <x v="2"/>
    <s v="Expedited Rules"/>
    <d v="2023-09-01T12:57:00"/>
  </r>
  <r>
    <x v="287"/>
    <s v="890 Pine St"/>
    <n v="5"/>
    <x v="1"/>
    <d v="2023-09-03T11:14:00"/>
    <x v="1"/>
    <s v="D20"/>
    <n v="7.8125"/>
    <x v="0"/>
    <s v="Van A"/>
    <s v="CityB"/>
    <n v="125"/>
    <n v="24"/>
    <n v="101"/>
    <x v="0"/>
    <s v="Extremely Delayed"/>
    <n v="100"/>
    <x v="2"/>
    <n v="5"/>
    <x v="0"/>
    <x v="1"/>
    <s v="Custom Rules"/>
    <d v="2023-09-01T12:00:00"/>
  </r>
  <r>
    <x v="288"/>
    <s v="157 Elm St"/>
    <n v="5"/>
    <x v="1"/>
    <d v="2023-09-03T13:27:00"/>
    <x v="1"/>
    <s v="D70"/>
    <n v="8.5294117647058822"/>
    <x v="0"/>
    <s v="Truck B"/>
    <s v="CityB"/>
    <n v="145"/>
    <n v="13"/>
    <n v="132"/>
    <x v="0"/>
    <s v="Delayed"/>
    <n v="100"/>
    <x v="1"/>
    <n v="5"/>
    <x v="4"/>
    <x v="1"/>
    <s v="Standard Rules"/>
    <d v="2023-09-01T08:57:00"/>
  </r>
  <r>
    <x v="289"/>
    <s v="430 Main St"/>
    <n v="5"/>
    <x v="2"/>
    <d v="2023-09-05T11:47:00"/>
    <x v="0"/>
    <s v="D52"/>
    <n v="12.0625"/>
    <x v="0"/>
    <s v="Van A"/>
    <s v="CityB"/>
    <n v="193"/>
    <n v="26"/>
    <n v="167"/>
    <x v="0"/>
    <s v="Extremely Delayed"/>
    <n v="100"/>
    <x v="0"/>
    <n v="5"/>
    <x v="1"/>
    <x v="2"/>
    <s v="Custom Rules"/>
    <d v="2023-09-01T15:54:00"/>
  </r>
  <r>
    <x v="290"/>
    <s v="808 Oak St"/>
    <n v="5"/>
    <x v="1"/>
    <d v="2023-09-08T09:39:00"/>
    <x v="0"/>
    <s v="D58"/>
    <n v="10.0625"/>
    <x v="0"/>
    <s v="Truck B"/>
    <s v="CityB"/>
    <n v="161"/>
    <n v="11"/>
    <n v="150"/>
    <x v="0"/>
    <s v="Delayed"/>
    <n v="100"/>
    <x v="2"/>
    <n v="5"/>
    <x v="4"/>
    <x v="1"/>
    <s v="Expedited Rules"/>
    <d v="2023-09-01T15:24:00"/>
  </r>
  <r>
    <x v="291"/>
    <s v="892 Elm St"/>
    <n v="5"/>
    <x v="1"/>
    <d v="2023-09-05T08:04:00"/>
    <x v="0"/>
    <s v="D89"/>
    <n v="9.5882352941176467"/>
    <x v="0"/>
    <s v="Van A"/>
    <s v="CityC"/>
    <n v="163"/>
    <n v="0"/>
    <n v="163"/>
    <x v="1"/>
    <s v="On time"/>
    <n v="100"/>
    <x v="0"/>
    <n v="5"/>
    <x v="4"/>
    <x v="2"/>
    <s v="Custom Rules"/>
    <d v="2023-09-01T11:01:00"/>
  </r>
  <r>
    <x v="292"/>
    <s v="375 Main St"/>
    <n v="5"/>
    <x v="1"/>
    <d v="2023-09-07T10:56:00"/>
    <x v="0"/>
    <s v="D84"/>
    <n v="14.75"/>
    <x v="0"/>
    <s v="Truck B"/>
    <s v="CityB"/>
    <n v="236"/>
    <n v="6"/>
    <n v="230"/>
    <x v="0"/>
    <s v="Delayed"/>
    <n v="100"/>
    <x v="2"/>
    <n v="5"/>
    <x v="3"/>
    <x v="1"/>
    <s v="Custom Rules"/>
    <d v="2023-09-01T08:26:00"/>
  </r>
  <r>
    <x v="293"/>
    <s v="811 Elm St"/>
    <n v="5"/>
    <x v="2"/>
    <d v="2023-09-04T10:01:00"/>
    <x v="1"/>
    <s v="D22"/>
    <n v="6.416666666666667"/>
    <x v="1"/>
    <s v="Van A"/>
    <s v="CityD"/>
    <n v="77"/>
    <n v="8"/>
    <n v="69"/>
    <x v="0"/>
    <s v="Delayed"/>
    <n v="100"/>
    <x v="0"/>
    <n v="5"/>
    <x v="4"/>
    <x v="0"/>
    <s v="Custom Rules"/>
    <d v="2023-09-01T14:46:00"/>
  </r>
  <r>
    <x v="294"/>
    <s v="608 Elm St"/>
    <n v="5"/>
    <x v="2"/>
    <d v="2023-09-08T15:03:00"/>
    <x v="0"/>
    <s v="D8"/>
    <n v="6.1875"/>
    <x v="0"/>
    <s v="Van A"/>
    <s v="CityB"/>
    <n v="99"/>
    <n v="12"/>
    <n v="87"/>
    <x v="0"/>
    <s v="Delayed"/>
    <n v="100"/>
    <x v="1"/>
    <n v="5"/>
    <x v="3"/>
    <x v="2"/>
    <s v="Expedited Rules"/>
    <d v="2023-09-01T12:26:00"/>
  </r>
  <r>
    <x v="295"/>
    <s v="98 Main St"/>
    <n v="5"/>
    <x v="1"/>
    <d v="2023-09-03T16:54:00"/>
    <x v="0"/>
    <s v="D20"/>
    <n v="11.0625"/>
    <x v="0"/>
    <s v="Truck B"/>
    <s v="CityE"/>
    <n v="177"/>
    <n v="25"/>
    <n v="152"/>
    <x v="0"/>
    <s v="Extremely Delayed"/>
    <n v="100"/>
    <x v="1"/>
    <n v="5"/>
    <x v="1"/>
    <x v="0"/>
    <s v="Standard Rules"/>
    <d v="2023-09-01T11:08:00"/>
  </r>
  <r>
    <x v="296"/>
    <s v="484 Elm St"/>
    <n v="5"/>
    <x v="4"/>
    <d v="2023-09-07T09:05:00"/>
    <x v="1"/>
    <s v="D100"/>
    <n v="12.5"/>
    <x v="1"/>
    <s v="Truck B"/>
    <s v="CityD"/>
    <n v="175"/>
    <n v="0"/>
    <n v="175"/>
    <x v="1"/>
    <s v="On time"/>
    <n v="100"/>
    <x v="1"/>
    <n v="5"/>
    <x v="4"/>
    <x v="2"/>
    <s v="Custom Rules"/>
    <d v="2023-09-01T13:14:00"/>
  </r>
  <r>
    <x v="297"/>
    <s v="346 Elm St"/>
    <n v="5"/>
    <x v="3"/>
    <d v="2023-09-03T08:53:00"/>
    <x v="1"/>
    <s v="D5"/>
    <n v="9.117647058823529"/>
    <x v="0"/>
    <s v="Van A"/>
    <s v="CityB"/>
    <n v="155"/>
    <n v="3"/>
    <n v="152"/>
    <x v="0"/>
    <s v="Delayed"/>
    <n v="100"/>
    <x v="1"/>
    <n v="5"/>
    <x v="1"/>
    <x v="1"/>
    <s v="Standard Rules"/>
    <d v="2023-09-01T12:53:00"/>
  </r>
  <r>
    <x v="298"/>
    <s v="510 Pine St"/>
    <n v="5"/>
    <x v="2"/>
    <d v="2023-09-05T08:40:00"/>
    <x v="0"/>
    <s v="D5"/>
    <n v="9"/>
    <x v="0"/>
    <s v="Bike C"/>
    <s v="CityA"/>
    <n v="153"/>
    <n v="2"/>
    <n v="151"/>
    <x v="0"/>
    <s v="Delayed"/>
    <n v="100"/>
    <x v="1"/>
    <n v="5"/>
    <x v="3"/>
    <x v="1"/>
    <s v="Custom Rules"/>
    <d v="2023-09-01T17:16:00"/>
  </r>
  <r>
    <x v="299"/>
    <s v="311 Cedar St"/>
    <n v="5"/>
    <x v="4"/>
    <d v="2023-09-02T09:54:00"/>
    <x v="1"/>
    <s v="D77"/>
    <n v="17.8"/>
    <x v="1"/>
    <s v="Van A"/>
    <s v="CityE"/>
    <n v="178"/>
    <n v="29"/>
    <n v="149"/>
    <x v="0"/>
    <s v="Extremely Delayed"/>
    <n v="100"/>
    <x v="0"/>
    <n v="5"/>
    <x v="4"/>
    <x v="0"/>
    <s v="Standard Rules"/>
    <d v="2023-09-01T16:17:00"/>
  </r>
  <r>
    <x v="300"/>
    <s v="234 Elm St"/>
    <n v="5"/>
    <x v="1"/>
    <d v="2023-09-08T11:23:00"/>
    <x v="0"/>
    <s v="D43"/>
    <n v="14.833333333333334"/>
    <x v="1"/>
    <s v="Truck B"/>
    <s v="CityA"/>
    <n v="178"/>
    <n v="11"/>
    <n v="167"/>
    <x v="0"/>
    <s v="Delayed"/>
    <n v="100"/>
    <x v="1"/>
    <n v="5"/>
    <x v="1"/>
    <x v="0"/>
    <s v="Custom Rules"/>
    <d v="2023-09-01T09:00:00"/>
  </r>
  <r>
    <x v="301"/>
    <s v="622 Pine St"/>
    <n v="5"/>
    <x v="1"/>
    <d v="2023-09-02T10:57:00"/>
    <x v="1"/>
    <s v="D100"/>
    <n v="16.928571428571427"/>
    <x v="1"/>
    <s v="Truck B"/>
    <s v="CityC"/>
    <n v="237"/>
    <n v="1"/>
    <n v="236"/>
    <x v="0"/>
    <s v="Delayed"/>
    <n v="100"/>
    <x v="1"/>
    <n v="5"/>
    <x v="0"/>
    <x v="2"/>
    <s v="Custom Rules"/>
    <d v="2023-09-01T11:45:00"/>
  </r>
  <r>
    <x v="302"/>
    <s v="446 Elm St"/>
    <n v="5"/>
    <x v="1"/>
    <d v="2023-09-01T09:28:00"/>
    <x v="1"/>
    <s v="D31"/>
    <n v="10.454545454545455"/>
    <x v="1"/>
    <s v="Bike C"/>
    <s v="CityE"/>
    <n v="115"/>
    <n v="17"/>
    <n v="98"/>
    <x v="0"/>
    <s v="Extremely Delayed"/>
    <n v="100"/>
    <x v="2"/>
    <n v="5"/>
    <x v="0"/>
    <x v="2"/>
    <s v="Custom Rules"/>
    <d v="2023-09-01T15:32:00"/>
  </r>
  <r>
    <x v="303"/>
    <s v="993 Main St"/>
    <n v="5"/>
    <x v="4"/>
    <d v="2023-09-05T16:32:00"/>
    <x v="1"/>
    <s v="D51"/>
    <n v="15.416666666666666"/>
    <x v="1"/>
    <s v="Van A"/>
    <s v="CityE"/>
    <n v="185"/>
    <n v="5"/>
    <n v="180"/>
    <x v="0"/>
    <s v="Delayed"/>
    <n v="100"/>
    <x v="2"/>
    <n v="5"/>
    <x v="0"/>
    <x v="0"/>
    <s v="Expedited Rules"/>
    <d v="2023-09-01T14:33:00"/>
  </r>
  <r>
    <x v="304"/>
    <s v="985 Main St"/>
    <n v="5"/>
    <x v="3"/>
    <d v="2023-09-02T16:01:00"/>
    <x v="1"/>
    <s v="D54"/>
    <n v="10"/>
    <x v="0"/>
    <s v="Van A"/>
    <s v="CityB"/>
    <n v="200"/>
    <n v="2"/>
    <n v="198"/>
    <x v="0"/>
    <s v="Delayed"/>
    <n v="100"/>
    <x v="1"/>
    <n v="5"/>
    <x v="1"/>
    <x v="2"/>
    <s v="Custom Rules"/>
    <d v="2023-09-01T12:13:00"/>
  </r>
  <r>
    <x v="305"/>
    <s v="976 Oak St"/>
    <n v="5"/>
    <x v="1"/>
    <d v="2023-09-07T16:59:00"/>
    <x v="1"/>
    <s v="D93"/>
    <n v="9.5"/>
    <x v="0"/>
    <s v="Van A"/>
    <s v="CityA"/>
    <n v="171"/>
    <n v="15"/>
    <n v="156"/>
    <x v="0"/>
    <s v="Delayed"/>
    <n v="100"/>
    <x v="1"/>
    <n v="5"/>
    <x v="4"/>
    <x v="0"/>
    <s v="Custom Rules"/>
    <d v="2023-09-01T15:57:00"/>
  </r>
  <r>
    <x v="306"/>
    <s v="623 Oak St"/>
    <n v="5"/>
    <x v="2"/>
    <d v="2023-09-03T12:19:00"/>
    <x v="1"/>
    <s v="D18"/>
    <n v="7.8095238095238093"/>
    <x v="0"/>
    <s v="Bike C"/>
    <s v="CityB"/>
    <n v="164"/>
    <n v="3"/>
    <n v="161"/>
    <x v="0"/>
    <s v="Delayed"/>
    <n v="100"/>
    <x v="2"/>
    <n v="5"/>
    <x v="0"/>
    <x v="2"/>
    <s v="Expedited Rules"/>
    <d v="2023-09-01T09:29:00"/>
  </r>
  <r>
    <x v="307"/>
    <s v="241 Cedar St"/>
    <n v="5"/>
    <x v="1"/>
    <d v="2023-09-02T10:48:00"/>
    <x v="0"/>
    <s v="D9"/>
    <n v="3.875"/>
    <x v="0"/>
    <s v="Bike C"/>
    <s v="CityC"/>
    <n v="62"/>
    <n v="1"/>
    <n v="61"/>
    <x v="0"/>
    <s v="Delayed"/>
    <n v="100"/>
    <x v="2"/>
    <n v="5"/>
    <x v="3"/>
    <x v="2"/>
    <s v="Expedited Rules"/>
    <d v="2023-09-01T11:38:00"/>
  </r>
  <r>
    <x v="308"/>
    <s v="823 Elm St"/>
    <n v="5"/>
    <x v="1"/>
    <d v="2023-09-06T15:56:00"/>
    <x v="0"/>
    <s v="D74"/>
    <n v="13.4"/>
    <x v="1"/>
    <s v="Van A"/>
    <s v="CityC"/>
    <n v="201"/>
    <n v="11"/>
    <n v="190"/>
    <x v="0"/>
    <s v="Delayed"/>
    <n v="100"/>
    <x v="1"/>
    <n v="5"/>
    <x v="0"/>
    <x v="0"/>
    <s v="Custom Rules"/>
    <d v="2023-09-01T09:35:00"/>
  </r>
  <r>
    <x v="309"/>
    <s v="503 Main St"/>
    <n v="5"/>
    <x v="4"/>
    <d v="2023-09-04T16:32:00"/>
    <x v="1"/>
    <s v="D47"/>
    <n v="18.916666666666668"/>
    <x v="1"/>
    <s v="Van A"/>
    <s v="CityA"/>
    <n v="227"/>
    <n v="12"/>
    <n v="215"/>
    <x v="0"/>
    <s v="Delayed"/>
    <n v="100"/>
    <x v="1"/>
    <n v="5"/>
    <x v="1"/>
    <x v="0"/>
    <s v="Standard Rules"/>
    <d v="2023-09-01T13:50:00"/>
  </r>
  <r>
    <x v="310"/>
    <s v="647 Elm St"/>
    <n v="5"/>
    <x v="4"/>
    <d v="2023-09-06T15:32:00"/>
    <x v="0"/>
    <s v="D26"/>
    <n v="11.6"/>
    <x v="1"/>
    <s v="Bike C"/>
    <s v="CityB"/>
    <n v="174"/>
    <n v="29"/>
    <n v="145"/>
    <x v="0"/>
    <s v="Extremely Delayed"/>
    <n v="100"/>
    <x v="0"/>
    <n v="5"/>
    <x v="0"/>
    <x v="2"/>
    <s v="Standard Rules"/>
    <d v="2023-09-01T13:07:00"/>
  </r>
  <r>
    <x v="311"/>
    <s v="646 Oak St"/>
    <n v="5"/>
    <x v="0"/>
    <d v="2023-09-01T15:59:00"/>
    <x v="1"/>
    <s v="D53"/>
    <n v="3.6315789473684212"/>
    <x v="0"/>
    <s v="Bike C"/>
    <s v="CityE"/>
    <n v="69"/>
    <n v="20"/>
    <n v="49"/>
    <x v="0"/>
    <s v="Extremely Delayed"/>
    <n v="100"/>
    <x v="2"/>
    <n v="5"/>
    <x v="2"/>
    <x v="0"/>
    <s v="Expedited Rules"/>
    <d v="2023-09-01T12:13:00"/>
  </r>
  <r>
    <x v="312"/>
    <s v="440 Cedar St"/>
    <n v="5"/>
    <x v="3"/>
    <d v="2023-09-01T16:11:00"/>
    <x v="0"/>
    <s v="D70"/>
    <n v="10.705882352941176"/>
    <x v="0"/>
    <s v="Truck B"/>
    <s v="CityA"/>
    <n v="182"/>
    <n v="15"/>
    <n v="167"/>
    <x v="0"/>
    <s v="Delayed"/>
    <n v="100"/>
    <x v="1"/>
    <n v="5"/>
    <x v="1"/>
    <x v="0"/>
    <s v="Custom Rules"/>
    <d v="2023-09-01T14:14:00"/>
  </r>
  <r>
    <x v="313"/>
    <s v="614 Elm St"/>
    <n v="5"/>
    <x v="0"/>
    <d v="2023-09-01T08:16:00"/>
    <x v="0"/>
    <s v="D75"/>
    <n v="8"/>
    <x v="1"/>
    <s v="Bike C"/>
    <s v="CityD"/>
    <n v="96"/>
    <n v="4"/>
    <n v="92"/>
    <x v="0"/>
    <s v="Delayed"/>
    <n v="100"/>
    <x v="0"/>
    <n v="5"/>
    <x v="2"/>
    <x v="1"/>
    <s v="Expedited Rules"/>
    <d v="2023-09-01T09:35:00"/>
  </r>
  <r>
    <x v="314"/>
    <s v="289 Oak St"/>
    <n v="5"/>
    <x v="4"/>
    <d v="2023-09-06T14:30:00"/>
    <x v="0"/>
    <s v="D4"/>
    <n v="10.058823529411764"/>
    <x v="0"/>
    <s v="Van A"/>
    <s v="CityC"/>
    <n v="171"/>
    <n v="2"/>
    <n v="169"/>
    <x v="0"/>
    <s v="Delayed"/>
    <n v="100"/>
    <x v="0"/>
    <n v="5"/>
    <x v="3"/>
    <x v="0"/>
    <s v="Custom Rules"/>
    <d v="2023-09-01T13:49:00"/>
  </r>
  <r>
    <x v="315"/>
    <s v="827 Elm St"/>
    <n v="5"/>
    <x v="4"/>
    <d v="2023-09-02T15:42:00"/>
    <x v="0"/>
    <s v="D2"/>
    <n v="7.72"/>
    <x v="0"/>
    <s v="Bike C"/>
    <s v="CityE"/>
    <n v="193"/>
    <n v="3"/>
    <n v="190"/>
    <x v="0"/>
    <s v="Delayed"/>
    <n v="100"/>
    <x v="0"/>
    <n v="5"/>
    <x v="3"/>
    <x v="0"/>
    <s v="Expedited Rules"/>
    <d v="2023-09-01T17:26:00"/>
  </r>
  <r>
    <x v="316"/>
    <s v="579 Pine St"/>
    <n v="5"/>
    <x v="3"/>
    <d v="2023-09-04T10:53:00"/>
    <x v="1"/>
    <s v="D44"/>
    <n v="14.666666666666666"/>
    <x v="1"/>
    <s v="Bike C"/>
    <s v="CityD"/>
    <n v="176"/>
    <n v="27"/>
    <n v="149"/>
    <x v="0"/>
    <s v="Extremely Delayed"/>
    <n v="100"/>
    <x v="2"/>
    <n v="5"/>
    <x v="1"/>
    <x v="0"/>
    <s v="Standard Rules"/>
    <d v="2023-09-01T16:15:00"/>
  </r>
  <r>
    <x v="317"/>
    <s v="19 Pine St"/>
    <n v="5"/>
    <x v="4"/>
    <d v="2023-09-02T14:36:00"/>
    <x v="0"/>
    <s v="D60"/>
    <n v="6.4285714285714288"/>
    <x v="0"/>
    <s v="Bike C"/>
    <s v="CityC"/>
    <n v="135"/>
    <n v="11"/>
    <n v="124"/>
    <x v="0"/>
    <s v="Delayed"/>
    <n v="100"/>
    <x v="2"/>
    <n v="5"/>
    <x v="3"/>
    <x v="1"/>
    <s v="Standard Rules"/>
    <d v="2023-09-01T12:51:00"/>
  </r>
  <r>
    <x v="318"/>
    <s v="428 Elm St"/>
    <n v="5"/>
    <x v="2"/>
    <d v="2023-09-07T12:38:00"/>
    <x v="0"/>
    <s v="D61"/>
    <n v="10.368421052631579"/>
    <x v="0"/>
    <s v="Bike C"/>
    <s v="CityE"/>
    <n v="197"/>
    <n v="25"/>
    <n v="172"/>
    <x v="0"/>
    <s v="Extremely Delayed"/>
    <n v="100"/>
    <x v="1"/>
    <n v="5"/>
    <x v="0"/>
    <x v="0"/>
    <s v="Expedited Rules"/>
    <d v="2023-09-01T11:59:00"/>
  </r>
  <r>
    <x v="319"/>
    <s v="968 Oak St"/>
    <n v="5"/>
    <x v="2"/>
    <d v="2023-09-02T09:48:00"/>
    <x v="0"/>
    <s v="D78"/>
    <n v="7.8461538461538458"/>
    <x v="1"/>
    <s v="Van A"/>
    <s v="CityE"/>
    <n v="102"/>
    <n v="9"/>
    <n v="93"/>
    <x v="0"/>
    <s v="Delayed"/>
    <n v="100"/>
    <x v="1"/>
    <n v="5"/>
    <x v="1"/>
    <x v="1"/>
    <s v="Expedited Rules"/>
    <d v="2023-09-01T09:26:00"/>
  </r>
  <r>
    <x v="320"/>
    <s v="932 Oak St"/>
    <n v="5"/>
    <x v="1"/>
    <d v="2023-09-08T10:32:00"/>
    <x v="1"/>
    <s v="D41"/>
    <n v="15.076923076923077"/>
    <x v="1"/>
    <s v="Van A"/>
    <s v="CityE"/>
    <n v="196"/>
    <n v="23"/>
    <n v="173"/>
    <x v="0"/>
    <s v="Extremely Delayed"/>
    <n v="100"/>
    <x v="2"/>
    <n v="5"/>
    <x v="4"/>
    <x v="2"/>
    <s v="Expedited Rules"/>
    <d v="2023-09-01T14:44:00"/>
  </r>
  <r>
    <x v="321"/>
    <s v="806 Oak St"/>
    <n v="5"/>
    <x v="0"/>
    <d v="2023-09-03T12:50:00"/>
    <x v="0"/>
    <s v="D4"/>
    <n v="4.4705882352941178"/>
    <x v="0"/>
    <s v="Bike C"/>
    <s v="CityB"/>
    <n v="76"/>
    <n v="26"/>
    <n v="50"/>
    <x v="0"/>
    <s v="Extremely Delayed"/>
    <n v="100"/>
    <x v="1"/>
    <n v="5"/>
    <x v="1"/>
    <x v="0"/>
    <s v="Standard Rules"/>
    <d v="2023-09-01T16:09:00"/>
  </r>
  <r>
    <x v="322"/>
    <s v="349 Cedar St"/>
    <n v="5"/>
    <x v="4"/>
    <d v="2023-09-03T14:35:00"/>
    <x v="0"/>
    <s v="D8"/>
    <n v="13.3125"/>
    <x v="0"/>
    <s v="Truck B"/>
    <s v="CityA"/>
    <n v="213"/>
    <n v="4"/>
    <n v="209"/>
    <x v="0"/>
    <s v="Delayed"/>
    <n v="100"/>
    <x v="0"/>
    <n v="5"/>
    <x v="1"/>
    <x v="2"/>
    <s v="Custom Rules"/>
    <d v="2023-09-01T16:01:00"/>
  </r>
  <r>
    <x v="323"/>
    <s v="716 Elm St"/>
    <n v="5"/>
    <x v="2"/>
    <d v="2023-09-07T15:46:00"/>
    <x v="1"/>
    <s v="D13"/>
    <n v="5.4090909090909092"/>
    <x v="0"/>
    <s v="Van A"/>
    <s v="CityA"/>
    <n v="119"/>
    <n v="10"/>
    <n v="109"/>
    <x v="0"/>
    <s v="Delayed"/>
    <n v="100"/>
    <x v="0"/>
    <n v="5"/>
    <x v="0"/>
    <x v="0"/>
    <s v="Custom Rules"/>
    <d v="2023-09-01T12:30:00"/>
  </r>
  <r>
    <x v="324"/>
    <s v="989 Oak St"/>
    <n v="5"/>
    <x v="0"/>
    <d v="2023-09-01T15:42:00"/>
    <x v="0"/>
    <s v="D64"/>
    <n v="11.823529411764707"/>
    <x v="0"/>
    <s v="Van A"/>
    <s v="CityB"/>
    <n v="201"/>
    <n v="7"/>
    <n v="194"/>
    <x v="0"/>
    <s v="Delayed"/>
    <n v="100"/>
    <x v="1"/>
    <n v="5"/>
    <x v="1"/>
    <x v="1"/>
    <s v="Expedited Rules"/>
    <d v="2023-09-01T16:24:00"/>
  </r>
  <r>
    <x v="325"/>
    <s v="995 Elm St"/>
    <n v="5"/>
    <x v="0"/>
    <d v="2023-09-06T12:02:00"/>
    <x v="0"/>
    <s v="D32"/>
    <n v="9.384615384615385"/>
    <x v="1"/>
    <s v="Bike C"/>
    <s v="CityB"/>
    <n v="122"/>
    <n v="8"/>
    <n v="114"/>
    <x v="0"/>
    <s v="Delayed"/>
    <n v="100"/>
    <x v="2"/>
    <n v="5"/>
    <x v="0"/>
    <x v="1"/>
    <s v="Standard Rules"/>
    <d v="2023-09-01T11:47:00"/>
  </r>
  <r>
    <x v="326"/>
    <s v="625 Elm St"/>
    <n v="5"/>
    <x v="2"/>
    <d v="2023-09-02T11:45:00"/>
    <x v="1"/>
    <s v="D18"/>
    <n v="8.4761904761904763"/>
    <x v="0"/>
    <s v="Van A"/>
    <s v="CityD"/>
    <n v="178"/>
    <n v="24"/>
    <n v="154"/>
    <x v="0"/>
    <s v="Extremely Delayed"/>
    <n v="100"/>
    <x v="2"/>
    <n v="5"/>
    <x v="1"/>
    <x v="1"/>
    <s v="Expedited Rules"/>
    <d v="2023-09-01T12:33:00"/>
  </r>
  <r>
    <x v="327"/>
    <s v="501 Cedar St"/>
    <n v="5"/>
    <x v="1"/>
    <d v="2023-09-02T12:57:00"/>
    <x v="1"/>
    <s v="D43"/>
    <n v="11.916666666666666"/>
    <x v="1"/>
    <s v="Truck B"/>
    <s v="CityD"/>
    <n v="143"/>
    <n v="14"/>
    <n v="129"/>
    <x v="0"/>
    <s v="Delayed"/>
    <n v="100"/>
    <x v="0"/>
    <n v="5"/>
    <x v="4"/>
    <x v="0"/>
    <s v="Custom Rules"/>
    <d v="2023-09-01T13:18:00"/>
  </r>
  <r>
    <x v="328"/>
    <s v="912 Main St"/>
    <n v="5"/>
    <x v="4"/>
    <d v="2023-09-06T14:07:00"/>
    <x v="0"/>
    <s v="D73"/>
    <n v="13.642857142857142"/>
    <x v="1"/>
    <s v="Van A"/>
    <s v="CityB"/>
    <n v="191"/>
    <n v="9"/>
    <n v="182"/>
    <x v="0"/>
    <s v="Delayed"/>
    <n v="100"/>
    <x v="1"/>
    <n v="5"/>
    <x v="1"/>
    <x v="2"/>
    <s v="Standard Rules"/>
    <d v="2023-09-01T08:42:00"/>
  </r>
  <r>
    <x v="329"/>
    <s v="524 Main St"/>
    <n v="5"/>
    <x v="1"/>
    <d v="2023-09-08T14:02:00"/>
    <x v="1"/>
    <s v="D2"/>
    <n v="3.36"/>
    <x v="0"/>
    <s v="Van A"/>
    <s v="CityA"/>
    <n v="84"/>
    <n v="15"/>
    <n v="69"/>
    <x v="0"/>
    <s v="Delayed"/>
    <n v="100"/>
    <x v="1"/>
    <n v="5"/>
    <x v="4"/>
    <x v="0"/>
    <s v="Standard Rules"/>
    <d v="2023-09-01T14:37:00"/>
  </r>
  <r>
    <x v="330"/>
    <s v="769 Elm St"/>
    <n v="5"/>
    <x v="0"/>
    <d v="2023-09-04T16:41:00"/>
    <x v="1"/>
    <s v="D4"/>
    <n v="5.3529411764705879"/>
    <x v="0"/>
    <s v="Truck B"/>
    <s v="CityD"/>
    <n v="91"/>
    <n v="17"/>
    <n v="74"/>
    <x v="0"/>
    <s v="Extremely Delayed"/>
    <n v="100"/>
    <x v="0"/>
    <n v="5"/>
    <x v="2"/>
    <x v="0"/>
    <s v="Standard Rules"/>
    <d v="2023-09-01T15:32:00"/>
  </r>
  <r>
    <x v="331"/>
    <s v="330 Main St"/>
    <n v="5"/>
    <x v="0"/>
    <d v="2023-09-05T10:31:00"/>
    <x v="1"/>
    <s v="D60"/>
    <n v="4.2857142857142856"/>
    <x v="0"/>
    <s v="Bike C"/>
    <s v="CityD"/>
    <n v="90"/>
    <n v="9"/>
    <n v="81"/>
    <x v="0"/>
    <s v="Delayed"/>
    <n v="100"/>
    <x v="1"/>
    <n v="5"/>
    <x v="3"/>
    <x v="0"/>
    <s v="Custom Rules"/>
    <d v="2023-09-01T15:51:00"/>
  </r>
  <r>
    <x v="332"/>
    <s v="503 Pine St"/>
    <n v="5"/>
    <x v="0"/>
    <d v="2023-09-04T16:35:00"/>
    <x v="0"/>
    <s v="D28"/>
    <n v="12.333333333333334"/>
    <x v="1"/>
    <s v="Truck B"/>
    <s v="CityC"/>
    <n v="185"/>
    <n v="13"/>
    <n v="172"/>
    <x v="0"/>
    <s v="Delayed"/>
    <n v="100"/>
    <x v="2"/>
    <n v="5"/>
    <x v="3"/>
    <x v="2"/>
    <s v="Custom Rules"/>
    <d v="2023-09-01T08:56:00"/>
  </r>
  <r>
    <x v="333"/>
    <s v="923 Oak St"/>
    <n v="5"/>
    <x v="3"/>
    <d v="2023-09-07T13:46:00"/>
    <x v="0"/>
    <s v="D79"/>
    <n v="17.272727272727273"/>
    <x v="1"/>
    <s v="Van A"/>
    <s v="CityE"/>
    <n v="190"/>
    <n v="28"/>
    <n v="162"/>
    <x v="0"/>
    <s v="Extremely Delayed"/>
    <n v="100"/>
    <x v="2"/>
    <n v="5"/>
    <x v="2"/>
    <x v="1"/>
    <s v="Expedited Rules"/>
    <d v="2023-09-01T16:20:00"/>
  </r>
  <r>
    <x v="334"/>
    <s v="461 Pine St"/>
    <n v="5"/>
    <x v="2"/>
    <d v="2023-09-08T13:06:00"/>
    <x v="1"/>
    <s v="D60"/>
    <n v="5.6190476190476186"/>
    <x v="0"/>
    <s v="Van A"/>
    <s v="CityC"/>
    <n v="118"/>
    <n v="18"/>
    <n v="100"/>
    <x v="0"/>
    <s v="Extremely Delayed"/>
    <n v="100"/>
    <x v="2"/>
    <n v="5"/>
    <x v="4"/>
    <x v="1"/>
    <s v="Custom Rules"/>
    <d v="2023-09-01T11:52:00"/>
  </r>
  <r>
    <x v="335"/>
    <s v="811 Oak St"/>
    <n v="5"/>
    <x v="2"/>
    <d v="2023-09-05T14:11:00"/>
    <x v="1"/>
    <s v="D12"/>
    <n v="11.285714285714286"/>
    <x v="0"/>
    <s v="Truck B"/>
    <s v="CityC"/>
    <n v="237"/>
    <n v="9"/>
    <n v="228"/>
    <x v="0"/>
    <s v="Delayed"/>
    <n v="100"/>
    <x v="1"/>
    <n v="5"/>
    <x v="1"/>
    <x v="1"/>
    <s v="Custom Rules"/>
    <d v="2023-09-01T09:17:00"/>
  </r>
  <r>
    <x v="336"/>
    <s v="373 Main St"/>
    <n v="5"/>
    <x v="1"/>
    <d v="2023-09-07T08:56:00"/>
    <x v="0"/>
    <s v="D25"/>
    <n v="9.5714285714285712"/>
    <x v="1"/>
    <s v="Van A"/>
    <s v="CityB"/>
    <n v="67"/>
    <n v="2"/>
    <n v="65"/>
    <x v="0"/>
    <s v="Delayed"/>
    <n v="100"/>
    <x v="1"/>
    <n v="5"/>
    <x v="3"/>
    <x v="2"/>
    <s v="Custom Rules"/>
    <d v="2023-09-01T16:10:00"/>
  </r>
  <r>
    <x v="337"/>
    <s v="253 Elm St"/>
    <n v="5"/>
    <x v="3"/>
    <d v="2023-09-07T12:53:00"/>
    <x v="1"/>
    <s v="D97"/>
    <n v="9.5500000000000007"/>
    <x v="0"/>
    <s v="Truck B"/>
    <s v="CityA"/>
    <n v="191"/>
    <n v="10"/>
    <n v="181"/>
    <x v="0"/>
    <s v="Delayed"/>
    <n v="100"/>
    <x v="2"/>
    <n v="5"/>
    <x v="3"/>
    <x v="2"/>
    <s v="Standard Rules"/>
    <d v="2023-09-01T14:10:00"/>
  </r>
  <r>
    <x v="338"/>
    <s v="336 Oak St"/>
    <n v="5"/>
    <x v="0"/>
    <d v="2023-09-04T14:34:00"/>
    <x v="0"/>
    <s v="D100"/>
    <n v="10.642857142857142"/>
    <x v="1"/>
    <s v="Bike C"/>
    <s v="CityA"/>
    <n v="149"/>
    <n v="7"/>
    <n v="142"/>
    <x v="0"/>
    <s v="Delayed"/>
    <n v="100"/>
    <x v="2"/>
    <n v="5"/>
    <x v="0"/>
    <x v="0"/>
    <s v="Custom Rules"/>
    <d v="2023-09-01T12:26:00"/>
  </r>
  <r>
    <x v="339"/>
    <s v="495 Cedar St"/>
    <n v="5"/>
    <x v="2"/>
    <d v="2023-09-07T12:59:00"/>
    <x v="1"/>
    <s v="D5"/>
    <n v="12.647058823529411"/>
    <x v="0"/>
    <s v="Bike C"/>
    <s v="CityD"/>
    <n v="215"/>
    <n v="9"/>
    <n v="206"/>
    <x v="0"/>
    <s v="Delayed"/>
    <n v="100"/>
    <x v="2"/>
    <n v="5"/>
    <x v="0"/>
    <x v="1"/>
    <s v="Custom Rules"/>
    <d v="2023-09-01T09:05:00"/>
  </r>
  <r>
    <x v="340"/>
    <s v="803 Oak St"/>
    <n v="5"/>
    <x v="4"/>
    <d v="2023-09-08T08:17:00"/>
    <x v="1"/>
    <s v="D84"/>
    <n v="13.1875"/>
    <x v="0"/>
    <s v="Bike C"/>
    <s v="CityB"/>
    <n v="211"/>
    <n v="8"/>
    <n v="203"/>
    <x v="0"/>
    <s v="Delayed"/>
    <n v="100"/>
    <x v="0"/>
    <n v="5"/>
    <x v="1"/>
    <x v="2"/>
    <s v="Expedited Rules"/>
    <d v="2023-09-01T10:20:00"/>
  </r>
  <r>
    <x v="341"/>
    <s v="497 Oak St"/>
    <n v="5"/>
    <x v="0"/>
    <d v="2023-09-03T16:19:00"/>
    <x v="1"/>
    <s v="D58"/>
    <n v="11.5625"/>
    <x v="0"/>
    <s v="Van A"/>
    <s v="CityE"/>
    <n v="185"/>
    <n v="26"/>
    <n v="159"/>
    <x v="0"/>
    <s v="Extremely Delayed"/>
    <n v="100"/>
    <x v="1"/>
    <n v="5"/>
    <x v="1"/>
    <x v="1"/>
    <s v="Standard Rules"/>
    <d v="2023-09-01T17:26:00"/>
  </r>
  <r>
    <x v="342"/>
    <s v="905 Cedar St"/>
    <n v="5"/>
    <x v="2"/>
    <d v="2023-09-01T09:28:00"/>
    <x v="0"/>
    <s v="D22"/>
    <n v="8.8333333333333339"/>
    <x v="1"/>
    <s v="Van A"/>
    <s v="CityC"/>
    <n v="106"/>
    <n v="24"/>
    <n v="82"/>
    <x v="0"/>
    <s v="Extremely Delayed"/>
    <n v="100"/>
    <x v="0"/>
    <n v="5"/>
    <x v="1"/>
    <x v="1"/>
    <s v="Expedited Rules"/>
    <d v="2023-09-01T10:54:00"/>
  </r>
  <r>
    <x v="343"/>
    <s v="844 Elm St"/>
    <n v="5"/>
    <x v="0"/>
    <d v="2023-09-06T10:35:00"/>
    <x v="1"/>
    <s v="D21"/>
    <n v="10.4"/>
    <x v="1"/>
    <s v="Truck B"/>
    <s v="CityA"/>
    <n v="156"/>
    <n v="15"/>
    <n v="141"/>
    <x v="0"/>
    <s v="Delayed"/>
    <n v="100"/>
    <x v="2"/>
    <n v="5"/>
    <x v="3"/>
    <x v="0"/>
    <s v="Standard Rules"/>
    <d v="2023-09-01T13:32:00"/>
  </r>
  <r>
    <x v="344"/>
    <s v="620 Main St"/>
    <n v="5"/>
    <x v="4"/>
    <d v="2023-09-03T09:24:00"/>
    <x v="1"/>
    <s v="D12"/>
    <n v="9.6666666666666661"/>
    <x v="0"/>
    <s v="Bike C"/>
    <s v="CityE"/>
    <n v="203"/>
    <n v="1"/>
    <n v="202"/>
    <x v="0"/>
    <s v="Delayed"/>
    <n v="100"/>
    <x v="2"/>
    <n v="5"/>
    <x v="1"/>
    <x v="0"/>
    <s v="Custom Rules"/>
    <d v="2023-09-01T08:41:00"/>
  </r>
  <r>
    <x v="345"/>
    <s v="752 Main St"/>
    <n v="5"/>
    <x v="2"/>
    <d v="2023-09-06T10:59:00"/>
    <x v="0"/>
    <s v="D14"/>
    <n v="6.4705882352941178"/>
    <x v="0"/>
    <s v="Truck B"/>
    <s v="CityB"/>
    <n v="110"/>
    <n v="12"/>
    <n v="98"/>
    <x v="0"/>
    <s v="Delayed"/>
    <n v="100"/>
    <x v="2"/>
    <n v="5"/>
    <x v="2"/>
    <x v="0"/>
    <s v="Custom Rules"/>
    <d v="2023-09-01T12:11:00"/>
  </r>
  <r>
    <x v="346"/>
    <s v="537 Cedar St"/>
    <n v="5"/>
    <x v="4"/>
    <d v="2023-09-07T11:52:00"/>
    <x v="0"/>
    <s v="D27"/>
    <n v="10.277777777777779"/>
    <x v="0"/>
    <s v="Bike C"/>
    <s v="CityD"/>
    <n v="185"/>
    <n v="12"/>
    <n v="173"/>
    <x v="0"/>
    <s v="Delayed"/>
    <n v="100"/>
    <x v="1"/>
    <n v="5"/>
    <x v="2"/>
    <x v="1"/>
    <s v="Standard Rules"/>
    <d v="2023-09-01T11:42:00"/>
  </r>
  <r>
    <x v="347"/>
    <s v="255 Pine St"/>
    <n v="5"/>
    <x v="1"/>
    <d v="2023-09-03T12:34:00"/>
    <x v="0"/>
    <s v="D70"/>
    <n v="9.1764705882352935"/>
    <x v="0"/>
    <s v="Truck B"/>
    <s v="CityC"/>
    <n v="156"/>
    <n v="1"/>
    <n v="155"/>
    <x v="0"/>
    <s v="Delayed"/>
    <n v="100"/>
    <x v="2"/>
    <n v="5"/>
    <x v="1"/>
    <x v="2"/>
    <s v="Expedited Rules"/>
    <d v="2023-09-01T16:11:00"/>
  </r>
  <r>
    <x v="348"/>
    <s v="718 Main St"/>
    <n v="5"/>
    <x v="4"/>
    <d v="2023-09-04T08:32:00"/>
    <x v="1"/>
    <s v="D49"/>
    <n v="14.8125"/>
    <x v="0"/>
    <s v="Truck B"/>
    <s v="CityE"/>
    <n v="237"/>
    <n v="6"/>
    <n v="231"/>
    <x v="0"/>
    <s v="Delayed"/>
    <n v="100"/>
    <x v="2"/>
    <n v="5"/>
    <x v="0"/>
    <x v="0"/>
    <s v="Custom Rules"/>
    <d v="2023-09-01T15:52:00"/>
  </r>
  <r>
    <x v="349"/>
    <s v="268 Elm St"/>
    <n v="5"/>
    <x v="2"/>
    <d v="2023-09-07T12:34:00"/>
    <x v="1"/>
    <s v="D73"/>
    <n v="7.6428571428571432"/>
    <x v="1"/>
    <s v="Truck B"/>
    <s v="CityA"/>
    <n v="107"/>
    <n v="26"/>
    <n v="81"/>
    <x v="0"/>
    <s v="Extremely Delayed"/>
    <n v="100"/>
    <x v="2"/>
    <n v="5"/>
    <x v="1"/>
    <x v="1"/>
    <s v="Expedited Rules"/>
    <d v="2023-09-01T14:52:00"/>
  </r>
  <r>
    <x v="350"/>
    <s v="304 Main St"/>
    <n v="5"/>
    <x v="3"/>
    <d v="2023-09-04T16:44:00"/>
    <x v="0"/>
    <s v="D6"/>
    <n v="11"/>
    <x v="0"/>
    <s v="Bike C"/>
    <s v="CityE"/>
    <n v="176"/>
    <n v="16"/>
    <n v="160"/>
    <x v="0"/>
    <s v="Extremely Delayed"/>
    <n v="100"/>
    <x v="1"/>
    <n v="5"/>
    <x v="4"/>
    <x v="1"/>
    <s v="Expedited Rules"/>
    <d v="2023-09-01T13:49:00"/>
  </r>
  <r>
    <x v="351"/>
    <s v="668 Pine St"/>
    <n v="5"/>
    <x v="3"/>
    <d v="2023-09-07T08:56:00"/>
    <x v="0"/>
    <s v="D96"/>
    <n v="6.5"/>
    <x v="0"/>
    <s v="Truck B"/>
    <s v="CityB"/>
    <n v="130"/>
    <n v="14"/>
    <n v="116"/>
    <x v="0"/>
    <s v="Delayed"/>
    <n v="100"/>
    <x v="1"/>
    <n v="5"/>
    <x v="2"/>
    <x v="2"/>
    <s v="Standard Rules"/>
    <d v="2023-09-01T12:36:00"/>
  </r>
  <r>
    <x v="352"/>
    <s v="378 Pine St"/>
    <n v="5"/>
    <x v="2"/>
    <d v="2023-09-07T10:16:00"/>
    <x v="0"/>
    <s v="D66"/>
    <n v="5.9285714285714288"/>
    <x v="1"/>
    <s v="Van A"/>
    <s v="CityB"/>
    <n v="83"/>
    <n v="19"/>
    <n v="64"/>
    <x v="0"/>
    <s v="Extremely Delayed"/>
    <n v="100"/>
    <x v="0"/>
    <n v="5"/>
    <x v="2"/>
    <x v="0"/>
    <s v="Expedited Rules"/>
    <d v="2023-09-01T15:04:00"/>
  </r>
  <r>
    <x v="353"/>
    <s v="458 Pine St"/>
    <n v="5"/>
    <x v="0"/>
    <d v="2023-09-08T15:09:00"/>
    <x v="1"/>
    <s v="D61"/>
    <n v="7.6842105263157894"/>
    <x v="0"/>
    <s v="Truck B"/>
    <s v="CityD"/>
    <n v="146"/>
    <n v="17"/>
    <n v="129"/>
    <x v="0"/>
    <s v="Extremely Delayed"/>
    <n v="100"/>
    <x v="2"/>
    <n v="5"/>
    <x v="4"/>
    <x v="1"/>
    <s v="Custom Rules"/>
    <d v="2023-09-01T16:56:00"/>
  </r>
  <r>
    <x v="354"/>
    <s v="161 Cedar St"/>
    <n v="5"/>
    <x v="1"/>
    <d v="2023-09-01T09:27:00"/>
    <x v="0"/>
    <s v="D10"/>
    <n v="12.6"/>
    <x v="1"/>
    <s v="Truck B"/>
    <s v="CityD"/>
    <n v="126"/>
    <n v="9"/>
    <n v="117"/>
    <x v="0"/>
    <s v="Delayed"/>
    <n v="100"/>
    <x v="1"/>
    <n v="5"/>
    <x v="2"/>
    <x v="0"/>
    <s v="Custom Rules"/>
    <d v="2023-09-01T11:32:00"/>
  </r>
  <r>
    <x v="355"/>
    <s v="777 Oak St"/>
    <n v="5"/>
    <x v="3"/>
    <d v="2023-09-05T09:05:00"/>
    <x v="1"/>
    <s v="D84"/>
    <n v="5.0625"/>
    <x v="0"/>
    <s v="Bike C"/>
    <s v="CityA"/>
    <n v="81"/>
    <n v="3"/>
    <n v="78"/>
    <x v="0"/>
    <s v="Delayed"/>
    <n v="100"/>
    <x v="2"/>
    <n v="5"/>
    <x v="4"/>
    <x v="0"/>
    <s v="Expedited Rules"/>
    <d v="2023-09-01T17:34:00"/>
  </r>
  <r>
    <x v="356"/>
    <s v="960 Oak St"/>
    <n v="5"/>
    <x v="1"/>
    <d v="2023-09-02T09:13:00"/>
    <x v="0"/>
    <s v="D50"/>
    <n v="8.4444444444444446"/>
    <x v="0"/>
    <s v="Truck B"/>
    <s v="CityB"/>
    <n v="152"/>
    <n v="18"/>
    <n v="134"/>
    <x v="0"/>
    <s v="Extremely Delayed"/>
    <n v="100"/>
    <x v="2"/>
    <n v="5"/>
    <x v="4"/>
    <x v="0"/>
    <s v="Standard Rules"/>
    <d v="2023-09-01T11:31:00"/>
  </r>
  <r>
    <x v="357"/>
    <s v="283 Elm St"/>
    <n v="5"/>
    <x v="0"/>
    <d v="2023-09-03T11:22:00"/>
    <x v="0"/>
    <s v="D64"/>
    <n v="6.4705882352941178"/>
    <x v="0"/>
    <s v="Truck B"/>
    <s v="CityA"/>
    <n v="110"/>
    <n v="15"/>
    <n v="95"/>
    <x v="0"/>
    <s v="Delayed"/>
    <n v="100"/>
    <x v="2"/>
    <n v="5"/>
    <x v="4"/>
    <x v="2"/>
    <s v="Expedited Rules"/>
    <d v="2023-09-01T14:31:00"/>
  </r>
  <r>
    <x v="358"/>
    <s v="465 Oak St"/>
    <n v="5"/>
    <x v="2"/>
    <d v="2023-09-07T11:45:00"/>
    <x v="0"/>
    <s v="D19"/>
    <n v="6.56"/>
    <x v="0"/>
    <s v="Bike C"/>
    <s v="CityD"/>
    <n v="164"/>
    <n v="1"/>
    <n v="163"/>
    <x v="0"/>
    <s v="Delayed"/>
    <n v="100"/>
    <x v="1"/>
    <n v="5"/>
    <x v="2"/>
    <x v="0"/>
    <s v="Standard Rules"/>
    <d v="2023-09-01T17:20:00"/>
  </r>
  <r>
    <x v="359"/>
    <s v="601 Elm St"/>
    <n v="5"/>
    <x v="4"/>
    <d v="2023-09-04T09:14:00"/>
    <x v="0"/>
    <s v="D24"/>
    <n v="10.058823529411764"/>
    <x v="0"/>
    <s v="Van A"/>
    <s v="CityC"/>
    <n v="171"/>
    <n v="27"/>
    <n v="144"/>
    <x v="0"/>
    <s v="Extremely Delayed"/>
    <n v="100"/>
    <x v="2"/>
    <n v="5"/>
    <x v="2"/>
    <x v="1"/>
    <s v="Expedited Rules"/>
    <d v="2023-09-01T17:08:00"/>
  </r>
  <r>
    <x v="360"/>
    <s v="980 Main St"/>
    <n v="5"/>
    <x v="3"/>
    <d v="2023-09-07T15:46:00"/>
    <x v="0"/>
    <s v="D16"/>
    <n v="10.5"/>
    <x v="0"/>
    <s v="Van A"/>
    <s v="CityB"/>
    <n v="189"/>
    <n v="3"/>
    <n v="186"/>
    <x v="0"/>
    <s v="Delayed"/>
    <n v="100"/>
    <x v="1"/>
    <n v="5"/>
    <x v="0"/>
    <x v="2"/>
    <s v="Custom Rules"/>
    <d v="2023-09-01T10:02:00"/>
  </r>
  <r>
    <x v="361"/>
    <s v="54 Oak St"/>
    <n v="5"/>
    <x v="0"/>
    <d v="2023-09-03T08:21:00"/>
    <x v="0"/>
    <s v="D4"/>
    <n v="8"/>
    <x v="0"/>
    <s v="Van A"/>
    <s v="CityD"/>
    <n v="136"/>
    <n v="14"/>
    <n v="122"/>
    <x v="0"/>
    <s v="Delayed"/>
    <n v="100"/>
    <x v="2"/>
    <n v="5"/>
    <x v="0"/>
    <x v="1"/>
    <s v="Custom Rules"/>
    <d v="2023-09-01T10:56:00"/>
  </r>
  <r>
    <x v="362"/>
    <s v="489 Oak St"/>
    <n v="5"/>
    <x v="2"/>
    <d v="2023-09-05T11:02:00"/>
    <x v="0"/>
    <s v="D33"/>
    <n v="4.7857142857142856"/>
    <x v="1"/>
    <s v="Bike C"/>
    <s v="CityB"/>
    <n v="67"/>
    <n v="20"/>
    <n v="47"/>
    <x v="0"/>
    <s v="Extremely Delayed"/>
    <n v="100"/>
    <x v="2"/>
    <n v="5"/>
    <x v="4"/>
    <x v="2"/>
    <s v="Standard Rules"/>
    <d v="2023-09-01T12:07:00"/>
  </r>
  <r>
    <x v="363"/>
    <s v="323 Pine St"/>
    <n v="5"/>
    <x v="0"/>
    <d v="2023-09-02T13:35:00"/>
    <x v="0"/>
    <s v="D41"/>
    <n v="13.153846153846153"/>
    <x v="1"/>
    <s v="Van A"/>
    <s v="CityD"/>
    <n v="171"/>
    <n v="20"/>
    <n v="151"/>
    <x v="0"/>
    <s v="Extremely Delayed"/>
    <n v="100"/>
    <x v="2"/>
    <n v="5"/>
    <x v="1"/>
    <x v="1"/>
    <s v="Expedited Rules"/>
    <d v="2023-09-01T14:48:00"/>
  </r>
  <r>
    <x v="364"/>
    <s v="27 Pine St"/>
    <n v="5"/>
    <x v="4"/>
    <d v="2023-09-01T14:21:00"/>
    <x v="1"/>
    <s v="D91"/>
    <n v="6.5384615384615383"/>
    <x v="1"/>
    <s v="Truck B"/>
    <s v="CityC"/>
    <n v="85"/>
    <n v="9"/>
    <n v="76"/>
    <x v="0"/>
    <s v="Delayed"/>
    <n v="100"/>
    <x v="0"/>
    <n v="5"/>
    <x v="3"/>
    <x v="0"/>
    <s v="Custom Rules"/>
    <d v="2023-09-01T14:21:00"/>
  </r>
  <r>
    <x v="365"/>
    <s v="406 Elm St"/>
    <n v="5"/>
    <x v="4"/>
    <d v="2023-09-05T10:23:00"/>
    <x v="1"/>
    <s v="D100"/>
    <n v="4.4285714285714288"/>
    <x v="1"/>
    <s v="Van A"/>
    <s v="CityD"/>
    <n v="62"/>
    <n v="19"/>
    <n v="43"/>
    <x v="0"/>
    <s v="Extremely Delayed"/>
    <n v="100"/>
    <x v="0"/>
    <n v="5"/>
    <x v="2"/>
    <x v="2"/>
    <s v="Standard Rules"/>
    <d v="2023-09-01T15:24:00"/>
  </r>
  <r>
    <x v="366"/>
    <s v="628 Main St"/>
    <n v="5"/>
    <x v="4"/>
    <d v="2023-09-03T12:31:00"/>
    <x v="0"/>
    <s v="D36"/>
    <n v="14.8"/>
    <x v="1"/>
    <s v="Van A"/>
    <s v="CityC"/>
    <n v="222"/>
    <n v="5"/>
    <n v="217"/>
    <x v="0"/>
    <s v="Delayed"/>
    <n v="100"/>
    <x v="0"/>
    <n v="5"/>
    <x v="3"/>
    <x v="1"/>
    <s v="Custom Rules"/>
    <d v="2023-09-01T12:39:00"/>
  </r>
  <r>
    <x v="367"/>
    <s v="332 Cedar St"/>
    <n v="5"/>
    <x v="0"/>
    <d v="2023-09-02T12:07:00"/>
    <x v="0"/>
    <s v="D96"/>
    <n v="5.05"/>
    <x v="0"/>
    <s v="Bike C"/>
    <s v="CityB"/>
    <n v="101"/>
    <n v="25"/>
    <n v="76"/>
    <x v="0"/>
    <s v="Extremely Delayed"/>
    <n v="100"/>
    <x v="2"/>
    <n v="5"/>
    <x v="4"/>
    <x v="0"/>
    <s v="Standard Rules"/>
    <d v="2023-09-01T15:23:00"/>
  </r>
  <r>
    <x v="368"/>
    <s v="41 Cedar St"/>
    <n v="5"/>
    <x v="3"/>
    <d v="2023-09-01T14:20:00"/>
    <x v="0"/>
    <s v="D53"/>
    <n v="8.1578947368421044"/>
    <x v="0"/>
    <s v="Truck B"/>
    <s v="CityE"/>
    <n v="155"/>
    <n v="2"/>
    <n v="153"/>
    <x v="0"/>
    <s v="Delayed"/>
    <n v="100"/>
    <x v="2"/>
    <n v="5"/>
    <x v="1"/>
    <x v="2"/>
    <s v="Standard Rules"/>
    <d v="2023-09-01T13:32:00"/>
  </r>
  <r>
    <x v="369"/>
    <s v="741 Elm St"/>
    <n v="5"/>
    <x v="1"/>
    <d v="2023-09-05T11:44:00"/>
    <x v="0"/>
    <s v="D15"/>
    <n v="3.8333333333333335"/>
    <x v="0"/>
    <s v="Bike C"/>
    <s v="CityD"/>
    <n v="69"/>
    <n v="29"/>
    <n v="40"/>
    <x v="0"/>
    <s v="Extremely Delayed"/>
    <n v="100"/>
    <x v="2"/>
    <n v="5"/>
    <x v="0"/>
    <x v="1"/>
    <s v="Standard Rules"/>
    <d v="2023-09-01T12:00:00"/>
  </r>
  <r>
    <x v="370"/>
    <s v="66 Main St"/>
    <n v="5"/>
    <x v="2"/>
    <d v="2023-09-07T12:01:00"/>
    <x v="0"/>
    <s v="D64"/>
    <n v="10.117647058823529"/>
    <x v="0"/>
    <s v="Bike C"/>
    <s v="CityC"/>
    <n v="172"/>
    <n v="27"/>
    <n v="145"/>
    <x v="0"/>
    <s v="Extremely Delayed"/>
    <n v="100"/>
    <x v="2"/>
    <n v="5"/>
    <x v="3"/>
    <x v="2"/>
    <s v="Standard Rules"/>
    <d v="2023-09-01T15:56:00"/>
  </r>
  <r>
    <x v="371"/>
    <s v="156 Main St"/>
    <n v="5"/>
    <x v="0"/>
    <d v="2023-09-02T14:54:00"/>
    <x v="0"/>
    <s v="D15"/>
    <n v="10.444444444444445"/>
    <x v="0"/>
    <s v="Bike C"/>
    <s v="CityD"/>
    <n v="188"/>
    <n v="15"/>
    <n v="173"/>
    <x v="0"/>
    <s v="Delayed"/>
    <n v="100"/>
    <x v="1"/>
    <n v="5"/>
    <x v="1"/>
    <x v="0"/>
    <s v="Expedited Rules"/>
    <d v="2023-09-01T08:49:00"/>
  </r>
  <r>
    <x v="372"/>
    <s v="168 Elm St"/>
    <n v="5"/>
    <x v="3"/>
    <d v="2023-09-08T15:48:00"/>
    <x v="0"/>
    <s v="D73"/>
    <n v="11.785714285714286"/>
    <x v="1"/>
    <s v="Bike C"/>
    <s v="CityA"/>
    <n v="165"/>
    <n v="6"/>
    <n v="159"/>
    <x v="0"/>
    <s v="Delayed"/>
    <n v="100"/>
    <x v="0"/>
    <n v="5"/>
    <x v="0"/>
    <x v="1"/>
    <s v="Standard Rules"/>
    <d v="2023-09-01T11:30:00"/>
  </r>
  <r>
    <x v="373"/>
    <s v="773 Oak St"/>
    <n v="5"/>
    <x v="4"/>
    <d v="2023-09-03T09:49:00"/>
    <x v="1"/>
    <s v="D22"/>
    <n v="9"/>
    <x v="1"/>
    <s v="Van A"/>
    <s v="CityB"/>
    <n v="108"/>
    <n v="20"/>
    <n v="88"/>
    <x v="0"/>
    <s v="Extremely Delayed"/>
    <n v="100"/>
    <x v="0"/>
    <n v="5"/>
    <x v="0"/>
    <x v="1"/>
    <s v="Custom Rules"/>
    <d v="2023-09-01T12:23:00"/>
  </r>
  <r>
    <x v="374"/>
    <s v="347 Main St"/>
    <n v="5"/>
    <x v="1"/>
    <d v="2023-09-01T12:38:00"/>
    <x v="1"/>
    <s v="D71"/>
    <n v="3.05"/>
    <x v="0"/>
    <s v="Van A"/>
    <s v="CityA"/>
    <n v="61"/>
    <n v="20"/>
    <n v="41"/>
    <x v="0"/>
    <s v="Extremely Delayed"/>
    <n v="100"/>
    <x v="2"/>
    <n v="5"/>
    <x v="4"/>
    <x v="1"/>
    <s v="Expedited Rules"/>
    <d v="2023-09-01T09:28:00"/>
  </r>
  <r>
    <x v="375"/>
    <s v="352 Main St"/>
    <n v="5"/>
    <x v="1"/>
    <d v="2023-09-01T16:34:00"/>
    <x v="1"/>
    <s v="D9"/>
    <n v="6.75"/>
    <x v="0"/>
    <s v="Bike C"/>
    <s v="CityE"/>
    <n v="108"/>
    <n v="5"/>
    <n v="103"/>
    <x v="0"/>
    <s v="Delayed"/>
    <n v="100"/>
    <x v="1"/>
    <n v="5"/>
    <x v="4"/>
    <x v="1"/>
    <s v="Custom Rules"/>
    <d v="2023-09-01T17:56:00"/>
  </r>
  <r>
    <x v="376"/>
    <s v="411 Cedar St"/>
    <n v="5"/>
    <x v="3"/>
    <d v="2023-09-03T14:29:00"/>
    <x v="0"/>
    <s v="D61"/>
    <n v="9.5789473684210531"/>
    <x v="0"/>
    <s v="Truck B"/>
    <s v="CityD"/>
    <n v="182"/>
    <n v="17"/>
    <n v="165"/>
    <x v="0"/>
    <s v="Extremely Delayed"/>
    <n v="100"/>
    <x v="1"/>
    <n v="5"/>
    <x v="4"/>
    <x v="1"/>
    <s v="Custom Rules"/>
    <d v="2023-09-01T10:03:00"/>
  </r>
  <r>
    <x v="377"/>
    <s v="538 Pine St"/>
    <n v="5"/>
    <x v="1"/>
    <d v="2023-09-02T09:17:00"/>
    <x v="0"/>
    <s v="D1"/>
    <n v="7.0526315789473681"/>
    <x v="0"/>
    <s v="Bike C"/>
    <s v="CityA"/>
    <n v="134"/>
    <n v="16"/>
    <n v="118"/>
    <x v="0"/>
    <s v="Extremely Delayed"/>
    <n v="100"/>
    <x v="1"/>
    <n v="5"/>
    <x v="4"/>
    <x v="0"/>
    <s v="Expedited Rules"/>
    <d v="2023-09-01T16:27:00"/>
  </r>
  <r>
    <x v="378"/>
    <s v="712 Elm St"/>
    <n v="5"/>
    <x v="0"/>
    <d v="2023-09-07T15:17:00"/>
    <x v="0"/>
    <s v="D59"/>
    <n v="6.0625"/>
    <x v="0"/>
    <s v="Van A"/>
    <s v="CityD"/>
    <n v="97"/>
    <n v="28"/>
    <n v="69"/>
    <x v="0"/>
    <s v="Extremely Delayed"/>
    <n v="100"/>
    <x v="2"/>
    <n v="5"/>
    <x v="1"/>
    <x v="2"/>
    <s v="Custom Rules"/>
    <d v="2023-09-01T11:20:00"/>
  </r>
  <r>
    <x v="379"/>
    <s v="843 Main St"/>
    <n v="5"/>
    <x v="2"/>
    <d v="2023-09-02T16:54:00"/>
    <x v="1"/>
    <s v="D33"/>
    <n v="11.571428571428571"/>
    <x v="1"/>
    <s v="Bike C"/>
    <s v="CityB"/>
    <n v="162"/>
    <n v="28"/>
    <n v="134"/>
    <x v="0"/>
    <s v="Extremely Delayed"/>
    <n v="100"/>
    <x v="0"/>
    <n v="5"/>
    <x v="4"/>
    <x v="0"/>
    <s v="Expedited Rules"/>
    <d v="2023-09-01T14:13:00"/>
  </r>
  <r>
    <x v="380"/>
    <s v="460 Elm St"/>
    <n v="5"/>
    <x v="3"/>
    <d v="2023-09-06T11:53:00"/>
    <x v="1"/>
    <s v="D40"/>
    <n v="10.055555555555555"/>
    <x v="0"/>
    <s v="Truck B"/>
    <s v="CityA"/>
    <n v="181"/>
    <n v="27"/>
    <n v="154"/>
    <x v="0"/>
    <s v="Extremely Delayed"/>
    <n v="100"/>
    <x v="1"/>
    <n v="5"/>
    <x v="0"/>
    <x v="0"/>
    <s v="Expedited Rules"/>
    <d v="2023-09-01T13:05:00"/>
  </r>
  <r>
    <x v="381"/>
    <s v="782 Oak St"/>
    <n v="5"/>
    <x v="2"/>
    <d v="2023-09-07T10:58:00"/>
    <x v="0"/>
    <s v="D32"/>
    <n v="6.9230769230769234"/>
    <x v="1"/>
    <s v="Bike C"/>
    <s v="CityA"/>
    <n v="90"/>
    <n v="3"/>
    <n v="87"/>
    <x v="0"/>
    <s v="Delayed"/>
    <n v="100"/>
    <x v="1"/>
    <n v="5"/>
    <x v="1"/>
    <x v="1"/>
    <s v="Standard Rules"/>
    <d v="2023-09-01T17:30:00"/>
  </r>
  <r>
    <x v="382"/>
    <s v="246 Main St"/>
    <n v="5"/>
    <x v="0"/>
    <d v="2023-09-07T14:16:00"/>
    <x v="1"/>
    <s v="D53"/>
    <n v="8"/>
    <x v="0"/>
    <s v="Van A"/>
    <s v="CityE"/>
    <n v="152"/>
    <n v="18"/>
    <n v="134"/>
    <x v="0"/>
    <s v="Extremely Delayed"/>
    <n v="100"/>
    <x v="0"/>
    <n v="5"/>
    <x v="2"/>
    <x v="1"/>
    <s v="Expedited Rules"/>
    <d v="2023-09-01T09:25:00"/>
  </r>
  <r>
    <x v="383"/>
    <s v="25 Main St"/>
    <n v="5"/>
    <x v="2"/>
    <d v="2023-09-04T16:39:00"/>
    <x v="1"/>
    <s v="D7"/>
    <n v="10.76923076923077"/>
    <x v="1"/>
    <s v="Van A"/>
    <s v="CityE"/>
    <n v="140"/>
    <n v="7"/>
    <n v="133"/>
    <x v="0"/>
    <s v="Delayed"/>
    <n v="100"/>
    <x v="2"/>
    <n v="5"/>
    <x v="2"/>
    <x v="1"/>
    <s v="Standard Rules"/>
    <d v="2023-09-01T10:23:00"/>
  </r>
  <r>
    <x v="384"/>
    <s v="491 Main St"/>
    <n v="5"/>
    <x v="3"/>
    <d v="2023-09-08T14:44:00"/>
    <x v="0"/>
    <s v="D19"/>
    <n v="7.68"/>
    <x v="0"/>
    <s v="Van A"/>
    <s v="CityB"/>
    <n v="192"/>
    <n v="14"/>
    <n v="178"/>
    <x v="0"/>
    <s v="Delayed"/>
    <n v="100"/>
    <x v="2"/>
    <n v="5"/>
    <x v="0"/>
    <x v="1"/>
    <s v="Expedited Rules"/>
    <d v="2023-09-01T15:55:00"/>
  </r>
  <r>
    <x v="385"/>
    <s v="225 Elm St"/>
    <n v="5"/>
    <x v="2"/>
    <d v="2023-09-07T12:59:00"/>
    <x v="1"/>
    <s v="D29"/>
    <n v="5.5714285714285712"/>
    <x v="1"/>
    <s v="Bike C"/>
    <s v="CityE"/>
    <n v="78"/>
    <n v="19"/>
    <n v="59"/>
    <x v="0"/>
    <s v="Extremely Delayed"/>
    <n v="100"/>
    <x v="1"/>
    <n v="5"/>
    <x v="1"/>
    <x v="2"/>
    <s v="Custom Rules"/>
    <d v="2023-09-01T12:11:00"/>
  </r>
  <r>
    <x v="386"/>
    <s v="978 Elm St"/>
    <n v="5"/>
    <x v="0"/>
    <d v="2023-09-02T12:44:00"/>
    <x v="1"/>
    <s v="D98"/>
    <n v="4.4285714285714288"/>
    <x v="0"/>
    <s v="Truck B"/>
    <s v="CityC"/>
    <n v="93"/>
    <n v="28"/>
    <n v="65"/>
    <x v="0"/>
    <s v="Extremely Delayed"/>
    <n v="100"/>
    <x v="2"/>
    <n v="5"/>
    <x v="4"/>
    <x v="2"/>
    <s v="Custom Rules"/>
    <d v="2023-09-01T10:07:00"/>
  </r>
  <r>
    <x v="387"/>
    <s v="328 Oak St"/>
    <n v="5"/>
    <x v="1"/>
    <d v="2023-09-05T13:21:00"/>
    <x v="1"/>
    <s v="D39"/>
    <n v="10.214285714285714"/>
    <x v="1"/>
    <s v="Van A"/>
    <s v="CityC"/>
    <n v="143"/>
    <n v="17"/>
    <n v="126"/>
    <x v="0"/>
    <s v="Extremely Delayed"/>
    <n v="100"/>
    <x v="2"/>
    <n v="5"/>
    <x v="3"/>
    <x v="0"/>
    <s v="Standard Rules"/>
    <d v="2023-09-01T16:38:00"/>
  </r>
  <r>
    <x v="388"/>
    <s v="775 Pine St"/>
    <n v="5"/>
    <x v="3"/>
    <d v="2023-09-01T13:51:00"/>
    <x v="1"/>
    <s v="D38"/>
    <n v="9.7692307692307701"/>
    <x v="1"/>
    <s v="Bike C"/>
    <s v="CityB"/>
    <n v="127"/>
    <n v="28"/>
    <n v="99"/>
    <x v="0"/>
    <s v="Extremely Delayed"/>
    <n v="100"/>
    <x v="2"/>
    <n v="5"/>
    <x v="2"/>
    <x v="1"/>
    <s v="Standard Rules"/>
    <d v="2023-09-01T11:06:00"/>
  </r>
  <r>
    <x v="389"/>
    <s v="523 Oak St"/>
    <n v="5"/>
    <x v="1"/>
    <d v="2023-09-03T09:07:00"/>
    <x v="1"/>
    <s v="D17"/>
    <n v="7.4666666666666668"/>
    <x v="1"/>
    <s v="Truck B"/>
    <s v="CityC"/>
    <n v="112"/>
    <n v="6"/>
    <n v="106"/>
    <x v="0"/>
    <s v="Delayed"/>
    <n v="100"/>
    <x v="0"/>
    <n v="5"/>
    <x v="0"/>
    <x v="2"/>
    <s v="Custom Rules"/>
    <d v="2023-09-01T12:13:00"/>
  </r>
  <r>
    <x v="390"/>
    <s v="25 Pine St"/>
    <n v="5"/>
    <x v="0"/>
    <d v="2023-09-08T10:03:00"/>
    <x v="1"/>
    <s v="D24"/>
    <n v="10.352941176470589"/>
    <x v="0"/>
    <s v="Truck B"/>
    <s v="CityA"/>
    <n v="176"/>
    <n v="14"/>
    <n v="162"/>
    <x v="0"/>
    <s v="Delayed"/>
    <n v="100"/>
    <x v="0"/>
    <n v="5"/>
    <x v="3"/>
    <x v="2"/>
    <s v="Expedited Rules"/>
    <d v="2023-09-01T08:47:00"/>
  </r>
  <r>
    <x v="391"/>
    <s v="70 Main St"/>
    <n v="5"/>
    <x v="2"/>
    <d v="2023-09-07T13:15:00"/>
    <x v="0"/>
    <s v="D47"/>
    <n v="16.083333333333332"/>
    <x v="1"/>
    <s v="Bike C"/>
    <s v="CityB"/>
    <n v="193"/>
    <n v="16"/>
    <n v="177"/>
    <x v="0"/>
    <s v="Extremely Delayed"/>
    <n v="100"/>
    <x v="0"/>
    <n v="5"/>
    <x v="1"/>
    <x v="1"/>
    <s v="Custom Rules"/>
    <d v="2023-09-01T15:12:00"/>
  </r>
  <r>
    <x v="392"/>
    <s v="604 Main St"/>
    <n v="5"/>
    <x v="2"/>
    <d v="2023-09-02T08:22:00"/>
    <x v="0"/>
    <s v="D19"/>
    <n v="8.1999999999999993"/>
    <x v="0"/>
    <s v="Van A"/>
    <s v="CityB"/>
    <n v="205"/>
    <n v="15"/>
    <n v="190"/>
    <x v="0"/>
    <s v="Delayed"/>
    <n v="100"/>
    <x v="1"/>
    <n v="5"/>
    <x v="1"/>
    <x v="1"/>
    <s v="Expedited Rules"/>
    <d v="2023-09-01T13:46:00"/>
  </r>
  <r>
    <x v="393"/>
    <s v="236 Cedar St"/>
    <n v="5"/>
    <x v="1"/>
    <d v="2023-09-02T09:30:00"/>
    <x v="1"/>
    <s v="D12"/>
    <n v="4.3809523809523814"/>
    <x v="0"/>
    <s v="Truck B"/>
    <s v="CityA"/>
    <n v="92"/>
    <n v="5"/>
    <n v="87"/>
    <x v="0"/>
    <s v="Delayed"/>
    <n v="100"/>
    <x v="0"/>
    <n v="5"/>
    <x v="0"/>
    <x v="1"/>
    <s v="Custom Rules"/>
    <d v="2023-09-01T17:20:00"/>
  </r>
  <r>
    <x v="394"/>
    <s v="8 Oak St"/>
    <n v="5"/>
    <x v="3"/>
    <d v="2023-09-01T14:43:00"/>
    <x v="1"/>
    <s v="D83"/>
    <n v="16.818181818181817"/>
    <x v="1"/>
    <s v="Bike C"/>
    <s v="CityA"/>
    <n v="185"/>
    <n v="12"/>
    <n v="173"/>
    <x v="0"/>
    <s v="Delayed"/>
    <n v="100"/>
    <x v="0"/>
    <n v="5"/>
    <x v="1"/>
    <x v="2"/>
    <s v="Expedited Rules"/>
    <d v="2023-09-01T15:45:00"/>
  </r>
  <r>
    <x v="395"/>
    <s v="596 Oak St"/>
    <n v="5"/>
    <x v="0"/>
    <d v="2023-09-07T11:53:00"/>
    <x v="0"/>
    <s v="D51"/>
    <n v="12.166666666666666"/>
    <x v="1"/>
    <s v="Truck B"/>
    <s v="CityC"/>
    <n v="146"/>
    <n v="29"/>
    <n v="117"/>
    <x v="0"/>
    <s v="Extremely Delayed"/>
    <n v="100"/>
    <x v="1"/>
    <n v="5"/>
    <x v="1"/>
    <x v="1"/>
    <s v="Custom Rules"/>
    <d v="2023-09-01T17:08:00"/>
  </r>
  <r>
    <x v="396"/>
    <s v="921 Elm St"/>
    <n v="5"/>
    <x v="1"/>
    <d v="2023-09-06T11:26:00"/>
    <x v="1"/>
    <s v="D2"/>
    <n v="2.56"/>
    <x v="0"/>
    <s v="Van A"/>
    <s v="CityB"/>
    <n v="64"/>
    <n v="12"/>
    <n v="52"/>
    <x v="0"/>
    <s v="Delayed"/>
    <n v="100"/>
    <x v="1"/>
    <n v="5"/>
    <x v="2"/>
    <x v="0"/>
    <s v="Custom Rules"/>
    <d v="2023-09-01T16:05:00"/>
  </r>
  <r>
    <x v="397"/>
    <s v="218 Elm St"/>
    <n v="5"/>
    <x v="0"/>
    <d v="2023-09-03T11:26:00"/>
    <x v="1"/>
    <s v="D19"/>
    <n v="3.36"/>
    <x v="0"/>
    <s v="Truck B"/>
    <s v="CityC"/>
    <n v="84"/>
    <n v="24"/>
    <n v="60"/>
    <x v="0"/>
    <s v="Extremely Delayed"/>
    <n v="100"/>
    <x v="1"/>
    <n v="5"/>
    <x v="3"/>
    <x v="2"/>
    <s v="Standard Rules"/>
    <d v="2023-09-01T14:01:00"/>
  </r>
  <r>
    <x v="398"/>
    <s v="8 Cedar St"/>
    <n v="5"/>
    <x v="4"/>
    <d v="2023-09-05T09:32:00"/>
    <x v="0"/>
    <s v="D44"/>
    <n v="8"/>
    <x v="1"/>
    <s v="Bike C"/>
    <s v="CityC"/>
    <n v="96"/>
    <n v="18"/>
    <n v="78"/>
    <x v="0"/>
    <s v="Extremely Delayed"/>
    <n v="100"/>
    <x v="2"/>
    <n v="5"/>
    <x v="2"/>
    <x v="1"/>
    <s v="Standard Rules"/>
    <d v="2023-09-01T10:30:00"/>
  </r>
  <r>
    <x v="399"/>
    <s v="273 Cedar St"/>
    <n v="5"/>
    <x v="4"/>
    <d v="2023-09-01T13:23:00"/>
    <x v="0"/>
    <s v="D24"/>
    <n v="3.7058823529411766"/>
    <x v="0"/>
    <s v="Bike C"/>
    <s v="CityA"/>
    <n v="63"/>
    <n v="21"/>
    <n v="42"/>
    <x v="0"/>
    <s v="Extremely Delayed"/>
    <n v="100"/>
    <x v="1"/>
    <n v="5"/>
    <x v="3"/>
    <x v="1"/>
    <s v="Expedited Rules"/>
    <d v="2023-09-01T15:57:00"/>
  </r>
  <r>
    <x v="400"/>
    <s v="524 Pine St"/>
    <n v="5"/>
    <x v="2"/>
    <d v="2023-09-01T14:31:00"/>
    <x v="0"/>
    <s v="D28"/>
    <n v="5.8666666666666663"/>
    <x v="1"/>
    <s v="Van A"/>
    <s v="CityC"/>
    <n v="88"/>
    <n v="28"/>
    <n v="60"/>
    <x v="0"/>
    <s v="Extremely Delayed"/>
    <n v="100"/>
    <x v="0"/>
    <n v="5"/>
    <x v="0"/>
    <x v="1"/>
    <s v="Standard Rules"/>
    <d v="2023-09-01T13:32:00"/>
  </r>
  <r>
    <x v="401"/>
    <s v="855 Elm St"/>
    <n v="5"/>
    <x v="0"/>
    <d v="2023-09-05T08:01:00"/>
    <x v="1"/>
    <s v="D76"/>
    <n v="16.615384615384617"/>
    <x v="1"/>
    <s v="Van A"/>
    <s v="CityA"/>
    <n v="216"/>
    <n v="20"/>
    <n v="196"/>
    <x v="0"/>
    <s v="Extremely Delayed"/>
    <n v="100"/>
    <x v="1"/>
    <n v="5"/>
    <x v="0"/>
    <x v="0"/>
    <s v="Standard Rules"/>
    <d v="2023-09-01T16:56:00"/>
  </r>
  <r>
    <x v="402"/>
    <s v="263 Oak St"/>
    <n v="5"/>
    <x v="2"/>
    <d v="2023-09-05T10:19:00"/>
    <x v="1"/>
    <s v="D35"/>
    <n v="10.941176470588236"/>
    <x v="0"/>
    <s v="Truck B"/>
    <s v="CityC"/>
    <n v="186"/>
    <n v="26"/>
    <n v="160"/>
    <x v="0"/>
    <s v="Extremely Delayed"/>
    <n v="100"/>
    <x v="0"/>
    <n v="5"/>
    <x v="4"/>
    <x v="1"/>
    <s v="Standard Rules"/>
    <d v="2023-09-01T17:13:00"/>
  </r>
  <r>
    <x v="403"/>
    <s v="335 Oak St"/>
    <n v="5"/>
    <x v="1"/>
    <d v="2023-09-05T10:03:00"/>
    <x v="1"/>
    <s v="D97"/>
    <n v="10.15"/>
    <x v="0"/>
    <s v="Bike C"/>
    <s v="CityB"/>
    <n v="203"/>
    <n v="7"/>
    <n v="196"/>
    <x v="0"/>
    <s v="Delayed"/>
    <n v="100"/>
    <x v="2"/>
    <n v="5"/>
    <x v="3"/>
    <x v="0"/>
    <s v="Standard Rules"/>
    <d v="2023-09-01T09:21:00"/>
  </r>
  <r>
    <x v="404"/>
    <s v="123 Oak St"/>
    <n v="5"/>
    <x v="1"/>
    <d v="2023-09-05T14:24:00"/>
    <x v="0"/>
    <s v="D11"/>
    <n v="5.4"/>
    <x v="1"/>
    <s v="Truck B"/>
    <s v="CityB"/>
    <n v="81"/>
    <n v="26"/>
    <n v="55"/>
    <x v="0"/>
    <s v="Extremely Delayed"/>
    <n v="100"/>
    <x v="1"/>
    <n v="5"/>
    <x v="4"/>
    <x v="0"/>
    <s v="Standard Rules"/>
    <d v="2023-09-01T12:01:00"/>
  </r>
  <r>
    <x v="405"/>
    <s v="30 Pine St"/>
    <n v="5"/>
    <x v="0"/>
    <d v="2023-09-07T16:39:00"/>
    <x v="1"/>
    <s v="D19"/>
    <n v="8.8000000000000007"/>
    <x v="0"/>
    <s v="Truck B"/>
    <s v="CityA"/>
    <n v="220"/>
    <n v="27"/>
    <n v="193"/>
    <x v="0"/>
    <s v="Extremely Delayed"/>
    <n v="100"/>
    <x v="0"/>
    <n v="5"/>
    <x v="0"/>
    <x v="0"/>
    <s v="Expedited Rules"/>
    <d v="2023-09-01T09:59:00"/>
  </r>
  <r>
    <x v="406"/>
    <s v="991 Cedar St"/>
    <n v="5"/>
    <x v="1"/>
    <d v="2023-09-07T14:31:00"/>
    <x v="1"/>
    <s v="D94"/>
    <n v="10.071428571428571"/>
    <x v="1"/>
    <s v="Van A"/>
    <s v="CityE"/>
    <n v="141"/>
    <n v="29"/>
    <n v="112"/>
    <x v="0"/>
    <s v="Extremely Delayed"/>
    <n v="100"/>
    <x v="0"/>
    <n v="5"/>
    <x v="2"/>
    <x v="1"/>
    <s v="Standard Rules"/>
    <d v="2023-09-01T09:51:00"/>
  </r>
  <r>
    <x v="407"/>
    <s v="210 Elm St"/>
    <n v="5"/>
    <x v="3"/>
    <d v="2023-09-07T08:20:00"/>
    <x v="0"/>
    <s v="D86"/>
    <n v="11.866666666666667"/>
    <x v="1"/>
    <s v="Van A"/>
    <s v="CityA"/>
    <n v="178"/>
    <n v="5"/>
    <n v="173"/>
    <x v="0"/>
    <s v="Delayed"/>
    <n v="100"/>
    <x v="0"/>
    <n v="5"/>
    <x v="2"/>
    <x v="0"/>
    <s v="Expedited Rules"/>
    <d v="2023-09-01T09:12:00"/>
  </r>
  <r>
    <x v="408"/>
    <s v="43 Pine St"/>
    <n v="5"/>
    <x v="3"/>
    <d v="2023-09-01T12:10:00"/>
    <x v="1"/>
    <s v="D94"/>
    <n v="13.571428571428571"/>
    <x v="1"/>
    <s v="Truck B"/>
    <s v="CityC"/>
    <n v="190"/>
    <n v="23"/>
    <n v="167"/>
    <x v="0"/>
    <s v="Extremely Delayed"/>
    <n v="100"/>
    <x v="1"/>
    <n v="5"/>
    <x v="1"/>
    <x v="2"/>
    <s v="Standard Rules"/>
    <d v="2023-09-01T12:55:00"/>
  </r>
  <r>
    <x v="409"/>
    <s v="761 Elm St"/>
    <n v="5"/>
    <x v="2"/>
    <d v="2023-09-07T12:20:00"/>
    <x v="0"/>
    <s v="D3"/>
    <n v="9.045454545454545"/>
    <x v="0"/>
    <s v="Van A"/>
    <s v="CityB"/>
    <n v="199"/>
    <n v="3"/>
    <n v="196"/>
    <x v="0"/>
    <s v="Delayed"/>
    <n v="100"/>
    <x v="1"/>
    <n v="5"/>
    <x v="2"/>
    <x v="2"/>
    <s v="Custom Rules"/>
    <d v="2023-09-01T14:35:00"/>
  </r>
  <r>
    <x v="410"/>
    <s v="778 Cedar St"/>
    <n v="5"/>
    <x v="4"/>
    <d v="2023-09-08T13:31:00"/>
    <x v="0"/>
    <s v="D75"/>
    <n v="16.916666666666668"/>
    <x v="1"/>
    <s v="Bike C"/>
    <s v="CityA"/>
    <n v="203"/>
    <n v="14"/>
    <n v="189"/>
    <x v="0"/>
    <s v="Delayed"/>
    <n v="100"/>
    <x v="1"/>
    <n v="5"/>
    <x v="1"/>
    <x v="1"/>
    <s v="Standard Rules"/>
    <d v="2023-09-01T16:45:00"/>
  </r>
  <r>
    <x v="411"/>
    <s v="853 Elm St"/>
    <n v="5"/>
    <x v="0"/>
    <d v="2023-09-01T13:34:00"/>
    <x v="0"/>
    <s v="D35"/>
    <n v="10.764705882352942"/>
    <x v="0"/>
    <s v="Bike C"/>
    <s v="CityE"/>
    <n v="183"/>
    <n v="21"/>
    <n v="162"/>
    <x v="0"/>
    <s v="Extremely Delayed"/>
    <n v="100"/>
    <x v="1"/>
    <n v="5"/>
    <x v="0"/>
    <x v="1"/>
    <s v="Standard Rules"/>
    <d v="2023-09-01T13:07:00"/>
  </r>
  <r>
    <x v="412"/>
    <s v="838 Oak St"/>
    <n v="5"/>
    <x v="4"/>
    <d v="2023-09-05T15:50:00"/>
    <x v="1"/>
    <s v="D40"/>
    <n v="6.9444444444444446"/>
    <x v="0"/>
    <s v="Bike C"/>
    <s v="CityD"/>
    <n v="125"/>
    <n v="21"/>
    <n v="104"/>
    <x v="0"/>
    <s v="Extremely Delayed"/>
    <n v="100"/>
    <x v="0"/>
    <n v="5"/>
    <x v="1"/>
    <x v="2"/>
    <s v="Custom Rules"/>
    <d v="2023-09-01T15:39:00"/>
  </r>
  <r>
    <x v="413"/>
    <s v="475 Main St"/>
    <n v="5"/>
    <x v="2"/>
    <d v="2023-09-04T13:14:00"/>
    <x v="0"/>
    <s v="D95"/>
    <n v="6.8461538461538458"/>
    <x v="1"/>
    <s v="Van A"/>
    <s v="CityD"/>
    <n v="89"/>
    <n v="1"/>
    <n v="88"/>
    <x v="0"/>
    <s v="Delayed"/>
    <n v="100"/>
    <x v="2"/>
    <n v="5"/>
    <x v="3"/>
    <x v="0"/>
    <s v="Custom Rules"/>
    <d v="2023-09-01T16:56:00"/>
  </r>
  <r>
    <x v="414"/>
    <s v="581 Oak St"/>
    <n v="5"/>
    <x v="2"/>
    <d v="2023-09-01T16:51:00"/>
    <x v="0"/>
    <s v="D58"/>
    <n v="12.6875"/>
    <x v="0"/>
    <s v="Truck B"/>
    <s v="CityE"/>
    <n v="203"/>
    <n v="28"/>
    <n v="175"/>
    <x v="0"/>
    <s v="Extremely Delayed"/>
    <n v="100"/>
    <x v="1"/>
    <n v="5"/>
    <x v="2"/>
    <x v="0"/>
    <s v="Expedited Rules"/>
    <d v="2023-09-01T10:44:00"/>
  </r>
  <r>
    <x v="415"/>
    <s v="524 Main St"/>
    <n v="5"/>
    <x v="4"/>
    <d v="2023-09-04T14:08:00"/>
    <x v="0"/>
    <s v="D61"/>
    <n v="5.5263157894736841"/>
    <x v="0"/>
    <s v="Van A"/>
    <s v="CityD"/>
    <n v="105"/>
    <n v="18"/>
    <n v="87"/>
    <x v="0"/>
    <s v="Extremely Delayed"/>
    <n v="100"/>
    <x v="0"/>
    <n v="5"/>
    <x v="0"/>
    <x v="1"/>
    <s v="Standard Rules"/>
    <d v="2023-09-01T15:30:00"/>
  </r>
  <r>
    <x v="416"/>
    <s v="13 Elm St"/>
    <n v="5"/>
    <x v="2"/>
    <d v="2023-09-07T13:16:00"/>
    <x v="0"/>
    <s v="D24"/>
    <n v="12.705882352941176"/>
    <x v="0"/>
    <s v="Bike C"/>
    <s v="CityB"/>
    <n v="216"/>
    <n v="9"/>
    <n v="207"/>
    <x v="0"/>
    <s v="Delayed"/>
    <n v="100"/>
    <x v="1"/>
    <n v="5"/>
    <x v="3"/>
    <x v="1"/>
    <s v="Custom Rules"/>
    <d v="2023-09-01T10:52:00"/>
  </r>
  <r>
    <x v="417"/>
    <s v="882 Oak St"/>
    <n v="5"/>
    <x v="2"/>
    <d v="2023-09-03T14:50:00"/>
    <x v="1"/>
    <s v="D49"/>
    <n v="12.8125"/>
    <x v="0"/>
    <s v="Truck B"/>
    <s v="CityC"/>
    <n v="205"/>
    <n v="17"/>
    <n v="188"/>
    <x v="0"/>
    <s v="Extremely Delayed"/>
    <n v="100"/>
    <x v="0"/>
    <n v="5"/>
    <x v="2"/>
    <x v="2"/>
    <s v="Expedited Rules"/>
    <d v="2023-09-01T14:49:00"/>
  </r>
  <r>
    <x v="418"/>
    <s v="512 Pine St"/>
    <n v="5"/>
    <x v="4"/>
    <d v="2023-09-07T10:49:00"/>
    <x v="0"/>
    <s v="D79"/>
    <n v="21"/>
    <x v="1"/>
    <s v="Van A"/>
    <s v="CityD"/>
    <n v="231"/>
    <n v="11"/>
    <n v="220"/>
    <x v="0"/>
    <s v="Delayed"/>
    <n v="100"/>
    <x v="2"/>
    <n v="5"/>
    <x v="4"/>
    <x v="1"/>
    <s v="Custom Rules"/>
    <d v="2023-09-01T11:06:00"/>
  </r>
  <r>
    <x v="419"/>
    <s v="469 Pine St"/>
    <n v="5"/>
    <x v="0"/>
    <d v="2023-09-05T13:44:00"/>
    <x v="0"/>
    <s v="D3"/>
    <n v="10.363636363636363"/>
    <x v="0"/>
    <s v="Van A"/>
    <s v="CityE"/>
    <n v="228"/>
    <n v="21"/>
    <n v="207"/>
    <x v="0"/>
    <s v="Extremely Delayed"/>
    <n v="100"/>
    <x v="2"/>
    <n v="5"/>
    <x v="4"/>
    <x v="0"/>
    <s v="Expedited Rules"/>
    <d v="2023-09-01T09:34:00"/>
  </r>
  <r>
    <x v="420"/>
    <s v="772 Elm St"/>
    <n v="5"/>
    <x v="1"/>
    <d v="2023-09-07T08:06:00"/>
    <x v="0"/>
    <s v="D27"/>
    <n v="5.6111111111111107"/>
    <x v="0"/>
    <s v="Truck B"/>
    <s v="CityB"/>
    <n v="101"/>
    <n v="25"/>
    <n v="76"/>
    <x v="0"/>
    <s v="Extremely Delayed"/>
    <n v="100"/>
    <x v="1"/>
    <n v="5"/>
    <x v="1"/>
    <x v="0"/>
    <s v="Standard Rules"/>
    <d v="2023-09-01T13:52:00"/>
  </r>
  <r>
    <x v="421"/>
    <s v="492 Cedar St"/>
    <n v="5"/>
    <x v="0"/>
    <d v="2023-09-06T13:38:00"/>
    <x v="0"/>
    <s v="D87"/>
    <n v="21"/>
    <x v="1"/>
    <s v="Van A"/>
    <s v="CityC"/>
    <n v="231"/>
    <n v="10"/>
    <n v="221"/>
    <x v="0"/>
    <s v="Delayed"/>
    <n v="100"/>
    <x v="0"/>
    <n v="5"/>
    <x v="1"/>
    <x v="0"/>
    <s v="Standard Rules"/>
    <d v="2023-09-01T17:47:00"/>
  </r>
  <r>
    <x v="422"/>
    <s v="293 Elm St"/>
    <n v="5"/>
    <x v="3"/>
    <d v="2023-09-01T11:59:00"/>
    <x v="0"/>
    <s v="D24"/>
    <n v="11.294117647058824"/>
    <x v="0"/>
    <s v="Truck B"/>
    <s v="CityC"/>
    <n v="192"/>
    <n v="16"/>
    <n v="176"/>
    <x v="0"/>
    <s v="Extremely Delayed"/>
    <n v="100"/>
    <x v="2"/>
    <n v="5"/>
    <x v="0"/>
    <x v="1"/>
    <s v="Expedited Rules"/>
    <d v="2023-09-01T16:15:00"/>
  </r>
  <r>
    <x v="423"/>
    <s v="632 Main St"/>
    <n v="5"/>
    <x v="3"/>
    <d v="2023-09-07T08:44:00"/>
    <x v="0"/>
    <s v="D54"/>
    <n v="3.45"/>
    <x v="0"/>
    <s v="Van A"/>
    <s v="CityB"/>
    <n v="69"/>
    <n v="8"/>
    <n v="61"/>
    <x v="0"/>
    <s v="Delayed"/>
    <n v="100"/>
    <x v="2"/>
    <n v="5"/>
    <x v="2"/>
    <x v="2"/>
    <s v="Custom Rules"/>
    <d v="2023-09-01T17:14:00"/>
  </r>
  <r>
    <x v="424"/>
    <s v="874 Main St"/>
    <n v="5"/>
    <x v="0"/>
    <d v="2023-09-03T10:54:00"/>
    <x v="0"/>
    <s v="D83"/>
    <n v="17.636363636363637"/>
    <x v="1"/>
    <s v="Van A"/>
    <s v="CityB"/>
    <n v="194"/>
    <n v="12"/>
    <n v="182"/>
    <x v="0"/>
    <s v="Delayed"/>
    <n v="100"/>
    <x v="2"/>
    <n v="5"/>
    <x v="2"/>
    <x v="0"/>
    <s v="Standard Rules"/>
    <d v="2023-09-01T15:35:00"/>
  </r>
  <r>
    <x v="425"/>
    <s v="52 Main St"/>
    <n v="5"/>
    <x v="4"/>
    <d v="2023-09-03T09:11:00"/>
    <x v="0"/>
    <s v="D81"/>
    <n v="12"/>
    <x v="1"/>
    <s v="Bike C"/>
    <s v="CityA"/>
    <n v="120"/>
    <n v="0"/>
    <n v="120"/>
    <x v="1"/>
    <s v="On time"/>
    <n v="100"/>
    <x v="2"/>
    <n v="5"/>
    <x v="3"/>
    <x v="1"/>
    <s v="Expedited Rules"/>
    <d v="2023-09-01T10:21:00"/>
  </r>
  <r>
    <x v="426"/>
    <s v="953 Main St"/>
    <n v="5"/>
    <x v="4"/>
    <d v="2023-09-08T12:11:00"/>
    <x v="0"/>
    <s v="D46"/>
    <n v="8.2857142857142865"/>
    <x v="1"/>
    <s v="Truck B"/>
    <s v="CityE"/>
    <n v="116"/>
    <n v="22"/>
    <n v="94"/>
    <x v="0"/>
    <s v="Extremely Delayed"/>
    <n v="100"/>
    <x v="1"/>
    <n v="5"/>
    <x v="2"/>
    <x v="1"/>
    <s v="Expedited Rules"/>
    <d v="2023-09-01T11:43:00"/>
  </r>
  <r>
    <x v="427"/>
    <s v="456 Pine St"/>
    <n v="5"/>
    <x v="0"/>
    <d v="2023-09-08T14:56:00"/>
    <x v="0"/>
    <s v="D41"/>
    <n v="12.76923076923077"/>
    <x v="1"/>
    <s v="Van A"/>
    <s v="CityE"/>
    <n v="166"/>
    <n v="10"/>
    <n v="156"/>
    <x v="0"/>
    <s v="Delayed"/>
    <n v="100"/>
    <x v="1"/>
    <n v="5"/>
    <x v="3"/>
    <x v="0"/>
    <s v="Custom Rules"/>
    <d v="2023-09-01T09:33:00"/>
  </r>
  <r>
    <x v="428"/>
    <s v="985 Elm St"/>
    <n v="5"/>
    <x v="3"/>
    <d v="2023-09-07T15:19:00"/>
    <x v="1"/>
    <s v="D13"/>
    <n v="6.4545454545454541"/>
    <x v="0"/>
    <s v="Truck B"/>
    <s v="CityB"/>
    <n v="142"/>
    <n v="11"/>
    <n v="131"/>
    <x v="0"/>
    <s v="Delayed"/>
    <n v="100"/>
    <x v="2"/>
    <n v="5"/>
    <x v="0"/>
    <x v="1"/>
    <s v="Custom Rules"/>
    <d v="2023-09-01T15:58:00"/>
  </r>
  <r>
    <x v="429"/>
    <s v="55 Oak St"/>
    <n v="5"/>
    <x v="2"/>
    <d v="2023-09-06T10:48:00"/>
    <x v="1"/>
    <s v="D29"/>
    <n v="9.5714285714285712"/>
    <x v="1"/>
    <s v="Truck B"/>
    <s v="CityC"/>
    <n v="134"/>
    <n v="21"/>
    <n v="113"/>
    <x v="0"/>
    <s v="Extremely Delayed"/>
    <n v="100"/>
    <x v="2"/>
    <n v="5"/>
    <x v="1"/>
    <x v="0"/>
    <s v="Standard Rules"/>
    <d v="2023-09-01T15:09:00"/>
  </r>
  <r>
    <x v="430"/>
    <s v="662 Elm St"/>
    <n v="5"/>
    <x v="1"/>
    <d v="2023-09-01T09:24:00"/>
    <x v="1"/>
    <s v="D17"/>
    <n v="9.3333333333333339"/>
    <x v="1"/>
    <s v="Bike C"/>
    <s v="CityC"/>
    <n v="140"/>
    <n v="10"/>
    <n v="130"/>
    <x v="0"/>
    <s v="Delayed"/>
    <n v="100"/>
    <x v="0"/>
    <n v="5"/>
    <x v="2"/>
    <x v="1"/>
    <s v="Custom Rules"/>
    <d v="2023-09-01T09:02:00"/>
  </r>
  <r>
    <x v="431"/>
    <s v="760 Oak St"/>
    <n v="5"/>
    <x v="3"/>
    <d v="2023-09-03T09:05:00"/>
    <x v="0"/>
    <s v="D61"/>
    <n v="7.1052631578947372"/>
    <x v="0"/>
    <s v="Van A"/>
    <s v="CityE"/>
    <n v="135"/>
    <n v="7"/>
    <n v="128"/>
    <x v="0"/>
    <s v="Delayed"/>
    <n v="100"/>
    <x v="1"/>
    <n v="5"/>
    <x v="3"/>
    <x v="1"/>
    <s v="Standard Rules"/>
    <d v="2023-09-01T09:06:00"/>
  </r>
  <r>
    <x v="432"/>
    <s v="287 Pine St"/>
    <n v="5"/>
    <x v="3"/>
    <d v="2023-09-02T12:45:00"/>
    <x v="0"/>
    <s v="D53"/>
    <n v="7.5789473684210522"/>
    <x v="0"/>
    <s v="Truck B"/>
    <s v="CityA"/>
    <n v="144"/>
    <n v="2"/>
    <n v="142"/>
    <x v="0"/>
    <s v="Delayed"/>
    <n v="100"/>
    <x v="2"/>
    <n v="5"/>
    <x v="3"/>
    <x v="2"/>
    <s v="Custom Rules"/>
    <d v="2023-09-01T10:44:00"/>
  </r>
  <r>
    <x v="433"/>
    <s v="305 Main St"/>
    <n v="5"/>
    <x v="3"/>
    <d v="2023-09-05T09:23:00"/>
    <x v="0"/>
    <s v="D11"/>
    <n v="14.933333333333334"/>
    <x v="1"/>
    <s v="Truck B"/>
    <s v="CityE"/>
    <n v="224"/>
    <n v="23"/>
    <n v="201"/>
    <x v="0"/>
    <s v="Extremely Delayed"/>
    <n v="100"/>
    <x v="2"/>
    <n v="5"/>
    <x v="1"/>
    <x v="0"/>
    <s v="Standard Rules"/>
    <d v="2023-09-01T11:12:00"/>
  </r>
  <r>
    <x v="434"/>
    <s v="310 Elm St"/>
    <n v="5"/>
    <x v="4"/>
    <d v="2023-09-07T16:51:00"/>
    <x v="0"/>
    <s v="D84"/>
    <n v="11.5"/>
    <x v="0"/>
    <s v="Bike C"/>
    <s v="CityB"/>
    <n v="184"/>
    <n v="11"/>
    <n v="173"/>
    <x v="0"/>
    <s v="Delayed"/>
    <n v="100"/>
    <x v="2"/>
    <n v="5"/>
    <x v="4"/>
    <x v="1"/>
    <s v="Expedited Rules"/>
    <d v="2023-09-01T10:59:00"/>
  </r>
  <r>
    <x v="435"/>
    <s v="468 Elm St"/>
    <n v="5"/>
    <x v="3"/>
    <d v="2023-09-01T08:00:00"/>
    <x v="0"/>
    <s v="D60"/>
    <n v="10.095238095238095"/>
    <x v="0"/>
    <s v="Bike C"/>
    <s v="CityA"/>
    <n v="212"/>
    <n v="20"/>
    <n v="192"/>
    <x v="0"/>
    <s v="Extremely Delayed"/>
    <n v="100"/>
    <x v="0"/>
    <n v="5"/>
    <x v="4"/>
    <x v="0"/>
    <s v="Standard Rules"/>
    <d v="2023-09-01T11:31:00"/>
  </r>
  <r>
    <x v="436"/>
    <s v="942 Main St"/>
    <n v="5"/>
    <x v="1"/>
    <d v="2023-09-07T09:30:00"/>
    <x v="0"/>
    <s v="D78"/>
    <n v="17"/>
    <x v="1"/>
    <s v="Truck B"/>
    <s v="CityC"/>
    <n v="221"/>
    <n v="29"/>
    <n v="192"/>
    <x v="0"/>
    <s v="Extremely Delayed"/>
    <n v="100"/>
    <x v="0"/>
    <n v="5"/>
    <x v="0"/>
    <x v="2"/>
    <s v="Expedited Rules"/>
    <d v="2023-09-01T17:41:00"/>
  </r>
  <r>
    <x v="437"/>
    <s v="179 Main St"/>
    <n v="5"/>
    <x v="3"/>
    <d v="2023-09-08T15:45:00"/>
    <x v="0"/>
    <s v="D39"/>
    <n v="12.714285714285714"/>
    <x v="1"/>
    <s v="Truck B"/>
    <s v="CityE"/>
    <n v="178"/>
    <n v="12"/>
    <n v="166"/>
    <x v="0"/>
    <s v="Delayed"/>
    <n v="100"/>
    <x v="1"/>
    <n v="5"/>
    <x v="1"/>
    <x v="0"/>
    <s v="Expedited Rules"/>
    <d v="2023-09-01T15:01:00"/>
  </r>
  <r>
    <x v="438"/>
    <s v="89 Elm St"/>
    <n v="5"/>
    <x v="1"/>
    <d v="2023-09-04T16:08:00"/>
    <x v="0"/>
    <s v="D93"/>
    <n v="11.111111111111111"/>
    <x v="0"/>
    <s v="Bike C"/>
    <s v="CityD"/>
    <n v="200"/>
    <n v="20"/>
    <n v="180"/>
    <x v="0"/>
    <s v="Extremely Delayed"/>
    <n v="100"/>
    <x v="1"/>
    <n v="5"/>
    <x v="1"/>
    <x v="2"/>
    <s v="Expedited Rules"/>
    <d v="2023-09-01T16:00:00"/>
  </r>
  <r>
    <x v="439"/>
    <s v="891 Cedar St"/>
    <n v="5"/>
    <x v="0"/>
    <d v="2023-09-06T09:11:00"/>
    <x v="0"/>
    <s v="D72"/>
    <n v="7.6428571428571432"/>
    <x v="1"/>
    <s v="Bike C"/>
    <s v="CityD"/>
    <n v="107"/>
    <n v="9"/>
    <n v="98"/>
    <x v="0"/>
    <s v="Delayed"/>
    <n v="100"/>
    <x v="0"/>
    <n v="5"/>
    <x v="1"/>
    <x v="0"/>
    <s v="Expedited Rules"/>
    <d v="2023-09-01T12:05:00"/>
  </r>
  <r>
    <x v="440"/>
    <s v="280 Oak St"/>
    <n v="5"/>
    <x v="3"/>
    <d v="2023-09-01T15:59:00"/>
    <x v="0"/>
    <s v="D4"/>
    <n v="10"/>
    <x v="0"/>
    <s v="Truck B"/>
    <s v="CityA"/>
    <n v="170"/>
    <n v="1"/>
    <n v="169"/>
    <x v="0"/>
    <s v="Delayed"/>
    <n v="100"/>
    <x v="0"/>
    <n v="5"/>
    <x v="2"/>
    <x v="2"/>
    <s v="Standard Rules"/>
    <d v="2023-09-01T08:57:00"/>
  </r>
  <r>
    <x v="441"/>
    <s v="720 Cedar St"/>
    <n v="5"/>
    <x v="1"/>
    <d v="2023-09-03T12:28:00"/>
    <x v="0"/>
    <s v="D87"/>
    <n v="18.90909090909091"/>
    <x v="1"/>
    <s v="Truck B"/>
    <s v="CityD"/>
    <n v="208"/>
    <n v="23"/>
    <n v="185"/>
    <x v="0"/>
    <s v="Extremely Delayed"/>
    <n v="100"/>
    <x v="1"/>
    <n v="5"/>
    <x v="0"/>
    <x v="1"/>
    <s v="Expedited Rules"/>
    <d v="2023-09-01T14:01:00"/>
  </r>
  <r>
    <x v="442"/>
    <s v="65 Elm St"/>
    <n v="5"/>
    <x v="2"/>
    <d v="2023-09-05T14:50:00"/>
    <x v="1"/>
    <s v="D18"/>
    <n v="4.1428571428571432"/>
    <x v="0"/>
    <s v="Bike C"/>
    <s v="CityD"/>
    <n v="87"/>
    <n v="7"/>
    <n v="80"/>
    <x v="0"/>
    <s v="Delayed"/>
    <n v="100"/>
    <x v="2"/>
    <n v="5"/>
    <x v="3"/>
    <x v="2"/>
    <s v="Custom Rules"/>
    <d v="2023-09-01T15:28:00"/>
  </r>
  <r>
    <x v="443"/>
    <s v="67 Pine St"/>
    <n v="5"/>
    <x v="1"/>
    <d v="2023-09-07T10:40:00"/>
    <x v="0"/>
    <s v="D35"/>
    <n v="9.8235294117647065"/>
    <x v="0"/>
    <s v="Truck B"/>
    <s v="CityD"/>
    <n v="167"/>
    <n v="8"/>
    <n v="159"/>
    <x v="0"/>
    <s v="Delayed"/>
    <n v="100"/>
    <x v="0"/>
    <n v="5"/>
    <x v="4"/>
    <x v="2"/>
    <s v="Standard Rules"/>
    <d v="2023-09-01T11:33:00"/>
  </r>
  <r>
    <x v="444"/>
    <s v="31 Main St"/>
    <n v="5"/>
    <x v="1"/>
    <d v="2023-09-02T09:09:00"/>
    <x v="1"/>
    <s v="D45"/>
    <n v="6.75"/>
    <x v="1"/>
    <s v="Bike C"/>
    <s v="CityE"/>
    <n v="81"/>
    <n v="2"/>
    <n v="79"/>
    <x v="0"/>
    <s v="Delayed"/>
    <n v="100"/>
    <x v="2"/>
    <n v="5"/>
    <x v="3"/>
    <x v="1"/>
    <s v="Expedited Rules"/>
    <d v="2023-09-01T14:12:00"/>
  </r>
  <r>
    <x v="445"/>
    <s v="443 Pine St"/>
    <n v="5"/>
    <x v="1"/>
    <d v="2023-09-04T10:03:00"/>
    <x v="0"/>
    <s v="D89"/>
    <n v="10.529411764705882"/>
    <x v="0"/>
    <s v="Truck B"/>
    <s v="CityB"/>
    <n v="179"/>
    <n v="25"/>
    <n v="154"/>
    <x v="0"/>
    <s v="Extremely Delayed"/>
    <n v="100"/>
    <x v="2"/>
    <n v="5"/>
    <x v="0"/>
    <x v="0"/>
    <s v="Expedited Rules"/>
    <d v="2023-09-01T09:22:00"/>
  </r>
  <r>
    <x v="446"/>
    <s v="180 Main St"/>
    <n v="5"/>
    <x v="0"/>
    <d v="2023-09-04T16:16:00"/>
    <x v="1"/>
    <s v="D46"/>
    <n v="12.142857142857142"/>
    <x v="1"/>
    <s v="Bike C"/>
    <s v="CityB"/>
    <n v="170"/>
    <n v="13"/>
    <n v="157"/>
    <x v="0"/>
    <s v="Delayed"/>
    <n v="100"/>
    <x v="2"/>
    <n v="5"/>
    <x v="4"/>
    <x v="0"/>
    <s v="Standard Rules"/>
    <d v="2023-09-01T16:02:00"/>
  </r>
  <r>
    <x v="447"/>
    <s v="919 Main St"/>
    <n v="5"/>
    <x v="3"/>
    <d v="2023-09-04T15:21:00"/>
    <x v="0"/>
    <s v="D75"/>
    <n v="17.166666666666668"/>
    <x v="1"/>
    <s v="Van A"/>
    <s v="CityB"/>
    <n v="206"/>
    <n v="3"/>
    <n v="203"/>
    <x v="0"/>
    <s v="Delayed"/>
    <n v="100"/>
    <x v="0"/>
    <n v="5"/>
    <x v="3"/>
    <x v="1"/>
    <s v="Standard Rules"/>
    <d v="2023-09-01T09:59:00"/>
  </r>
  <r>
    <x v="448"/>
    <s v="983 Oak St"/>
    <n v="5"/>
    <x v="4"/>
    <d v="2023-09-07T14:22:00"/>
    <x v="0"/>
    <s v="D70"/>
    <n v="10.352941176470589"/>
    <x v="0"/>
    <s v="Truck B"/>
    <s v="CityB"/>
    <n v="176"/>
    <n v="16"/>
    <n v="160"/>
    <x v="0"/>
    <s v="Extremely Delayed"/>
    <n v="100"/>
    <x v="1"/>
    <n v="5"/>
    <x v="1"/>
    <x v="2"/>
    <s v="Custom Rules"/>
    <d v="2023-09-01T11:26:00"/>
  </r>
  <r>
    <x v="449"/>
    <s v="737 Pine St"/>
    <n v="5"/>
    <x v="2"/>
    <d v="2023-09-08T16:03:00"/>
    <x v="1"/>
    <s v="D45"/>
    <n v="6.25"/>
    <x v="1"/>
    <s v="Truck B"/>
    <s v="CityE"/>
    <n v="75"/>
    <n v="7"/>
    <n v="68"/>
    <x v="0"/>
    <s v="Delayed"/>
    <n v="100"/>
    <x v="0"/>
    <n v="5"/>
    <x v="3"/>
    <x v="0"/>
    <s v="Standard Rules"/>
    <d v="2023-09-01T14:01:00"/>
  </r>
  <r>
    <x v="450"/>
    <s v="822 Oak St"/>
    <n v="5"/>
    <x v="3"/>
    <d v="2023-09-03T16:22:00"/>
    <x v="1"/>
    <s v="D15"/>
    <n v="5.833333333333333"/>
    <x v="0"/>
    <s v="Van A"/>
    <s v="CityE"/>
    <n v="105"/>
    <n v="12"/>
    <n v="93"/>
    <x v="0"/>
    <s v="Delayed"/>
    <n v="100"/>
    <x v="0"/>
    <n v="5"/>
    <x v="0"/>
    <x v="2"/>
    <s v="Custom Rules"/>
    <d v="2023-09-01T09:37:00"/>
  </r>
  <r>
    <x v="451"/>
    <s v="688 Oak St"/>
    <n v="5"/>
    <x v="2"/>
    <d v="2023-09-03T13:16:00"/>
    <x v="1"/>
    <s v="D49"/>
    <n v="8.5"/>
    <x v="0"/>
    <s v="Truck B"/>
    <s v="CityE"/>
    <n v="136"/>
    <n v="18"/>
    <n v="118"/>
    <x v="0"/>
    <s v="Extremely Delayed"/>
    <n v="100"/>
    <x v="1"/>
    <n v="5"/>
    <x v="0"/>
    <x v="0"/>
    <s v="Standard Rules"/>
    <d v="2023-09-01T14:11:00"/>
  </r>
  <r>
    <x v="452"/>
    <s v="241 Pine St"/>
    <n v="5"/>
    <x v="3"/>
    <d v="2023-09-02T12:08:00"/>
    <x v="1"/>
    <s v="D5"/>
    <n v="13.823529411764707"/>
    <x v="0"/>
    <s v="Truck B"/>
    <s v="CityD"/>
    <n v="235"/>
    <n v="27"/>
    <n v="208"/>
    <x v="0"/>
    <s v="Extremely Delayed"/>
    <n v="100"/>
    <x v="2"/>
    <n v="5"/>
    <x v="2"/>
    <x v="2"/>
    <s v="Custom Rules"/>
    <d v="2023-09-01T08:30:00"/>
  </r>
  <r>
    <x v="453"/>
    <s v="666 Main St"/>
    <n v="5"/>
    <x v="0"/>
    <d v="2023-09-04T16:44:00"/>
    <x v="1"/>
    <s v="D17"/>
    <n v="5.2666666666666666"/>
    <x v="1"/>
    <s v="Truck B"/>
    <s v="CityC"/>
    <n v="79"/>
    <n v="3"/>
    <n v="76"/>
    <x v="0"/>
    <s v="Delayed"/>
    <n v="100"/>
    <x v="0"/>
    <n v="5"/>
    <x v="1"/>
    <x v="2"/>
    <s v="Expedited Rules"/>
    <d v="2023-09-01T10:03:00"/>
  </r>
  <r>
    <x v="454"/>
    <s v="856 Pine St"/>
    <n v="5"/>
    <x v="0"/>
    <d v="2023-09-05T16:20:00"/>
    <x v="0"/>
    <s v="D14"/>
    <n v="10.705882352941176"/>
    <x v="0"/>
    <s v="Van A"/>
    <s v="CityA"/>
    <n v="182"/>
    <n v="15"/>
    <n v="167"/>
    <x v="0"/>
    <s v="Delayed"/>
    <n v="100"/>
    <x v="2"/>
    <n v="5"/>
    <x v="3"/>
    <x v="0"/>
    <s v="Custom Rules"/>
    <d v="2023-09-01T11:50:00"/>
  </r>
  <r>
    <x v="455"/>
    <s v="975 Pine St"/>
    <n v="5"/>
    <x v="2"/>
    <d v="2023-09-05T13:51:00"/>
    <x v="1"/>
    <s v="D14"/>
    <n v="12.470588235294118"/>
    <x v="0"/>
    <s v="Truck B"/>
    <s v="CityC"/>
    <n v="212"/>
    <n v="20"/>
    <n v="192"/>
    <x v="0"/>
    <s v="Extremely Delayed"/>
    <n v="100"/>
    <x v="0"/>
    <n v="5"/>
    <x v="0"/>
    <x v="2"/>
    <s v="Expedited Rules"/>
    <d v="2023-09-01T12:18:00"/>
  </r>
  <r>
    <x v="456"/>
    <s v="733 Main St"/>
    <n v="5"/>
    <x v="4"/>
    <d v="2023-09-07T08:02:00"/>
    <x v="1"/>
    <s v="D74"/>
    <n v="13.2"/>
    <x v="1"/>
    <s v="Truck B"/>
    <s v="CityE"/>
    <n v="198"/>
    <n v="28"/>
    <n v="170"/>
    <x v="0"/>
    <s v="Extremely Delayed"/>
    <n v="100"/>
    <x v="1"/>
    <n v="5"/>
    <x v="2"/>
    <x v="0"/>
    <s v="Standard Rules"/>
    <d v="2023-09-01T12:55:00"/>
  </r>
  <r>
    <x v="457"/>
    <s v="373 Main St"/>
    <n v="5"/>
    <x v="0"/>
    <d v="2023-09-06T12:19:00"/>
    <x v="1"/>
    <s v="D86"/>
    <n v="15.266666666666667"/>
    <x v="1"/>
    <s v="Bike C"/>
    <s v="CityA"/>
    <n v="229"/>
    <n v="27"/>
    <n v="202"/>
    <x v="0"/>
    <s v="Extremely Delayed"/>
    <n v="100"/>
    <x v="1"/>
    <n v="5"/>
    <x v="1"/>
    <x v="2"/>
    <s v="Expedited Rules"/>
    <d v="2023-09-01T16:19:00"/>
  </r>
  <r>
    <x v="458"/>
    <s v="377 Pine St"/>
    <n v="5"/>
    <x v="1"/>
    <d v="2023-09-08T12:41:00"/>
    <x v="0"/>
    <s v="D15"/>
    <n v="7.833333333333333"/>
    <x v="0"/>
    <s v="Truck B"/>
    <s v="CityB"/>
    <n v="141"/>
    <n v="9"/>
    <n v="132"/>
    <x v="0"/>
    <s v="Delayed"/>
    <n v="100"/>
    <x v="1"/>
    <n v="5"/>
    <x v="1"/>
    <x v="1"/>
    <s v="Custom Rules"/>
    <d v="2023-09-01T09:23:00"/>
  </r>
  <r>
    <x v="459"/>
    <s v="558 Elm St"/>
    <n v="5"/>
    <x v="4"/>
    <d v="2023-09-03T13:47:00"/>
    <x v="0"/>
    <s v="D41"/>
    <n v="4.615384615384615"/>
    <x v="1"/>
    <s v="Bike C"/>
    <s v="CityC"/>
    <n v="60"/>
    <n v="21"/>
    <n v="39"/>
    <x v="0"/>
    <s v="Extremely Delayed"/>
    <n v="100"/>
    <x v="0"/>
    <n v="5"/>
    <x v="3"/>
    <x v="0"/>
    <s v="Custom Rules"/>
    <d v="2023-09-01T13:26:00"/>
  </r>
  <r>
    <x v="460"/>
    <s v="675 Oak St"/>
    <n v="5"/>
    <x v="0"/>
    <d v="2023-09-02T11:54:00"/>
    <x v="1"/>
    <s v="D69"/>
    <n v="13.384615384615385"/>
    <x v="1"/>
    <s v="Truck B"/>
    <s v="CityD"/>
    <n v="174"/>
    <n v="19"/>
    <n v="155"/>
    <x v="0"/>
    <s v="Extremely Delayed"/>
    <n v="100"/>
    <x v="1"/>
    <n v="5"/>
    <x v="1"/>
    <x v="0"/>
    <s v="Standard Rules"/>
    <d v="2023-09-01T09:39:00"/>
  </r>
  <r>
    <x v="461"/>
    <s v="554 Elm St"/>
    <n v="5"/>
    <x v="4"/>
    <d v="2023-09-04T09:08:00"/>
    <x v="0"/>
    <s v="D75"/>
    <n v="10.166666666666666"/>
    <x v="1"/>
    <s v="Van A"/>
    <s v="CityE"/>
    <n v="122"/>
    <n v="0"/>
    <n v="122"/>
    <x v="1"/>
    <s v="On time"/>
    <n v="100"/>
    <x v="0"/>
    <n v="5"/>
    <x v="3"/>
    <x v="1"/>
    <s v="Standard Rules"/>
    <d v="2023-09-01T09:57:00"/>
  </r>
  <r>
    <x v="462"/>
    <s v="753 Oak St"/>
    <n v="5"/>
    <x v="1"/>
    <d v="2023-09-08T10:59:00"/>
    <x v="1"/>
    <s v="D12"/>
    <n v="8.3809523809523814"/>
    <x v="0"/>
    <s v="Bike C"/>
    <s v="CityC"/>
    <n v="176"/>
    <n v="29"/>
    <n v="147"/>
    <x v="0"/>
    <s v="Extremely Delayed"/>
    <n v="100"/>
    <x v="2"/>
    <n v="5"/>
    <x v="0"/>
    <x v="1"/>
    <s v="Standard Rules"/>
    <d v="2023-09-01T12:31:00"/>
  </r>
  <r>
    <x v="463"/>
    <s v="179 Cedar St"/>
    <n v="5"/>
    <x v="1"/>
    <d v="2023-09-08T12:49:00"/>
    <x v="0"/>
    <s v="D22"/>
    <n v="7.916666666666667"/>
    <x v="1"/>
    <s v="Van A"/>
    <s v="CityD"/>
    <n v="95"/>
    <n v="10"/>
    <n v="85"/>
    <x v="0"/>
    <s v="Delayed"/>
    <n v="100"/>
    <x v="0"/>
    <n v="5"/>
    <x v="3"/>
    <x v="1"/>
    <s v="Standard Rules"/>
    <d v="2023-09-01T13:57:00"/>
  </r>
  <r>
    <x v="464"/>
    <s v="382 Pine St"/>
    <n v="5"/>
    <x v="4"/>
    <d v="2023-09-08T09:28:00"/>
    <x v="1"/>
    <s v="D56"/>
    <n v="6.666666666666667"/>
    <x v="1"/>
    <s v="Van A"/>
    <s v="CityC"/>
    <n v="80"/>
    <n v="9"/>
    <n v="71"/>
    <x v="0"/>
    <s v="Delayed"/>
    <n v="100"/>
    <x v="0"/>
    <n v="5"/>
    <x v="3"/>
    <x v="1"/>
    <s v="Custom Rules"/>
    <d v="2023-09-01T11:59:00"/>
  </r>
  <r>
    <x v="465"/>
    <s v="786 Oak St"/>
    <n v="5"/>
    <x v="2"/>
    <d v="2023-09-04T14:48:00"/>
    <x v="1"/>
    <s v="D70"/>
    <n v="10.470588235294118"/>
    <x v="0"/>
    <s v="Van A"/>
    <s v="CityA"/>
    <n v="178"/>
    <n v="2"/>
    <n v="176"/>
    <x v="0"/>
    <s v="Delayed"/>
    <n v="100"/>
    <x v="0"/>
    <n v="5"/>
    <x v="3"/>
    <x v="1"/>
    <s v="Expedited Rules"/>
    <d v="2023-09-01T15:27:00"/>
  </r>
  <r>
    <x v="466"/>
    <s v="834 Pine St"/>
    <n v="5"/>
    <x v="0"/>
    <d v="2023-09-05T11:42:00"/>
    <x v="1"/>
    <s v="D52"/>
    <n v="12.9375"/>
    <x v="0"/>
    <s v="Bike C"/>
    <s v="CityE"/>
    <n v="207"/>
    <n v="18"/>
    <n v="189"/>
    <x v="0"/>
    <s v="Extremely Delayed"/>
    <n v="100"/>
    <x v="1"/>
    <n v="5"/>
    <x v="3"/>
    <x v="2"/>
    <s v="Standard Rules"/>
    <d v="2023-09-01T15:51:00"/>
  </r>
  <r>
    <x v="467"/>
    <s v="418 Oak St"/>
    <n v="5"/>
    <x v="1"/>
    <d v="2023-09-03T10:31:00"/>
    <x v="1"/>
    <s v="D97"/>
    <n v="3.9"/>
    <x v="0"/>
    <s v="Bike C"/>
    <s v="CityC"/>
    <n v="78"/>
    <n v="15"/>
    <n v="63"/>
    <x v="0"/>
    <s v="Delayed"/>
    <n v="100"/>
    <x v="1"/>
    <n v="5"/>
    <x v="0"/>
    <x v="0"/>
    <s v="Standard Rules"/>
    <d v="2023-09-01T16:42:00"/>
  </r>
  <r>
    <x v="468"/>
    <s v="89 Cedar St"/>
    <n v="5"/>
    <x v="4"/>
    <d v="2023-09-07T08:12:00"/>
    <x v="0"/>
    <s v="D90"/>
    <n v="8.75"/>
    <x v="1"/>
    <s v="Van A"/>
    <s v="CityE"/>
    <n v="70"/>
    <n v="8"/>
    <n v="62"/>
    <x v="0"/>
    <s v="Delayed"/>
    <n v="100"/>
    <x v="2"/>
    <n v="5"/>
    <x v="4"/>
    <x v="0"/>
    <s v="Expedited Rules"/>
    <d v="2023-09-01T09:17:00"/>
  </r>
  <r>
    <x v="469"/>
    <s v="907 Elm St"/>
    <n v="5"/>
    <x v="4"/>
    <d v="2023-09-02T10:52:00"/>
    <x v="0"/>
    <s v="D37"/>
    <n v="7.8181818181818183"/>
    <x v="1"/>
    <s v="Bike C"/>
    <s v="CityC"/>
    <n v="86"/>
    <n v="18"/>
    <n v="68"/>
    <x v="0"/>
    <s v="Extremely Delayed"/>
    <n v="100"/>
    <x v="1"/>
    <n v="5"/>
    <x v="3"/>
    <x v="1"/>
    <s v="Expedited Rules"/>
    <d v="2023-09-01T16:51:00"/>
  </r>
  <r>
    <x v="470"/>
    <s v="947 Oak St"/>
    <n v="5"/>
    <x v="1"/>
    <d v="2023-09-01T15:22:00"/>
    <x v="0"/>
    <s v="D94"/>
    <n v="14.571428571428571"/>
    <x v="1"/>
    <s v="Van A"/>
    <s v="CityE"/>
    <n v="204"/>
    <n v="8"/>
    <n v="196"/>
    <x v="0"/>
    <s v="Delayed"/>
    <n v="100"/>
    <x v="1"/>
    <n v="5"/>
    <x v="1"/>
    <x v="2"/>
    <s v="Custom Rules"/>
    <d v="2023-09-01T16:07:00"/>
  </r>
  <r>
    <x v="471"/>
    <s v="462 Cedar St"/>
    <n v="5"/>
    <x v="2"/>
    <d v="2023-09-02T16:03:00"/>
    <x v="1"/>
    <s v="D78"/>
    <n v="15.692307692307692"/>
    <x v="1"/>
    <s v="Bike C"/>
    <s v="CityE"/>
    <n v="204"/>
    <n v="5"/>
    <n v="199"/>
    <x v="0"/>
    <s v="Delayed"/>
    <n v="100"/>
    <x v="2"/>
    <n v="5"/>
    <x v="2"/>
    <x v="1"/>
    <s v="Expedited Rules"/>
    <d v="2023-09-01T16:58:00"/>
  </r>
  <r>
    <x v="472"/>
    <s v="912 Main St"/>
    <n v="5"/>
    <x v="4"/>
    <d v="2023-09-01T14:15:00"/>
    <x v="1"/>
    <s v="D69"/>
    <n v="8"/>
    <x v="1"/>
    <s v="Truck B"/>
    <s v="CityB"/>
    <n v="104"/>
    <n v="19"/>
    <n v="85"/>
    <x v="0"/>
    <s v="Extremely Delayed"/>
    <n v="100"/>
    <x v="1"/>
    <n v="5"/>
    <x v="1"/>
    <x v="0"/>
    <s v="Expedited Rules"/>
    <d v="2023-09-01T10:54:00"/>
  </r>
  <r>
    <x v="473"/>
    <s v="519 Elm St"/>
    <n v="5"/>
    <x v="0"/>
    <d v="2023-09-04T12:21:00"/>
    <x v="1"/>
    <s v="D53"/>
    <n v="5.1052631578947372"/>
    <x v="0"/>
    <s v="Truck B"/>
    <s v="CityE"/>
    <n v="97"/>
    <n v="23"/>
    <n v="74"/>
    <x v="0"/>
    <s v="Extremely Delayed"/>
    <n v="100"/>
    <x v="2"/>
    <n v="5"/>
    <x v="3"/>
    <x v="2"/>
    <s v="Standard Rules"/>
    <d v="2023-09-01T13:40:00"/>
  </r>
  <r>
    <x v="474"/>
    <s v="350 Cedar St"/>
    <n v="5"/>
    <x v="2"/>
    <d v="2023-09-04T08:24:00"/>
    <x v="0"/>
    <s v="D33"/>
    <n v="5.6428571428571432"/>
    <x v="1"/>
    <s v="Van A"/>
    <s v="CityB"/>
    <n v="79"/>
    <n v="10"/>
    <n v="69"/>
    <x v="0"/>
    <s v="Delayed"/>
    <n v="100"/>
    <x v="0"/>
    <n v="5"/>
    <x v="1"/>
    <x v="2"/>
    <s v="Custom Rules"/>
    <d v="2023-09-01T12:49:00"/>
  </r>
  <r>
    <x v="475"/>
    <s v="872 Cedar St"/>
    <n v="5"/>
    <x v="2"/>
    <d v="2023-09-03T13:46:00"/>
    <x v="0"/>
    <s v="D62"/>
    <n v="7.8888888888888893"/>
    <x v="1"/>
    <s v="Van A"/>
    <s v="CityC"/>
    <n v="71"/>
    <n v="14"/>
    <n v="57"/>
    <x v="0"/>
    <s v="Delayed"/>
    <n v="100"/>
    <x v="0"/>
    <n v="5"/>
    <x v="1"/>
    <x v="1"/>
    <s v="Standard Rules"/>
    <d v="2023-09-01T16:34:00"/>
  </r>
  <r>
    <x v="476"/>
    <s v="836 Elm St"/>
    <n v="5"/>
    <x v="1"/>
    <d v="2023-09-04T12:39:00"/>
    <x v="1"/>
    <s v="D72"/>
    <n v="12.714285714285714"/>
    <x v="1"/>
    <s v="Bike C"/>
    <s v="CityD"/>
    <n v="178"/>
    <n v="25"/>
    <n v="153"/>
    <x v="0"/>
    <s v="Extremely Delayed"/>
    <n v="100"/>
    <x v="0"/>
    <n v="5"/>
    <x v="0"/>
    <x v="0"/>
    <s v="Standard Rules"/>
    <d v="2023-09-01T15:06:00"/>
  </r>
  <r>
    <x v="477"/>
    <s v="84 Pine St"/>
    <n v="5"/>
    <x v="3"/>
    <d v="2023-09-04T13:54:00"/>
    <x v="0"/>
    <s v="D55"/>
    <n v="8.6428571428571423"/>
    <x v="1"/>
    <s v="Truck B"/>
    <s v="CityD"/>
    <n v="121"/>
    <n v="3"/>
    <n v="118"/>
    <x v="0"/>
    <s v="Delayed"/>
    <n v="100"/>
    <x v="1"/>
    <n v="5"/>
    <x v="0"/>
    <x v="1"/>
    <s v="Expedited Rules"/>
    <d v="2023-09-01T12:59:00"/>
  </r>
  <r>
    <x v="478"/>
    <s v="514 Cedar St"/>
    <n v="5"/>
    <x v="3"/>
    <d v="2023-09-01T12:00:00"/>
    <x v="1"/>
    <s v="D66"/>
    <n v="13.142857142857142"/>
    <x v="1"/>
    <s v="Van A"/>
    <s v="CityB"/>
    <n v="184"/>
    <n v="19"/>
    <n v="165"/>
    <x v="0"/>
    <s v="Extremely Delayed"/>
    <n v="100"/>
    <x v="0"/>
    <n v="5"/>
    <x v="0"/>
    <x v="1"/>
    <s v="Custom Rules"/>
    <d v="2023-09-01T12:41:00"/>
  </r>
  <r>
    <x v="479"/>
    <s v="533 Main St"/>
    <n v="5"/>
    <x v="0"/>
    <d v="2023-09-02T09:32:00"/>
    <x v="1"/>
    <s v="D87"/>
    <n v="7"/>
    <x v="1"/>
    <s v="Truck B"/>
    <s v="CityD"/>
    <n v="77"/>
    <n v="28"/>
    <n v="49"/>
    <x v="0"/>
    <s v="Extremely Delayed"/>
    <n v="100"/>
    <x v="0"/>
    <n v="5"/>
    <x v="0"/>
    <x v="1"/>
    <s v="Expedited Rules"/>
    <d v="2023-09-01T15:40:00"/>
  </r>
  <r>
    <x v="480"/>
    <s v="5 Oak St"/>
    <n v="5"/>
    <x v="0"/>
    <d v="2023-09-08T14:28:00"/>
    <x v="1"/>
    <s v="D54"/>
    <n v="6.4"/>
    <x v="0"/>
    <s v="Van A"/>
    <s v="CityB"/>
    <n v="128"/>
    <n v="13"/>
    <n v="115"/>
    <x v="0"/>
    <s v="Delayed"/>
    <n v="100"/>
    <x v="2"/>
    <n v="5"/>
    <x v="3"/>
    <x v="1"/>
    <s v="Expedited Rules"/>
    <d v="2023-09-01T15:11:00"/>
  </r>
  <r>
    <x v="481"/>
    <s v="681 Elm St"/>
    <n v="5"/>
    <x v="2"/>
    <d v="2023-09-02T16:18:00"/>
    <x v="1"/>
    <s v="D17"/>
    <n v="14.8"/>
    <x v="1"/>
    <s v="Van A"/>
    <s v="CityA"/>
    <n v="222"/>
    <n v="10"/>
    <n v="212"/>
    <x v="0"/>
    <s v="Delayed"/>
    <n v="100"/>
    <x v="0"/>
    <n v="5"/>
    <x v="3"/>
    <x v="2"/>
    <s v="Standard Rules"/>
    <d v="2023-09-01T08:31:00"/>
  </r>
  <r>
    <x v="482"/>
    <s v="701 Oak St"/>
    <n v="5"/>
    <x v="1"/>
    <d v="2023-09-03T14:22:00"/>
    <x v="1"/>
    <s v="D28"/>
    <n v="4.5999999999999996"/>
    <x v="1"/>
    <s v="Bike C"/>
    <s v="CityE"/>
    <n v="69"/>
    <n v="22"/>
    <n v="47"/>
    <x v="0"/>
    <s v="Extremely Delayed"/>
    <n v="100"/>
    <x v="0"/>
    <n v="5"/>
    <x v="3"/>
    <x v="1"/>
    <s v="Custom Rules"/>
    <d v="2023-09-01T11:47:00"/>
  </r>
  <r>
    <x v="483"/>
    <s v="120 Oak St"/>
    <n v="5"/>
    <x v="4"/>
    <d v="2023-09-05T12:16:00"/>
    <x v="1"/>
    <s v="D60"/>
    <n v="4.2380952380952381"/>
    <x v="0"/>
    <s v="Bike C"/>
    <s v="CityC"/>
    <n v="89"/>
    <n v="28"/>
    <n v="61"/>
    <x v="0"/>
    <s v="Extremely Delayed"/>
    <n v="100"/>
    <x v="0"/>
    <n v="5"/>
    <x v="1"/>
    <x v="0"/>
    <s v="Expedited Rules"/>
    <d v="2023-09-01T13:43:00"/>
  </r>
  <r>
    <x v="484"/>
    <s v="562 Pine St"/>
    <n v="5"/>
    <x v="0"/>
    <d v="2023-09-05T13:16:00"/>
    <x v="0"/>
    <s v="D49"/>
    <n v="11.4375"/>
    <x v="0"/>
    <s v="Bike C"/>
    <s v="CityD"/>
    <n v="183"/>
    <n v="15"/>
    <n v="168"/>
    <x v="0"/>
    <s v="Delayed"/>
    <n v="100"/>
    <x v="1"/>
    <n v="5"/>
    <x v="3"/>
    <x v="0"/>
    <s v="Standard Rules"/>
    <d v="2023-09-01T16:14:00"/>
  </r>
  <r>
    <x v="485"/>
    <s v="673 Pine St"/>
    <n v="5"/>
    <x v="2"/>
    <d v="2023-09-04T14:03:00"/>
    <x v="1"/>
    <s v="D8"/>
    <n v="7.25"/>
    <x v="0"/>
    <s v="Van A"/>
    <s v="CityD"/>
    <n v="116"/>
    <n v="11"/>
    <n v="105"/>
    <x v="0"/>
    <s v="Delayed"/>
    <n v="100"/>
    <x v="2"/>
    <n v="5"/>
    <x v="1"/>
    <x v="1"/>
    <s v="Expedited Rules"/>
    <d v="2023-09-01T12:02:00"/>
  </r>
  <r>
    <x v="486"/>
    <s v="591 Oak St"/>
    <n v="5"/>
    <x v="1"/>
    <d v="2023-09-06T16:56:00"/>
    <x v="0"/>
    <s v="D2"/>
    <n v="7.44"/>
    <x v="0"/>
    <s v="Truck B"/>
    <s v="CityB"/>
    <n v="186"/>
    <n v="4"/>
    <n v="182"/>
    <x v="0"/>
    <s v="Delayed"/>
    <n v="100"/>
    <x v="1"/>
    <n v="5"/>
    <x v="2"/>
    <x v="1"/>
    <s v="Custom Rules"/>
    <d v="2023-09-01T14:08:00"/>
  </r>
  <r>
    <x v="487"/>
    <s v="705 Main St"/>
    <n v="5"/>
    <x v="2"/>
    <d v="2023-09-04T09:30:00"/>
    <x v="1"/>
    <s v="D65"/>
    <n v="9.65"/>
    <x v="0"/>
    <s v="Truck B"/>
    <s v="CityE"/>
    <n v="193"/>
    <n v="28"/>
    <n v="165"/>
    <x v="0"/>
    <s v="Extremely Delayed"/>
    <n v="100"/>
    <x v="1"/>
    <n v="5"/>
    <x v="4"/>
    <x v="2"/>
    <s v="Custom Rules"/>
    <d v="2023-09-01T14:13:00"/>
  </r>
  <r>
    <x v="488"/>
    <s v="656 Pine St"/>
    <n v="5"/>
    <x v="2"/>
    <d v="2023-09-02T15:45:00"/>
    <x v="1"/>
    <s v="D68"/>
    <n v="11.466666666666667"/>
    <x v="1"/>
    <s v="Bike C"/>
    <s v="CityB"/>
    <n v="172"/>
    <n v="12"/>
    <n v="160"/>
    <x v="0"/>
    <s v="Delayed"/>
    <n v="100"/>
    <x v="1"/>
    <n v="5"/>
    <x v="0"/>
    <x v="1"/>
    <s v="Custom Rules"/>
    <d v="2023-09-01T11:36:00"/>
  </r>
  <r>
    <x v="489"/>
    <s v="855 Elm St"/>
    <n v="5"/>
    <x v="3"/>
    <d v="2023-09-06T08:41:00"/>
    <x v="0"/>
    <s v="D35"/>
    <n v="11.176470588235293"/>
    <x v="0"/>
    <s v="Bike C"/>
    <s v="CityC"/>
    <n v="190"/>
    <n v="12"/>
    <n v="178"/>
    <x v="0"/>
    <s v="Delayed"/>
    <n v="100"/>
    <x v="1"/>
    <n v="5"/>
    <x v="2"/>
    <x v="0"/>
    <s v="Standard Rules"/>
    <d v="2023-09-01T11:10:00"/>
  </r>
  <r>
    <x v="490"/>
    <s v="915 Cedar St"/>
    <n v="5"/>
    <x v="3"/>
    <d v="2023-09-02T11:41:00"/>
    <x v="1"/>
    <s v="D40"/>
    <n v="11.722222222222221"/>
    <x v="0"/>
    <s v="Truck B"/>
    <s v="CityC"/>
    <n v="211"/>
    <n v="22"/>
    <n v="189"/>
    <x v="0"/>
    <s v="Extremely Delayed"/>
    <n v="100"/>
    <x v="2"/>
    <n v="5"/>
    <x v="3"/>
    <x v="1"/>
    <s v="Custom Rules"/>
    <d v="2023-09-01T11:38:00"/>
  </r>
  <r>
    <x v="491"/>
    <s v="508 Elm St"/>
    <n v="5"/>
    <x v="3"/>
    <d v="2023-09-08T10:34:00"/>
    <x v="1"/>
    <s v="D59"/>
    <n v="14.6875"/>
    <x v="0"/>
    <s v="Bike C"/>
    <s v="CityB"/>
    <n v="235"/>
    <n v="1"/>
    <n v="234"/>
    <x v="0"/>
    <s v="Delayed"/>
    <n v="100"/>
    <x v="0"/>
    <n v="5"/>
    <x v="3"/>
    <x v="1"/>
    <s v="Standard Rules"/>
    <d v="2023-09-01T15:24:00"/>
  </r>
  <r>
    <x v="492"/>
    <s v="712 Oak St"/>
    <n v="5"/>
    <x v="2"/>
    <d v="2023-09-05T16:32:00"/>
    <x v="0"/>
    <s v="D34"/>
    <n v="8.7200000000000006"/>
    <x v="0"/>
    <s v="Van A"/>
    <s v="CityC"/>
    <n v="218"/>
    <n v="4"/>
    <n v="214"/>
    <x v="0"/>
    <s v="Delayed"/>
    <n v="100"/>
    <x v="1"/>
    <n v="5"/>
    <x v="2"/>
    <x v="1"/>
    <s v="Expedited Rules"/>
    <d v="2023-09-01T11:47:00"/>
  </r>
  <r>
    <x v="493"/>
    <s v="774 Pine St"/>
    <n v="5"/>
    <x v="4"/>
    <d v="2023-09-07T16:47:00"/>
    <x v="1"/>
    <s v="D4"/>
    <n v="3.9411764705882355"/>
    <x v="0"/>
    <s v="Van A"/>
    <s v="CityC"/>
    <n v="67"/>
    <n v="24"/>
    <n v="43"/>
    <x v="0"/>
    <s v="Extremely Delayed"/>
    <n v="100"/>
    <x v="0"/>
    <n v="5"/>
    <x v="0"/>
    <x v="0"/>
    <s v="Expedited Rules"/>
    <d v="2023-09-01T11:29:00"/>
  </r>
  <r>
    <x v="494"/>
    <s v="846 Elm St"/>
    <n v="5"/>
    <x v="0"/>
    <d v="2023-09-03T14:37:00"/>
    <x v="1"/>
    <s v="D66"/>
    <n v="8.4285714285714288"/>
    <x v="1"/>
    <s v="Truck B"/>
    <s v="CityA"/>
    <n v="118"/>
    <n v="29"/>
    <n v="89"/>
    <x v="0"/>
    <s v="Extremely Delayed"/>
    <n v="100"/>
    <x v="0"/>
    <n v="5"/>
    <x v="0"/>
    <x v="2"/>
    <s v="Expedited Rules"/>
    <d v="2023-09-01T09:56:00"/>
  </r>
  <r>
    <x v="495"/>
    <s v="654 Main St"/>
    <n v="5"/>
    <x v="2"/>
    <d v="2023-09-06T08:19:00"/>
    <x v="1"/>
    <s v="D96"/>
    <n v="11.55"/>
    <x v="0"/>
    <s v="Van A"/>
    <s v="CityE"/>
    <n v="231"/>
    <n v="10"/>
    <n v="221"/>
    <x v="0"/>
    <s v="Delayed"/>
    <n v="100"/>
    <x v="0"/>
    <n v="5"/>
    <x v="3"/>
    <x v="1"/>
    <s v="Standard Rules"/>
    <d v="2023-09-01T14:43:00"/>
  </r>
  <r>
    <x v="496"/>
    <s v="25 Main St"/>
    <n v="5"/>
    <x v="3"/>
    <d v="2023-09-03T15:37:00"/>
    <x v="0"/>
    <s v="D30"/>
    <n v="10.705882352941176"/>
    <x v="0"/>
    <s v="Van A"/>
    <s v="CityD"/>
    <n v="182"/>
    <n v="14"/>
    <n v="168"/>
    <x v="0"/>
    <s v="Delayed"/>
    <n v="100"/>
    <x v="0"/>
    <n v="5"/>
    <x v="2"/>
    <x v="1"/>
    <s v="Standard Rules"/>
    <d v="2023-09-01T12:51:00"/>
  </r>
  <r>
    <x v="497"/>
    <s v="303 Main St"/>
    <n v="5"/>
    <x v="2"/>
    <d v="2023-09-05T15:06:00"/>
    <x v="0"/>
    <s v="D57"/>
    <n v="16.454545454545453"/>
    <x v="1"/>
    <s v="Van A"/>
    <s v="CityB"/>
    <n v="181"/>
    <n v="2"/>
    <n v="179"/>
    <x v="0"/>
    <s v="Delayed"/>
    <n v="100"/>
    <x v="2"/>
    <n v="5"/>
    <x v="1"/>
    <x v="2"/>
    <s v="Standard Rules"/>
    <d v="2023-09-01T11:25:00"/>
  </r>
  <r>
    <x v="498"/>
    <s v="191 Main St"/>
    <n v="5"/>
    <x v="3"/>
    <d v="2023-09-03T15:43:00"/>
    <x v="0"/>
    <s v="D85"/>
    <n v="15"/>
    <x v="1"/>
    <s v="Van A"/>
    <s v="CityE"/>
    <n v="90"/>
    <n v="23"/>
    <n v="67"/>
    <x v="0"/>
    <s v="Extremely Delayed"/>
    <n v="100"/>
    <x v="0"/>
    <n v="5"/>
    <x v="0"/>
    <x v="2"/>
    <s v="Expedited Rules"/>
    <d v="2023-09-01T12:29:00"/>
  </r>
  <r>
    <x v="499"/>
    <s v="260 Pine St"/>
    <n v="5"/>
    <x v="3"/>
    <d v="2023-09-04T12:24:00"/>
    <x v="1"/>
    <s v="D72"/>
    <n v="6.0714285714285712"/>
    <x v="1"/>
    <s v="Van A"/>
    <s v="CityB"/>
    <n v="85"/>
    <n v="7"/>
    <n v="78"/>
    <x v="0"/>
    <s v="Delayed"/>
    <n v="100"/>
    <x v="1"/>
    <n v="5"/>
    <x v="4"/>
    <x v="0"/>
    <s v="Custom Rules"/>
    <d v="2023-09-01T13:39:00"/>
  </r>
  <r>
    <x v="500"/>
    <s v="433 Oak St"/>
    <n v="5"/>
    <x v="1"/>
    <d v="2023-09-02T08:51:00"/>
    <x v="1"/>
    <s v="D12"/>
    <n v="9.3809523809523814"/>
    <x v="0"/>
    <s v="Bike C"/>
    <s v="CityB"/>
    <n v="197"/>
    <n v="19"/>
    <n v="178"/>
    <x v="0"/>
    <s v="Extremely Delayed"/>
    <n v="100"/>
    <x v="2"/>
    <n v="5"/>
    <x v="2"/>
    <x v="1"/>
    <s v="Standard Rules"/>
    <d v="2023-09-01T14:27:00"/>
  </r>
  <r>
    <x v="501"/>
    <s v="11 Cedar St"/>
    <n v="5"/>
    <x v="4"/>
    <d v="2023-09-07T16:47:00"/>
    <x v="1"/>
    <s v="D73"/>
    <n v="8.9285714285714288"/>
    <x v="1"/>
    <s v="Truck B"/>
    <s v="CityB"/>
    <n v="125"/>
    <n v="16"/>
    <n v="109"/>
    <x v="0"/>
    <s v="Extremely Delayed"/>
    <n v="100"/>
    <x v="2"/>
    <n v="5"/>
    <x v="2"/>
    <x v="2"/>
    <s v="Custom Rules"/>
    <d v="2023-09-01T12:49:00"/>
  </r>
  <r>
    <x v="502"/>
    <s v="352 Pine St"/>
    <n v="5"/>
    <x v="4"/>
    <d v="2023-09-05T12:11:00"/>
    <x v="0"/>
    <s v="D15"/>
    <n v="6.7777777777777777"/>
    <x v="0"/>
    <s v="Van A"/>
    <s v="CityC"/>
    <n v="122"/>
    <n v="1"/>
    <n v="121"/>
    <x v="0"/>
    <s v="Delayed"/>
    <n v="100"/>
    <x v="0"/>
    <n v="5"/>
    <x v="3"/>
    <x v="0"/>
    <s v="Expedited Rules"/>
    <d v="2023-09-01T15:15:00"/>
  </r>
  <r>
    <x v="503"/>
    <s v="214 Oak St"/>
    <n v="5"/>
    <x v="1"/>
    <d v="2023-09-04T10:57:00"/>
    <x v="1"/>
    <s v="D74"/>
    <n v="5"/>
    <x v="1"/>
    <s v="Truck B"/>
    <s v="CityA"/>
    <n v="75"/>
    <n v="28"/>
    <n v="47"/>
    <x v="0"/>
    <s v="Extremely Delayed"/>
    <n v="100"/>
    <x v="2"/>
    <n v="5"/>
    <x v="3"/>
    <x v="2"/>
    <s v="Expedited Rules"/>
    <d v="2023-09-01T09:27:00"/>
  </r>
  <r>
    <x v="504"/>
    <s v="635 Cedar St"/>
    <n v="5"/>
    <x v="1"/>
    <d v="2023-09-04T16:41:00"/>
    <x v="0"/>
    <s v="D5"/>
    <n v="4.5294117647058822"/>
    <x v="0"/>
    <s v="Bike C"/>
    <s v="CityA"/>
    <n v="77"/>
    <n v="5"/>
    <n v="72"/>
    <x v="0"/>
    <s v="Delayed"/>
    <n v="100"/>
    <x v="1"/>
    <n v="5"/>
    <x v="2"/>
    <x v="0"/>
    <s v="Expedited Rules"/>
    <d v="2023-09-01T11:37:00"/>
  </r>
  <r>
    <x v="505"/>
    <s v="651 Cedar St"/>
    <n v="5"/>
    <x v="0"/>
    <d v="2023-09-04T15:10:00"/>
    <x v="0"/>
    <s v="D63"/>
    <n v="6.7272727272727275"/>
    <x v="1"/>
    <s v="Van A"/>
    <s v="CityE"/>
    <n v="74"/>
    <n v="28"/>
    <n v="46"/>
    <x v="0"/>
    <s v="Extremely Delayed"/>
    <n v="100"/>
    <x v="2"/>
    <n v="5"/>
    <x v="0"/>
    <x v="0"/>
    <s v="Expedited Rules"/>
    <d v="2023-09-01T15:24:00"/>
  </r>
  <r>
    <x v="506"/>
    <s v="43 Pine St"/>
    <n v="5"/>
    <x v="3"/>
    <d v="2023-09-02T11:36:00"/>
    <x v="1"/>
    <s v="D38"/>
    <n v="17"/>
    <x v="1"/>
    <s v="Truck B"/>
    <s v="CityB"/>
    <n v="221"/>
    <n v="24"/>
    <n v="197"/>
    <x v="0"/>
    <s v="Extremely Delayed"/>
    <n v="100"/>
    <x v="1"/>
    <n v="5"/>
    <x v="0"/>
    <x v="1"/>
    <s v="Expedited Rules"/>
    <d v="2023-09-01T12:35:00"/>
  </r>
  <r>
    <x v="507"/>
    <s v="512 Oak St"/>
    <n v="5"/>
    <x v="4"/>
    <d v="2023-09-08T10:07:00"/>
    <x v="1"/>
    <s v="D80"/>
    <n v="5.3076923076923075"/>
    <x v="1"/>
    <s v="Van A"/>
    <s v="CityC"/>
    <n v="69"/>
    <n v="9"/>
    <n v="60"/>
    <x v="0"/>
    <s v="Delayed"/>
    <n v="100"/>
    <x v="2"/>
    <n v="5"/>
    <x v="2"/>
    <x v="1"/>
    <s v="Standard Rules"/>
    <d v="2023-09-01T10:09:00"/>
  </r>
  <r>
    <x v="508"/>
    <s v="32 Oak St"/>
    <n v="5"/>
    <x v="1"/>
    <d v="2023-09-03T08:25:00"/>
    <x v="1"/>
    <s v="D73"/>
    <n v="4.4285714285714288"/>
    <x v="1"/>
    <s v="Bike C"/>
    <s v="CityD"/>
    <n v="62"/>
    <n v="28"/>
    <n v="34"/>
    <x v="0"/>
    <s v="Extremely Delayed"/>
    <n v="100"/>
    <x v="0"/>
    <n v="5"/>
    <x v="4"/>
    <x v="2"/>
    <s v="Expedited Rules"/>
    <d v="2023-09-01T13:52:00"/>
  </r>
  <r>
    <x v="509"/>
    <s v="882 Pine St"/>
    <n v="5"/>
    <x v="0"/>
    <d v="2023-09-01T11:11:00"/>
    <x v="1"/>
    <s v="D17"/>
    <n v="13.933333333333334"/>
    <x v="1"/>
    <s v="Van A"/>
    <s v="CityB"/>
    <n v="209"/>
    <n v="9"/>
    <n v="200"/>
    <x v="0"/>
    <s v="Delayed"/>
    <n v="100"/>
    <x v="2"/>
    <n v="5"/>
    <x v="3"/>
    <x v="2"/>
    <s v="Custom Rules"/>
    <d v="2023-09-01T10:38:00"/>
  </r>
  <r>
    <x v="510"/>
    <s v="789 Main St"/>
    <n v="5"/>
    <x v="1"/>
    <d v="2023-09-04T16:59:00"/>
    <x v="0"/>
    <s v="D11"/>
    <n v="5.8"/>
    <x v="1"/>
    <s v="Truck B"/>
    <s v="CityC"/>
    <n v="87"/>
    <n v="9"/>
    <n v="78"/>
    <x v="0"/>
    <s v="Delayed"/>
    <n v="100"/>
    <x v="0"/>
    <n v="5"/>
    <x v="2"/>
    <x v="2"/>
    <s v="Standard Rules"/>
    <d v="2023-09-01T16:04:00"/>
  </r>
  <r>
    <x v="511"/>
    <s v="706 Cedar St"/>
    <n v="5"/>
    <x v="0"/>
    <d v="2023-09-02T10:09:00"/>
    <x v="1"/>
    <s v="D56"/>
    <n v="10.75"/>
    <x v="1"/>
    <s v="Van A"/>
    <s v="CityD"/>
    <n v="129"/>
    <n v="8"/>
    <n v="121"/>
    <x v="0"/>
    <s v="Delayed"/>
    <n v="100"/>
    <x v="2"/>
    <n v="5"/>
    <x v="4"/>
    <x v="1"/>
    <s v="Expedited Rules"/>
    <d v="2023-09-01T09:31:00"/>
  </r>
  <r>
    <x v="512"/>
    <s v="902 Oak St"/>
    <n v="5"/>
    <x v="1"/>
    <d v="2023-09-02T08:52:00"/>
    <x v="0"/>
    <s v="D39"/>
    <n v="9.5"/>
    <x v="1"/>
    <s v="Bike C"/>
    <s v="CityB"/>
    <n v="133"/>
    <n v="22"/>
    <n v="111"/>
    <x v="0"/>
    <s v="Extremely Delayed"/>
    <n v="100"/>
    <x v="0"/>
    <n v="5"/>
    <x v="3"/>
    <x v="2"/>
    <s v="Custom Rules"/>
    <d v="2023-09-01T15:21:00"/>
  </r>
  <r>
    <x v="513"/>
    <s v="28 Pine St"/>
    <n v="5"/>
    <x v="3"/>
    <d v="2023-09-04T08:11:00"/>
    <x v="0"/>
    <s v="D6"/>
    <n v="12.5625"/>
    <x v="0"/>
    <s v="Truck B"/>
    <s v="CityE"/>
    <n v="201"/>
    <n v="25"/>
    <n v="176"/>
    <x v="0"/>
    <s v="Extremely Delayed"/>
    <n v="100"/>
    <x v="1"/>
    <n v="5"/>
    <x v="1"/>
    <x v="0"/>
    <s v="Expedited Rules"/>
    <d v="2023-09-01T09:07:00"/>
  </r>
  <r>
    <x v="514"/>
    <s v="986 Pine St"/>
    <n v="5"/>
    <x v="3"/>
    <d v="2023-09-01T10:56:00"/>
    <x v="1"/>
    <s v="D7"/>
    <n v="14.461538461538462"/>
    <x v="1"/>
    <s v="Van A"/>
    <s v="CityD"/>
    <n v="188"/>
    <n v="16"/>
    <n v="172"/>
    <x v="0"/>
    <s v="Extremely Delayed"/>
    <n v="100"/>
    <x v="0"/>
    <n v="5"/>
    <x v="2"/>
    <x v="2"/>
    <s v="Expedited Rules"/>
    <d v="2023-09-01T10:36:00"/>
  </r>
  <r>
    <x v="515"/>
    <s v="487 Oak St"/>
    <n v="5"/>
    <x v="0"/>
    <d v="2023-09-07T08:04:00"/>
    <x v="0"/>
    <s v="D52"/>
    <n v="10.75"/>
    <x v="0"/>
    <s v="Van A"/>
    <s v="CityB"/>
    <n v="172"/>
    <n v="3"/>
    <n v="169"/>
    <x v="0"/>
    <s v="Delayed"/>
    <n v="100"/>
    <x v="2"/>
    <n v="5"/>
    <x v="3"/>
    <x v="0"/>
    <s v="Standard Rules"/>
    <d v="2023-09-01T10:01:00"/>
  </r>
  <r>
    <x v="516"/>
    <s v="95 Main St"/>
    <n v="5"/>
    <x v="2"/>
    <d v="2023-09-07T15:27:00"/>
    <x v="1"/>
    <s v="D74"/>
    <n v="15.4"/>
    <x v="1"/>
    <s v="Van A"/>
    <s v="CityE"/>
    <n v="231"/>
    <n v="16"/>
    <n v="215"/>
    <x v="0"/>
    <s v="Extremely Delayed"/>
    <n v="100"/>
    <x v="0"/>
    <n v="5"/>
    <x v="0"/>
    <x v="2"/>
    <s v="Standard Rules"/>
    <d v="2023-09-01T16:45:00"/>
  </r>
  <r>
    <x v="517"/>
    <s v="742 Main St"/>
    <n v="5"/>
    <x v="1"/>
    <d v="2023-09-01T09:02:00"/>
    <x v="1"/>
    <s v="D95"/>
    <n v="17.384615384615383"/>
    <x v="1"/>
    <s v="Truck B"/>
    <s v="CityC"/>
    <n v="226"/>
    <n v="14"/>
    <n v="212"/>
    <x v="0"/>
    <s v="Delayed"/>
    <n v="100"/>
    <x v="1"/>
    <n v="5"/>
    <x v="3"/>
    <x v="0"/>
    <s v="Expedited Rules"/>
    <d v="2023-09-01T13:03:00"/>
  </r>
  <r>
    <x v="518"/>
    <s v="389 Oak St"/>
    <n v="5"/>
    <x v="2"/>
    <d v="2023-09-08T16:53:00"/>
    <x v="1"/>
    <s v="D93"/>
    <n v="9.5555555555555554"/>
    <x v="0"/>
    <s v="Bike C"/>
    <s v="CityB"/>
    <n v="172"/>
    <n v="27"/>
    <n v="145"/>
    <x v="0"/>
    <s v="Extremely Delayed"/>
    <n v="100"/>
    <x v="1"/>
    <n v="5"/>
    <x v="3"/>
    <x v="0"/>
    <s v="Custom Rules"/>
    <d v="2023-09-01T12:38:00"/>
  </r>
  <r>
    <x v="519"/>
    <s v="619 Pine St"/>
    <n v="5"/>
    <x v="3"/>
    <d v="2023-09-01T14:07:00"/>
    <x v="0"/>
    <s v="D98"/>
    <n v="9.8095238095238102"/>
    <x v="0"/>
    <s v="Bike C"/>
    <s v="CityA"/>
    <n v="206"/>
    <n v="0"/>
    <n v="206"/>
    <x v="1"/>
    <s v="On time"/>
    <n v="100"/>
    <x v="1"/>
    <n v="5"/>
    <x v="0"/>
    <x v="0"/>
    <s v="Expedited Rules"/>
    <d v="2023-09-01T13:10:00"/>
  </r>
  <r>
    <x v="520"/>
    <s v="331 Oak St"/>
    <n v="5"/>
    <x v="0"/>
    <d v="2023-09-05T16:05:00"/>
    <x v="0"/>
    <s v="D68"/>
    <n v="13.666666666666666"/>
    <x v="1"/>
    <s v="Bike C"/>
    <s v="CityA"/>
    <n v="205"/>
    <n v="15"/>
    <n v="190"/>
    <x v="0"/>
    <s v="Delayed"/>
    <n v="100"/>
    <x v="2"/>
    <n v="5"/>
    <x v="0"/>
    <x v="2"/>
    <s v="Expedited Rules"/>
    <d v="2023-09-01T16:08:00"/>
  </r>
  <r>
    <x v="521"/>
    <s v="796 Pine St"/>
    <n v="5"/>
    <x v="2"/>
    <d v="2023-09-07T11:23:00"/>
    <x v="0"/>
    <s v="D99"/>
    <n v="7.5555555555555554"/>
    <x v="0"/>
    <s v="Truck B"/>
    <s v="CityB"/>
    <n v="136"/>
    <n v="25"/>
    <n v="111"/>
    <x v="0"/>
    <s v="Extremely Delayed"/>
    <n v="100"/>
    <x v="2"/>
    <n v="5"/>
    <x v="2"/>
    <x v="2"/>
    <s v="Standard Rules"/>
    <d v="2023-09-01T09:22:00"/>
  </r>
  <r>
    <x v="522"/>
    <s v="629 Pine St"/>
    <n v="5"/>
    <x v="3"/>
    <d v="2023-09-01T09:18:00"/>
    <x v="1"/>
    <s v="D26"/>
    <n v="6.666666666666667"/>
    <x v="1"/>
    <s v="Bike C"/>
    <s v="CityB"/>
    <n v="100"/>
    <n v="22"/>
    <n v="78"/>
    <x v="0"/>
    <s v="Extremely Delayed"/>
    <n v="100"/>
    <x v="1"/>
    <n v="5"/>
    <x v="1"/>
    <x v="0"/>
    <s v="Standard Rules"/>
    <d v="2023-09-01T13:27:00"/>
  </r>
  <r>
    <x v="523"/>
    <s v="11 Elm St"/>
    <n v="5"/>
    <x v="0"/>
    <d v="2023-09-05T11:57:00"/>
    <x v="0"/>
    <s v="D51"/>
    <n v="6.583333333333333"/>
    <x v="1"/>
    <s v="Truck B"/>
    <s v="CityB"/>
    <n v="79"/>
    <n v="29"/>
    <n v="50"/>
    <x v="0"/>
    <s v="Extremely Delayed"/>
    <n v="100"/>
    <x v="2"/>
    <n v="5"/>
    <x v="4"/>
    <x v="0"/>
    <s v="Standard Rules"/>
    <d v="2023-09-01T12:15:00"/>
  </r>
  <r>
    <x v="524"/>
    <s v="884 Main St"/>
    <n v="5"/>
    <x v="0"/>
    <d v="2023-09-04T13:41:00"/>
    <x v="0"/>
    <s v="D78"/>
    <n v="9.2307692307692299"/>
    <x v="1"/>
    <s v="Bike C"/>
    <s v="CityC"/>
    <n v="120"/>
    <n v="18"/>
    <n v="102"/>
    <x v="0"/>
    <s v="Extremely Delayed"/>
    <n v="100"/>
    <x v="2"/>
    <n v="5"/>
    <x v="2"/>
    <x v="2"/>
    <s v="Custom Rules"/>
    <d v="2023-09-01T15:19:00"/>
  </r>
  <r>
    <x v="525"/>
    <s v="456 Main St"/>
    <n v="5"/>
    <x v="0"/>
    <d v="2023-09-01T09:37:00"/>
    <x v="1"/>
    <s v="D94"/>
    <n v="16.428571428571427"/>
    <x v="1"/>
    <s v="Bike C"/>
    <s v="CityA"/>
    <n v="230"/>
    <n v="11"/>
    <n v="219"/>
    <x v="0"/>
    <s v="Delayed"/>
    <n v="100"/>
    <x v="2"/>
    <n v="5"/>
    <x v="4"/>
    <x v="0"/>
    <s v="Custom Rules"/>
    <d v="2023-09-01T11:28:00"/>
  </r>
  <r>
    <x v="526"/>
    <s v="186 Pine St"/>
    <n v="5"/>
    <x v="4"/>
    <d v="2023-09-07T15:17:00"/>
    <x v="0"/>
    <s v="D81"/>
    <n v="15.9"/>
    <x v="1"/>
    <s v="Bike C"/>
    <s v="CityC"/>
    <n v="159"/>
    <n v="27"/>
    <n v="132"/>
    <x v="0"/>
    <s v="Extremely Delayed"/>
    <n v="100"/>
    <x v="2"/>
    <n v="5"/>
    <x v="4"/>
    <x v="1"/>
    <s v="Standard Rules"/>
    <d v="2023-09-01T10:59:00"/>
  </r>
  <r>
    <x v="527"/>
    <s v="714 Cedar St"/>
    <n v="5"/>
    <x v="1"/>
    <d v="2023-09-03T16:41:00"/>
    <x v="1"/>
    <s v="D17"/>
    <n v="8.2666666666666675"/>
    <x v="1"/>
    <s v="Van A"/>
    <s v="CityE"/>
    <n v="124"/>
    <n v="19"/>
    <n v="105"/>
    <x v="0"/>
    <s v="Extremely Delayed"/>
    <n v="100"/>
    <x v="2"/>
    <n v="5"/>
    <x v="3"/>
    <x v="1"/>
    <s v="Standard Rules"/>
    <d v="2023-09-01T13:22:00"/>
  </r>
  <r>
    <x v="528"/>
    <s v="821 Cedar St"/>
    <n v="5"/>
    <x v="3"/>
    <d v="2023-09-05T11:20:00"/>
    <x v="1"/>
    <s v="D26"/>
    <n v="14.2"/>
    <x v="1"/>
    <s v="Bike C"/>
    <s v="CityE"/>
    <n v="213"/>
    <n v="1"/>
    <n v="212"/>
    <x v="0"/>
    <s v="Delayed"/>
    <n v="100"/>
    <x v="0"/>
    <n v="5"/>
    <x v="1"/>
    <x v="2"/>
    <s v="Custom Rules"/>
    <d v="2023-09-01T12:01:00"/>
  </r>
  <r>
    <x v="529"/>
    <s v="260 Cedar St"/>
    <n v="5"/>
    <x v="3"/>
    <d v="2023-09-06T14:55:00"/>
    <x v="1"/>
    <s v="D42"/>
    <n v="6.5454545454545459"/>
    <x v="1"/>
    <s v="Truck B"/>
    <s v="CityB"/>
    <n v="72"/>
    <n v="22"/>
    <n v="50"/>
    <x v="0"/>
    <s v="Extremely Delayed"/>
    <n v="100"/>
    <x v="1"/>
    <n v="5"/>
    <x v="4"/>
    <x v="0"/>
    <s v="Custom Rules"/>
    <d v="2023-09-01T09:00:00"/>
  </r>
  <r>
    <x v="530"/>
    <s v="715 Cedar St"/>
    <n v="5"/>
    <x v="1"/>
    <d v="2023-09-01T09:02:00"/>
    <x v="1"/>
    <s v="D30"/>
    <n v="11.352941176470589"/>
    <x v="0"/>
    <s v="Van A"/>
    <s v="CityE"/>
    <n v="193"/>
    <n v="10"/>
    <n v="183"/>
    <x v="0"/>
    <s v="Delayed"/>
    <n v="100"/>
    <x v="0"/>
    <n v="5"/>
    <x v="2"/>
    <x v="0"/>
    <s v="Expedited Rules"/>
    <d v="2023-09-01T15:34:00"/>
  </r>
  <r>
    <x v="531"/>
    <s v="179 Pine St"/>
    <n v="5"/>
    <x v="4"/>
    <d v="2023-09-01T11:46:00"/>
    <x v="1"/>
    <s v="D36"/>
    <n v="5.2"/>
    <x v="1"/>
    <s v="Bike C"/>
    <s v="CityA"/>
    <n v="78"/>
    <n v="7"/>
    <n v="71"/>
    <x v="0"/>
    <s v="Delayed"/>
    <n v="100"/>
    <x v="1"/>
    <n v="5"/>
    <x v="1"/>
    <x v="0"/>
    <s v="Standard Rules"/>
    <d v="2023-09-01T14:46:00"/>
  </r>
  <r>
    <x v="532"/>
    <s v="875 Elm St"/>
    <n v="5"/>
    <x v="3"/>
    <d v="2023-09-07T15:53:00"/>
    <x v="1"/>
    <s v="D70"/>
    <n v="12.235294117647058"/>
    <x v="0"/>
    <s v="Truck B"/>
    <s v="CityA"/>
    <n v="208"/>
    <n v="10"/>
    <n v="198"/>
    <x v="0"/>
    <s v="Delayed"/>
    <n v="100"/>
    <x v="2"/>
    <n v="5"/>
    <x v="1"/>
    <x v="1"/>
    <s v="Custom Rules"/>
    <d v="2023-09-01T09:22:00"/>
  </r>
  <r>
    <x v="533"/>
    <s v="298 Cedar St"/>
    <n v="5"/>
    <x v="4"/>
    <d v="2023-09-06T10:00:00"/>
    <x v="0"/>
    <s v="D35"/>
    <n v="12.058823529411764"/>
    <x v="0"/>
    <s v="Van A"/>
    <s v="CityE"/>
    <n v="205"/>
    <n v="12"/>
    <n v="193"/>
    <x v="0"/>
    <s v="Delayed"/>
    <n v="100"/>
    <x v="0"/>
    <n v="5"/>
    <x v="0"/>
    <x v="2"/>
    <s v="Custom Rules"/>
    <d v="2023-09-01T15:37:00"/>
  </r>
  <r>
    <x v="534"/>
    <s v="437 Main St"/>
    <n v="5"/>
    <x v="2"/>
    <d v="2023-09-07T12:21:00"/>
    <x v="0"/>
    <s v="D66"/>
    <n v="16.285714285714285"/>
    <x v="1"/>
    <s v="Truck B"/>
    <s v="CityD"/>
    <n v="228"/>
    <n v="11"/>
    <n v="217"/>
    <x v="0"/>
    <s v="Delayed"/>
    <n v="100"/>
    <x v="0"/>
    <n v="5"/>
    <x v="3"/>
    <x v="1"/>
    <s v="Standard Rules"/>
    <d v="2023-09-01T10:42:00"/>
  </r>
  <r>
    <x v="535"/>
    <s v="992 Main St"/>
    <n v="5"/>
    <x v="2"/>
    <d v="2023-09-02T15:53:00"/>
    <x v="0"/>
    <s v="D56"/>
    <n v="15.916666666666666"/>
    <x v="1"/>
    <s v="Truck B"/>
    <s v="CityD"/>
    <n v="191"/>
    <n v="7"/>
    <n v="184"/>
    <x v="0"/>
    <s v="Delayed"/>
    <n v="100"/>
    <x v="1"/>
    <n v="5"/>
    <x v="1"/>
    <x v="2"/>
    <s v="Expedited Rules"/>
    <d v="2023-09-01T11:50:00"/>
  </r>
  <r>
    <x v="536"/>
    <s v="494 Pine St"/>
    <n v="5"/>
    <x v="2"/>
    <d v="2023-09-01T13:01:00"/>
    <x v="0"/>
    <s v="D35"/>
    <n v="11.470588235294118"/>
    <x v="0"/>
    <s v="Bike C"/>
    <s v="CityB"/>
    <n v="195"/>
    <n v="23"/>
    <n v="172"/>
    <x v="0"/>
    <s v="Extremely Delayed"/>
    <n v="100"/>
    <x v="0"/>
    <n v="5"/>
    <x v="2"/>
    <x v="0"/>
    <s v="Custom Rules"/>
    <d v="2023-09-01T15:36:00"/>
  </r>
  <r>
    <x v="537"/>
    <s v="6 Pine St"/>
    <n v="5"/>
    <x v="2"/>
    <d v="2023-09-07T14:27:00"/>
    <x v="0"/>
    <s v="D58"/>
    <n v="12"/>
    <x v="0"/>
    <s v="Van A"/>
    <s v="CityD"/>
    <n v="192"/>
    <n v="14"/>
    <n v="178"/>
    <x v="0"/>
    <s v="Delayed"/>
    <n v="100"/>
    <x v="0"/>
    <n v="5"/>
    <x v="3"/>
    <x v="0"/>
    <s v="Custom Rules"/>
    <d v="2023-09-01T14:52:00"/>
  </r>
  <r>
    <x v="538"/>
    <s v="792 Pine St"/>
    <n v="5"/>
    <x v="3"/>
    <d v="2023-09-02T14:17:00"/>
    <x v="1"/>
    <s v="D6"/>
    <n v="10.8125"/>
    <x v="0"/>
    <s v="Bike C"/>
    <s v="CityA"/>
    <n v="173"/>
    <n v="17"/>
    <n v="156"/>
    <x v="0"/>
    <s v="Extremely Delayed"/>
    <n v="100"/>
    <x v="0"/>
    <n v="5"/>
    <x v="4"/>
    <x v="1"/>
    <s v="Custom Rules"/>
    <d v="2023-09-01T14:04:00"/>
  </r>
  <r>
    <x v="539"/>
    <s v="310 Elm St"/>
    <n v="5"/>
    <x v="2"/>
    <d v="2023-09-07T09:00:00"/>
    <x v="1"/>
    <s v="D65"/>
    <n v="11.55"/>
    <x v="0"/>
    <s v="Van A"/>
    <s v="CityB"/>
    <n v="231"/>
    <n v="16"/>
    <n v="215"/>
    <x v="0"/>
    <s v="Extremely Delayed"/>
    <n v="100"/>
    <x v="1"/>
    <n v="5"/>
    <x v="0"/>
    <x v="2"/>
    <s v="Expedited Rules"/>
    <d v="2023-09-01T11:07:00"/>
  </r>
  <r>
    <x v="540"/>
    <s v="349 Cedar St"/>
    <n v="5"/>
    <x v="1"/>
    <d v="2023-09-02T13:19:00"/>
    <x v="1"/>
    <s v="D21"/>
    <n v="9.1999999999999993"/>
    <x v="1"/>
    <s v="Bike C"/>
    <s v="CityD"/>
    <n v="138"/>
    <n v="3"/>
    <n v="135"/>
    <x v="0"/>
    <s v="Delayed"/>
    <n v="100"/>
    <x v="0"/>
    <n v="5"/>
    <x v="3"/>
    <x v="0"/>
    <s v="Standard Rules"/>
    <d v="2023-09-01T15:13:00"/>
  </r>
  <r>
    <x v="541"/>
    <s v="235 Pine St"/>
    <n v="5"/>
    <x v="3"/>
    <d v="2023-09-04T09:45:00"/>
    <x v="1"/>
    <s v="D16"/>
    <n v="4.833333333333333"/>
    <x v="0"/>
    <s v="Truck B"/>
    <s v="CityD"/>
    <n v="87"/>
    <n v="28"/>
    <n v="59"/>
    <x v="0"/>
    <s v="Extremely Delayed"/>
    <n v="100"/>
    <x v="2"/>
    <n v="5"/>
    <x v="0"/>
    <x v="1"/>
    <s v="Standard Rules"/>
    <d v="2023-09-01T13:02:00"/>
  </r>
  <r>
    <x v="542"/>
    <s v="104 Elm St"/>
    <n v="5"/>
    <x v="2"/>
    <d v="2023-09-08T12:00:00"/>
    <x v="0"/>
    <s v="D29"/>
    <n v="8.7857142857142865"/>
    <x v="1"/>
    <s v="Van A"/>
    <s v="CityA"/>
    <n v="123"/>
    <n v="10"/>
    <n v="113"/>
    <x v="0"/>
    <s v="Delayed"/>
    <n v="100"/>
    <x v="2"/>
    <n v="5"/>
    <x v="1"/>
    <x v="2"/>
    <s v="Standard Rules"/>
    <d v="2023-09-01T08:58:00"/>
  </r>
  <r>
    <x v="543"/>
    <s v="136 Cedar St"/>
    <n v="5"/>
    <x v="0"/>
    <d v="2023-09-02T16:20:00"/>
    <x v="0"/>
    <s v="D74"/>
    <n v="11.933333333333334"/>
    <x v="1"/>
    <s v="Bike C"/>
    <s v="CityC"/>
    <n v="179"/>
    <n v="9"/>
    <n v="170"/>
    <x v="0"/>
    <s v="Delayed"/>
    <n v="100"/>
    <x v="2"/>
    <n v="5"/>
    <x v="4"/>
    <x v="0"/>
    <s v="Standard Rules"/>
    <d v="2023-09-01T10:51:00"/>
  </r>
  <r>
    <x v="544"/>
    <s v="25 Pine St"/>
    <n v="5"/>
    <x v="1"/>
    <d v="2023-09-05T14:39:00"/>
    <x v="1"/>
    <s v="D68"/>
    <n v="13.2"/>
    <x v="1"/>
    <s v="Bike C"/>
    <s v="CityC"/>
    <n v="198"/>
    <n v="0"/>
    <n v="198"/>
    <x v="1"/>
    <s v="On time"/>
    <n v="100"/>
    <x v="0"/>
    <n v="5"/>
    <x v="4"/>
    <x v="0"/>
    <s v="Custom Rules"/>
    <d v="2023-09-01T11:56:00"/>
  </r>
  <r>
    <x v="545"/>
    <s v="376 Pine St"/>
    <n v="5"/>
    <x v="3"/>
    <d v="2023-09-01T15:02:00"/>
    <x v="1"/>
    <s v="D53"/>
    <n v="6.8421052631578947"/>
    <x v="0"/>
    <s v="Truck B"/>
    <s v="CityA"/>
    <n v="130"/>
    <n v="3"/>
    <n v="127"/>
    <x v="0"/>
    <s v="Delayed"/>
    <n v="100"/>
    <x v="0"/>
    <n v="5"/>
    <x v="0"/>
    <x v="2"/>
    <s v="Expedited Rules"/>
    <d v="2023-09-01T16:06:00"/>
  </r>
  <r>
    <x v="546"/>
    <s v="726 Cedar St"/>
    <n v="5"/>
    <x v="4"/>
    <d v="2023-09-04T13:49:00"/>
    <x v="0"/>
    <s v="D41"/>
    <n v="15.76923076923077"/>
    <x v="1"/>
    <s v="Bike C"/>
    <s v="CityE"/>
    <n v="205"/>
    <n v="29"/>
    <n v="176"/>
    <x v="0"/>
    <s v="Extremely Delayed"/>
    <n v="100"/>
    <x v="0"/>
    <n v="5"/>
    <x v="3"/>
    <x v="2"/>
    <s v="Custom Rules"/>
    <d v="2023-09-01T12:14:00"/>
  </r>
  <r>
    <x v="547"/>
    <s v="651 Cedar St"/>
    <n v="5"/>
    <x v="3"/>
    <d v="2023-09-04T14:26:00"/>
    <x v="0"/>
    <s v="D36"/>
    <n v="4.1333333333333337"/>
    <x v="1"/>
    <s v="Bike C"/>
    <s v="CityC"/>
    <n v="62"/>
    <n v="25"/>
    <n v="37"/>
    <x v="0"/>
    <s v="Extremely Delayed"/>
    <n v="100"/>
    <x v="2"/>
    <n v="5"/>
    <x v="4"/>
    <x v="1"/>
    <s v="Standard Rules"/>
    <d v="2023-09-01T14:49:00"/>
  </r>
  <r>
    <x v="548"/>
    <s v="429 Pine St"/>
    <n v="5"/>
    <x v="3"/>
    <d v="2023-09-03T12:35:00"/>
    <x v="1"/>
    <s v="D56"/>
    <n v="6.25"/>
    <x v="1"/>
    <s v="Bike C"/>
    <s v="CityD"/>
    <n v="75"/>
    <n v="4"/>
    <n v="71"/>
    <x v="0"/>
    <s v="Delayed"/>
    <n v="100"/>
    <x v="2"/>
    <n v="5"/>
    <x v="2"/>
    <x v="1"/>
    <s v="Expedited Rules"/>
    <d v="2023-09-01T14:53:00"/>
  </r>
  <r>
    <x v="549"/>
    <s v="286 Pine St"/>
    <n v="5"/>
    <x v="0"/>
    <d v="2023-09-07T14:34:00"/>
    <x v="0"/>
    <s v="D24"/>
    <n v="4.2352941176470589"/>
    <x v="0"/>
    <s v="Bike C"/>
    <s v="CityB"/>
    <n v="72"/>
    <n v="26"/>
    <n v="46"/>
    <x v="0"/>
    <s v="Extremely Delayed"/>
    <n v="100"/>
    <x v="1"/>
    <n v="5"/>
    <x v="0"/>
    <x v="0"/>
    <s v="Expedited Rules"/>
    <d v="2023-09-01T08:36:00"/>
  </r>
  <r>
    <x v="550"/>
    <s v="719 Pine St"/>
    <n v="5"/>
    <x v="3"/>
    <d v="2023-09-08T10:24:00"/>
    <x v="1"/>
    <s v="D19"/>
    <n v="6.92"/>
    <x v="0"/>
    <s v="Van A"/>
    <s v="CityB"/>
    <n v="173"/>
    <n v="4"/>
    <n v="169"/>
    <x v="0"/>
    <s v="Delayed"/>
    <n v="100"/>
    <x v="2"/>
    <n v="5"/>
    <x v="1"/>
    <x v="2"/>
    <s v="Custom Rules"/>
    <d v="2023-09-01T15:43:00"/>
  </r>
  <r>
    <x v="551"/>
    <s v="67 Main St"/>
    <n v="5"/>
    <x v="4"/>
    <d v="2023-09-04T08:33:00"/>
    <x v="0"/>
    <s v="D92"/>
    <n v="7.7692307692307692"/>
    <x v="1"/>
    <s v="Bike C"/>
    <s v="CityA"/>
    <n v="101"/>
    <n v="8"/>
    <n v="93"/>
    <x v="0"/>
    <s v="Delayed"/>
    <n v="100"/>
    <x v="1"/>
    <n v="5"/>
    <x v="3"/>
    <x v="2"/>
    <s v="Custom Rules"/>
    <d v="2023-09-01T13:49:00"/>
  </r>
  <r>
    <x v="552"/>
    <s v="899 Oak St"/>
    <n v="5"/>
    <x v="1"/>
    <d v="2023-09-02T16:27:00"/>
    <x v="0"/>
    <s v="D2"/>
    <n v="7.48"/>
    <x v="0"/>
    <s v="Bike C"/>
    <s v="CityD"/>
    <n v="187"/>
    <n v="2"/>
    <n v="185"/>
    <x v="0"/>
    <s v="Delayed"/>
    <n v="100"/>
    <x v="2"/>
    <n v="5"/>
    <x v="3"/>
    <x v="0"/>
    <s v="Custom Rules"/>
    <d v="2023-09-01T13:09:00"/>
  </r>
  <r>
    <x v="553"/>
    <s v="411 Cedar St"/>
    <n v="5"/>
    <x v="2"/>
    <d v="2023-09-08T15:33:00"/>
    <x v="1"/>
    <s v="D22"/>
    <n v="14.916666666666666"/>
    <x v="1"/>
    <s v="Bike C"/>
    <s v="CityC"/>
    <n v="179"/>
    <n v="0"/>
    <n v="179"/>
    <x v="1"/>
    <s v="On time"/>
    <n v="100"/>
    <x v="0"/>
    <n v="5"/>
    <x v="0"/>
    <x v="2"/>
    <s v="Standard Rules"/>
    <d v="2023-09-01T14:24:00"/>
  </r>
  <r>
    <x v="554"/>
    <s v="929 Elm St"/>
    <n v="5"/>
    <x v="3"/>
    <d v="2023-09-01T09:23:00"/>
    <x v="0"/>
    <s v="D9"/>
    <n v="13.875"/>
    <x v="0"/>
    <s v="Truck B"/>
    <s v="CityA"/>
    <n v="222"/>
    <n v="2"/>
    <n v="220"/>
    <x v="0"/>
    <s v="Delayed"/>
    <n v="100"/>
    <x v="2"/>
    <n v="5"/>
    <x v="1"/>
    <x v="0"/>
    <s v="Expedited Rules"/>
    <d v="2023-09-01T12:40:00"/>
  </r>
  <r>
    <x v="555"/>
    <s v="25 Elm St"/>
    <n v="5"/>
    <x v="3"/>
    <d v="2023-09-07T13:51:00"/>
    <x v="0"/>
    <s v="D22"/>
    <n v="8.8333333333333339"/>
    <x v="1"/>
    <s v="Bike C"/>
    <s v="CityA"/>
    <n v="106"/>
    <n v="13"/>
    <n v="93"/>
    <x v="0"/>
    <s v="Delayed"/>
    <n v="100"/>
    <x v="2"/>
    <n v="5"/>
    <x v="2"/>
    <x v="2"/>
    <s v="Expedited Rules"/>
    <d v="2023-09-01T10:28:00"/>
  </r>
  <r>
    <x v="556"/>
    <s v="585 Elm St"/>
    <n v="5"/>
    <x v="2"/>
    <d v="2023-09-08T10:23:00"/>
    <x v="1"/>
    <s v="D26"/>
    <n v="5"/>
    <x v="1"/>
    <s v="Van A"/>
    <s v="CityB"/>
    <n v="75"/>
    <n v="13"/>
    <n v="62"/>
    <x v="0"/>
    <s v="Delayed"/>
    <n v="100"/>
    <x v="0"/>
    <n v="5"/>
    <x v="1"/>
    <x v="0"/>
    <s v="Expedited Rules"/>
    <d v="2023-09-01T13:33:00"/>
  </r>
  <r>
    <x v="557"/>
    <s v="457 Cedar St"/>
    <n v="5"/>
    <x v="4"/>
    <d v="2023-09-08T09:36:00"/>
    <x v="0"/>
    <s v="D96"/>
    <n v="8.5"/>
    <x v="0"/>
    <s v="Bike C"/>
    <s v="CityE"/>
    <n v="170"/>
    <n v="29"/>
    <n v="141"/>
    <x v="0"/>
    <s v="Extremely Delayed"/>
    <n v="100"/>
    <x v="2"/>
    <n v="5"/>
    <x v="1"/>
    <x v="1"/>
    <s v="Expedited Rules"/>
    <d v="2023-09-01T13:19:00"/>
  </r>
  <r>
    <x v="558"/>
    <s v="571 Oak St"/>
    <n v="5"/>
    <x v="1"/>
    <d v="2023-09-04T14:01:00"/>
    <x v="1"/>
    <s v="D94"/>
    <n v="13.928571428571429"/>
    <x v="1"/>
    <s v="Bike C"/>
    <s v="CityA"/>
    <n v="195"/>
    <n v="23"/>
    <n v="172"/>
    <x v="0"/>
    <s v="Extremely Delayed"/>
    <n v="100"/>
    <x v="2"/>
    <n v="5"/>
    <x v="2"/>
    <x v="1"/>
    <s v="Expedited Rules"/>
    <d v="2023-09-01T14:23:00"/>
  </r>
  <r>
    <x v="559"/>
    <s v="69 Elm St"/>
    <n v="5"/>
    <x v="0"/>
    <d v="2023-09-02T10:01:00"/>
    <x v="0"/>
    <s v="D63"/>
    <n v="19.727272727272727"/>
    <x v="1"/>
    <s v="Truck B"/>
    <s v="CityA"/>
    <n v="217"/>
    <n v="19"/>
    <n v="198"/>
    <x v="0"/>
    <s v="Extremely Delayed"/>
    <n v="100"/>
    <x v="1"/>
    <n v="5"/>
    <x v="4"/>
    <x v="0"/>
    <s v="Expedited Rules"/>
    <d v="2023-09-01T13:03:00"/>
  </r>
  <r>
    <x v="560"/>
    <s v="424 Main St"/>
    <n v="5"/>
    <x v="0"/>
    <d v="2023-09-06T10:27:00"/>
    <x v="0"/>
    <s v="D88"/>
    <n v="17.600000000000001"/>
    <x v="1"/>
    <s v="Truck B"/>
    <s v="CityA"/>
    <n v="176"/>
    <n v="18"/>
    <n v="158"/>
    <x v="0"/>
    <s v="Extremely Delayed"/>
    <n v="100"/>
    <x v="2"/>
    <n v="5"/>
    <x v="0"/>
    <x v="2"/>
    <s v="Expedited Rules"/>
    <d v="2023-09-01T14:55:00"/>
  </r>
  <r>
    <x v="561"/>
    <s v="41 Elm St"/>
    <n v="5"/>
    <x v="2"/>
    <d v="2023-09-03T15:54:00"/>
    <x v="1"/>
    <s v="D96"/>
    <n v="6.75"/>
    <x v="0"/>
    <s v="Van A"/>
    <s v="CityE"/>
    <n v="135"/>
    <n v="3"/>
    <n v="132"/>
    <x v="0"/>
    <s v="Delayed"/>
    <n v="100"/>
    <x v="2"/>
    <n v="5"/>
    <x v="4"/>
    <x v="0"/>
    <s v="Standard Rules"/>
    <d v="2023-09-01T09:59:00"/>
  </r>
  <r>
    <x v="562"/>
    <s v="151 Oak St"/>
    <n v="5"/>
    <x v="2"/>
    <d v="2023-09-05T14:00:00"/>
    <x v="0"/>
    <s v="D19"/>
    <n v="2.76"/>
    <x v="0"/>
    <s v="Van A"/>
    <s v="CityB"/>
    <n v="69"/>
    <n v="14"/>
    <n v="55"/>
    <x v="0"/>
    <s v="Delayed"/>
    <n v="100"/>
    <x v="2"/>
    <n v="5"/>
    <x v="0"/>
    <x v="0"/>
    <s v="Expedited Rules"/>
    <d v="2023-09-01T12:19:00"/>
  </r>
  <r>
    <x v="563"/>
    <s v="765 Pine St"/>
    <n v="5"/>
    <x v="3"/>
    <d v="2023-09-01T09:35:00"/>
    <x v="1"/>
    <s v="D2"/>
    <n v="8.4"/>
    <x v="0"/>
    <s v="Van A"/>
    <s v="CityB"/>
    <n v="210"/>
    <n v="1"/>
    <n v="209"/>
    <x v="0"/>
    <s v="Delayed"/>
    <n v="100"/>
    <x v="0"/>
    <n v="5"/>
    <x v="0"/>
    <x v="0"/>
    <s v="Standard Rules"/>
    <d v="2023-09-01T10:37:00"/>
  </r>
  <r>
    <x v="564"/>
    <s v="381 Main St"/>
    <n v="5"/>
    <x v="0"/>
    <d v="2023-09-03T13:59:00"/>
    <x v="1"/>
    <s v="D46"/>
    <n v="14.428571428571429"/>
    <x v="1"/>
    <s v="Bike C"/>
    <s v="CityC"/>
    <n v="202"/>
    <n v="27"/>
    <n v="175"/>
    <x v="0"/>
    <s v="Extremely Delayed"/>
    <n v="100"/>
    <x v="0"/>
    <n v="5"/>
    <x v="4"/>
    <x v="2"/>
    <s v="Expedited Rules"/>
    <d v="2023-09-01T10:13:00"/>
  </r>
  <r>
    <x v="565"/>
    <s v="808 Main St"/>
    <n v="5"/>
    <x v="3"/>
    <d v="2023-09-08T09:50:00"/>
    <x v="1"/>
    <s v="D43"/>
    <n v="6.25"/>
    <x v="1"/>
    <s v="Bike C"/>
    <s v="CityB"/>
    <n v="75"/>
    <n v="20"/>
    <n v="55"/>
    <x v="0"/>
    <s v="Extremely Delayed"/>
    <n v="100"/>
    <x v="0"/>
    <n v="5"/>
    <x v="4"/>
    <x v="0"/>
    <s v="Standard Rules"/>
    <d v="2023-09-01T14:44:00"/>
  </r>
  <r>
    <x v="566"/>
    <s v="538 Oak St"/>
    <n v="5"/>
    <x v="0"/>
    <d v="2023-09-06T13:21:00"/>
    <x v="0"/>
    <s v="D1"/>
    <n v="8.8421052631578956"/>
    <x v="0"/>
    <s v="Bike C"/>
    <s v="CityE"/>
    <n v="168"/>
    <n v="19"/>
    <n v="149"/>
    <x v="0"/>
    <s v="Extremely Delayed"/>
    <n v="100"/>
    <x v="2"/>
    <n v="5"/>
    <x v="0"/>
    <x v="1"/>
    <s v="Custom Rules"/>
    <d v="2023-09-01T15:36:00"/>
  </r>
  <r>
    <x v="567"/>
    <s v="544 Main St"/>
    <n v="5"/>
    <x v="4"/>
    <d v="2023-09-08T09:29:00"/>
    <x v="1"/>
    <s v="D27"/>
    <n v="12.666666666666666"/>
    <x v="0"/>
    <s v="Van A"/>
    <s v="CityE"/>
    <n v="228"/>
    <n v="6"/>
    <n v="222"/>
    <x v="0"/>
    <s v="Delayed"/>
    <n v="100"/>
    <x v="2"/>
    <n v="5"/>
    <x v="2"/>
    <x v="2"/>
    <s v="Expedited Rules"/>
    <d v="2023-09-01T13:59:00"/>
  </r>
  <r>
    <x v="568"/>
    <s v="902 Elm St"/>
    <n v="5"/>
    <x v="4"/>
    <d v="2023-09-02T15:18:00"/>
    <x v="0"/>
    <s v="D98"/>
    <n v="10.952380952380953"/>
    <x v="0"/>
    <s v="Truck B"/>
    <s v="CityB"/>
    <n v="230"/>
    <n v="14"/>
    <n v="216"/>
    <x v="0"/>
    <s v="Delayed"/>
    <n v="100"/>
    <x v="1"/>
    <n v="5"/>
    <x v="0"/>
    <x v="1"/>
    <s v="Standard Rules"/>
    <d v="2023-09-01T10:51:00"/>
  </r>
  <r>
    <x v="569"/>
    <s v="943 Elm St"/>
    <n v="5"/>
    <x v="1"/>
    <d v="2023-09-05T10:31:00"/>
    <x v="1"/>
    <s v="D28"/>
    <n v="5.4"/>
    <x v="1"/>
    <s v="Bike C"/>
    <s v="CityB"/>
    <n v="81"/>
    <n v="4"/>
    <n v="77"/>
    <x v="0"/>
    <s v="Delayed"/>
    <n v="100"/>
    <x v="0"/>
    <n v="5"/>
    <x v="2"/>
    <x v="2"/>
    <s v="Expedited Rules"/>
    <d v="2023-09-01T16:11:00"/>
  </r>
  <r>
    <x v="570"/>
    <s v="821 Elm St"/>
    <n v="5"/>
    <x v="2"/>
    <d v="2023-09-03T14:38:00"/>
    <x v="0"/>
    <s v="D1"/>
    <n v="10.947368421052632"/>
    <x v="0"/>
    <s v="Bike C"/>
    <s v="CityB"/>
    <n v="208"/>
    <n v="7"/>
    <n v="201"/>
    <x v="0"/>
    <s v="Delayed"/>
    <n v="100"/>
    <x v="1"/>
    <n v="5"/>
    <x v="1"/>
    <x v="0"/>
    <s v="Expedited Rules"/>
    <d v="2023-09-01T15:50:00"/>
  </r>
  <r>
    <x v="571"/>
    <s v="680 Pine St"/>
    <n v="5"/>
    <x v="1"/>
    <d v="2023-09-03T09:06:00"/>
    <x v="0"/>
    <s v="D8"/>
    <n v="7.125"/>
    <x v="0"/>
    <s v="Bike C"/>
    <s v="CityC"/>
    <n v="114"/>
    <n v="1"/>
    <n v="113"/>
    <x v="0"/>
    <s v="Delayed"/>
    <n v="100"/>
    <x v="0"/>
    <n v="5"/>
    <x v="4"/>
    <x v="1"/>
    <s v="Expedited Rules"/>
    <d v="2023-09-01T12:56:00"/>
  </r>
  <r>
    <x v="572"/>
    <s v="491 Elm St"/>
    <n v="5"/>
    <x v="3"/>
    <d v="2023-09-07T12:05:00"/>
    <x v="0"/>
    <s v="D3"/>
    <n v="7.3636363636363633"/>
    <x v="0"/>
    <s v="Truck B"/>
    <s v="CityD"/>
    <n v="162"/>
    <n v="20"/>
    <n v="142"/>
    <x v="0"/>
    <s v="Extremely Delayed"/>
    <n v="100"/>
    <x v="2"/>
    <n v="5"/>
    <x v="2"/>
    <x v="2"/>
    <s v="Custom Rules"/>
    <d v="2023-09-01T12:40:00"/>
  </r>
  <r>
    <x v="573"/>
    <s v="177 Pine St"/>
    <n v="5"/>
    <x v="0"/>
    <d v="2023-09-05T10:27:00"/>
    <x v="1"/>
    <s v="D3"/>
    <n v="7.7272727272727275"/>
    <x v="0"/>
    <s v="Bike C"/>
    <s v="CityA"/>
    <n v="170"/>
    <n v="8"/>
    <n v="162"/>
    <x v="0"/>
    <s v="Delayed"/>
    <n v="100"/>
    <x v="0"/>
    <n v="5"/>
    <x v="0"/>
    <x v="2"/>
    <s v="Standard Rules"/>
    <d v="2023-09-01T09:12:00"/>
  </r>
  <r>
    <x v="574"/>
    <s v="649 Cedar St"/>
    <n v="5"/>
    <x v="3"/>
    <d v="2023-09-03T10:10:00"/>
    <x v="0"/>
    <s v="D71"/>
    <n v="8.25"/>
    <x v="0"/>
    <s v="Bike C"/>
    <s v="CityA"/>
    <n v="165"/>
    <n v="6"/>
    <n v="159"/>
    <x v="0"/>
    <s v="Delayed"/>
    <n v="100"/>
    <x v="0"/>
    <n v="5"/>
    <x v="3"/>
    <x v="1"/>
    <s v="Custom Rules"/>
    <d v="2023-09-01T16:20:00"/>
  </r>
  <r>
    <x v="575"/>
    <s v="150 Elm St"/>
    <n v="5"/>
    <x v="0"/>
    <d v="2023-09-02T15:21:00"/>
    <x v="1"/>
    <s v="D67"/>
    <n v="20.90909090909091"/>
    <x v="1"/>
    <s v="Bike C"/>
    <s v="CityE"/>
    <n v="230"/>
    <n v="25"/>
    <n v="205"/>
    <x v="0"/>
    <s v="Extremely Delayed"/>
    <n v="100"/>
    <x v="1"/>
    <n v="5"/>
    <x v="3"/>
    <x v="0"/>
    <s v="Custom Rules"/>
    <d v="2023-09-01T11:38:00"/>
  </r>
  <r>
    <x v="576"/>
    <s v="149 Main St"/>
    <n v="5"/>
    <x v="1"/>
    <d v="2023-09-05T15:03:00"/>
    <x v="0"/>
    <s v="D49"/>
    <n v="9.125"/>
    <x v="0"/>
    <s v="Bike C"/>
    <s v="CityB"/>
    <n v="146"/>
    <n v="28"/>
    <n v="118"/>
    <x v="0"/>
    <s v="Extremely Delayed"/>
    <n v="100"/>
    <x v="0"/>
    <n v="5"/>
    <x v="2"/>
    <x v="2"/>
    <s v="Standard Rules"/>
    <d v="2023-09-01T13:25:00"/>
  </r>
  <r>
    <x v="577"/>
    <s v="526 Main St"/>
    <n v="5"/>
    <x v="0"/>
    <d v="2023-09-03T13:17:00"/>
    <x v="0"/>
    <s v="D32"/>
    <n v="5.9230769230769234"/>
    <x v="1"/>
    <s v="Truck B"/>
    <s v="CityD"/>
    <n v="77"/>
    <n v="21"/>
    <n v="56"/>
    <x v="0"/>
    <s v="Extremely Delayed"/>
    <n v="100"/>
    <x v="1"/>
    <n v="5"/>
    <x v="2"/>
    <x v="2"/>
    <s v="Standard Rules"/>
    <d v="2023-09-01T12:52:00"/>
  </r>
  <r>
    <x v="578"/>
    <s v="169 Elm St"/>
    <n v="5"/>
    <x v="1"/>
    <d v="2023-09-06T09:52:00"/>
    <x v="0"/>
    <s v="D38"/>
    <n v="10.615384615384615"/>
    <x v="1"/>
    <s v="Truck B"/>
    <s v="CityA"/>
    <n v="138"/>
    <n v="0"/>
    <n v="138"/>
    <x v="1"/>
    <s v="On time"/>
    <n v="100"/>
    <x v="2"/>
    <n v="5"/>
    <x v="0"/>
    <x v="2"/>
    <s v="Expedited Rules"/>
    <d v="2023-09-01T13:07:00"/>
  </r>
  <r>
    <x v="579"/>
    <s v="860 Oak St"/>
    <n v="5"/>
    <x v="2"/>
    <d v="2023-09-08T12:23:00"/>
    <x v="1"/>
    <s v="D96"/>
    <n v="3.05"/>
    <x v="0"/>
    <s v="Truck B"/>
    <s v="CityA"/>
    <n v="61"/>
    <n v="6"/>
    <n v="55"/>
    <x v="0"/>
    <s v="Delayed"/>
    <n v="100"/>
    <x v="1"/>
    <n v="5"/>
    <x v="0"/>
    <x v="0"/>
    <s v="Expedited Rules"/>
    <d v="2023-09-01T13:31:00"/>
  </r>
  <r>
    <x v="580"/>
    <s v="848 Oak St"/>
    <n v="5"/>
    <x v="1"/>
    <d v="2023-09-07T08:20:00"/>
    <x v="0"/>
    <s v="D92"/>
    <n v="5.8461538461538458"/>
    <x v="1"/>
    <s v="Bike C"/>
    <s v="CityD"/>
    <n v="76"/>
    <n v="10"/>
    <n v="66"/>
    <x v="0"/>
    <s v="Delayed"/>
    <n v="100"/>
    <x v="1"/>
    <n v="5"/>
    <x v="2"/>
    <x v="0"/>
    <s v="Custom Rules"/>
    <d v="2023-09-01T14:39:00"/>
  </r>
  <r>
    <x v="581"/>
    <s v="62 Pine St"/>
    <n v="5"/>
    <x v="3"/>
    <d v="2023-09-01T16:08:00"/>
    <x v="0"/>
    <s v="D52"/>
    <n v="13.5625"/>
    <x v="0"/>
    <s v="Bike C"/>
    <s v="CityA"/>
    <n v="217"/>
    <n v="12"/>
    <n v="205"/>
    <x v="0"/>
    <s v="Delayed"/>
    <n v="100"/>
    <x v="0"/>
    <n v="5"/>
    <x v="0"/>
    <x v="0"/>
    <s v="Custom Rules"/>
    <d v="2023-09-01T11:32:00"/>
  </r>
  <r>
    <x v="582"/>
    <s v="892 Oak St"/>
    <n v="5"/>
    <x v="1"/>
    <d v="2023-09-06T10:08:00"/>
    <x v="0"/>
    <s v="D59"/>
    <n v="10.5"/>
    <x v="0"/>
    <s v="Van A"/>
    <s v="CityE"/>
    <n v="168"/>
    <n v="23"/>
    <n v="145"/>
    <x v="0"/>
    <s v="Extremely Delayed"/>
    <n v="100"/>
    <x v="0"/>
    <n v="5"/>
    <x v="2"/>
    <x v="0"/>
    <s v="Standard Rules"/>
    <d v="2023-09-01T16:50:00"/>
  </r>
  <r>
    <x v="583"/>
    <s v="29 Elm St"/>
    <n v="5"/>
    <x v="4"/>
    <d v="2023-09-01T15:53:00"/>
    <x v="1"/>
    <s v="D31"/>
    <n v="21.727272727272727"/>
    <x v="1"/>
    <s v="Bike C"/>
    <s v="CityB"/>
    <n v="239"/>
    <n v="22"/>
    <n v="217"/>
    <x v="0"/>
    <s v="Extremely Delayed"/>
    <n v="100"/>
    <x v="1"/>
    <n v="5"/>
    <x v="0"/>
    <x v="2"/>
    <s v="Standard Rules"/>
    <d v="2023-09-01T08:49:00"/>
  </r>
  <r>
    <x v="584"/>
    <s v="401 Pine St"/>
    <n v="5"/>
    <x v="0"/>
    <d v="2023-09-01T08:46:00"/>
    <x v="1"/>
    <s v="D76"/>
    <n v="5.0769230769230766"/>
    <x v="1"/>
    <s v="Van A"/>
    <s v="CityD"/>
    <n v="66"/>
    <n v="21"/>
    <n v="45"/>
    <x v="0"/>
    <s v="Extremely Delayed"/>
    <n v="100"/>
    <x v="0"/>
    <n v="5"/>
    <x v="0"/>
    <x v="0"/>
    <s v="Custom Rules"/>
    <d v="2023-09-01T11:18:00"/>
  </r>
  <r>
    <x v="585"/>
    <s v="857 Elm St"/>
    <n v="5"/>
    <x v="2"/>
    <d v="2023-09-07T09:40:00"/>
    <x v="0"/>
    <s v="D15"/>
    <n v="9.6111111111111107"/>
    <x v="0"/>
    <s v="Van A"/>
    <s v="CityD"/>
    <n v="173"/>
    <n v="12"/>
    <n v="161"/>
    <x v="0"/>
    <s v="Delayed"/>
    <n v="100"/>
    <x v="0"/>
    <n v="5"/>
    <x v="1"/>
    <x v="2"/>
    <s v="Standard Rules"/>
    <d v="2023-09-01T13:22:00"/>
  </r>
  <r>
    <x v="586"/>
    <s v="491 Cedar St"/>
    <n v="5"/>
    <x v="0"/>
    <d v="2023-09-06T11:59:00"/>
    <x v="1"/>
    <s v="D79"/>
    <n v="16.181818181818183"/>
    <x v="1"/>
    <s v="Van A"/>
    <s v="CityA"/>
    <n v="178"/>
    <n v="5"/>
    <n v="173"/>
    <x v="0"/>
    <s v="Delayed"/>
    <n v="100"/>
    <x v="2"/>
    <n v="5"/>
    <x v="3"/>
    <x v="2"/>
    <s v="Expedited Rules"/>
    <d v="2023-09-01T13:10:00"/>
  </r>
  <r>
    <x v="587"/>
    <s v="911 Pine St"/>
    <n v="5"/>
    <x v="2"/>
    <d v="2023-09-01T14:17:00"/>
    <x v="0"/>
    <s v="D1"/>
    <n v="12.421052631578947"/>
    <x v="0"/>
    <s v="Truck B"/>
    <s v="CityC"/>
    <n v="236"/>
    <n v="9"/>
    <n v="227"/>
    <x v="0"/>
    <s v="Delayed"/>
    <n v="100"/>
    <x v="2"/>
    <n v="5"/>
    <x v="0"/>
    <x v="0"/>
    <s v="Standard Rules"/>
    <d v="2023-09-01T10:06:00"/>
  </r>
  <r>
    <x v="588"/>
    <s v="248 Cedar St"/>
    <n v="5"/>
    <x v="0"/>
    <d v="2023-09-04T15:10:00"/>
    <x v="0"/>
    <s v="D1"/>
    <n v="7.8421052631578947"/>
    <x v="0"/>
    <s v="Truck B"/>
    <s v="CityD"/>
    <n v="149"/>
    <n v="5"/>
    <n v="144"/>
    <x v="0"/>
    <s v="Delayed"/>
    <n v="100"/>
    <x v="1"/>
    <n v="5"/>
    <x v="0"/>
    <x v="0"/>
    <s v="Standard Rules"/>
    <d v="2023-09-01T15:55:00"/>
  </r>
  <r>
    <x v="589"/>
    <s v="295 Pine St"/>
    <n v="5"/>
    <x v="3"/>
    <d v="2023-09-08T10:17:00"/>
    <x v="1"/>
    <s v="D67"/>
    <n v="17"/>
    <x v="1"/>
    <s v="Van A"/>
    <s v="CityC"/>
    <n v="187"/>
    <n v="14"/>
    <n v="173"/>
    <x v="0"/>
    <s v="Delayed"/>
    <n v="100"/>
    <x v="2"/>
    <n v="5"/>
    <x v="3"/>
    <x v="1"/>
    <s v="Expedited Rules"/>
    <d v="2023-09-01T11:31:00"/>
  </r>
  <r>
    <x v="590"/>
    <s v="444 Cedar St"/>
    <n v="5"/>
    <x v="3"/>
    <d v="2023-09-03T10:32:00"/>
    <x v="1"/>
    <s v="D67"/>
    <n v="21.545454545454547"/>
    <x v="1"/>
    <s v="Bike C"/>
    <s v="CityD"/>
    <n v="237"/>
    <n v="8"/>
    <n v="229"/>
    <x v="0"/>
    <s v="Delayed"/>
    <n v="100"/>
    <x v="0"/>
    <n v="5"/>
    <x v="4"/>
    <x v="0"/>
    <s v="Custom Rules"/>
    <d v="2023-09-01T09:23:00"/>
  </r>
  <r>
    <x v="591"/>
    <s v="428 Main St"/>
    <n v="5"/>
    <x v="0"/>
    <d v="2023-09-06T16:39:00"/>
    <x v="1"/>
    <s v="D74"/>
    <n v="10.6"/>
    <x v="1"/>
    <s v="Bike C"/>
    <s v="CityA"/>
    <n v="159"/>
    <n v="14"/>
    <n v="145"/>
    <x v="0"/>
    <s v="Delayed"/>
    <n v="100"/>
    <x v="0"/>
    <n v="5"/>
    <x v="1"/>
    <x v="1"/>
    <s v="Expedited Rules"/>
    <d v="2023-09-01T16:06:00"/>
  </r>
  <r>
    <x v="592"/>
    <s v="87 Elm St"/>
    <n v="5"/>
    <x v="3"/>
    <d v="2023-09-01T12:00:00"/>
    <x v="1"/>
    <s v="D99"/>
    <n v="10.388888888888889"/>
    <x v="0"/>
    <s v="Van A"/>
    <s v="CityD"/>
    <n v="187"/>
    <n v="9"/>
    <n v="178"/>
    <x v="0"/>
    <s v="Delayed"/>
    <n v="100"/>
    <x v="1"/>
    <n v="5"/>
    <x v="2"/>
    <x v="2"/>
    <s v="Expedited Rules"/>
    <d v="2023-09-01T16:29:00"/>
  </r>
  <r>
    <x v="593"/>
    <s v="379 Oak St"/>
    <n v="5"/>
    <x v="1"/>
    <d v="2023-09-03T09:31:00"/>
    <x v="0"/>
    <s v="D100"/>
    <n v="12.071428571428571"/>
    <x v="1"/>
    <s v="Van A"/>
    <s v="CityA"/>
    <n v="169"/>
    <n v="20"/>
    <n v="149"/>
    <x v="0"/>
    <s v="Extremely Delayed"/>
    <n v="100"/>
    <x v="0"/>
    <n v="5"/>
    <x v="2"/>
    <x v="1"/>
    <s v="Expedited Rules"/>
    <d v="2023-09-01T13:17:00"/>
  </r>
  <r>
    <x v="594"/>
    <s v="288 Pine St"/>
    <n v="5"/>
    <x v="4"/>
    <d v="2023-09-05T10:44:00"/>
    <x v="0"/>
    <s v="D73"/>
    <n v="9.6428571428571423"/>
    <x v="1"/>
    <s v="Bike C"/>
    <s v="CityD"/>
    <n v="135"/>
    <n v="27"/>
    <n v="108"/>
    <x v="0"/>
    <s v="Extremely Delayed"/>
    <n v="100"/>
    <x v="0"/>
    <n v="5"/>
    <x v="3"/>
    <x v="0"/>
    <s v="Custom Rules"/>
    <d v="2023-09-01T11:39:00"/>
  </r>
  <r>
    <x v="595"/>
    <s v="311 Cedar St"/>
    <n v="5"/>
    <x v="0"/>
    <d v="2023-09-02T15:15:00"/>
    <x v="1"/>
    <s v="D12"/>
    <n v="9.4285714285714288"/>
    <x v="0"/>
    <s v="Bike C"/>
    <s v="CityD"/>
    <n v="198"/>
    <n v="19"/>
    <n v="179"/>
    <x v="0"/>
    <s v="Extremely Delayed"/>
    <n v="100"/>
    <x v="1"/>
    <n v="5"/>
    <x v="4"/>
    <x v="0"/>
    <s v="Standard Rules"/>
    <d v="2023-09-01T08:18:00"/>
  </r>
  <r>
    <x v="596"/>
    <s v="335 Oak St"/>
    <n v="5"/>
    <x v="1"/>
    <d v="2023-09-02T10:26:00"/>
    <x v="1"/>
    <s v="D16"/>
    <n v="10.333333333333334"/>
    <x v="0"/>
    <s v="Truck B"/>
    <s v="CityB"/>
    <n v="186"/>
    <n v="13"/>
    <n v="173"/>
    <x v="0"/>
    <s v="Delayed"/>
    <n v="100"/>
    <x v="1"/>
    <n v="5"/>
    <x v="4"/>
    <x v="1"/>
    <s v="Custom Rules"/>
    <d v="2023-09-01T13:33:00"/>
  </r>
  <r>
    <x v="597"/>
    <s v="524 Pine St"/>
    <n v="5"/>
    <x v="1"/>
    <d v="2023-09-06T14:59:00"/>
    <x v="1"/>
    <s v="D33"/>
    <n v="12.357142857142858"/>
    <x v="1"/>
    <s v="Truck B"/>
    <s v="CityD"/>
    <n v="173"/>
    <n v="16"/>
    <n v="157"/>
    <x v="0"/>
    <s v="Extremely Delayed"/>
    <n v="100"/>
    <x v="0"/>
    <n v="5"/>
    <x v="1"/>
    <x v="1"/>
    <s v="Custom Rules"/>
    <d v="2023-09-01T16:12:00"/>
  </r>
  <r>
    <x v="598"/>
    <s v="776 Cedar St"/>
    <n v="5"/>
    <x v="0"/>
    <d v="2023-09-02T08:30:00"/>
    <x v="1"/>
    <s v="D16"/>
    <n v="7.4444444444444446"/>
    <x v="0"/>
    <s v="Van A"/>
    <s v="CityC"/>
    <n v="134"/>
    <n v="11"/>
    <n v="123"/>
    <x v="0"/>
    <s v="Delayed"/>
    <n v="100"/>
    <x v="1"/>
    <n v="5"/>
    <x v="4"/>
    <x v="1"/>
    <s v="Custom Rules"/>
    <d v="2023-09-01T14:33:00"/>
  </r>
  <r>
    <x v="599"/>
    <s v="946 Cedar St"/>
    <n v="5"/>
    <x v="0"/>
    <d v="2023-09-06T08:50:00"/>
    <x v="0"/>
    <s v="D52"/>
    <n v="6.875"/>
    <x v="0"/>
    <s v="Van A"/>
    <s v="CityB"/>
    <n v="110"/>
    <n v="20"/>
    <n v="90"/>
    <x v="0"/>
    <s v="Extremely Delayed"/>
    <n v="100"/>
    <x v="2"/>
    <n v="5"/>
    <x v="2"/>
    <x v="1"/>
    <s v="Custom Rules"/>
    <d v="2023-09-01T16:15:00"/>
  </r>
  <r>
    <x v="600"/>
    <s v="677 Cedar St"/>
    <n v="5"/>
    <x v="2"/>
    <d v="2023-09-01T16:41:00"/>
    <x v="1"/>
    <s v="D1"/>
    <n v="3.7894736842105261"/>
    <x v="0"/>
    <s v="Van A"/>
    <s v="CityE"/>
    <n v="72"/>
    <n v="16"/>
    <n v="56"/>
    <x v="0"/>
    <s v="Extremely Delayed"/>
    <n v="100"/>
    <x v="0"/>
    <n v="5"/>
    <x v="1"/>
    <x v="0"/>
    <s v="Custom Rules"/>
    <d v="2023-09-01T17:14:00"/>
  </r>
  <r>
    <x v="601"/>
    <s v="481 Oak St"/>
    <n v="5"/>
    <x v="3"/>
    <d v="2023-09-06T09:07:00"/>
    <x v="1"/>
    <s v="D3"/>
    <n v="2.7272727272727271"/>
    <x v="0"/>
    <s v="Van A"/>
    <s v="CityC"/>
    <n v="60"/>
    <n v="18"/>
    <n v="42"/>
    <x v="0"/>
    <s v="Extremely Delayed"/>
    <n v="100"/>
    <x v="2"/>
    <n v="5"/>
    <x v="3"/>
    <x v="2"/>
    <s v="Standard Rules"/>
    <d v="2023-09-01T16:06:00"/>
  </r>
  <r>
    <x v="602"/>
    <s v="709 Pine St"/>
    <n v="5"/>
    <x v="4"/>
    <d v="2023-09-03T08:39:00"/>
    <x v="0"/>
    <s v="D75"/>
    <n v="18.833333333333332"/>
    <x v="1"/>
    <s v="Bike C"/>
    <s v="CityA"/>
    <n v="226"/>
    <n v="0"/>
    <n v="226"/>
    <x v="1"/>
    <s v="On time"/>
    <n v="100"/>
    <x v="0"/>
    <n v="5"/>
    <x v="3"/>
    <x v="0"/>
    <s v="Standard Rules"/>
    <d v="2023-09-01T10:30:00"/>
  </r>
  <r>
    <x v="603"/>
    <s v="546 Cedar St"/>
    <n v="5"/>
    <x v="0"/>
    <d v="2023-09-02T15:56:00"/>
    <x v="0"/>
    <s v="D12"/>
    <n v="10"/>
    <x v="0"/>
    <s v="Truck B"/>
    <s v="CityA"/>
    <n v="210"/>
    <n v="11"/>
    <n v="199"/>
    <x v="0"/>
    <s v="Delayed"/>
    <n v="100"/>
    <x v="0"/>
    <n v="5"/>
    <x v="0"/>
    <x v="1"/>
    <s v="Custom Rules"/>
    <d v="2023-09-01T16:45:00"/>
  </r>
  <r>
    <x v="604"/>
    <s v="647 Main St"/>
    <n v="5"/>
    <x v="4"/>
    <d v="2023-09-03T09:20:00"/>
    <x v="0"/>
    <s v="D50"/>
    <n v="6.6111111111111107"/>
    <x v="0"/>
    <s v="Bike C"/>
    <s v="CityE"/>
    <n v="119"/>
    <n v="14"/>
    <n v="105"/>
    <x v="0"/>
    <s v="Delayed"/>
    <n v="100"/>
    <x v="1"/>
    <n v="5"/>
    <x v="4"/>
    <x v="2"/>
    <s v="Custom Rules"/>
    <d v="2023-09-01T09:32:00"/>
  </r>
  <r>
    <x v="605"/>
    <s v="645 Oak St"/>
    <n v="5"/>
    <x v="4"/>
    <d v="2023-09-01T14:05:00"/>
    <x v="1"/>
    <s v="D73"/>
    <n v="16.714285714285715"/>
    <x v="1"/>
    <s v="Truck B"/>
    <s v="CityC"/>
    <n v="234"/>
    <n v="28"/>
    <n v="206"/>
    <x v="0"/>
    <s v="Extremely Delayed"/>
    <n v="100"/>
    <x v="2"/>
    <n v="5"/>
    <x v="1"/>
    <x v="2"/>
    <s v="Standard Rules"/>
    <d v="2023-09-01T09:25:00"/>
  </r>
  <r>
    <x v="606"/>
    <s v="896 Oak St"/>
    <n v="5"/>
    <x v="0"/>
    <d v="2023-09-08T13:14:00"/>
    <x v="0"/>
    <s v="D97"/>
    <n v="3.05"/>
    <x v="0"/>
    <s v="Van A"/>
    <s v="CityB"/>
    <n v="61"/>
    <n v="27"/>
    <n v="34"/>
    <x v="0"/>
    <s v="Extremely Delayed"/>
    <n v="100"/>
    <x v="0"/>
    <n v="5"/>
    <x v="3"/>
    <x v="0"/>
    <s v="Standard Rules"/>
    <d v="2023-09-01T09:30:00"/>
  </r>
  <r>
    <x v="607"/>
    <s v="526 Elm St"/>
    <n v="5"/>
    <x v="4"/>
    <d v="2023-09-03T08:52:00"/>
    <x v="1"/>
    <s v="D95"/>
    <n v="9.1538461538461533"/>
    <x v="1"/>
    <s v="Bike C"/>
    <s v="CityD"/>
    <n v="119"/>
    <n v="2"/>
    <n v="117"/>
    <x v="0"/>
    <s v="Delayed"/>
    <n v="100"/>
    <x v="0"/>
    <n v="5"/>
    <x v="0"/>
    <x v="1"/>
    <s v="Custom Rules"/>
    <d v="2023-09-01T15:04:00"/>
  </r>
  <r>
    <x v="608"/>
    <s v="950 Oak St"/>
    <n v="5"/>
    <x v="2"/>
    <d v="2023-09-01T11:02:00"/>
    <x v="1"/>
    <s v="D81"/>
    <n v="11.4"/>
    <x v="1"/>
    <s v="Van A"/>
    <s v="CityB"/>
    <n v="114"/>
    <n v="15"/>
    <n v="99"/>
    <x v="0"/>
    <s v="Delayed"/>
    <n v="100"/>
    <x v="2"/>
    <n v="5"/>
    <x v="1"/>
    <x v="1"/>
    <s v="Expedited Rules"/>
    <d v="2023-09-01T14:50:00"/>
  </r>
  <r>
    <x v="609"/>
    <s v="580 Elm St"/>
    <n v="5"/>
    <x v="4"/>
    <d v="2023-09-07T15:04:00"/>
    <x v="1"/>
    <s v="D20"/>
    <n v="10.1875"/>
    <x v="0"/>
    <s v="Truck B"/>
    <s v="CityB"/>
    <n v="163"/>
    <n v="19"/>
    <n v="144"/>
    <x v="0"/>
    <s v="Extremely Delayed"/>
    <n v="100"/>
    <x v="2"/>
    <n v="5"/>
    <x v="0"/>
    <x v="0"/>
    <s v="Standard Rules"/>
    <d v="2023-09-01T09:51:00"/>
  </r>
  <r>
    <x v="610"/>
    <s v="996 Oak St"/>
    <n v="5"/>
    <x v="2"/>
    <d v="2023-09-01T13:43:00"/>
    <x v="0"/>
    <s v="D31"/>
    <n v="16.363636363636363"/>
    <x v="1"/>
    <s v="Truck B"/>
    <s v="CityC"/>
    <n v="180"/>
    <n v="5"/>
    <n v="175"/>
    <x v="0"/>
    <s v="Delayed"/>
    <n v="100"/>
    <x v="1"/>
    <n v="5"/>
    <x v="0"/>
    <x v="2"/>
    <s v="Standard Rules"/>
    <d v="2023-09-01T16:26:00"/>
  </r>
  <r>
    <x v="611"/>
    <s v="846 Oak St"/>
    <n v="5"/>
    <x v="0"/>
    <d v="2023-09-05T08:30:00"/>
    <x v="1"/>
    <s v="D18"/>
    <n v="6"/>
    <x v="0"/>
    <s v="Truck B"/>
    <s v="CityD"/>
    <n v="126"/>
    <n v="3"/>
    <n v="123"/>
    <x v="0"/>
    <s v="Delayed"/>
    <n v="100"/>
    <x v="1"/>
    <n v="5"/>
    <x v="3"/>
    <x v="1"/>
    <s v="Standard Rules"/>
    <d v="2023-09-01T10:04:00"/>
  </r>
  <r>
    <x v="612"/>
    <s v="693 Pine St"/>
    <n v="5"/>
    <x v="4"/>
    <d v="2023-09-05T09:56:00"/>
    <x v="0"/>
    <s v="D88"/>
    <n v="13.5"/>
    <x v="1"/>
    <s v="Truck B"/>
    <s v="CityA"/>
    <n v="135"/>
    <n v="26"/>
    <n v="109"/>
    <x v="0"/>
    <s v="Extremely Delayed"/>
    <n v="100"/>
    <x v="0"/>
    <n v="5"/>
    <x v="0"/>
    <x v="2"/>
    <s v="Custom Rules"/>
    <d v="2023-09-01T09:41:00"/>
  </r>
  <r>
    <x v="613"/>
    <s v="271 Cedar St"/>
    <n v="5"/>
    <x v="1"/>
    <d v="2023-09-06T16:45:00"/>
    <x v="0"/>
    <s v="D64"/>
    <n v="6.2352941176470589"/>
    <x v="0"/>
    <s v="Truck B"/>
    <s v="CityD"/>
    <n v="106"/>
    <n v="28"/>
    <n v="78"/>
    <x v="0"/>
    <s v="Extremely Delayed"/>
    <n v="100"/>
    <x v="2"/>
    <n v="5"/>
    <x v="3"/>
    <x v="2"/>
    <s v="Standard Rules"/>
    <d v="2023-09-01T15:13:00"/>
  </r>
  <r>
    <x v="614"/>
    <s v="686 Elm St"/>
    <n v="5"/>
    <x v="0"/>
    <d v="2023-09-03T12:14:00"/>
    <x v="0"/>
    <s v="D26"/>
    <n v="8.0666666666666664"/>
    <x v="1"/>
    <s v="Truck B"/>
    <s v="CityD"/>
    <n v="121"/>
    <n v="5"/>
    <n v="116"/>
    <x v="0"/>
    <s v="Delayed"/>
    <n v="100"/>
    <x v="1"/>
    <n v="5"/>
    <x v="3"/>
    <x v="1"/>
    <s v="Custom Rules"/>
    <d v="2023-09-01T13:46:00"/>
  </r>
  <r>
    <x v="615"/>
    <s v="912 Elm St"/>
    <n v="5"/>
    <x v="4"/>
    <d v="2023-09-07T16:29:00"/>
    <x v="1"/>
    <s v="D59"/>
    <n v="8.0625"/>
    <x v="0"/>
    <s v="Van A"/>
    <s v="CityB"/>
    <n v="129"/>
    <n v="16"/>
    <n v="113"/>
    <x v="0"/>
    <s v="Extremely Delayed"/>
    <n v="100"/>
    <x v="2"/>
    <n v="5"/>
    <x v="0"/>
    <x v="1"/>
    <s v="Custom Rules"/>
    <d v="2023-09-01T11:09:00"/>
  </r>
  <r>
    <x v="616"/>
    <s v="195 Oak St"/>
    <n v="5"/>
    <x v="0"/>
    <d v="2023-09-04T16:36:00"/>
    <x v="1"/>
    <s v="D95"/>
    <n v="13.384615384615385"/>
    <x v="1"/>
    <s v="Bike C"/>
    <s v="CityB"/>
    <n v="174"/>
    <n v="27"/>
    <n v="147"/>
    <x v="0"/>
    <s v="Extremely Delayed"/>
    <n v="100"/>
    <x v="2"/>
    <n v="5"/>
    <x v="3"/>
    <x v="1"/>
    <s v="Expedited Rules"/>
    <d v="2023-09-01T15:56:00"/>
  </r>
  <r>
    <x v="617"/>
    <s v="567 Oak St"/>
    <n v="5"/>
    <x v="2"/>
    <d v="2023-09-03T14:22:00"/>
    <x v="0"/>
    <s v="D75"/>
    <n v="17.916666666666668"/>
    <x v="1"/>
    <s v="Bike C"/>
    <s v="CityA"/>
    <n v="215"/>
    <n v="6"/>
    <n v="209"/>
    <x v="0"/>
    <s v="Delayed"/>
    <n v="100"/>
    <x v="0"/>
    <n v="5"/>
    <x v="1"/>
    <x v="0"/>
    <s v="Standard Rules"/>
    <d v="2023-09-01T15:16:00"/>
  </r>
  <r>
    <x v="618"/>
    <s v="818 Pine St"/>
    <n v="5"/>
    <x v="0"/>
    <d v="2023-09-08T12:17:00"/>
    <x v="1"/>
    <s v="D87"/>
    <n v="17.545454545454547"/>
    <x v="1"/>
    <s v="Van A"/>
    <s v="CityB"/>
    <n v="193"/>
    <n v="2"/>
    <n v="191"/>
    <x v="0"/>
    <s v="Delayed"/>
    <n v="100"/>
    <x v="2"/>
    <n v="5"/>
    <x v="3"/>
    <x v="0"/>
    <s v="Expedited Rules"/>
    <d v="2023-09-01T09:04:00"/>
  </r>
  <r>
    <x v="619"/>
    <s v="533 Elm St"/>
    <n v="5"/>
    <x v="3"/>
    <d v="2023-09-02T09:26:00"/>
    <x v="0"/>
    <s v="D69"/>
    <n v="10.23076923076923"/>
    <x v="1"/>
    <s v="Bike C"/>
    <s v="CityB"/>
    <n v="133"/>
    <n v="11"/>
    <n v="122"/>
    <x v="0"/>
    <s v="Delayed"/>
    <n v="100"/>
    <x v="0"/>
    <n v="5"/>
    <x v="0"/>
    <x v="2"/>
    <s v="Standard Rules"/>
    <d v="2023-09-01T15:29:00"/>
  </r>
  <r>
    <x v="620"/>
    <s v="742 Oak St"/>
    <n v="5"/>
    <x v="2"/>
    <d v="2023-09-03T16:59:00"/>
    <x v="1"/>
    <s v="D99"/>
    <n v="9.3333333333333339"/>
    <x v="0"/>
    <s v="Van A"/>
    <s v="CityD"/>
    <n v="168"/>
    <n v="6"/>
    <n v="162"/>
    <x v="0"/>
    <s v="Delayed"/>
    <n v="100"/>
    <x v="2"/>
    <n v="5"/>
    <x v="3"/>
    <x v="0"/>
    <s v="Custom Rules"/>
    <d v="2023-09-01T12:14:00"/>
  </r>
  <r>
    <x v="621"/>
    <s v="211 Cedar St"/>
    <n v="5"/>
    <x v="4"/>
    <d v="2023-09-05T15:12:00"/>
    <x v="1"/>
    <s v="D74"/>
    <n v="13.066666666666666"/>
    <x v="1"/>
    <s v="Truck B"/>
    <s v="CityA"/>
    <n v="196"/>
    <n v="17"/>
    <n v="179"/>
    <x v="0"/>
    <s v="Extremely Delayed"/>
    <n v="100"/>
    <x v="2"/>
    <n v="5"/>
    <x v="3"/>
    <x v="2"/>
    <s v="Expedited Rules"/>
    <d v="2023-09-01T09:39:00"/>
  </r>
  <r>
    <x v="622"/>
    <s v="188 Pine St"/>
    <n v="5"/>
    <x v="4"/>
    <d v="2023-09-04T16:05:00"/>
    <x v="1"/>
    <s v="D94"/>
    <n v="8.3571428571428577"/>
    <x v="1"/>
    <s v="Bike C"/>
    <s v="CityA"/>
    <n v="117"/>
    <n v="20"/>
    <n v="97"/>
    <x v="0"/>
    <s v="Extremely Delayed"/>
    <n v="100"/>
    <x v="2"/>
    <n v="5"/>
    <x v="4"/>
    <x v="2"/>
    <s v="Expedited Rules"/>
    <d v="2023-09-01T11:32:00"/>
  </r>
  <r>
    <x v="623"/>
    <s v="252 Pine St"/>
    <n v="5"/>
    <x v="1"/>
    <d v="2023-09-05T09:02:00"/>
    <x v="1"/>
    <s v="D59"/>
    <n v="14.125"/>
    <x v="0"/>
    <s v="Van A"/>
    <s v="CityE"/>
    <n v="226"/>
    <n v="5"/>
    <n v="221"/>
    <x v="0"/>
    <s v="Delayed"/>
    <n v="100"/>
    <x v="1"/>
    <n v="5"/>
    <x v="1"/>
    <x v="2"/>
    <s v="Expedited Rules"/>
    <d v="2023-09-01T11:25:00"/>
  </r>
  <r>
    <x v="624"/>
    <s v="735 Oak St"/>
    <n v="5"/>
    <x v="0"/>
    <d v="2023-09-03T13:02:00"/>
    <x v="1"/>
    <s v="D95"/>
    <n v="14.76923076923077"/>
    <x v="1"/>
    <s v="Bike C"/>
    <s v="CityC"/>
    <n v="192"/>
    <n v="3"/>
    <n v="189"/>
    <x v="0"/>
    <s v="Delayed"/>
    <n v="100"/>
    <x v="0"/>
    <n v="5"/>
    <x v="2"/>
    <x v="2"/>
    <s v="Custom Rules"/>
    <d v="2023-09-01T08:14:00"/>
  </r>
  <r>
    <x v="625"/>
    <s v="471 Cedar St"/>
    <n v="5"/>
    <x v="4"/>
    <d v="2023-09-07T13:49:00"/>
    <x v="1"/>
    <s v="D92"/>
    <n v="14.538461538461538"/>
    <x v="1"/>
    <s v="Van A"/>
    <s v="CityC"/>
    <n v="189"/>
    <n v="26"/>
    <n v="163"/>
    <x v="0"/>
    <s v="Extremely Delayed"/>
    <n v="100"/>
    <x v="2"/>
    <n v="5"/>
    <x v="3"/>
    <x v="0"/>
    <s v="Standard Rules"/>
    <d v="2023-09-01T11:14:00"/>
  </r>
  <r>
    <x v="626"/>
    <s v="150 Oak St"/>
    <n v="5"/>
    <x v="0"/>
    <d v="2023-09-03T11:43:00"/>
    <x v="1"/>
    <s v="D80"/>
    <n v="17.153846153846153"/>
    <x v="1"/>
    <s v="Bike C"/>
    <s v="CityA"/>
    <n v="223"/>
    <n v="19"/>
    <n v="204"/>
    <x v="0"/>
    <s v="Extremely Delayed"/>
    <n v="100"/>
    <x v="1"/>
    <n v="5"/>
    <x v="0"/>
    <x v="0"/>
    <s v="Custom Rules"/>
    <d v="2023-09-01T17:22:00"/>
  </r>
  <r>
    <x v="627"/>
    <s v="74 Oak St"/>
    <n v="5"/>
    <x v="3"/>
    <d v="2023-09-05T09:29:00"/>
    <x v="1"/>
    <s v="D6"/>
    <n v="8.8125"/>
    <x v="0"/>
    <s v="Van A"/>
    <s v="CityD"/>
    <n v="141"/>
    <n v="13"/>
    <n v="128"/>
    <x v="0"/>
    <s v="Delayed"/>
    <n v="100"/>
    <x v="0"/>
    <n v="5"/>
    <x v="2"/>
    <x v="2"/>
    <s v="Expedited Rules"/>
    <d v="2023-09-01T14:25:00"/>
  </r>
  <r>
    <x v="628"/>
    <s v="990 Pine St"/>
    <n v="5"/>
    <x v="0"/>
    <d v="2023-09-06T11:56:00"/>
    <x v="1"/>
    <s v="D50"/>
    <n v="11.277777777777779"/>
    <x v="0"/>
    <s v="Bike C"/>
    <s v="CityC"/>
    <n v="203"/>
    <n v="27"/>
    <n v="176"/>
    <x v="0"/>
    <s v="Extremely Delayed"/>
    <n v="100"/>
    <x v="2"/>
    <n v="5"/>
    <x v="3"/>
    <x v="0"/>
    <s v="Expedited Rules"/>
    <d v="2023-09-01T14:42:00"/>
  </r>
  <r>
    <x v="629"/>
    <s v="403 Main St"/>
    <n v="5"/>
    <x v="3"/>
    <d v="2023-09-04T15:16:00"/>
    <x v="1"/>
    <s v="D2"/>
    <n v="5.32"/>
    <x v="0"/>
    <s v="Van A"/>
    <s v="CityB"/>
    <n v="133"/>
    <n v="16"/>
    <n v="117"/>
    <x v="0"/>
    <s v="Extremely Delayed"/>
    <n v="100"/>
    <x v="0"/>
    <n v="5"/>
    <x v="2"/>
    <x v="2"/>
    <s v="Custom Rules"/>
    <d v="2023-09-01T09:03:00"/>
  </r>
  <r>
    <x v="630"/>
    <s v="194 Oak St"/>
    <n v="5"/>
    <x v="1"/>
    <d v="2023-09-03T13:55:00"/>
    <x v="0"/>
    <s v="D70"/>
    <n v="6.8235294117647056"/>
    <x v="0"/>
    <s v="Truck B"/>
    <s v="CityB"/>
    <n v="116"/>
    <n v="1"/>
    <n v="115"/>
    <x v="0"/>
    <s v="Delayed"/>
    <n v="100"/>
    <x v="0"/>
    <n v="5"/>
    <x v="4"/>
    <x v="0"/>
    <s v="Custom Rules"/>
    <d v="2023-09-01T10:28:00"/>
  </r>
  <r>
    <x v="631"/>
    <s v="466 Cedar St"/>
    <n v="5"/>
    <x v="0"/>
    <d v="2023-09-01T14:33:00"/>
    <x v="0"/>
    <s v="D94"/>
    <n v="5.5"/>
    <x v="1"/>
    <s v="Truck B"/>
    <s v="CityA"/>
    <n v="77"/>
    <n v="5"/>
    <n v="72"/>
    <x v="0"/>
    <s v="Delayed"/>
    <n v="100"/>
    <x v="2"/>
    <n v="5"/>
    <x v="3"/>
    <x v="1"/>
    <s v="Expedited Rules"/>
    <d v="2023-09-01T09:24:00"/>
  </r>
  <r>
    <x v="632"/>
    <s v="841 Oak St"/>
    <n v="5"/>
    <x v="0"/>
    <d v="2023-09-05T14:55:00"/>
    <x v="0"/>
    <s v="D44"/>
    <n v="5.916666666666667"/>
    <x v="1"/>
    <s v="Bike C"/>
    <s v="CityD"/>
    <n v="71"/>
    <n v="13"/>
    <n v="58"/>
    <x v="0"/>
    <s v="Delayed"/>
    <n v="100"/>
    <x v="0"/>
    <n v="5"/>
    <x v="0"/>
    <x v="2"/>
    <s v="Standard Rules"/>
    <d v="2023-09-01T10:26:00"/>
  </r>
  <r>
    <x v="633"/>
    <s v="582 Pine St"/>
    <n v="5"/>
    <x v="2"/>
    <d v="2023-09-01T16:27:00"/>
    <x v="1"/>
    <s v="D39"/>
    <n v="6.2857142857142856"/>
    <x v="1"/>
    <s v="Bike C"/>
    <s v="CityC"/>
    <n v="88"/>
    <n v="14"/>
    <n v="74"/>
    <x v="0"/>
    <s v="Delayed"/>
    <n v="100"/>
    <x v="2"/>
    <n v="5"/>
    <x v="2"/>
    <x v="2"/>
    <s v="Custom Rules"/>
    <d v="2023-09-01T14:32:00"/>
  </r>
  <r>
    <x v="634"/>
    <s v="273 Main St"/>
    <n v="5"/>
    <x v="1"/>
    <d v="2023-09-04T14:28:00"/>
    <x v="1"/>
    <s v="D70"/>
    <n v="7.5882352941176467"/>
    <x v="0"/>
    <s v="Van A"/>
    <s v="CityC"/>
    <n v="129"/>
    <n v="24"/>
    <n v="105"/>
    <x v="0"/>
    <s v="Extremely Delayed"/>
    <n v="100"/>
    <x v="1"/>
    <n v="5"/>
    <x v="4"/>
    <x v="0"/>
    <s v="Standard Rules"/>
    <d v="2023-09-01T09:24:00"/>
  </r>
  <r>
    <x v="635"/>
    <s v="644 Pine St"/>
    <n v="5"/>
    <x v="0"/>
    <d v="2023-09-05T16:14:00"/>
    <x v="0"/>
    <s v="D11"/>
    <n v="8.5333333333333332"/>
    <x v="1"/>
    <s v="Bike C"/>
    <s v="CityC"/>
    <n v="128"/>
    <n v="3"/>
    <n v="125"/>
    <x v="0"/>
    <s v="Delayed"/>
    <n v="100"/>
    <x v="1"/>
    <n v="5"/>
    <x v="2"/>
    <x v="1"/>
    <s v="Standard Rules"/>
    <d v="2023-09-01T13:07:00"/>
  </r>
  <r>
    <x v="636"/>
    <s v="111 Pine St"/>
    <n v="5"/>
    <x v="1"/>
    <d v="2023-09-04T12:59:00"/>
    <x v="0"/>
    <s v="D71"/>
    <n v="10.199999999999999"/>
    <x v="0"/>
    <s v="Truck B"/>
    <s v="CityA"/>
    <n v="204"/>
    <n v="24"/>
    <n v="180"/>
    <x v="0"/>
    <s v="Extremely Delayed"/>
    <n v="100"/>
    <x v="0"/>
    <n v="5"/>
    <x v="0"/>
    <x v="2"/>
    <s v="Expedited Rules"/>
    <d v="2023-09-01T10:07:00"/>
  </r>
  <r>
    <x v="637"/>
    <s v="397 Oak St"/>
    <n v="5"/>
    <x v="3"/>
    <d v="2023-09-03T16:19:00"/>
    <x v="1"/>
    <s v="D55"/>
    <n v="6.5714285714285712"/>
    <x v="1"/>
    <s v="Bike C"/>
    <s v="CityB"/>
    <n v="92"/>
    <n v="25"/>
    <n v="67"/>
    <x v="0"/>
    <s v="Extremely Delayed"/>
    <n v="100"/>
    <x v="1"/>
    <n v="5"/>
    <x v="4"/>
    <x v="2"/>
    <s v="Expedited Rules"/>
    <d v="2023-09-01T15:24:00"/>
  </r>
  <r>
    <x v="638"/>
    <s v="144 Elm St"/>
    <n v="5"/>
    <x v="3"/>
    <d v="2023-09-04T13:51:00"/>
    <x v="0"/>
    <s v="D62"/>
    <n v="19.222222222222221"/>
    <x v="1"/>
    <s v="Truck B"/>
    <s v="CityD"/>
    <n v="173"/>
    <n v="16"/>
    <n v="157"/>
    <x v="0"/>
    <s v="Extremely Delayed"/>
    <n v="100"/>
    <x v="0"/>
    <n v="5"/>
    <x v="4"/>
    <x v="1"/>
    <s v="Standard Rules"/>
    <d v="2023-09-01T12:07:00"/>
  </r>
  <r>
    <x v="639"/>
    <s v="371 Main St"/>
    <n v="5"/>
    <x v="3"/>
    <d v="2023-09-05T14:58:00"/>
    <x v="1"/>
    <s v="D34"/>
    <n v="8.52"/>
    <x v="0"/>
    <s v="Truck B"/>
    <s v="CityB"/>
    <n v="213"/>
    <n v="21"/>
    <n v="192"/>
    <x v="0"/>
    <s v="Extremely Delayed"/>
    <n v="100"/>
    <x v="1"/>
    <n v="5"/>
    <x v="1"/>
    <x v="2"/>
    <s v="Expedited Rules"/>
    <d v="2023-09-01T16:17:00"/>
  </r>
  <r>
    <x v="640"/>
    <s v="868 Main St"/>
    <n v="5"/>
    <x v="4"/>
    <d v="2023-09-03T14:58:00"/>
    <x v="1"/>
    <s v="D50"/>
    <n v="7.333333333333333"/>
    <x v="0"/>
    <s v="Truck B"/>
    <s v="CityD"/>
    <n v="132"/>
    <n v="9"/>
    <n v="123"/>
    <x v="0"/>
    <s v="Delayed"/>
    <n v="100"/>
    <x v="0"/>
    <n v="5"/>
    <x v="3"/>
    <x v="1"/>
    <s v="Standard Rules"/>
    <d v="2023-09-01T11:02:00"/>
  </r>
  <r>
    <x v="641"/>
    <s v="111 Cedar St"/>
    <n v="5"/>
    <x v="0"/>
    <d v="2023-09-06T16:03:00"/>
    <x v="1"/>
    <s v="D32"/>
    <n v="5.615384615384615"/>
    <x v="1"/>
    <s v="Van A"/>
    <s v="CityD"/>
    <n v="73"/>
    <n v="8"/>
    <n v="65"/>
    <x v="0"/>
    <s v="Delayed"/>
    <n v="100"/>
    <x v="0"/>
    <n v="5"/>
    <x v="0"/>
    <x v="1"/>
    <s v="Standard Rules"/>
    <d v="2023-09-01T12:04:00"/>
  </r>
  <r>
    <x v="642"/>
    <s v="275 Elm St"/>
    <n v="5"/>
    <x v="3"/>
    <d v="2023-09-08T13:03:00"/>
    <x v="0"/>
    <s v="D6"/>
    <n v="9.6875"/>
    <x v="0"/>
    <s v="Van A"/>
    <s v="CityD"/>
    <n v="155"/>
    <n v="22"/>
    <n v="133"/>
    <x v="0"/>
    <s v="Extremely Delayed"/>
    <n v="100"/>
    <x v="2"/>
    <n v="5"/>
    <x v="1"/>
    <x v="2"/>
    <s v="Standard Rules"/>
    <d v="2023-09-01T14:09:00"/>
  </r>
  <r>
    <x v="643"/>
    <s v="948 Pine St"/>
    <n v="5"/>
    <x v="2"/>
    <d v="2023-09-05T15:59:00"/>
    <x v="0"/>
    <s v="D7"/>
    <n v="17.384615384615383"/>
    <x v="1"/>
    <s v="Truck B"/>
    <s v="CityE"/>
    <n v="226"/>
    <n v="15"/>
    <n v="211"/>
    <x v="0"/>
    <s v="Delayed"/>
    <n v="100"/>
    <x v="0"/>
    <n v="5"/>
    <x v="4"/>
    <x v="2"/>
    <s v="Standard Rules"/>
    <d v="2023-09-01T10:53:00"/>
  </r>
  <r>
    <x v="644"/>
    <s v="41 Cedar St"/>
    <n v="5"/>
    <x v="3"/>
    <d v="2023-09-06T08:25:00"/>
    <x v="1"/>
    <s v="D3"/>
    <n v="8.4090909090909083"/>
    <x v="0"/>
    <s v="Truck B"/>
    <s v="CityC"/>
    <n v="185"/>
    <n v="27"/>
    <n v="158"/>
    <x v="0"/>
    <s v="Extremely Delayed"/>
    <n v="100"/>
    <x v="1"/>
    <n v="5"/>
    <x v="4"/>
    <x v="2"/>
    <s v="Expedited Rules"/>
    <d v="2023-09-01T10:26:00"/>
  </r>
  <r>
    <x v="645"/>
    <s v="11 Main St"/>
    <n v="5"/>
    <x v="4"/>
    <d v="2023-09-06T15:39:00"/>
    <x v="0"/>
    <s v="D77"/>
    <n v="9.6999999999999993"/>
    <x v="1"/>
    <s v="Truck B"/>
    <s v="CityD"/>
    <n v="97"/>
    <n v="5"/>
    <n v="92"/>
    <x v="0"/>
    <s v="Delayed"/>
    <n v="100"/>
    <x v="1"/>
    <n v="5"/>
    <x v="0"/>
    <x v="1"/>
    <s v="Expedited Rules"/>
    <d v="2023-09-01T14:49:00"/>
  </r>
  <r>
    <x v="646"/>
    <s v="640 Oak St"/>
    <n v="5"/>
    <x v="4"/>
    <d v="2023-09-06T13:05:00"/>
    <x v="1"/>
    <s v="D76"/>
    <n v="17"/>
    <x v="1"/>
    <s v="Bike C"/>
    <s v="CityD"/>
    <n v="221"/>
    <n v="24"/>
    <n v="197"/>
    <x v="0"/>
    <s v="Extremely Delayed"/>
    <n v="100"/>
    <x v="2"/>
    <n v="5"/>
    <x v="2"/>
    <x v="0"/>
    <s v="Expedited Rules"/>
    <d v="2023-09-01T08:48:00"/>
  </r>
  <r>
    <x v="647"/>
    <s v="441 Elm St"/>
    <n v="5"/>
    <x v="2"/>
    <d v="2023-09-04T14:10:00"/>
    <x v="0"/>
    <s v="D66"/>
    <n v="14.5"/>
    <x v="1"/>
    <s v="Bike C"/>
    <s v="CityA"/>
    <n v="203"/>
    <n v="4"/>
    <n v="199"/>
    <x v="0"/>
    <s v="Delayed"/>
    <n v="100"/>
    <x v="0"/>
    <n v="5"/>
    <x v="1"/>
    <x v="2"/>
    <s v="Custom Rules"/>
    <d v="2023-09-01T08:58:00"/>
  </r>
  <r>
    <x v="648"/>
    <s v="226 Cedar St"/>
    <n v="5"/>
    <x v="0"/>
    <d v="2023-09-01T10:46:00"/>
    <x v="1"/>
    <s v="D36"/>
    <n v="10.4"/>
    <x v="1"/>
    <s v="Bike C"/>
    <s v="CityD"/>
    <n v="156"/>
    <n v="22"/>
    <n v="134"/>
    <x v="0"/>
    <s v="Extremely Delayed"/>
    <n v="100"/>
    <x v="0"/>
    <n v="5"/>
    <x v="3"/>
    <x v="0"/>
    <s v="Standard Rules"/>
    <d v="2023-09-01T10:01:00"/>
  </r>
  <r>
    <x v="649"/>
    <s v="585 Oak St"/>
    <n v="5"/>
    <x v="0"/>
    <d v="2023-09-06T08:34:00"/>
    <x v="1"/>
    <s v="D88"/>
    <n v="9.4"/>
    <x v="1"/>
    <s v="Bike C"/>
    <s v="CityB"/>
    <n v="94"/>
    <n v="6"/>
    <n v="88"/>
    <x v="0"/>
    <s v="Delayed"/>
    <n v="100"/>
    <x v="1"/>
    <n v="5"/>
    <x v="4"/>
    <x v="0"/>
    <s v="Custom Rules"/>
    <d v="2023-09-01T12:53:00"/>
  </r>
  <r>
    <x v="650"/>
    <s v="363 Elm St"/>
    <n v="5"/>
    <x v="2"/>
    <d v="2023-09-01T13:06:00"/>
    <x v="1"/>
    <s v="D29"/>
    <n v="13.428571428571429"/>
    <x v="1"/>
    <s v="Truck B"/>
    <s v="CityC"/>
    <n v="188"/>
    <n v="26"/>
    <n v="162"/>
    <x v="0"/>
    <s v="Extremely Delayed"/>
    <n v="100"/>
    <x v="2"/>
    <n v="5"/>
    <x v="1"/>
    <x v="0"/>
    <s v="Standard Rules"/>
    <d v="2023-09-01T11:50:00"/>
  </r>
  <r>
    <x v="651"/>
    <s v="24 Cedar St"/>
    <n v="5"/>
    <x v="0"/>
    <d v="2023-09-05T15:40:00"/>
    <x v="0"/>
    <s v="D32"/>
    <n v="8.4615384615384617"/>
    <x v="1"/>
    <s v="Van A"/>
    <s v="CityE"/>
    <n v="110"/>
    <n v="10"/>
    <n v="100"/>
    <x v="0"/>
    <s v="Delayed"/>
    <n v="100"/>
    <x v="1"/>
    <n v="5"/>
    <x v="2"/>
    <x v="0"/>
    <s v="Custom Rules"/>
    <d v="2023-09-01T09:26:00"/>
  </r>
  <r>
    <x v="652"/>
    <s v="325 Elm St"/>
    <n v="5"/>
    <x v="2"/>
    <d v="2023-09-02T08:42:00"/>
    <x v="1"/>
    <s v="D56"/>
    <n v="18.916666666666668"/>
    <x v="1"/>
    <s v="Truck B"/>
    <s v="CityC"/>
    <n v="227"/>
    <n v="6"/>
    <n v="221"/>
    <x v="0"/>
    <s v="Delayed"/>
    <n v="100"/>
    <x v="2"/>
    <n v="5"/>
    <x v="0"/>
    <x v="2"/>
    <s v="Custom Rules"/>
    <d v="2023-09-01T10:34:00"/>
  </r>
  <r>
    <x v="653"/>
    <s v="826 Pine St"/>
    <n v="5"/>
    <x v="2"/>
    <d v="2023-09-02T11:06:00"/>
    <x v="0"/>
    <s v="D16"/>
    <n v="8.1111111111111107"/>
    <x v="0"/>
    <s v="Van A"/>
    <s v="CityB"/>
    <n v="146"/>
    <n v="27"/>
    <n v="119"/>
    <x v="0"/>
    <s v="Extremely Delayed"/>
    <n v="100"/>
    <x v="0"/>
    <n v="5"/>
    <x v="0"/>
    <x v="2"/>
    <s v="Custom Rules"/>
    <d v="2023-09-01T16:31:00"/>
  </r>
  <r>
    <x v="654"/>
    <s v="555 Cedar St"/>
    <n v="5"/>
    <x v="3"/>
    <d v="2023-09-07T09:29:00"/>
    <x v="1"/>
    <s v="D13"/>
    <n v="8.9090909090909083"/>
    <x v="0"/>
    <s v="Bike C"/>
    <s v="CityE"/>
    <n v="196"/>
    <n v="28"/>
    <n v="168"/>
    <x v="0"/>
    <s v="Extremely Delayed"/>
    <n v="100"/>
    <x v="2"/>
    <n v="5"/>
    <x v="4"/>
    <x v="1"/>
    <s v="Expedited Rules"/>
    <d v="2023-09-01T11:25:00"/>
  </r>
  <r>
    <x v="655"/>
    <s v="978 Elm St"/>
    <n v="5"/>
    <x v="3"/>
    <d v="2023-09-01T09:38:00"/>
    <x v="1"/>
    <s v="D93"/>
    <n v="8.4444444444444446"/>
    <x v="0"/>
    <s v="Truck B"/>
    <s v="CityA"/>
    <n v="152"/>
    <n v="20"/>
    <n v="132"/>
    <x v="0"/>
    <s v="Extremely Delayed"/>
    <n v="100"/>
    <x v="1"/>
    <n v="5"/>
    <x v="0"/>
    <x v="1"/>
    <s v="Custom Rules"/>
    <d v="2023-09-01T13:14:00"/>
  </r>
  <r>
    <x v="656"/>
    <s v="585 Cedar St"/>
    <n v="5"/>
    <x v="4"/>
    <d v="2023-09-05T10:21:00"/>
    <x v="1"/>
    <s v="D32"/>
    <n v="8.4615384615384617"/>
    <x v="1"/>
    <s v="Van A"/>
    <s v="CityC"/>
    <n v="110"/>
    <n v="4"/>
    <n v="106"/>
    <x v="0"/>
    <s v="Delayed"/>
    <n v="100"/>
    <x v="1"/>
    <n v="5"/>
    <x v="0"/>
    <x v="1"/>
    <s v="Standard Rules"/>
    <d v="2023-09-01T15:01:00"/>
  </r>
  <r>
    <x v="657"/>
    <s v="829 Pine St"/>
    <n v="5"/>
    <x v="3"/>
    <d v="2023-09-07T15:43:00"/>
    <x v="1"/>
    <s v="D58"/>
    <n v="13.6875"/>
    <x v="0"/>
    <s v="Bike C"/>
    <s v="CityD"/>
    <n v="219"/>
    <n v="28"/>
    <n v="191"/>
    <x v="0"/>
    <s v="Extremely Delayed"/>
    <n v="100"/>
    <x v="1"/>
    <n v="5"/>
    <x v="2"/>
    <x v="1"/>
    <s v="Custom Rules"/>
    <d v="2023-09-01T13:21:00"/>
  </r>
  <r>
    <x v="658"/>
    <s v="98 Elm St"/>
    <n v="5"/>
    <x v="1"/>
    <d v="2023-09-03T08:43:00"/>
    <x v="1"/>
    <s v="D11"/>
    <n v="13.866666666666667"/>
    <x v="1"/>
    <s v="Bike C"/>
    <s v="CityA"/>
    <n v="208"/>
    <n v="13"/>
    <n v="195"/>
    <x v="0"/>
    <s v="Delayed"/>
    <n v="100"/>
    <x v="0"/>
    <n v="5"/>
    <x v="2"/>
    <x v="0"/>
    <s v="Standard Rules"/>
    <d v="2023-09-01T12:43:00"/>
  </r>
  <r>
    <x v="659"/>
    <s v="227 Elm St"/>
    <n v="5"/>
    <x v="1"/>
    <d v="2023-09-01T10:40:00"/>
    <x v="0"/>
    <s v="D13"/>
    <n v="6.2727272727272725"/>
    <x v="0"/>
    <s v="Van A"/>
    <s v="CityD"/>
    <n v="138"/>
    <n v="6"/>
    <n v="132"/>
    <x v="0"/>
    <s v="Delayed"/>
    <n v="100"/>
    <x v="1"/>
    <n v="5"/>
    <x v="4"/>
    <x v="1"/>
    <s v="Standard Rules"/>
    <d v="2023-09-01T15:08:00"/>
  </r>
  <r>
    <x v="660"/>
    <s v="625 Elm St"/>
    <n v="5"/>
    <x v="2"/>
    <d v="2023-09-06T14:45:00"/>
    <x v="0"/>
    <s v="D67"/>
    <n v="12.272727272727273"/>
    <x v="1"/>
    <s v="Truck B"/>
    <s v="CityC"/>
    <n v="135"/>
    <n v="18"/>
    <n v="117"/>
    <x v="0"/>
    <s v="Extremely Delayed"/>
    <n v="100"/>
    <x v="1"/>
    <n v="5"/>
    <x v="4"/>
    <x v="0"/>
    <s v="Expedited Rules"/>
    <d v="2023-09-01T13:07:00"/>
  </r>
  <r>
    <x v="661"/>
    <s v="940 Elm St"/>
    <n v="5"/>
    <x v="4"/>
    <d v="2023-09-05T11:20:00"/>
    <x v="0"/>
    <s v="D11"/>
    <n v="9.1333333333333329"/>
    <x v="1"/>
    <s v="Bike C"/>
    <s v="CityC"/>
    <n v="137"/>
    <n v="11"/>
    <n v="126"/>
    <x v="0"/>
    <s v="Delayed"/>
    <n v="100"/>
    <x v="1"/>
    <n v="5"/>
    <x v="4"/>
    <x v="2"/>
    <s v="Standard Rules"/>
    <d v="2023-09-01T14:50:00"/>
  </r>
  <r>
    <x v="662"/>
    <s v="110 Main St"/>
    <n v="5"/>
    <x v="2"/>
    <d v="2023-09-03T09:43:00"/>
    <x v="1"/>
    <s v="D41"/>
    <n v="7.7692307692307692"/>
    <x v="1"/>
    <s v="Bike C"/>
    <s v="CityA"/>
    <n v="101"/>
    <n v="11"/>
    <n v="90"/>
    <x v="0"/>
    <s v="Delayed"/>
    <n v="100"/>
    <x v="0"/>
    <n v="5"/>
    <x v="1"/>
    <x v="2"/>
    <s v="Expedited Rules"/>
    <d v="2023-09-01T10:53:00"/>
  </r>
  <r>
    <x v="663"/>
    <s v="688 Oak St"/>
    <n v="5"/>
    <x v="1"/>
    <d v="2023-09-02T08:57:00"/>
    <x v="0"/>
    <s v="D12"/>
    <n v="4.6190476190476186"/>
    <x v="0"/>
    <s v="Bike C"/>
    <s v="CityE"/>
    <n v="97"/>
    <n v="17"/>
    <n v="80"/>
    <x v="0"/>
    <s v="Extremely Delayed"/>
    <n v="100"/>
    <x v="0"/>
    <n v="5"/>
    <x v="1"/>
    <x v="2"/>
    <s v="Custom Rules"/>
    <d v="2023-09-01T16:54:00"/>
  </r>
  <r>
    <x v="664"/>
    <s v="594 Cedar St"/>
    <n v="5"/>
    <x v="1"/>
    <d v="2023-09-08T10:11:00"/>
    <x v="0"/>
    <s v="D85"/>
    <n v="31.666666666666668"/>
    <x v="1"/>
    <s v="Bike C"/>
    <s v="CityE"/>
    <n v="190"/>
    <n v="23"/>
    <n v="167"/>
    <x v="0"/>
    <s v="Extremely Delayed"/>
    <n v="100"/>
    <x v="0"/>
    <n v="5"/>
    <x v="4"/>
    <x v="2"/>
    <s v="Expedited Rules"/>
    <d v="2023-09-01T11:28:00"/>
  </r>
  <r>
    <x v="665"/>
    <s v="457 Elm St"/>
    <n v="5"/>
    <x v="2"/>
    <d v="2023-09-06T13:50:00"/>
    <x v="1"/>
    <s v="D78"/>
    <n v="17.923076923076923"/>
    <x v="1"/>
    <s v="Truck B"/>
    <s v="CityD"/>
    <n v="233"/>
    <n v="22"/>
    <n v="211"/>
    <x v="0"/>
    <s v="Extremely Delayed"/>
    <n v="100"/>
    <x v="1"/>
    <n v="5"/>
    <x v="1"/>
    <x v="0"/>
    <s v="Custom Rules"/>
    <d v="2023-09-01T09:37:00"/>
  </r>
  <r>
    <x v="666"/>
    <s v="103 Main St"/>
    <n v="5"/>
    <x v="1"/>
    <d v="2023-09-03T08:00:00"/>
    <x v="0"/>
    <s v="D72"/>
    <n v="5.7142857142857144"/>
    <x v="1"/>
    <s v="Bike C"/>
    <s v="CityA"/>
    <n v="80"/>
    <n v="19"/>
    <n v="61"/>
    <x v="0"/>
    <s v="Extremely Delayed"/>
    <n v="100"/>
    <x v="1"/>
    <n v="5"/>
    <x v="1"/>
    <x v="0"/>
    <s v="Custom Rules"/>
    <d v="2023-09-01T13:42:00"/>
  </r>
  <r>
    <x v="667"/>
    <s v="730 Pine St"/>
    <n v="5"/>
    <x v="1"/>
    <d v="2023-09-01T14:48:00"/>
    <x v="1"/>
    <s v="D83"/>
    <n v="14.636363636363637"/>
    <x v="1"/>
    <s v="Van A"/>
    <s v="CityA"/>
    <n v="161"/>
    <n v="21"/>
    <n v="140"/>
    <x v="0"/>
    <s v="Extremely Delayed"/>
    <n v="100"/>
    <x v="1"/>
    <n v="5"/>
    <x v="1"/>
    <x v="2"/>
    <s v="Custom Rules"/>
    <d v="2023-09-01T16:22:00"/>
  </r>
  <r>
    <x v="668"/>
    <s v="154 Pine St"/>
    <n v="5"/>
    <x v="0"/>
    <d v="2023-09-02T09:20:00"/>
    <x v="0"/>
    <s v="D48"/>
    <n v="17"/>
    <x v="1"/>
    <s v="Bike C"/>
    <s v="CityD"/>
    <n v="153"/>
    <n v="8"/>
    <n v="145"/>
    <x v="0"/>
    <s v="Delayed"/>
    <n v="100"/>
    <x v="0"/>
    <n v="5"/>
    <x v="3"/>
    <x v="2"/>
    <s v="Standard Rules"/>
    <d v="2023-09-01T16:37:00"/>
  </r>
  <r>
    <x v="669"/>
    <s v="769 Pine St"/>
    <n v="5"/>
    <x v="3"/>
    <d v="2023-09-03T13:13:00"/>
    <x v="0"/>
    <s v="D89"/>
    <n v="11.647058823529411"/>
    <x v="0"/>
    <s v="Truck B"/>
    <s v="CityE"/>
    <n v="198"/>
    <n v="10"/>
    <n v="188"/>
    <x v="0"/>
    <s v="Delayed"/>
    <n v="100"/>
    <x v="0"/>
    <n v="5"/>
    <x v="2"/>
    <x v="0"/>
    <s v="Expedited Rules"/>
    <d v="2023-09-01T11:59:00"/>
  </r>
  <r>
    <x v="670"/>
    <s v="555 Oak St"/>
    <n v="5"/>
    <x v="2"/>
    <d v="2023-09-05T13:51:00"/>
    <x v="0"/>
    <s v="D34"/>
    <n v="9.1999999999999993"/>
    <x v="0"/>
    <s v="Truck B"/>
    <s v="CityE"/>
    <n v="230"/>
    <n v="24"/>
    <n v="206"/>
    <x v="0"/>
    <s v="Extremely Delayed"/>
    <n v="100"/>
    <x v="0"/>
    <n v="5"/>
    <x v="1"/>
    <x v="0"/>
    <s v="Custom Rules"/>
    <d v="2023-09-01T17:20:00"/>
  </r>
  <r>
    <x v="671"/>
    <s v="903 Pine St"/>
    <n v="5"/>
    <x v="1"/>
    <d v="2023-09-06T15:40:00"/>
    <x v="1"/>
    <s v="D43"/>
    <n v="10.5"/>
    <x v="1"/>
    <s v="Bike C"/>
    <s v="CityE"/>
    <n v="126"/>
    <n v="3"/>
    <n v="123"/>
    <x v="0"/>
    <s v="Delayed"/>
    <n v="100"/>
    <x v="2"/>
    <n v="5"/>
    <x v="3"/>
    <x v="1"/>
    <s v="Standard Rules"/>
    <d v="2023-09-01T13:50:00"/>
  </r>
  <r>
    <x v="672"/>
    <s v="809 Cedar St"/>
    <n v="5"/>
    <x v="4"/>
    <d v="2023-09-05T08:28:00"/>
    <x v="1"/>
    <s v="D65"/>
    <n v="5.75"/>
    <x v="0"/>
    <s v="Truck B"/>
    <s v="CityB"/>
    <n v="115"/>
    <n v="6"/>
    <n v="109"/>
    <x v="0"/>
    <s v="Delayed"/>
    <n v="100"/>
    <x v="1"/>
    <n v="5"/>
    <x v="1"/>
    <x v="1"/>
    <s v="Expedited Rules"/>
    <d v="2023-09-01T16:07:00"/>
  </r>
  <r>
    <x v="673"/>
    <s v="330 Main St"/>
    <n v="5"/>
    <x v="1"/>
    <d v="2023-09-08T08:53:00"/>
    <x v="0"/>
    <s v="D19"/>
    <n v="8.56"/>
    <x v="0"/>
    <s v="Bike C"/>
    <s v="CityB"/>
    <n v="214"/>
    <n v="8"/>
    <n v="206"/>
    <x v="0"/>
    <s v="Delayed"/>
    <n v="100"/>
    <x v="0"/>
    <n v="5"/>
    <x v="1"/>
    <x v="1"/>
    <s v="Custom Rules"/>
    <d v="2023-09-01T14:18:00"/>
  </r>
  <r>
    <x v="674"/>
    <s v="520 Cedar St"/>
    <n v="5"/>
    <x v="1"/>
    <d v="2023-09-08T09:48:00"/>
    <x v="0"/>
    <s v="D98"/>
    <n v="4.9047619047619051"/>
    <x v="0"/>
    <s v="Van A"/>
    <s v="CityC"/>
    <n v="103"/>
    <n v="13"/>
    <n v="90"/>
    <x v="0"/>
    <s v="Delayed"/>
    <n v="100"/>
    <x v="2"/>
    <n v="5"/>
    <x v="1"/>
    <x v="0"/>
    <s v="Standard Rules"/>
    <d v="2023-09-01T10:05:00"/>
  </r>
  <r>
    <x v="675"/>
    <s v="859 Pine St"/>
    <n v="5"/>
    <x v="0"/>
    <d v="2023-09-03T11:54:00"/>
    <x v="0"/>
    <s v="D74"/>
    <n v="10.733333333333333"/>
    <x v="1"/>
    <s v="Truck B"/>
    <s v="CityB"/>
    <n v="161"/>
    <n v="1"/>
    <n v="160"/>
    <x v="0"/>
    <s v="Delayed"/>
    <n v="100"/>
    <x v="1"/>
    <n v="5"/>
    <x v="2"/>
    <x v="0"/>
    <s v="Expedited Rules"/>
    <d v="2023-09-01T10:49:00"/>
  </r>
  <r>
    <x v="676"/>
    <s v="211 Oak St"/>
    <n v="5"/>
    <x v="2"/>
    <d v="2023-09-01T15:38:00"/>
    <x v="1"/>
    <s v="D40"/>
    <n v="4.833333333333333"/>
    <x v="0"/>
    <s v="Van A"/>
    <s v="CityA"/>
    <n v="87"/>
    <n v="16"/>
    <n v="71"/>
    <x v="0"/>
    <s v="Extremely Delayed"/>
    <n v="100"/>
    <x v="0"/>
    <n v="5"/>
    <x v="1"/>
    <x v="1"/>
    <s v="Custom Rules"/>
    <d v="2023-09-01T14:13:00"/>
  </r>
  <r>
    <x v="677"/>
    <s v="721 Main St"/>
    <n v="5"/>
    <x v="0"/>
    <d v="2023-09-06T13:45:00"/>
    <x v="1"/>
    <s v="D20"/>
    <n v="6.1875"/>
    <x v="0"/>
    <s v="Bike C"/>
    <s v="CityB"/>
    <n v="99"/>
    <n v="17"/>
    <n v="82"/>
    <x v="0"/>
    <s v="Extremely Delayed"/>
    <n v="100"/>
    <x v="0"/>
    <n v="5"/>
    <x v="4"/>
    <x v="1"/>
    <s v="Custom Rules"/>
    <d v="2023-09-01T09:48:00"/>
  </r>
  <r>
    <x v="678"/>
    <s v="858 Pine St"/>
    <n v="5"/>
    <x v="2"/>
    <d v="2023-09-04T08:58:00"/>
    <x v="0"/>
    <s v="D3"/>
    <n v="7.1818181818181817"/>
    <x v="0"/>
    <s v="Bike C"/>
    <s v="CityC"/>
    <n v="158"/>
    <n v="3"/>
    <n v="155"/>
    <x v="0"/>
    <s v="Delayed"/>
    <n v="100"/>
    <x v="2"/>
    <n v="5"/>
    <x v="4"/>
    <x v="2"/>
    <s v="Standard Rules"/>
    <d v="2023-09-01T14:33:00"/>
  </r>
  <r>
    <x v="679"/>
    <s v="807 Pine St"/>
    <n v="5"/>
    <x v="2"/>
    <d v="2023-09-01T09:03:00"/>
    <x v="1"/>
    <s v="D25"/>
    <n v="20.714285714285715"/>
    <x v="1"/>
    <s v="Truck B"/>
    <s v="CityE"/>
    <n v="145"/>
    <n v="9"/>
    <n v="136"/>
    <x v="0"/>
    <s v="Delayed"/>
    <n v="100"/>
    <x v="0"/>
    <n v="5"/>
    <x v="2"/>
    <x v="2"/>
    <s v="Custom Rules"/>
    <d v="2023-09-01T12:35:00"/>
  </r>
  <r>
    <x v="680"/>
    <s v="224 Oak St"/>
    <n v="5"/>
    <x v="4"/>
    <d v="2023-09-04T14:18:00"/>
    <x v="0"/>
    <s v="D82"/>
    <n v="10.307692307692308"/>
    <x v="1"/>
    <s v="Bike C"/>
    <s v="CityB"/>
    <n v="134"/>
    <n v="5"/>
    <n v="129"/>
    <x v="0"/>
    <s v="Delayed"/>
    <n v="100"/>
    <x v="0"/>
    <n v="5"/>
    <x v="1"/>
    <x v="1"/>
    <s v="Custom Rules"/>
    <d v="2023-09-01T16:42:00"/>
  </r>
  <r>
    <x v="681"/>
    <s v="415 Oak St"/>
    <n v="5"/>
    <x v="2"/>
    <d v="2023-09-01T12:49:00"/>
    <x v="1"/>
    <s v="D34"/>
    <n v="7.88"/>
    <x v="0"/>
    <s v="Bike C"/>
    <s v="CityD"/>
    <n v="197"/>
    <n v="3"/>
    <n v="194"/>
    <x v="0"/>
    <s v="Delayed"/>
    <n v="100"/>
    <x v="2"/>
    <n v="5"/>
    <x v="0"/>
    <x v="2"/>
    <s v="Standard Rules"/>
    <d v="2023-09-01T14:45:00"/>
  </r>
  <r>
    <x v="682"/>
    <s v="733 Oak St"/>
    <n v="5"/>
    <x v="2"/>
    <d v="2023-09-02T11:44:00"/>
    <x v="0"/>
    <s v="D86"/>
    <n v="12.866666666666667"/>
    <x v="1"/>
    <s v="Bike C"/>
    <s v="CityC"/>
    <n v="193"/>
    <n v="26"/>
    <n v="167"/>
    <x v="0"/>
    <s v="Extremely Delayed"/>
    <n v="100"/>
    <x v="0"/>
    <n v="5"/>
    <x v="2"/>
    <x v="2"/>
    <s v="Expedited Rules"/>
    <d v="2023-09-01T09:47:00"/>
  </r>
  <r>
    <x v="683"/>
    <s v="389 Cedar St"/>
    <n v="5"/>
    <x v="1"/>
    <d v="2023-09-06T08:17:00"/>
    <x v="0"/>
    <s v="D2"/>
    <n v="3.28"/>
    <x v="0"/>
    <s v="Van A"/>
    <s v="CityC"/>
    <n v="82"/>
    <n v="6"/>
    <n v="76"/>
    <x v="0"/>
    <s v="Delayed"/>
    <n v="100"/>
    <x v="0"/>
    <n v="5"/>
    <x v="2"/>
    <x v="0"/>
    <s v="Standard Rules"/>
    <d v="2023-09-01T13:29:00"/>
  </r>
  <r>
    <x v="684"/>
    <s v="984 Main St"/>
    <n v="5"/>
    <x v="0"/>
    <d v="2023-09-04T10:02:00"/>
    <x v="1"/>
    <s v="D9"/>
    <n v="14.25"/>
    <x v="0"/>
    <s v="Van A"/>
    <s v="CityC"/>
    <n v="228"/>
    <n v="20"/>
    <n v="208"/>
    <x v="0"/>
    <s v="Extremely Delayed"/>
    <n v="100"/>
    <x v="0"/>
    <n v="5"/>
    <x v="2"/>
    <x v="1"/>
    <s v="Expedited Rules"/>
    <d v="2023-09-01T15:31:00"/>
  </r>
  <r>
    <x v="685"/>
    <s v="250 Main St"/>
    <n v="5"/>
    <x v="1"/>
    <d v="2023-09-05T14:02:00"/>
    <x v="0"/>
    <s v="D47"/>
    <n v="17.166666666666668"/>
    <x v="1"/>
    <s v="Van A"/>
    <s v="CityA"/>
    <n v="206"/>
    <n v="3"/>
    <n v="203"/>
    <x v="0"/>
    <s v="Delayed"/>
    <n v="100"/>
    <x v="0"/>
    <n v="5"/>
    <x v="2"/>
    <x v="0"/>
    <s v="Custom Rules"/>
    <d v="2023-09-01T13:28:00"/>
  </r>
  <r>
    <x v="686"/>
    <s v="731 Main St"/>
    <n v="5"/>
    <x v="1"/>
    <d v="2023-09-05T09:04:00"/>
    <x v="1"/>
    <s v="D27"/>
    <n v="5.5555555555555554"/>
    <x v="0"/>
    <s v="Truck B"/>
    <s v="CityD"/>
    <n v="100"/>
    <n v="28"/>
    <n v="72"/>
    <x v="0"/>
    <s v="Extremely Delayed"/>
    <n v="100"/>
    <x v="0"/>
    <n v="5"/>
    <x v="1"/>
    <x v="1"/>
    <s v="Custom Rules"/>
    <d v="2023-09-01T16:06:00"/>
  </r>
  <r>
    <x v="687"/>
    <s v="586 Oak St"/>
    <n v="5"/>
    <x v="4"/>
    <d v="2023-09-06T09:14:00"/>
    <x v="1"/>
    <s v="D42"/>
    <n v="18.363636363636363"/>
    <x v="1"/>
    <s v="Truck B"/>
    <s v="CityB"/>
    <n v="202"/>
    <n v="14"/>
    <n v="188"/>
    <x v="0"/>
    <s v="Delayed"/>
    <n v="100"/>
    <x v="1"/>
    <n v="5"/>
    <x v="4"/>
    <x v="2"/>
    <s v="Custom Rules"/>
    <d v="2023-09-01T15:13:00"/>
  </r>
  <r>
    <x v="688"/>
    <s v="391 Main St"/>
    <n v="5"/>
    <x v="1"/>
    <d v="2023-09-06T10:34:00"/>
    <x v="0"/>
    <s v="D98"/>
    <n v="7.4761904761904763"/>
    <x v="0"/>
    <s v="Truck B"/>
    <s v="CityB"/>
    <n v="157"/>
    <n v="26"/>
    <n v="131"/>
    <x v="0"/>
    <s v="Extremely Delayed"/>
    <n v="100"/>
    <x v="1"/>
    <n v="5"/>
    <x v="4"/>
    <x v="2"/>
    <s v="Expedited Rules"/>
    <d v="2023-09-01T13:56:00"/>
  </r>
  <r>
    <x v="689"/>
    <s v="447 Pine St"/>
    <n v="5"/>
    <x v="1"/>
    <d v="2023-09-04T13:48:00"/>
    <x v="0"/>
    <s v="D31"/>
    <n v="8.1818181818181817"/>
    <x v="1"/>
    <s v="Van A"/>
    <s v="CityC"/>
    <n v="90"/>
    <n v="4"/>
    <n v="86"/>
    <x v="0"/>
    <s v="Delayed"/>
    <n v="100"/>
    <x v="2"/>
    <n v="5"/>
    <x v="3"/>
    <x v="0"/>
    <s v="Standard Rules"/>
    <d v="2023-09-01T13:48:00"/>
  </r>
  <r>
    <x v="690"/>
    <s v="92 Pine St"/>
    <n v="5"/>
    <x v="4"/>
    <d v="2023-09-06T13:43:00"/>
    <x v="0"/>
    <s v="D36"/>
    <n v="13"/>
    <x v="1"/>
    <s v="Truck B"/>
    <s v="CityC"/>
    <n v="195"/>
    <n v="10"/>
    <n v="185"/>
    <x v="0"/>
    <s v="Delayed"/>
    <n v="100"/>
    <x v="2"/>
    <n v="5"/>
    <x v="1"/>
    <x v="2"/>
    <s v="Custom Rules"/>
    <d v="2023-09-01T14:56:00"/>
  </r>
  <r>
    <x v="691"/>
    <s v="357 Elm St"/>
    <n v="5"/>
    <x v="4"/>
    <d v="2023-09-06T10:02:00"/>
    <x v="1"/>
    <s v="D53"/>
    <n v="6"/>
    <x v="0"/>
    <s v="Truck B"/>
    <s v="CityD"/>
    <n v="114"/>
    <n v="14"/>
    <n v="100"/>
    <x v="0"/>
    <s v="Delayed"/>
    <n v="100"/>
    <x v="0"/>
    <n v="5"/>
    <x v="0"/>
    <x v="2"/>
    <s v="Standard Rules"/>
    <d v="2023-09-01T17:17:00"/>
  </r>
  <r>
    <x v="692"/>
    <s v="376 Oak St"/>
    <n v="5"/>
    <x v="1"/>
    <d v="2023-09-01T14:04:00"/>
    <x v="1"/>
    <s v="D53"/>
    <n v="10.473684210526315"/>
    <x v="0"/>
    <s v="Van A"/>
    <s v="CityC"/>
    <n v="199"/>
    <n v="21"/>
    <n v="178"/>
    <x v="0"/>
    <s v="Extremely Delayed"/>
    <n v="100"/>
    <x v="1"/>
    <n v="5"/>
    <x v="2"/>
    <x v="2"/>
    <s v="Custom Rules"/>
    <d v="2023-09-01T11:27:00"/>
  </r>
  <r>
    <x v="693"/>
    <s v="162 Elm St"/>
    <n v="5"/>
    <x v="2"/>
    <d v="2023-09-08T08:26:00"/>
    <x v="1"/>
    <s v="D4"/>
    <n v="10.176470588235293"/>
    <x v="0"/>
    <s v="Van A"/>
    <s v="CityB"/>
    <n v="173"/>
    <n v="15"/>
    <n v="158"/>
    <x v="0"/>
    <s v="Delayed"/>
    <n v="100"/>
    <x v="0"/>
    <n v="5"/>
    <x v="1"/>
    <x v="2"/>
    <s v="Expedited Rules"/>
    <d v="2023-09-01T12:54:00"/>
  </r>
  <r>
    <x v="694"/>
    <s v="875 Cedar St"/>
    <n v="5"/>
    <x v="0"/>
    <d v="2023-09-01T08:41:00"/>
    <x v="1"/>
    <s v="D58"/>
    <n v="13"/>
    <x v="0"/>
    <s v="Van A"/>
    <s v="CityE"/>
    <n v="208"/>
    <n v="29"/>
    <n v="179"/>
    <x v="0"/>
    <s v="Extremely Delayed"/>
    <n v="100"/>
    <x v="1"/>
    <n v="5"/>
    <x v="4"/>
    <x v="0"/>
    <s v="Standard Rules"/>
    <d v="2023-09-01T15:30:00"/>
  </r>
  <r>
    <x v="695"/>
    <s v="614 Cedar St"/>
    <n v="5"/>
    <x v="2"/>
    <d v="2023-09-07T14:36:00"/>
    <x v="1"/>
    <s v="D42"/>
    <n v="11.363636363636363"/>
    <x v="1"/>
    <s v="Bike C"/>
    <s v="CityD"/>
    <n v="125"/>
    <n v="29"/>
    <n v="96"/>
    <x v="0"/>
    <s v="Extremely Delayed"/>
    <n v="100"/>
    <x v="2"/>
    <n v="5"/>
    <x v="4"/>
    <x v="2"/>
    <s v="Custom Rules"/>
    <d v="2023-09-01T10:25:00"/>
  </r>
  <r>
    <x v="696"/>
    <s v="867 Main St"/>
    <n v="5"/>
    <x v="1"/>
    <d v="2023-09-02T16:03:00"/>
    <x v="0"/>
    <s v="D49"/>
    <n v="8.5"/>
    <x v="0"/>
    <s v="Bike C"/>
    <s v="CityE"/>
    <n v="136"/>
    <n v="21"/>
    <n v="115"/>
    <x v="0"/>
    <s v="Extremely Delayed"/>
    <n v="100"/>
    <x v="2"/>
    <n v="5"/>
    <x v="3"/>
    <x v="0"/>
    <s v="Expedited Rules"/>
    <d v="2023-09-01T13:35:00"/>
  </r>
  <r>
    <x v="697"/>
    <s v="374 Main St"/>
    <n v="5"/>
    <x v="2"/>
    <d v="2023-09-08T16:24:00"/>
    <x v="1"/>
    <s v="D74"/>
    <n v="5.7333333333333334"/>
    <x v="1"/>
    <s v="Van A"/>
    <s v="CityC"/>
    <n v="86"/>
    <n v="0"/>
    <n v="86"/>
    <x v="1"/>
    <s v="On time"/>
    <n v="100"/>
    <x v="2"/>
    <n v="5"/>
    <x v="3"/>
    <x v="2"/>
    <s v="Expedited Rules"/>
    <d v="2023-09-01T11:10:00"/>
  </r>
  <r>
    <x v="698"/>
    <s v="93 Elm St"/>
    <n v="5"/>
    <x v="3"/>
    <d v="2023-09-01T15:16:00"/>
    <x v="0"/>
    <s v="D78"/>
    <n v="17.692307692307693"/>
    <x v="1"/>
    <s v="Bike C"/>
    <s v="CityD"/>
    <n v="230"/>
    <n v="24"/>
    <n v="206"/>
    <x v="0"/>
    <s v="Extremely Delayed"/>
    <n v="100"/>
    <x v="2"/>
    <n v="5"/>
    <x v="3"/>
    <x v="0"/>
    <s v="Standard Rules"/>
    <d v="2023-09-01T14:59:00"/>
  </r>
  <r>
    <x v="699"/>
    <s v="631 Cedar St"/>
    <n v="5"/>
    <x v="3"/>
    <d v="2023-09-05T11:30:00"/>
    <x v="0"/>
    <s v="D77"/>
    <n v="22.5"/>
    <x v="1"/>
    <s v="Van A"/>
    <s v="CityE"/>
    <n v="225"/>
    <n v="12"/>
    <n v="213"/>
    <x v="0"/>
    <s v="Delayed"/>
    <n v="100"/>
    <x v="2"/>
    <n v="5"/>
    <x v="3"/>
    <x v="2"/>
    <s v="Custom Rules"/>
    <d v="2023-09-01T17:13:00"/>
  </r>
  <r>
    <x v="700"/>
    <s v="257 Main St"/>
    <n v="5"/>
    <x v="0"/>
    <d v="2023-09-04T10:45:00"/>
    <x v="1"/>
    <s v="D33"/>
    <n v="14.357142857142858"/>
    <x v="1"/>
    <s v="Bike C"/>
    <s v="CityA"/>
    <n v="201"/>
    <n v="3"/>
    <n v="198"/>
    <x v="0"/>
    <s v="Delayed"/>
    <n v="100"/>
    <x v="0"/>
    <n v="5"/>
    <x v="4"/>
    <x v="0"/>
    <s v="Standard Rules"/>
    <d v="2023-09-01T13:30:00"/>
  </r>
  <r>
    <x v="701"/>
    <s v="955 Oak St"/>
    <n v="5"/>
    <x v="1"/>
    <d v="2023-09-05T11:36:00"/>
    <x v="0"/>
    <s v="D37"/>
    <n v="6.2727272727272725"/>
    <x v="1"/>
    <s v="Van A"/>
    <s v="CityB"/>
    <n v="69"/>
    <n v="2"/>
    <n v="67"/>
    <x v="0"/>
    <s v="Delayed"/>
    <n v="100"/>
    <x v="1"/>
    <n v="5"/>
    <x v="2"/>
    <x v="1"/>
    <s v="Standard Rules"/>
    <d v="2023-09-01T13:01:00"/>
  </r>
  <r>
    <x v="702"/>
    <s v="153 Oak St"/>
    <n v="5"/>
    <x v="2"/>
    <d v="2023-09-06T12:37:00"/>
    <x v="1"/>
    <s v="D75"/>
    <n v="7.5"/>
    <x v="1"/>
    <s v="Truck B"/>
    <s v="CityC"/>
    <n v="90"/>
    <n v="13"/>
    <n v="77"/>
    <x v="0"/>
    <s v="Delayed"/>
    <n v="100"/>
    <x v="2"/>
    <n v="5"/>
    <x v="3"/>
    <x v="1"/>
    <s v="Expedited Rules"/>
    <d v="2023-09-01T14:19:00"/>
  </r>
  <r>
    <x v="703"/>
    <s v="880 Pine St"/>
    <n v="5"/>
    <x v="4"/>
    <d v="2023-09-01T11:01:00"/>
    <x v="0"/>
    <s v="D91"/>
    <n v="8.3076923076923084"/>
    <x v="1"/>
    <s v="Bike C"/>
    <s v="CityC"/>
    <n v="108"/>
    <n v="26"/>
    <n v="82"/>
    <x v="0"/>
    <s v="Extremely Delayed"/>
    <n v="100"/>
    <x v="2"/>
    <n v="5"/>
    <x v="3"/>
    <x v="2"/>
    <s v="Custom Rules"/>
    <d v="2023-09-01T14:57:00"/>
  </r>
  <r>
    <x v="704"/>
    <s v="892 Elm St"/>
    <n v="5"/>
    <x v="2"/>
    <d v="2023-09-08T14:31:00"/>
    <x v="0"/>
    <s v="D35"/>
    <n v="10.647058823529411"/>
    <x v="0"/>
    <s v="Van A"/>
    <s v="CityE"/>
    <n v="181"/>
    <n v="25"/>
    <n v="156"/>
    <x v="0"/>
    <s v="Extremely Delayed"/>
    <n v="100"/>
    <x v="1"/>
    <n v="5"/>
    <x v="3"/>
    <x v="2"/>
    <s v="Standard Rules"/>
    <d v="2023-09-01T09:16:00"/>
  </r>
  <r>
    <x v="705"/>
    <s v="420 Oak St"/>
    <n v="5"/>
    <x v="2"/>
    <d v="2023-09-03T14:48:00"/>
    <x v="0"/>
    <s v="D52"/>
    <n v="12.875"/>
    <x v="0"/>
    <s v="Bike C"/>
    <s v="CityC"/>
    <n v="206"/>
    <n v="27"/>
    <n v="179"/>
    <x v="0"/>
    <s v="Extremely Delayed"/>
    <n v="100"/>
    <x v="2"/>
    <n v="5"/>
    <x v="2"/>
    <x v="0"/>
    <s v="Expedited Rules"/>
    <d v="2023-09-01T10:11:00"/>
  </r>
  <r>
    <x v="706"/>
    <s v="534 Main St"/>
    <n v="5"/>
    <x v="2"/>
    <d v="2023-09-01T13:20:00"/>
    <x v="0"/>
    <s v="D56"/>
    <n v="10"/>
    <x v="1"/>
    <s v="Bike C"/>
    <s v="CityB"/>
    <n v="120"/>
    <n v="12"/>
    <n v="108"/>
    <x v="0"/>
    <s v="Delayed"/>
    <n v="100"/>
    <x v="2"/>
    <n v="5"/>
    <x v="3"/>
    <x v="0"/>
    <s v="Expedited Rules"/>
    <d v="2023-09-01T16:27:00"/>
  </r>
  <r>
    <x v="707"/>
    <s v="893 Main St"/>
    <n v="5"/>
    <x v="0"/>
    <d v="2023-09-06T11:10:00"/>
    <x v="0"/>
    <s v="D57"/>
    <n v="10.363636363636363"/>
    <x v="1"/>
    <s v="Bike C"/>
    <s v="CityD"/>
    <n v="114"/>
    <n v="13"/>
    <n v="101"/>
    <x v="0"/>
    <s v="Delayed"/>
    <n v="100"/>
    <x v="1"/>
    <n v="5"/>
    <x v="0"/>
    <x v="2"/>
    <s v="Standard Rules"/>
    <d v="2023-09-01T16:17:00"/>
  </r>
  <r>
    <x v="708"/>
    <s v="54 Cedar St"/>
    <n v="5"/>
    <x v="2"/>
    <d v="2023-09-08T08:04:00"/>
    <x v="0"/>
    <s v="D19"/>
    <n v="5"/>
    <x v="0"/>
    <s v="Bike C"/>
    <s v="CityB"/>
    <n v="125"/>
    <n v="4"/>
    <n v="121"/>
    <x v="0"/>
    <s v="Delayed"/>
    <n v="100"/>
    <x v="2"/>
    <n v="5"/>
    <x v="0"/>
    <x v="1"/>
    <s v="Standard Rules"/>
    <d v="2023-09-01T12:17:00"/>
  </r>
  <r>
    <x v="709"/>
    <s v="296 Cedar St"/>
    <n v="5"/>
    <x v="1"/>
    <d v="2023-09-06T11:24:00"/>
    <x v="0"/>
    <s v="D92"/>
    <n v="14.923076923076923"/>
    <x v="1"/>
    <s v="Truck B"/>
    <s v="CityD"/>
    <n v="194"/>
    <n v="17"/>
    <n v="177"/>
    <x v="0"/>
    <s v="Extremely Delayed"/>
    <n v="100"/>
    <x v="1"/>
    <n v="5"/>
    <x v="2"/>
    <x v="0"/>
    <s v="Custom Rules"/>
    <d v="2023-09-01T17:32:00"/>
  </r>
  <r>
    <x v="710"/>
    <s v="965 Pine St"/>
    <n v="5"/>
    <x v="2"/>
    <d v="2023-09-07T12:08:00"/>
    <x v="1"/>
    <s v="D7"/>
    <n v="11.615384615384615"/>
    <x v="1"/>
    <s v="Truck B"/>
    <s v="CityE"/>
    <n v="151"/>
    <n v="7"/>
    <n v="144"/>
    <x v="0"/>
    <s v="Delayed"/>
    <n v="100"/>
    <x v="2"/>
    <n v="5"/>
    <x v="3"/>
    <x v="0"/>
    <s v="Custom Rules"/>
    <d v="2023-09-01T09:32:00"/>
  </r>
  <r>
    <x v="711"/>
    <s v="242 Main St"/>
    <n v="5"/>
    <x v="2"/>
    <d v="2023-09-02T10:18:00"/>
    <x v="1"/>
    <s v="D13"/>
    <n v="8.8636363636363633"/>
    <x v="0"/>
    <s v="Bike C"/>
    <s v="CityE"/>
    <n v="195"/>
    <n v="22"/>
    <n v="173"/>
    <x v="0"/>
    <s v="Extremely Delayed"/>
    <n v="100"/>
    <x v="1"/>
    <n v="5"/>
    <x v="1"/>
    <x v="2"/>
    <s v="Standard Rules"/>
    <d v="2023-09-01T14:09:00"/>
  </r>
  <r>
    <x v="712"/>
    <s v="618 Main St"/>
    <n v="5"/>
    <x v="3"/>
    <d v="2023-09-05T15:34:00"/>
    <x v="1"/>
    <s v="D8"/>
    <n v="12.75"/>
    <x v="0"/>
    <s v="Truck B"/>
    <s v="CityA"/>
    <n v="204"/>
    <n v="0"/>
    <n v="204"/>
    <x v="1"/>
    <s v="On time"/>
    <n v="100"/>
    <x v="1"/>
    <n v="5"/>
    <x v="4"/>
    <x v="2"/>
    <s v="Expedited Rules"/>
    <d v="2023-09-01T16:11:00"/>
  </r>
  <r>
    <x v="713"/>
    <s v="792 Main St"/>
    <n v="5"/>
    <x v="4"/>
    <d v="2023-09-01T10:37:00"/>
    <x v="0"/>
    <s v="D71"/>
    <n v="7.5"/>
    <x v="0"/>
    <s v="Van A"/>
    <s v="CityC"/>
    <n v="150"/>
    <n v="27"/>
    <n v="123"/>
    <x v="0"/>
    <s v="Extremely Delayed"/>
    <n v="100"/>
    <x v="2"/>
    <n v="5"/>
    <x v="3"/>
    <x v="1"/>
    <s v="Custom Rules"/>
    <d v="2023-09-01T15:47:00"/>
  </r>
  <r>
    <x v="714"/>
    <s v="837 Elm St"/>
    <n v="5"/>
    <x v="0"/>
    <d v="2023-09-03T10:42:00"/>
    <x v="1"/>
    <s v="D18"/>
    <n v="9.1428571428571423"/>
    <x v="0"/>
    <s v="Bike C"/>
    <s v="CityD"/>
    <n v="192"/>
    <n v="7"/>
    <n v="185"/>
    <x v="0"/>
    <s v="Delayed"/>
    <n v="100"/>
    <x v="2"/>
    <n v="5"/>
    <x v="3"/>
    <x v="0"/>
    <s v="Standard Rules"/>
    <d v="2023-09-01T16:53:00"/>
  </r>
  <r>
    <x v="715"/>
    <s v="128 Pine St"/>
    <n v="5"/>
    <x v="0"/>
    <d v="2023-09-04T11:50:00"/>
    <x v="0"/>
    <s v="D35"/>
    <n v="12.823529411764707"/>
    <x v="0"/>
    <s v="Truck B"/>
    <s v="CityB"/>
    <n v="218"/>
    <n v="2"/>
    <n v="216"/>
    <x v="0"/>
    <s v="Delayed"/>
    <n v="100"/>
    <x v="1"/>
    <n v="5"/>
    <x v="1"/>
    <x v="0"/>
    <s v="Standard Rules"/>
    <d v="2023-09-01T15:06:00"/>
  </r>
  <r>
    <x v="716"/>
    <s v="780 Oak St"/>
    <n v="5"/>
    <x v="2"/>
    <d v="2023-09-02T12:21:00"/>
    <x v="0"/>
    <s v="D83"/>
    <n v="14.636363636363637"/>
    <x v="1"/>
    <s v="Truck B"/>
    <s v="CityB"/>
    <n v="161"/>
    <n v="24"/>
    <n v="137"/>
    <x v="0"/>
    <s v="Extremely Delayed"/>
    <n v="100"/>
    <x v="1"/>
    <n v="5"/>
    <x v="2"/>
    <x v="2"/>
    <s v="Custom Rules"/>
    <d v="2023-09-01T11:32:00"/>
  </r>
  <r>
    <x v="717"/>
    <s v="157 Cedar St"/>
    <n v="5"/>
    <x v="2"/>
    <d v="2023-09-01T09:00:00"/>
    <x v="0"/>
    <s v="D93"/>
    <n v="5"/>
    <x v="0"/>
    <s v="Van A"/>
    <s v="CityE"/>
    <n v="90"/>
    <n v="9"/>
    <n v="81"/>
    <x v="0"/>
    <s v="Delayed"/>
    <n v="100"/>
    <x v="0"/>
    <n v="5"/>
    <x v="3"/>
    <x v="1"/>
    <s v="Custom Rules"/>
    <d v="2023-09-01T11:38:00"/>
  </r>
  <r>
    <x v="718"/>
    <s v="252 Main St"/>
    <n v="5"/>
    <x v="4"/>
    <d v="2023-09-07T08:41:00"/>
    <x v="0"/>
    <s v="D3"/>
    <n v="9.5"/>
    <x v="0"/>
    <s v="Truck B"/>
    <s v="CityD"/>
    <n v="209"/>
    <n v="21"/>
    <n v="188"/>
    <x v="0"/>
    <s v="Extremely Delayed"/>
    <n v="100"/>
    <x v="1"/>
    <n v="5"/>
    <x v="4"/>
    <x v="1"/>
    <s v="Standard Rules"/>
    <d v="2023-09-01T14:33:00"/>
  </r>
  <r>
    <x v="719"/>
    <s v="876 Elm St"/>
    <n v="5"/>
    <x v="4"/>
    <d v="2023-09-04T08:22:00"/>
    <x v="0"/>
    <s v="D18"/>
    <n v="7.0476190476190474"/>
    <x v="0"/>
    <s v="Van A"/>
    <s v="CityC"/>
    <n v="148"/>
    <n v="1"/>
    <n v="147"/>
    <x v="0"/>
    <s v="Delayed"/>
    <n v="100"/>
    <x v="2"/>
    <n v="5"/>
    <x v="4"/>
    <x v="2"/>
    <s v="Expedited Rules"/>
    <d v="2023-09-01T11:42:00"/>
  </r>
  <r>
    <x v="720"/>
    <s v="526 Main St"/>
    <n v="5"/>
    <x v="0"/>
    <d v="2023-09-07T08:40:00"/>
    <x v="0"/>
    <s v="D91"/>
    <n v="6.9230769230769234"/>
    <x v="1"/>
    <s v="Truck B"/>
    <s v="CityA"/>
    <n v="90"/>
    <n v="24"/>
    <n v="66"/>
    <x v="0"/>
    <s v="Extremely Delayed"/>
    <n v="100"/>
    <x v="1"/>
    <n v="5"/>
    <x v="2"/>
    <x v="0"/>
    <s v="Standard Rules"/>
    <d v="2023-09-01T08:23:00"/>
  </r>
  <r>
    <x v="721"/>
    <s v="517 Main St"/>
    <n v="5"/>
    <x v="1"/>
    <d v="2023-09-04T16:16:00"/>
    <x v="0"/>
    <s v="D99"/>
    <n v="10.555555555555555"/>
    <x v="0"/>
    <s v="Truck B"/>
    <s v="CityA"/>
    <n v="190"/>
    <n v="16"/>
    <n v="174"/>
    <x v="0"/>
    <s v="Extremely Delayed"/>
    <n v="100"/>
    <x v="2"/>
    <n v="5"/>
    <x v="2"/>
    <x v="2"/>
    <s v="Custom Rules"/>
    <d v="2023-09-01T17:06:00"/>
  </r>
  <r>
    <x v="722"/>
    <s v="139 Elm St"/>
    <n v="5"/>
    <x v="3"/>
    <d v="2023-09-02T08:09:00"/>
    <x v="1"/>
    <s v="D70"/>
    <n v="6.5882352941176467"/>
    <x v="0"/>
    <s v="Van A"/>
    <s v="CityA"/>
    <n v="112"/>
    <n v="1"/>
    <n v="111"/>
    <x v="0"/>
    <s v="Delayed"/>
    <n v="100"/>
    <x v="2"/>
    <n v="5"/>
    <x v="2"/>
    <x v="2"/>
    <s v="Custom Rules"/>
    <d v="2023-09-01T16:32:00"/>
  </r>
  <r>
    <x v="723"/>
    <s v="481 Elm St"/>
    <n v="5"/>
    <x v="2"/>
    <d v="2023-09-07T09:24:00"/>
    <x v="1"/>
    <s v="D12"/>
    <n v="4.5714285714285712"/>
    <x v="0"/>
    <s v="Bike C"/>
    <s v="CityE"/>
    <n v="96"/>
    <n v="20"/>
    <n v="76"/>
    <x v="0"/>
    <s v="Extremely Delayed"/>
    <n v="100"/>
    <x v="2"/>
    <n v="5"/>
    <x v="2"/>
    <x v="1"/>
    <s v="Standard Rules"/>
    <d v="2023-09-01T09:32:00"/>
  </r>
  <r>
    <x v="724"/>
    <s v="248 Cedar St"/>
    <n v="5"/>
    <x v="4"/>
    <d v="2023-09-03T15:14:00"/>
    <x v="0"/>
    <s v="D89"/>
    <n v="3.5294117647058822"/>
    <x v="0"/>
    <s v="Van A"/>
    <s v="CityC"/>
    <n v="60"/>
    <n v="20"/>
    <n v="40"/>
    <x v="0"/>
    <s v="Extremely Delayed"/>
    <n v="100"/>
    <x v="2"/>
    <n v="5"/>
    <x v="4"/>
    <x v="0"/>
    <s v="Expedited Rules"/>
    <d v="2023-09-01T11:10:00"/>
  </r>
  <r>
    <x v="725"/>
    <s v="588 Oak St"/>
    <n v="5"/>
    <x v="1"/>
    <d v="2023-09-06T08:18:00"/>
    <x v="0"/>
    <s v="D65"/>
    <n v="7.65"/>
    <x v="0"/>
    <s v="Bike C"/>
    <s v="CityB"/>
    <n v="153"/>
    <n v="26"/>
    <n v="127"/>
    <x v="0"/>
    <s v="Extremely Delayed"/>
    <n v="100"/>
    <x v="2"/>
    <n v="5"/>
    <x v="1"/>
    <x v="0"/>
    <s v="Custom Rules"/>
    <d v="2023-09-01T12:49:00"/>
  </r>
  <r>
    <x v="726"/>
    <s v="252 Pine St"/>
    <n v="5"/>
    <x v="2"/>
    <d v="2023-09-08T15:21:00"/>
    <x v="1"/>
    <s v="D20"/>
    <n v="14.8125"/>
    <x v="0"/>
    <s v="Van A"/>
    <s v="CityE"/>
    <n v="237"/>
    <n v="19"/>
    <n v="218"/>
    <x v="0"/>
    <s v="Extremely Delayed"/>
    <n v="100"/>
    <x v="1"/>
    <n v="5"/>
    <x v="3"/>
    <x v="1"/>
    <s v="Custom Rules"/>
    <d v="2023-09-01T09:15:00"/>
  </r>
  <r>
    <x v="727"/>
    <s v="728 Main St"/>
    <n v="5"/>
    <x v="2"/>
    <d v="2023-09-03T13:54:00"/>
    <x v="0"/>
    <s v="D18"/>
    <n v="9.6666666666666661"/>
    <x v="0"/>
    <s v="Truck B"/>
    <s v="CityC"/>
    <n v="203"/>
    <n v="16"/>
    <n v="187"/>
    <x v="0"/>
    <s v="Extremely Delayed"/>
    <n v="100"/>
    <x v="2"/>
    <n v="5"/>
    <x v="0"/>
    <x v="1"/>
    <s v="Expedited Rules"/>
    <d v="2023-09-01T13:15:00"/>
  </r>
  <r>
    <x v="728"/>
    <s v="166 Cedar St"/>
    <n v="5"/>
    <x v="3"/>
    <d v="2023-09-07T09:10:00"/>
    <x v="1"/>
    <s v="D84"/>
    <n v="12.875"/>
    <x v="0"/>
    <s v="Bike C"/>
    <s v="CityC"/>
    <n v="206"/>
    <n v="20"/>
    <n v="186"/>
    <x v="0"/>
    <s v="Extremely Delayed"/>
    <n v="100"/>
    <x v="2"/>
    <n v="5"/>
    <x v="1"/>
    <x v="0"/>
    <s v="Expedited Rules"/>
    <d v="2023-09-01T12:26:00"/>
  </r>
  <r>
    <x v="729"/>
    <s v="69 Pine St"/>
    <n v="5"/>
    <x v="2"/>
    <d v="2023-09-07T12:10:00"/>
    <x v="0"/>
    <s v="D29"/>
    <n v="9.8571428571428577"/>
    <x v="1"/>
    <s v="Van A"/>
    <s v="CityD"/>
    <n v="138"/>
    <n v="14"/>
    <n v="124"/>
    <x v="0"/>
    <s v="Delayed"/>
    <n v="100"/>
    <x v="1"/>
    <n v="5"/>
    <x v="2"/>
    <x v="2"/>
    <s v="Expedited Rules"/>
    <d v="2023-09-01T13:39:00"/>
  </r>
  <r>
    <x v="730"/>
    <s v="1 Oak St"/>
    <n v="5"/>
    <x v="1"/>
    <d v="2023-09-04T08:14:00"/>
    <x v="1"/>
    <s v="D66"/>
    <n v="8.6428571428571423"/>
    <x v="1"/>
    <s v="Bike C"/>
    <s v="CityC"/>
    <n v="121"/>
    <n v="22"/>
    <n v="99"/>
    <x v="0"/>
    <s v="Extremely Delayed"/>
    <n v="100"/>
    <x v="2"/>
    <n v="5"/>
    <x v="1"/>
    <x v="2"/>
    <s v="Custom Rules"/>
    <d v="2023-09-01T15:36:00"/>
  </r>
  <r>
    <x v="731"/>
    <s v="542 Pine St"/>
    <n v="5"/>
    <x v="1"/>
    <d v="2023-09-03T14:42:00"/>
    <x v="0"/>
    <s v="D58"/>
    <n v="12.75"/>
    <x v="0"/>
    <s v="Van A"/>
    <s v="CityB"/>
    <n v="204"/>
    <n v="3"/>
    <n v="201"/>
    <x v="0"/>
    <s v="Delayed"/>
    <n v="100"/>
    <x v="2"/>
    <n v="5"/>
    <x v="0"/>
    <x v="1"/>
    <s v="Standard Rules"/>
    <d v="2023-09-01T13:58:00"/>
  </r>
  <r>
    <x v="732"/>
    <s v="564 Cedar St"/>
    <n v="5"/>
    <x v="1"/>
    <d v="2023-09-03T08:56:00"/>
    <x v="0"/>
    <s v="D77"/>
    <n v="13.7"/>
    <x v="1"/>
    <s v="Bike C"/>
    <s v="CityA"/>
    <n v="137"/>
    <n v="24"/>
    <n v="113"/>
    <x v="0"/>
    <s v="Extremely Delayed"/>
    <n v="100"/>
    <x v="2"/>
    <n v="5"/>
    <x v="4"/>
    <x v="0"/>
    <s v="Expedited Rules"/>
    <d v="2023-09-01T11:24:00"/>
  </r>
  <r>
    <x v="733"/>
    <s v="911 Cedar St"/>
    <n v="5"/>
    <x v="1"/>
    <d v="2023-09-06T15:23:00"/>
    <x v="1"/>
    <s v="D99"/>
    <n v="10.888888888888889"/>
    <x v="0"/>
    <s v="Bike C"/>
    <s v="CityD"/>
    <n v="196"/>
    <n v="5"/>
    <n v="191"/>
    <x v="0"/>
    <s v="Delayed"/>
    <n v="100"/>
    <x v="0"/>
    <n v="5"/>
    <x v="0"/>
    <x v="2"/>
    <s v="Standard Rules"/>
    <d v="2023-09-01T11:17:00"/>
  </r>
  <r>
    <x v="734"/>
    <s v="986 Cedar St"/>
    <n v="5"/>
    <x v="4"/>
    <d v="2023-09-02T16:11:00"/>
    <x v="1"/>
    <s v="D37"/>
    <n v="20.727272727272727"/>
    <x v="1"/>
    <s v="Van A"/>
    <s v="CityC"/>
    <n v="228"/>
    <n v="1"/>
    <n v="227"/>
    <x v="0"/>
    <s v="Delayed"/>
    <n v="100"/>
    <x v="0"/>
    <n v="5"/>
    <x v="1"/>
    <x v="1"/>
    <s v="Standard Rules"/>
    <d v="2023-09-01T13:10:00"/>
  </r>
  <r>
    <x v="735"/>
    <s v="806 Cedar St"/>
    <n v="5"/>
    <x v="0"/>
    <d v="2023-09-08T12:29:00"/>
    <x v="1"/>
    <s v="D1"/>
    <n v="5.2631578947368425"/>
    <x v="0"/>
    <s v="Van A"/>
    <s v="CityB"/>
    <n v="100"/>
    <n v="26"/>
    <n v="74"/>
    <x v="0"/>
    <s v="Extremely Delayed"/>
    <n v="100"/>
    <x v="0"/>
    <n v="5"/>
    <x v="0"/>
    <x v="2"/>
    <s v="Standard Rules"/>
    <d v="2023-09-01T15:11:00"/>
  </r>
  <r>
    <x v="736"/>
    <s v="736 Pine St"/>
    <n v="5"/>
    <x v="4"/>
    <d v="2023-09-03T08:44:00"/>
    <x v="1"/>
    <s v="D20"/>
    <n v="14.5"/>
    <x v="0"/>
    <s v="Truck B"/>
    <s v="CityC"/>
    <n v="232"/>
    <n v="19"/>
    <n v="213"/>
    <x v="0"/>
    <s v="Extremely Delayed"/>
    <n v="100"/>
    <x v="1"/>
    <n v="5"/>
    <x v="4"/>
    <x v="0"/>
    <s v="Expedited Rules"/>
    <d v="2023-09-01T11:44:00"/>
  </r>
  <r>
    <x v="737"/>
    <s v="537 Pine St"/>
    <n v="5"/>
    <x v="2"/>
    <d v="2023-09-08T08:58:00"/>
    <x v="0"/>
    <s v="D51"/>
    <n v="15.5"/>
    <x v="1"/>
    <s v="Bike C"/>
    <s v="CityE"/>
    <n v="186"/>
    <n v="13"/>
    <n v="173"/>
    <x v="0"/>
    <s v="Delayed"/>
    <n v="100"/>
    <x v="2"/>
    <n v="5"/>
    <x v="3"/>
    <x v="1"/>
    <s v="Standard Rules"/>
    <d v="2023-09-01T15:55:00"/>
  </r>
  <r>
    <x v="738"/>
    <s v="516 Pine St"/>
    <n v="5"/>
    <x v="2"/>
    <d v="2023-09-06T09:05:00"/>
    <x v="0"/>
    <s v="D19"/>
    <n v="7.88"/>
    <x v="0"/>
    <s v="Van A"/>
    <s v="CityE"/>
    <n v="197"/>
    <n v="2"/>
    <n v="195"/>
    <x v="0"/>
    <s v="Delayed"/>
    <n v="100"/>
    <x v="2"/>
    <n v="5"/>
    <x v="3"/>
    <x v="0"/>
    <s v="Expedited Rules"/>
    <d v="2023-09-01T12:13:00"/>
  </r>
  <r>
    <x v="739"/>
    <s v="825 Main St"/>
    <n v="5"/>
    <x v="2"/>
    <d v="2023-09-01T10:14:00"/>
    <x v="1"/>
    <s v="D5"/>
    <n v="9.3529411764705888"/>
    <x v="0"/>
    <s v="Van A"/>
    <s v="CityA"/>
    <n v="159"/>
    <n v="28"/>
    <n v="131"/>
    <x v="0"/>
    <s v="Extremely Delayed"/>
    <n v="100"/>
    <x v="1"/>
    <n v="5"/>
    <x v="1"/>
    <x v="0"/>
    <s v="Standard Rules"/>
    <d v="2023-09-01T15:28:00"/>
  </r>
  <r>
    <x v="740"/>
    <s v="76 Cedar St"/>
    <n v="5"/>
    <x v="4"/>
    <d v="2023-09-07T10:12:00"/>
    <x v="0"/>
    <s v="D68"/>
    <n v="12.066666666666666"/>
    <x v="1"/>
    <s v="Van A"/>
    <s v="CityA"/>
    <n v="181"/>
    <n v="19"/>
    <n v="162"/>
    <x v="0"/>
    <s v="Extremely Delayed"/>
    <n v="100"/>
    <x v="0"/>
    <n v="5"/>
    <x v="0"/>
    <x v="1"/>
    <s v="Custom Rules"/>
    <d v="2023-09-01T13:26:00"/>
  </r>
  <r>
    <x v="741"/>
    <s v="863 Oak St"/>
    <n v="5"/>
    <x v="3"/>
    <d v="2023-09-03T10:06:00"/>
    <x v="0"/>
    <s v="D45"/>
    <n v="5.333333333333333"/>
    <x v="1"/>
    <s v="Bike C"/>
    <s v="CityE"/>
    <n v="64"/>
    <n v="24"/>
    <n v="40"/>
    <x v="0"/>
    <s v="Extremely Delayed"/>
    <n v="100"/>
    <x v="1"/>
    <n v="5"/>
    <x v="1"/>
    <x v="2"/>
    <s v="Standard Rules"/>
    <d v="2023-09-01T09:49:00"/>
  </r>
  <r>
    <x v="742"/>
    <s v="619 Pine St"/>
    <n v="5"/>
    <x v="1"/>
    <d v="2023-09-02T09:22:00"/>
    <x v="1"/>
    <s v="D65"/>
    <n v="9.6999999999999993"/>
    <x v="0"/>
    <s v="Bike C"/>
    <s v="CityB"/>
    <n v="194"/>
    <n v="14"/>
    <n v="180"/>
    <x v="0"/>
    <s v="Delayed"/>
    <n v="100"/>
    <x v="1"/>
    <n v="5"/>
    <x v="0"/>
    <x v="2"/>
    <s v="Standard Rules"/>
    <d v="2023-09-01T11:07:00"/>
  </r>
  <r>
    <x v="743"/>
    <s v="385 Oak St"/>
    <n v="5"/>
    <x v="4"/>
    <d v="2023-09-08T16:36:00"/>
    <x v="1"/>
    <s v="D9"/>
    <n v="10.1875"/>
    <x v="0"/>
    <s v="Van A"/>
    <s v="CityD"/>
    <n v="163"/>
    <n v="2"/>
    <n v="161"/>
    <x v="0"/>
    <s v="Delayed"/>
    <n v="100"/>
    <x v="2"/>
    <n v="5"/>
    <x v="4"/>
    <x v="2"/>
    <s v="Standard Rules"/>
    <d v="2023-09-01T15:03:00"/>
  </r>
  <r>
    <x v="744"/>
    <s v="25 Oak St"/>
    <n v="5"/>
    <x v="1"/>
    <d v="2023-09-06T08:43:00"/>
    <x v="0"/>
    <s v="D64"/>
    <n v="13.058823529411764"/>
    <x v="0"/>
    <s v="Van A"/>
    <s v="CityE"/>
    <n v="222"/>
    <n v="19"/>
    <n v="203"/>
    <x v="0"/>
    <s v="Extremely Delayed"/>
    <n v="100"/>
    <x v="2"/>
    <n v="5"/>
    <x v="0"/>
    <x v="0"/>
    <s v="Expedited Rules"/>
    <d v="2023-09-01T15:44:00"/>
  </r>
  <r>
    <x v="745"/>
    <s v="204 Main St"/>
    <n v="5"/>
    <x v="2"/>
    <d v="2023-09-02T09:27:00"/>
    <x v="0"/>
    <s v="D34"/>
    <n v="9.32"/>
    <x v="0"/>
    <s v="Bike C"/>
    <s v="CityA"/>
    <n v="233"/>
    <n v="10"/>
    <n v="223"/>
    <x v="0"/>
    <s v="Delayed"/>
    <n v="100"/>
    <x v="2"/>
    <n v="5"/>
    <x v="3"/>
    <x v="1"/>
    <s v="Custom Rules"/>
    <d v="2023-09-01T15:11:00"/>
  </r>
  <r>
    <x v="746"/>
    <s v="446 Elm St"/>
    <n v="5"/>
    <x v="1"/>
    <d v="2023-09-07T09:32:00"/>
    <x v="1"/>
    <s v="D89"/>
    <n v="8.764705882352942"/>
    <x v="0"/>
    <s v="Van A"/>
    <s v="CityC"/>
    <n v="149"/>
    <n v="19"/>
    <n v="130"/>
    <x v="0"/>
    <s v="Extremely Delayed"/>
    <n v="100"/>
    <x v="0"/>
    <n v="5"/>
    <x v="3"/>
    <x v="2"/>
    <s v="Expedited Rules"/>
    <d v="2023-09-01T09:09:00"/>
  </r>
  <r>
    <x v="747"/>
    <s v="886 Cedar St"/>
    <n v="5"/>
    <x v="2"/>
    <d v="2023-09-06T11:34:00"/>
    <x v="1"/>
    <s v="D42"/>
    <n v="10.363636363636363"/>
    <x v="1"/>
    <s v="Bike C"/>
    <s v="CityD"/>
    <n v="114"/>
    <n v="25"/>
    <n v="89"/>
    <x v="0"/>
    <s v="Extremely Delayed"/>
    <n v="100"/>
    <x v="2"/>
    <n v="5"/>
    <x v="2"/>
    <x v="1"/>
    <s v="Standard Rules"/>
    <d v="2023-09-01T16:27:00"/>
  </r>
  <r>
    <x v="748"/>
    <s v="665 Oak St"/>
    <n v="5"/>
    <x v="1"/>
    <d v="2023-09-02T13:35:00"/>
    <x v="1"/>
    <s v="D18"/>
    <n v="5.2380952380952381"/>
    <x v="0"/>
    <s v="Truck B"/>
    <s v="CityA"/>
    <n v="110"/>
    <n v="8"/>
    <n v="102"/>
    <x v="0"/>
    <s v="Delayed"/>
    <n v="100"/>
    <x v="2"/>
    <n v="5"/>
    <x v="1"/>
    <x v="0"/>
    <s v="Standard Rules"/>
    <d v="2023-09-01T13:52:00"/>
  </r>
  <r>
    <x v="749"/>
    <s v="251 Elm St"/>
    <n v="5"/>
    <x v="3"/>
    <d v="2023-09-08T13:36:00"/>
    <x v="0"/>
    <s v="D60"/>
    <n v="9.4761904761904763"/>
    <x v="0"/>
    <s v="Bike C"/>
    <s v="CityC"/>
    <n v="199"/>
    <n v="0"/>
    <n v="199"/>
    <x v="1"/>
    <s v="On time"/>
    <n v="100"/>
    <x v="1"/>
    <n v="5"/>
    <x v="0"/>
    <x v="2"/>
    <s v="Custom Rules"/>
    <d v="2023-09-01T09:08:00"/>
  </r>
  <r>
    <x v="750"/>
    <s v="923 Elm St"/>
    <n v="5"/>
    <x v="1"/>
    <d v="2023-09-02T15:10:00"/>
    <x v="1"/>
    <s v="D30"/>
    <n v="9.9411764705882355"/>
    <x v="0"/>
    <s v="Van A"/>
    <s v="CityD"/>
    <n v="169"/>
    <n v="8"/>
    <n v="161"/>
    <x v="0"/>
    <s v="Delayed"/>
    <n v="100"/>
    <x v="1"/>
    <n v="5"/>
    <x v="2"/>
    <x v="2"/>
    <s v="Custom Rules"/>
    <d v="2023-09-01T14:16:00"/>
  </r>
  <r>
    <x v="751"/>
    <s v="259 Pine St"/>
    <n v="5"/>
    <x v="1"/>
    <d v="2023-09-01T14:35:00"/>
    <x v="0"/>
    <s v="D46"/>
    <n v="9.1428571428571423"/>
    <x v="1"/>
    <s v="Van A"/>
    <s v="CityD"/>
    <n v="128"/>
    <n v="4"/>
    <n v="124"/>
    <x v="0"/>
    <s v="Delayed"/>
    <n v="100"/>
    <x v="0"/>
    <n v="5"/>
    <x v="3"/>
    <x v="0"/>
    <s v="Standard Rules"/>
    <d v="2023-09-01T14:39:00"/>
  </r>
  <r>
    <x v="752"/>
    <s v="478 Pine St"/>
    <n v="5"/>
    <x v="4"/>
    <d v="2023-09-06T08:48:00"/>
    <x v="0"/>
    <s v="D82"/>
    <n v="17.46153846153846"/>
    <x v="1"/>
    <s v="Truck B"/>
    <s v="CityA"/>
    <n v="227"/>
    <n v="1"/>
    <n v="226"/>
    <x v="0"/>
    <s v="Delayed"/>
    <n v="100"/>
    <x v="1"/>
    <n v="5"/>
    <x v="4"/>
    <x v="0"/>
    <s v="Expedited Rules"/>
    <d v="2023-09-01T08:32:00"/>
  </r>
  <r>
    <x v="753"/>
    <s v="904 Elm St"/>
    <n v="5"/>
    <x v="1"/>
    <d v="2023-09-04T11:30:00"/>
    <x v="0"/>
    <s v="D25"/>
    <n v="20.714285714285715"/>
    <x v="1"/>
    <s v="Truck B"/>
    <s v="CityC"/>
    <n v="145"/>
    <n v="23"/>
    <n v="122"/>
    <x v="0"/>
    <s v="Extremely Delayed"/>
    <n v="100"/>
    <x v="2"/>
    <n v="5"/>
    <x v="3"/>
    <x v="1"/>
    <s v="Expedited Rules"/>
    <d v="2023-09-01T12:14:00"/>
  </r>
  <r>
    <x v="754"/>
    <s v="134 Pine St"/>
    <n v="5"/>
    <x v="3"/>
    <d v="2023-09-07T09:35:00"/>
    <x v="1"/>
    <s v="D53"/>
    <n v="7.5263157894736841"/>
    <x v="0"/>
    <s v="Van A"/>
    <s v="CityB"/>
    <n v="143"/>
    <n v="11"/>
    <n v="132"/>
    <x v="0"/>
    <s v="Delayed"/>
    <n v="100"/>
    <x v="2"/>
    <n v="5"/>
    <x v="1"/>
    <x v="1"/>
    <s v="Standard Rules"/>
    <d v="2023-09-01T13:23:00"/>
  </r>
  <r>
    <x v="755"/>
    <s v="252 Elm St"/>
    <n v="5"/>
    <x v="3"/>
    <d v="2023-09-08T10:32:00"/>
    <x v="1"/>
    <s v="D40"/>
    <n v="5.5555555555555554"/>
    <x v="0"/>
    <s v="Van A"/>
    <s v="CityD"/>
    <n v="100"/>
    <n v="12"/>
    <n v="88"/>
    <x v="0"/>
    <s v="Delayed"/>
    <n v="100"/>
    <x v="1"/>
    <n v="5"/>
    <x v="2"/>
    <x v="1"/>
    <s v="Standard Rules"/>
    <d v="2023-09-01T09:36:00"/>
  </r>
  <r>
    <x v="756"/>
    <s v="303 Oak St"/>
    <n v="5"/>
    <x v="3"/>
    <d v="2023-09-05T10:51:00"/>
    <x v="0"/>
    <s v="D21"/>
    <n v="7.2666666666666666"/>
    <x v="1"/>
    <s v="Truck B"/>
    <s v="CityE"/>
    <n v="109"/>
    <n v="17"/>
    <n v="92"/>
    <x v="0"/>
    <s v="Extremely Delayed"/>
    <n v="100"/>
    <x v="1"/>
    <n v="5"/>
    <x v="1"/>
    <x v="1"/>
    <s v="Expedited Rules"/>
    <d v="2023-09-01T09:26:00"/>
  </r>
  <r>
    <x v="757"/>
    <s v="359 Pine St"/>
    <n v="5"/>
    <x v="1"/>
    <d v="2023-09-05T13:56:00"/>
    <x v="1"/>
    <s v="D29"/>
    <n v="6.7142857142857144"/>
    <x v="1"/>
    <s v="Bike C"/>
    <s v="CityE"/>
    <n v="94"/>
    <n v="23"/>
    <n v="71"/>
    <x v="0"/>
    <s v="Extremely Delayed"/>
    <n v="100"/>
    <x v="2"/>
    <n v="5"/>
    <x v="0"/>
    <x v="1"/>
    <s v="Standard Rules"/>
    <d v="2023-09-01T11:34:00"/>
  </r>
  <r>
    <x v="758"/>
    <s v="909 Pine St"/>
    <n v="5"/>
    <x v="3"/>
    <d v="2023-09-02T08:42:00"/>
    <x v="1"/>
    <s v="D45"/>
    <n v="13.75"/>
    <x v="1"/>
    <s v="Truck B"/>
    <s v="CityC"/>
    <n v="165"/>
    <n v="21"/>
    <n v="144"/>
    <x v="0"/>
    <s v="Extremely Delayed"/>
    <n v="100"/>
    <x v="0"/>
    <n v="5"/>
    <x v="2"/>
    <x v="0"/>
    <s v="Expedited Rules"/>
    <d v="2023-09-01T12:28:00"/>
  </r>
  <r>
    <x v="759"/>
    <s v="613 Oak St"/>
    <n v="5"/>
    <x v="4"/>
    <d v="2023-09-03T16:08:00"/>
    <x v="0"/>
    <s v="D59"/>
    <n v="6.0625"/>
    <x v="0"/>
    <s v="Truck B"/>
    <s v="CityC"/>
    <n v="97"/>
    <n v="10"/>
    <n v="87"/>
    <x v="0"/>
    <s v="Delayed"/>
    <n v="100"/>
    <x v="0"/>
    <n v="5"/>
    <x v="4"/>
    <x v="2"/>
    <s v="Custom Rules"/>
    <d v="2023-09-01T15:23:00"/>
  </r>
  <r>
    <x v="760"/>
    <s v="841 Cedar St"/>
    <n v="5"/>
    <x v="0"/>
    <d v="2023-09-01T15:10:00"/>
    <x v="0"/>
    <s v="D3"/>
    <n v="9.4090909090909083"/>
    <x v="0"/>
    <s v="Van A"/>
    <s v="CityB"/>
    <n v="207"/>
    <n v="6"/>
    <n v="201"/>
    <x v="0"/>
    <s v="Delayed"/>
    <n v="100"/>
    <x v="0"/>
    <n v="5"/>
    <x v="3"/>
    <x v="2"/>
    <s v="Custom Rules"/>
    <d v="2023-09-01T12:00:00"/>
  </r>
  <r>
    <x v="761"/>
    <s v="489 Main St"/>
    <n v="5"/>
    <x v="1"/>
    <d v="2023-09-04T08:11:00"/>
    <x v="0"/>
    <s v="D2"/>
    <n v="8.44"/>
    <x v="0"/>
    <s v="Truck B"/>
    <s v="CityD"/>
    <n v="211"/>
    <n v="26"/>
    <n v="185"/>
    <x v="0"/>
    <s v="Extremely Delayed"/>
    <n v="100"/>
    <x v="2"/>
    <n v="5"/>
    <x v="3"/>
    <x v="2"/>
    <s v="Expedited Rules"/>
    <d v="2023-09-01T16:56:00"/>
  </r>
  <r>
    <x v="762"/>
    <s v="70 Oak St"/>
    <n v="5"/>
    <x v="4"/>
    <d v="2023-09-03T12:34:00"/>
    <x v="0"/>
    <s v="D38"/>
    <n v="9.5384615384615383"/>
    <x v="1"/>
    <s v="Bike C"/>
    <s v="CityA"/>
    <n v="124"/>
    <n v="10"/>
    <n v="114"/>
    <x v="0"/>
    <s v="Delayed"/>
    <n v="100"/>
    <x v="1"/>
    <n v="5"/>
    <x v="1"/>
    <x v="1"/>
    <s v="Custom Rules"/>
    <d v="2023-09-01T12:54:00"/>
  </r>
  <r>
    <x v="763"/>
    <s v="199 Oak St"/>
    <n v="5"/>
    <x v="0"/>
    <d v="2023-09-03T11:08:00"/>
    <x v="0"/>
    <s v="D12"/>
    <n v="7.1428571428571432"/>
    <x v="0"/>
    <s v="Truck B"/>
    <s v="CityD"/>
    <n v="150"/>
    <n v="22"/>
    <n v="128"/>
    <x v="0"/>
    <s v="Extremely Delayed"/>
    <n v="100"/>
    <x v="0"/>
    <n v="5"/>
    <x v="0"/>
    <x v="2"/>
    <s v="Custom Rules"/>
    <d v="2023-09-01T17:35:00"/>
  </r>
  <r>
    <x v="764"/>
    <s v="170 Main St"/>
    <n v="5"/>
    <x v="3"/>
    <d v="2023-09-02T08:16:00"/>
    <x v="0"/>
    <s v="D21"/>
    <n v="4.8666666666666663"/>
    <x v="1"/>
    <s v="Truck B"/>
    <s v="CityD"/>
    <n v="73"/>
    <n v="1"/>
    <n v="72"/>
    <x v="0"/>
    <s v="Delayed"/>
    <n v="100"/>
    <x v="2"/>
    <n v="5"/>
    <x v="1"/>
    <x v="0"/>
    <s v="Custom Rules"/>
    <d v="2023-09-01T12:51:00"/>
  </r>
  <r>
    <x v="765"/>
    <s v="150 Cedar St"/>
    <n v="5"/>
    <x v="4"/>
    <d v="2023-09-08T12:17:00"/>
    <x v="0"/>
    <s v="D80"/>
    <n v="10.307692307692308"/>
    <x v="1"/>
    <s v="Bike C"/>
    <s v="CityA"/>
    <n v="134"/>
    <n v="13"/>
    <n v="121"/>
    <x v="0"/>
    <s v="Delayed"/>
    <n v="100"/>
    <x v="2"/>
    <n v="5"/>
    <x v="0"/>
    <x v="0"/>
    <s v="Custom Rules"/>
    <d v="2023-09-01T08:59:00"/>
  </r>
  <r>
    <x v="766"/>
    <s v="62 Main St"/>
    <n v="5"/>
    <x v="0"/>
    <d v="2023-09-04T12:41:00"/>
    <x v="0"/>
    <s v="D13"/>
    <n v="7.7727272727272725"/>
    <x v="0"/>
    <s v="Truck B"/>
    <s v="CityE"/>
    <n v="171"/>
    <n v="2"/>
    <n v="169"/>
    <x v="0"/>
    <s v="Delayed"/>
    <n v="100"/>
    <x v="0"/>
    <n v="5"/>
    <x v="1"/>
    <x v="0"/>
    <s v="Custom Rules"/>
    <d v="2023-09-01T15:09:00"/>
  </r>
  <r>
    <x v="767"/>
    <s v="224 Cedar St"/>
    <n v="5"/>
    <x v="4"/>
    <d v="2023-09-02T10:59:00"/>
    <x v="0"/>
    <s v="D99"/>
    <n v="3.3888888888888888"/>
    <x v="0"/>
    <s v="Van A"/>
    <s v="CityD"/>
    <n v="61"/>
    <n v="6"/>
    <n v="55"/>
    <x v="0"/>
    <s v="Delayed"/>
    <n v="100"/>
    <x v="1"/>
    <n v="5"/>
    <x v="4"/>
    <x v="1"/>
    <s v="Standard Rules"/>
    <d v="2023-09-01T11:06:00"/>
  </r>
  <r>
    <x v="768"/>
    <s v="25 Pine St"/>
    <n v="5"/>
    <x v="1"/>
    <d v="2023-09-06T09:26:00"/>
    <x v="1"/>
    <s v="D72"/>
    <n v="15.857142857142858"/>
    <x v="1"/>
    <s v="Bike C"/>
    <s v="CityC"/>
    <n v="222"/>
    <n v="27"/>
    <n v="195"/>
    <x v="0"/>
    <s v="Extremely Delayed"/>
    <n v="100"/>
    <x v="1"/>
    <n v="5"/>
    <x v="2"/>
    <x v="1"/>
    <s v="Expedited Rules"/>
    <d v="2023-09-01T13:32:00"/>
  </r>
  <r>
    <x v="769"/>
    <s v="343 Cedar St"/>
    <n v="5"/>
    <x v="1"/>
    <d v="2023-09-01T11:44:00"/>
    <x v="0"/>
    <s v="D18"/>
    <n v="3.8571428571428572"/>
    <x v="0"/>
    <s v="Bike C"/>
    <s v="CityD"/>
    <n v="81"/>
    <n v="15"/>
    <n v="66"/>
    <x v="0"/>
    <s v="Delayed"/>
    <n v="100"/>
    <x v="1"/>
    <n v="5"/>
    <x v="3"/>
    <x v="2"/>
    <s v="Custom Rules"/>
    <d v="2023-09-01T09:31:00"/>
  </r>
  <r>
    <x v="770"/>
    <s v="356 Cedar St"/>
    <n v="5"/>
    <x v="4"/>
    <d v="2023-09-01T10:47:00"/>
    <x v="0"/>
    <s v="D71"/>
    <n v="3.05"/>
    <x v="0"/>
    <s v="Van A"/>
    <s v="CityC"/>
    <n v="61"/>
    <n v="10"/>
    <n v="51"/>
    <x v="0"/>
    <s v="Delayed"/>
    <n v="100"/>
    <x v="1"/>
    <n v="5"/>
    <x v="2"/>
    <x v="1"/>
    <s v="Standard Rules"/>
    <d v="2023-09-01T08:55:00"/>
  </r>
  <r>
    <x v="771"/>
    <s v="292 Oak St"/>
    <n v="5"/>
    <x v="3"/>
    <d v="2023-09-04T10:02:00"/>
    <x v="0"/>
    <s v="D90"/>
    <n v="14.25"/>
    <x v="1"/>
    <s v="Van A"/>
    <s v="CityD"/>
    <n v="114"/>
    <n v="3"/>
    <n v="111"/>
    <x v="0"/>
    <s v="Delayed"/>
    <n v="100"/>
    <x v="2"/>
    <n v="5"/>
    <x v="4"/>
    <x v="0"/>
    <s v="Standard Rules"/>
    <d v="2023-09-01T09:50:00"/>
  </r>
  <r>
    <x v="772"/>
    <s v="821 Cedar St"/>
    <n v="5"/>
    <x v="0"/>
    <d v="2023-09-03T08:17:00"/>
    <x v="1"/>
    <s v="D43"/>
    <n v="19.833333333333332"/>
    <x v="1"/>
    <s v="Van A"/>
    <s v="CityD"/>
    <n v="238"/>
    <n v="9"/>
    <n v="229"/>
    <x v="0"/>
    <s v="Delayed"/>
    <n v="100"/>
    <x v="1"/>
    <n v="5"/>
    <x v="4"/>
    <x v="1"/>
    <s v="Expedited Rules"/>
    <d v="2023-09-01T09:13:00"/>
  </r>
  <r>
    <x v="773"/>
    <s v="127 Pine St"/>
    <n v="5"/>
    <x v="1"/>
    <d v="2023-09-03T11:54:00"/>
    <x v="0"/>
    <s v="D14"/>
    <n v="9.4705882352941178"/>
    <x v="0"/>
    <s v="Bike C"/>
    <s v="CityB"/>
    <n v="161"/>
    <n v="1"/>
    <n v="160"/>
    <x v="0"/>
    <s v="Delayed"/>
    <n v="100"/>
    <x v="1"/>
    <n v="5"/>
    <x v="2"/>
    <x v="0"/>
    <s v="Custom Rules"/>
    <d v="2023-09-01T11:55:00"/>
  </r>
  <r>
    <x v="774"/>
    <s v="444 Cedar St"/>
    <n v="5"/>
    <x v="3"/>
    <d v="2023-09-08T10:45:00"/>
    <x v="1"/>
    <s v="D71"/>
    <n v="6.25"/>
    <x v="0"/>
    <s v="Bike C"/>
    <s v="CityD"/>
    <n v="125"/>
    <n v="13"/>
    <n v="112"/>
    <x v="0"/>
    <s v="Delayed"/>
    <n v="100"/>
    <x v="2"/>
    <n v="5"/>
    <x v="0"/>
    <x v="1"/>
    <s v="Custom Rules"/>
    <d v="2023-09-01T08:42:00"/>
  </r>
  <r>
    <x v="775"/>
    <s v="683 Cedar St"/>
    <n v="5"/>
    <x v="0"/>
    <d v="2023-09-03T15:22:00"/>
    <x v="0"/>
    <s v="D15"/>
    <n v="8.8333333333333339"/>
    <x v="0"/>
    <s v="Van A"/>
    <s v="CityB"/>
    <n v="159"/>
    <n v="22"/>
    <n v="137"/>
    <x v="0"/>
    <s v="Extremely Delayed"/>
    <n v="100"/>
    <x v="1"/>
    <n v="5"/>
    <x v="3"/>
    <x v="0"/>
    <s v="Expedited Rules"/>
    <d v="2023-09-01T17:49:00"/>
  </r>
  <r>
    <x v="776"/>
    <s v="519 Main St"/>
    <n v="5"/>
    <x v="2"/>
    <d v="2023-09-06T09:15:00"/>
    <x v="0"/>
    <s v="D88"/>
    <n v="11.5"/>
    <x v="1"/>
    <s v="Van A"/>
    <s v="CityD"/>
    <n v="115"/>
    <n v="22"/>
    <n v="93"/>
    <x v="0"/>
    <s v="Extremely Delayed"/>
    <n v="100"/>
    <x v="2"/>
    <n v="5"/>
    <x v="0"/>
    <x v="2"/>
    <s v="Expedited Rules"/>
    <d v="2023-09-01T15:20:00"/>
  </r>
  <r>
    <x v="777"/>
    <s v="956 Pine St"/>
    <n v="5"/>
    <x v="4"/>
    <d v="2023-09-03T11:02:00"/>
    <x v="0"/>
    <s v="D54"/>
    <n v="7.15"/>
    <x v="0"/>
    <s v="Van A"/>
    <s v="CityE"/>
    <n v="143"/>
    <n v="4"/>
    <n v="139"/>
    <x v="0"/>
    <s v="Delayed"/>
    <n v="100"/>
    <x v="1"/>
    <n v="5"/>
    <x v="0"/>
    <x v="1"/>
    <s v="Standard Rules"/>
    <d v="2023-09-01T10:23:00"/>
  </r>
  <r>
    <x v="778"/>
    <s v="677 Pine St"/>
    <n v="5"/>
    <x v="4"/>
    <d v="2023-09-07T16:05:00"/>
    <x v="1"/>
    <s v="D9"/>
    <n v="6.125"/>
    <x v="0"/>
    <s v="Van A"/>
    <s v="CityA"/>
    <n v="98"/>
    <n v="1"/>
    <n v="97"/>
    <x v="0"/>
    <s v="Delayed"/>
    <n v="100"/>
    <x v="0"/>
    <n v="5"/>
    <x v="3"/>
    <x v="2"/>
    <s v="Custom Rules"/>
    <d v="2023-09-01T16:49:00"/>
  </r>
  <r>
    <x v="779"/>
    <s v="148 Elm St"/>
    <n v="5"/>
    <x v="2"/>
    <d v="2023-09-01T13:56:00"/>
    <x v="0"/>
    <s v="D81"/>
    <n v="18.399999999999999"/>
    <x v="1"/>
    <s v="Truck B"/>
    <s v="CityC"/>
    <n v="184"/>
    <n v="7"/>
    <n v="177"/>
    <x v="0"/>
    <s v="Delayed"/>
    <n v="100"/>
    <x v="1"/>
    <n v="5"/>
    <x v="3"/>
    <x v="2"/>
    <s v="Expedited Rules"/>
    <d v="2023-09-01T10:35:00"/>
  </r>
  <r>
    <x v="780"/>
    <s v="96 Cedar St"/>
    <n v="5"/>
    <x v="1"/>
    <d v="2023-09-07T14:16:00"/>
    <x v="1"/>
    <s v="D23"/>
    <n v="12.75"/>
    <x v="1"/>
    <s v="Truck B"/>
    <s v="CityC"/>
    <n v="153"/>
    <n v="5"/>
    <n v="148"/>
    <x v="0"/>
    <s v="Delayed"/>
    <n v="100"/>
    <x v="0"/>
    <n v="5"/>
    <x v="0"/>
    <x v="1"/>
    <s v="Expedited Rules"/>
    <d v="2023-09-01T08:33:00"/>
  </r>
  <r>
    <x v="781"/>
    <s v="283 Pine St"/>
    <n v="5"/>
    <x v="2"/>
    <d v="2023-09-01T11:00:00"/>
    <x v="0"/>
    <s v="D81"/>
    <n v="14.6"/>
    <x v="1"/>
    <s v="Truck B"/>
    <s v="CityA"/>
    <n v="146"/>
    <n v="29"/>
    <n v="117"/>
    <x v="0"/>
    <s v="Extremely Delayed"/>
    <n v="100"/>
    <x v="2"/>
    <n v="5"/>
    <x v="2"/>
    <x v="2"/>
    <s v="Expedited Rules"/>
    <d v="2023-09-01T11:01:00"/>
  </r>
  <r>
    <x v="782"/>
    <s v="43 Main St"/>
    <n v="5"/>
    <x v="4"/>
    <d v="2023-09-04T13:45:00"/>
    <x v="1"/>
    <s v="D42"/>
    <n v="13.545454545454545"/>
    <x v="1"/>
    <s v="Bike C"/>
    <s v="CityE"/>
    <n v="149"/>
    <n v="8"/>
    <n v="141"/>
    <x v="0"/>
    <s v="Delayed"/>
    <n v="100"/>
    <x v="1"/>
    <n v="5"/>
    <x v="2"/>
    <x v="2"/>
    <s v="Expedited Rules"/>
    <d v="2023-09-01T11:48:00"/>
  </r>
  <r>
    <x v="783"/>
    <s v="13 Elm St"/>
    <n v="5"/>
    <x v="2"/>
    <d v="2023-09-08T15:29:00"/>
    <x v="0"/>
    <s v="D45"/>
    <n v="17.416666666666668"/>
    <x v="1"/>
    <s v="Truck B"/>
    <s v="CityC"/>
    <n v="209"/>
    <n v="24"/>
    <n v="185"/>
    <x v="0"/>
    <s v="Extremely Delayed"/>
    <n v="100"/>
    <x v="0"/>
    <n v="5"/>
    <x v="2"/>
    <x v="2"/>
    <s v="Expedited Rules"/>
    <d v="2023-09-01T13:54:00"/>
  </r>
  <r>
    <x v="784"/>
    <s v="429 Cedar St"/>
    <n v="5"/>
    <x v="2"/>
    <d v="2023-09-02T13:25:00"/>
    <x v="0"/>
    <s v="D73"/>
    <n v="10.214285714285714"/>
    <x v="1"/>
    <s v="Truck B"/>
    <s v="CityE"/>
    <n v="143"/>
    <n v="21"/>
    <n v="122"/>
    <x v="0"/>
    <s v="Extremely Delayed"/>
    <n v="100"/>
    <x v="1"/>
    <n v="5"/>
    <x v="1"/>
    <x v="1"/>
    <s v="Custom Rules"/>
    <d v="2023-09-01T13:05:00"/>
  </r>
  <r>
    <x v="785"/>
    <s v="428 Elm St"/>
    <n v="5"/>
    <x v="1"/>
    <d v="2023-09-03T16:14:00"/>
    <x v="0"/>
    <s v="D3"/>
    <n v="10.772727272727273"/>
    <x v="0"/>
    <s v="Bike C"/>
    <s v="CityE"/>
    <n v="237"/>
    <n v="10"/>
    <n v="227"/>
    <x v="0"/>
    <s v="Delayed"/>
    <n v="100"/>
    <x v="2"/>
    <n v="5"/>
    <x v="1"/>
    <x v="1"/>
    <s v="Standard Rules"/>
    <d v="2023-09-01T08:33:00"/>
  </r>
  <r>
    <x v="786"/>
    <s v="561 Cedar St"/>
    <n v="5"/>
    <x v="4"/>
    <d v="2023-09-01T09:43:00"/>
    <x v="1"/>
    <s v="D37"/>
    <n v="10.454545454545455"/>
    <x v="1"/>
    <s v="Van A"/>
    <s v="CityE"/>
    <n v="115"/>
    <n v="20"/>
    <n v="95"/>
    <x v="0"/>
    <s v="Extremely Delayed"/>
    <n v="100"/>
    <x v="0"/>
    <n v="5"/>
    <x v="2"/>
    <x v="0"/>
    <s v="Standard Rules"/>
    <d v="2023-09-01T11:31:00"/>
  </r>
  <r>
    <x v="787"/>
    <s v="939 Elm St"/>
    <n v="5"/>
    <x v="3"/>
    <d v="2023-09-02T10:38:00"/>
    <x v="1"/>
    <s v="D86"/>
    <n v="10"/>
    <x v="1"/>
    <s v="Truck B"/>
    <s v="CityA"/>
    <n v="150"/>
    <n v="18"/>
    <n v="132"/>
    <x v="0"/>
    <s v="Extremely Delayed"/>
    <n v="100"/>
    <x v="2"/>
    <n v="5"/>
    <x v="0"/>
    <x v="2"/>
    <s v="Standard Rules"/>
    <d v="2023-09-01T09:14:00"/>
  </r>
  <r>
    <x v="788"/>
    <s v="68 Elm St"/>
    <n v="5"/>
    <x v="3"/>
    <d v="2023-09-02T14:43:00"/>
    <x v="1"/>
    <s v="D51"/>
    <n v="15.083333333333334"/>
    <x v="1"/>
    <s v="Bike C"/>
    <s v="CityA"/>
    <n v="181"/>
    <n v="13"/>
    <n v="168"/>
    <x v="0"/>
    <s v="Delayed"/>
    <n v="100"/>
    <x v="1"/>
    <n v="5"/>
    <x v="4"/>
    <x v="0"/>
    <s v="Custom Rules"/>
    <d v="2023-09-01T10:24:00"/>
  </r>
  <r>
    <x v="789"/>
    <s v="272 Pine St"/>
    <n v="5"/>
    <x v="3"/>
    <d v="2023-09-07T15:19:00"/>
    <x v="0"/>
    <s v="D15"/>
    <n v="8.1111111111111107"/>
    <x v="0"/>
    <s v="Van A"/>
    <s v="CityB"/>
    <n v="146"/>
    <n v="29"/>
    <n v="117"/>
    <x v="0"/>
    <s v="Extremely Delayed"/>
    <n v="100"/>
    <x v="1"/>
    <n v="5"/>
    <x v="4"/>
    <x v="1"/>
    <s v="Expedited Rules"/>
    <d v="2023-09-01T10:11:00"/>
  </r>
  <r>
    <x v="790"/>
    <s v="225 Pine St"/>
    <n v="5"/>
    <x v="2"/>
    <d v="2023-09-03T08:55:00"/>
    <x v="1"/>
    <s v="D5"/>
    <n v="8.235294117647058"/>
    <x v="0"/>
    <s v="Van A"/>
    <s v="CityD"/>
    <n v="140"/>
    <n v="9"/>
    <n v="131"/>
    <x v="0"/>
    <s v="Delayed"/>
    <n v="100"/>
    <x v="1"/>
    <n v="5"/>
    <x v="2"/>
    <x v="0"/>
    <s v="Standard Rules"/>
    <d v="2023-09-01T16:27:00"/>
  </r>
  <r>
    <x v="791"/>
    <s v="948 Pine St"/>
    <n v="5"/>
    <x v="3"/>
    <d v="2023-09-02T16:13:00"/>
    <x v="0"/>
    <s v="D8"/>
    <n v="12.375"/>
    <x v="0"/>
    <s v="Van A"/>
    <s v="CityD"/>
    <n v="198"/>
    <n v="5"/>
    <n v="193"/>
    <x v="0"/>
    <s v="Delayed"/>
    <n v="100"/>
    <x v="0"/>
    <n v="5"/>
    <x v="2"/>
    <x v="1"/>
    <s v="Custom Rules"/>
    <d v="2023-09-01T10:10:00"/>
  </r>
  <r>
    <x v="792"/>
    <s v="82 Pine St"/>
    <n v="5"/>
    <x v="4"/>
    <d v="2023-09-04T08:16:00"/>
    <x v="0"/>
    <s v="D60"/>
    <n v="3.0952380952380953"/>
    <x v="0"/>
    <s v="Bike C"/>
    <s v="CityB"/>
    <n v="65"/>
    <n v="6"/>
    <n v="59"/>
    <x v="0"/>
    <s v="Delayed"/>
    <n v="100"/>
    <x v="0"/>
    <n v="5"/>
    <x v="1"/>
    <x v="0"/>
    <s v="Expedited Rules"/>
    <d v="2023-09-01T16:00:00"/>
  </r>
  <r>
    <x v="793"/>
    <s v="632 Oak St"/>
    <n v="5"/>
    <x v="1"/>
    <d v="2023-09-05T16:52:00"/>
    <x v="0"/>
    <s v="D78"/>
    <n v="6.8461538461538458"/>
    <x v="1"/>
    <s v="Van A"/>
    <s v="CityE"/>
    <n v="89"/>
    <n v="7"/>
    <n v="82"/>
    <x v="0"/>
    <s v="Delayed"/>
    <n v="100"/>
    <x v="1"/>
    <n v="5"/>
    <x v="4"/>
    <x v="0"/>
    <s v="Expedited Rules"/>
    <d v="2023-09-01T10:21:00"/>
  </r>
  <r>
    <x v="794"/>
    <s v="979 Oak St"/>
    <n v="5"/>
    <x v="0"/>
    <d v="2023-09-07T09:39:00"/>
    <x v="0"/>
    <s v="D23"/>
    <n v="16.25"/>
    <x v="1"/>
    <s v="Bike C"/>
    <s v="CityA"/>
    <n v="195"/>
    <n v="6"/>
    <n v="189"/>
    <x v="0"/>
    <s v="Delayed"/>
    <n v="100"/>
    <x v="0"/>
    <n v="5"/>
    <x v="3"/>
    <x v="0"/>
    <s v="Standard Rules"/>
    <d v="2023-09-01T10:09:00"/>
  </r>
  <r>
    <x v="795"/>
    <s v="572 Cedar St"/>
    <n v="5"/>
    <x v="4"/>
    <d v="2023-09-03T14:10:00"/>
    <x v="0"/>
    <s v="D29"/>
    <n v="10.785714285714286"/>
    <x v="1"/>
    <s v="Truck B"/>
    <s v="CityA"/>
    <n v="151"/>
    <n v="2"/>
    <n v="149"/>
    <x v="0"/>
    <s v="Delayed"/>
    <n v="100"/>
    <x v="2"/>
    <n v="5"/>
    <x v="4"/>
    <x v="2"/>
    <s v="Custom Rules"/>
    <d v="2023-09-01T11:35:00"/>
  </r>
  <r>
    <x v="796"/>
    <s v="647 Oak St"/>
    <n v="5"/>
    <x v="0"/>
    <d v="2023-09-04T09:51:00"/>
    <x v="1"/>
    <s v="D8"/>
    <n v="13"/>
    <x v="0"/>
    <s v="Truck B"/>
    <s v="CityE"/>
    <n v="208"/>
    <n v="6"/>
    <n v="202"/>
    <x v="0"/>
    <s v="Delayed"/>
    <n v="100"/>
    <x v="2"/>
    <n v="5"/>
    <x v="0"/>
    <x v="1"/>
    <s v="Custom Rules"/>
    <d v="2023-09-01T10:20:00"/>
  </r>
  <r>
    <x v="797"/>
    <s v="160 Cedar St"/>
    <n v="5"/>
    <x v="0"/>
    <d v="2023-09-08T09:26:00"/>
    <x v="1"/>
    <s v="D34"/>
    <n v="8.0399999999999991"/>
    <x v="0"/>
    <s v="Truck B"/>
    <s v="CityC"/>
    <n v="201"/>
    <n v="10"/>
    <n v="191"/>
    <x v="0"/>
    <s v="Delayed"/>
    <n v="100"/>
    <x v="2"/>
    <n v="5"/>
    <x v="1"/>
    <x v="2"/>
    <s v="Custom Rules"/>
    <d v="2023-09-01T13:53:00"/>
  </r>
  <r>
    <x v="798"/>
    <s v="699 Oak St"/>
    <n v="5"/>
    <x v="0"/>
    <d v="2023-09-01T08:32:00"/>
    <x v="1"/>
    <s v="D55"/>
    <n v="4.8571428571428568"/>
    <x v="1"/>
    <s v="Bike C"/>
    <s v="CityC"/>
    <n v="68"/>
    <n v="4"/>
    <n v="64"/>
    <x v="0"/>
    <s v="Delayed"/>
    <n v="100"/>
    <x v="0"/>
    <n v="5"/>
    <x v="4"/>
    <x v="2"/>
    <s v="Custom Rules"/>
    <d v="2023-09-01T08:27:00"/>
  </r>
  <r>
    <x v="799"/>
    <s v="797 Elm St"/>
    <n v="5"/>
    <x v="2"/>
    <d v="2023-09-06T13:25:00"/>
    <x v="1"/>
    <s v="D53"/>
    <n v="4.5789473684210522"/>
    <x v="0"/>
    <s v="Truck B"/>
    <s v="CityA"/>
    <n v="87"/>
    <n v="14"/>
    <n v="73"/>
    <x v="0"/>
    <s v="Delayed"/>
    <n v="100"/>
    <x v="1"/>
    <n v="5"/>
    <x v="1"/>
    <x v="1"/>
    <s v="Standard Rules"/>
    <d v="2023-09-01T16:37:00"/>
  </r>
  <r>
    <x v="800"/>
    <s v="835 Main St"/>
    <n v="5"/>
    <x v="1"/>
    <d v="2023-09-07T14:53:00"/>
    <x v="1"/>
    <s v="D4"/>
    <n v="7.117647058823529"/>
    <x v="0"/>
    <s v="Van A"/>
    <s v="CityD"/>
    <n v="121"/>
    <n v="16"/>
    <n v="105"/>
    <x v="0"/>
    <s v="Extremely Delayed"/>
    <n v="100"/>
    <x v="0"/>
    <n v="5"/>
    <x v="4"/>
    <x v="1"/>
    <s v="Standard Rules"/>
    <d v="2023-09-01T09:09:00"/>
  </r>
  <r>
    <x v="801"/>
    <s v="495 Oak St"/>
    <n v="5"/>
    <x v="4"/>
    <d v="2023-09-01T15:48:00"/>
    <x v="0"/>
    <s v="D7"/>
    <n v="18.076923076923077"/>
    <x v="1"/>
    <s v="Van A"/>
    <s v="CityE"/>
    <n v="235"/>
    <n v="7"/>
    <n v="228"/>
    <x v="0"/>
    <s v="Delayed"/>
    <n v="100"/>
    <x v="2"/>
    <n v="5"/>
    <x v="4"/>
    <x v="2"/>
    <s v="Expedited Rules"/>
    <d v="2023-09-01T17:26:00"/>
  </r>
  <r>
    <x v="802"/>
    <s v="963 Cedar St"/>
    <n v="5"/>
    <x v="4"/>
    <d v="2023-09-07T14:14:00"/>
    <x v="1"/>
    <s v="D11"/>
    <n v="8.3333333333333339"/>
    <x v="1"/>
    <s v="Van A"/>
    <s v="CityD"/>
    <n v="125"/>
    <n v="10"/>
    <n v="115"/>
    <x v="0"/>
    <s v="Delayed"/>
    <n v="100"/>
    <x v="0"/>
    <n v="5"/>
    <x v="2"/>
    <x v="2"/>
    <s v="Custom Rules"/>
    <d v="2023-09-01T09:23:00"/>
  </r>
  <r>
    <x v="803"/>
    <s v="511 Pine St"/>
    <n v="5"/>
    <x v="3"/>
    <d v="2023-09-07T10:05:00"/>
    <x v="1"/>
    <s v="D17"/>
    <n v="11.2"/>
    <x v="1"/>
    <s v="Truck B"/>
    <s v="CityA"/>
    <n v="168"/>
    <n v="17"/>
    <n v="151"/>
    <x v="0"/>
    <s v="Extremely Delayed"/>
    <n v="100"/>
    <x v="1"/>
    <n v="5"/>
    <x v="2"/>
    <x v="1"/>
    <s v="Expedited Rules"/>
    <d v="2023-09-01T10:01:00"/>
  </r>
  <r>
    <x v="804"/>
    <s v="975 Cedar St"/>
    <n v="5"/>
    <x v="4"/>
    <d v="2023-09-01T13:23:00"/>
    <x v="1"/>
    <s v="D72"/>
    <n v="10.928571428571429"/>
    <x v="1"/>
    <s v="Truck B"/>
    <s v="CityC"/>
    <n v="153"/>
    <n v="3"/>
    <n v="150"/>
    <x v="0"/>
    <s v="Delayed"/>
    <n v="100"/>
    <x v="0"/>
    <n v="5"/>
    <x v="0"/>
    <x v="1"/>
    <s v="Expedited Rules"/>
    <d v="2023-09-01T17:23:00"/>
  </r>
  <r>
    <x v="805"/>
    <s v="821 Oak St"/>
    <n v="5"/>
    <x v="3"/>
    <d v="2023-09-05T12:37:00"/>
    <x v="1"/>
    <s v="D32"/>
    <n v="8.4615384615384617"/>
    <x v="1"/>
    <s v="Truck B"/>
    <s v="CityB"/>
    <n v="110"/>
    <n v="22"/>
    <n v="88"/>
    <x v="0"/>
    <s v="Extremely Delayed"/>
    <n v="100"/>
    <x v="2"/>
    <n v="5"/>
    <x v="4"/>
    <x v="0"/>
    <s v="Custom Rules"/>
    <d v="2023-09-01T12:28:00"/>
  </r>
  <r>
    <x v="806"/>
    <s v="844 Elm St"/>
    <n v="5"/>
    <x v="0"/>
    <d v="2023-09-01T12:19:00"/>
    <x v="0"/>
    <s v="D67"/>
    <n v="14.272727272727273"/>
    <x v="1"/>
    <s v="Van A"/>
    <s v="CityC"/>
    <n v="157"/>
    <n v="10"/>
    <n v="147"/>
    <x v="0"/>
    <s v="Delayed"/>
    <n v="100"/>
    <x v="0"/>
    <n v="5"/>
    <x v="1"/>
    <x v="1"/>
    <s v="Custom Rules"/>
    <d v="2023-09-01T16:43:00"/>
  </r>
  <r>
    <x v="807"/>
    <s v="229 Elm St"/>
    <n v="5"/>
    <x v="2"/>
    <d v="2023-09-07T15:27:00"/>
    <x v="0"/>
    <s v="D19"/>
    <n v="6"/>
    <x v="0"/>
    <s v="Van A"/>
    <s v="CityD"/>
    <n v="150"/>
    <n v="6"/>
    <n v="144"/>
    <x v="0"/>
    <s v="Delayed"/>
    <n v="100"/>
    <x v="0"/>
    <n v="5"/>
    <x v="1"/>
    <x v="2"/>
    <s v="Custom Rules"/>
    <d v="2023-09-01T10:48:00"/>
  </r>
  <r>
    <x v="808"/>
    <s v="476 Elm St"/>
    <n v="5"/>
    <x v="3"/>
    <d v="2023-09-05T11:43:00"/>
    <x v="0"/>
    <s v="D59"/>
    <n v="5.0625"/>
    <x v="0"/>
    <s v="Truck B"/>
    <s v="CityD"/>
    <n v="81"/>
    <n v="12"/>
    <n v="69"/>
    <x v="0"/>
    <s v="Delayed"/>
    <n v="100"/>
    <x v="1"/>
    <n v="5"/>
    <x v="3"/>
    <x v="1"/>
    <s v="Expedited Rules"/>
    <d v="2023-09-01T11:57:00"/>
  </r>
  <r>
    <x v="809"/>
    <s v="715 Cedar St"/>
    <n v="5"/>
    <x v="0"/>
    <d v="2023-09-04T11:45:00"/>
    <x v="1"/>
    <s v="D12"/>
    <n v="6.2380952380952381"/>
    <x v="0"/>
    <s v="Bike C"/>
    <s v="CityA"/>
    <n v="131"/>
    <n v="26"/>
    <n v="105"/>
    <x v="0"/>
    <s v="Extremely Delayed"/>
    <n v="100"/>
    <x v="2"/>
    <n v="5"/>
    <x v="1"/>
    <x v="2"/>
    <s v="Custom Rules"/>
    <d v="2023-09-01T16:54:00"/>
  </r>
  <r>
    <x v="810"/>
    <s v="372 Pine St"/>
    <n v="5"/>
    <x v="1"/>
    <d v="2023-09-01T14:22:00"/>
    <x v="1"/>
    <s v="D4"/>
    <n v="10.352941176470589"/>
    <x v="0"/>
    <s v="Truck B"/>
    <s v="CityC"/>
    <n v="176"/>
    <n v="24"/>
    <n v="152"/>
    <x v="0"/>
    <s v="Extremely Delayed"/>
    <n v="100"/>
    <x v="1"/>
    <n v="5"/>
    <x v="2"/>
    <x v="1"/>
    <s v="Expedited Rules"/>
    <d v="2023-09-01T15:13:00"/>
  </r>
  <r>
    <x v="811"/>
    <s v="430 Cedar St"/>
    <n v="5"/>
    <x v="4"/>
    <d v="2023-09-07T12:41:00"/>
    <x v="0"/>
    <s v="D12"/>
    <n v="10.047619047619047"/>
    <x v="0"/>
    <s v="Truck B"/>
    <s v="CityA"/>
    <n v="211"/>
    <n v="23"/>
    <n v="188"/>
    <x v="0"/>
    <s v="Extremely Delayed"/>
    <n v="100"/>
    <x v="2"/>
    <n v="5"/>
    <x v="1"/>
    <x v="2"/>
    <s v="Standard Rules"/>
    <d v="2023-09-01T14:50:00"/>
  </r>
  <r>
    <x v="812"/>
    <s v="307 Main St"/>
    <n v="5"/>
    <x v="2"/>
    <d v="2023-09-04T10:29:00"/>
    <x v="0"/>
    <s v="D93"/>
    <n v="7.1111111111111107"/>
    <x v="0"/>
    <s v="Truck B"/>
    <s v="CityB"/>
    <n v="128"/>
    <n v="0"/>
    <n v="128"/>
    <x v="1"/>
    <s v="On time"/>
    <n v="100"/>
    <x v="2"/>
    <n v="5"/>
    <x v="4"/>
    <x v="1"/>
    <s v="Custom Rules"/>
    <d v="2023-09-01T09:50:00"/>
  </r>
  <r>
    <x v="813"/>
    <s v="167 Cedar St"/>
    <n v="5"/>
    <x v="1"/>
    <d v="2023-09-03T10:54:00"/>
    <x v="1"/>
    <s v="D96"/>
    <n v="11.9"/>
    <x v="0"/>
    <s v="Van A"/>
    <s v="CityB"/>
    <n v="238"/>
    <n v="27"/>
    <n v="211"/>
    <x v="0"/>
    <s v="Extremely Delayed"/>
    <n v="100"/>
    <x v="2"/>
    <n v="5"/>
    <x v="4"/>
    <x v="1"/>
    <s v="Custom Rules"/>
    <d v="2023-09-01T10:00:00"/>
  </r>
  <r>
    <x v="814"/>
    <s v="972 Main St"/>
    <n v="5"/>
    <x v="4"/>
    <d v="2023-09-07T14:08:00"/>
    <x v="0"/>
    <s v="D23"/>
    <n v="17.083333333333332"/>
    <x v="1"/>
    <s v="Bike C"/>
    <s v="CityD"/>
    <n v="205"/>
    <n v="5"/>
    <n v="200"/>
    <x v="0"/>
    <s v="Delayed"/>
    <n v="100"/>
    <x v="1"/>
    <n v="5"/>
    <x v="4"/>
    <x v="2"/>
    <s v="Standard Rules"/>
    <d v="2023-09-01T15:58:00"/>
  </r>
  <r>
    <x v="815"/>
    <s v="949 Main St"/>
    <n v="5"/>
    <x v="1"/>
    <d v="2023-09-05T09:05:00"/>
    <x v="0"/>
    <s v="D26"/>
    <n v="4.5333333333333332"/>
    <x v="1"/>
    <s v="Bike C"/>
    <s v="CityC"/>
    <n v="68"/>
    <n v="21"/>
    <n v="47"/>
    <x v="0"/>
    <s v="Extremely Delayed"/>
    <n v="100"/>
    <x v="2"/>
    <n v="5"/>
    <x v="4"/>
    <x v="1"/>
    <s v="Custom Rules"/>
    <d v="2023-09-01T10:06:00"/>
  </r>
  <r>
    <x v="816"/>
    <s v="416 Pine St"/>
    <n v="5"/>
    <x v="2"/>
    <d v="2023-09-04T10:16:00"/>
    <x v="1"/>
    <s v="D17"/>
    <n v="10.6"/>
    <x v="1"/>
    <s v="Bike C"/>
    <s v="CityD"/>
    <n v="159"/>
    <n v="1"/>
    <n v="158"/>
    <x v="0"/>
    <s v="Delayed"/>
    <n v="100"/>
    <x v="1"/>
    <n v="5"/>
    <x v="3"/>
    <x v="1"/>
    <s v="Standard Rules"/>
    <d v="2023-09-01T10:26:00"/>
  </r>
  <r>
    <x v="817"/>
    <s v="425 Pine St"/>
    <n v="5"/>
    <x v="3"/>
    <d v="2023-09-03T14:42:00"/>
    <x v="0"/>
    <s v="D73"/>
    <n v="13"/>
    <x v="1"/>
    <s v="Truck B"/>
    <s v="CityE"/>
    <n v="182"/>
    <n v="25"/>
    <n v="157"/>
    <x v="0"/>
    <s v="Extremely Delayed"/>
    <n v="100"/>
    <x v="1"/>
    <n v="5"/>
    <x v="2"/>
    <x v="2"/>
    <s v="Expedited Rules"/>
    <d v="2023-09-01T12:25:00"/>
  </r>
  <r>
    <x v="818"/>
    <s v="342 Oak St"/>
    <n v="5"/>
    <x v="3"/>
    <d v="2023-09-06T13:41:00"/>
    <x v="1"/>
    <s v="D95"/>
    <n v="12.461538461538462"/>
    <x v="1"/>
    <s v="Bike C"/>
    <s v="CityE"/>
    <n v="162"/>
    <n v="27"/>
    <n v="135"/>
    <x v="0"/>
    <s v="Extremely Delayed"/>
    <n v="100"/>
    <x v="0"/>
    <n v="5"/>
    <x v="0"/>
    <x v="0"/>
    <s v="Expedited Rules"/>
    <d v="2023-09-01T10:29:00"/>
  </r>
  <r>
    <x v="819"/>
    <s v="316 Elm St"/>
    <n v="5"/>
    <x v="1"/>
    <d v="2023-09-03T12:43:00"/>
    <x v="0"/>
    <s v="D81"/>
    <n v="13.6"/>
    <x v="1"/>
    <s v="Van A"/>
    <s v="CityB"/>
    <n v="136"/>
    <n v="22"/>
    <n v="114"/>
    <x v="0"/>
    <s v="Extremely Delayed"/>
    <n v="100"/>
    <x v="2"/>
    <n v="5"/>
    <x v="0"/>
    <x v="2"/>
    <s v="Standard Rules"/>
    <d v="2023-09-01T12:59:00"/>
  </r>
  <r>
    <x v="820"/>
    <s v="901 Pine St"/>
    <n v="5"/>
    <x v="1"/>
    <d v="2023-09-01T09:43:00"/>
    <x v="1"/>
    <s v="D55"/>
    <n v="10.142857142857142"/>
    <x v="1"/>
    <s v="Van A"/>
    <s v="CityB"/>
    <n v="142"/>
    <n v="2"/>
    <n v="140"/>
    <x v="0"/>
    <s v="Delayed"/>
    <n v="100"/>
    <x v="0"/>
    <n v="5"/>
    <x v="3"/>
    <x v="0"/>
    <s v="Custom Rules"/>
    <d v="2023-09-01T10:00:00"/>
  </r>
  <r>
    <x v="821"/>
    <s v="603 Elm St"/>
    <n v="5"/>
    <x v="1"/>
    <d v="2023-09-08T16:47:00"/>
    <x v="1"/>
    <s v="D9"/>
    <n v="7.0625"/>
    <x v="0"/>
    <s v="Van A"/>
    <s v="CityA"/>
    <n v="113"/>
    <n v="8"/>
    <n v="105"/>
    <x v="0"/>
    <s v="Delayed"/>
    <n v="100"/>
    <x v="1"/>
    <n v="5"/>
    <x v="0"/>
    <x v="1"/>
    <s v="Expedited Rules"/>
    <d v="2023-09-01T10:19:00"/>
  </r>
  <r>
    <x v="822"/>
    <s v="441 Elm St"/>
    <n v="5"/>
    <x v="4"/>
    <d v="2023-09-07T09:47:00"/>
    <x v="1"/>
    <s v="D45"/>
    <n v="19.25"/>
    <x v="1"/>
    <s v="Van A"/>
    <s v="CityD"/>
    <n v="231"/>
    <n v="9"/>
    <n v="222"/>
    <x v="0"/>
    <s v="Delayed"/>
    <n v="100"/>
    <x v="2"/>
    <n v="5"/>
    <x v="1"/>
    <x v="0"/>
    <s v="Custom Rules"/>
    <d v="2023-09-01T11:24:00"/>
  </r>
  <r>
    <x v="823"/>
    <s v="250 Cedar St"/>
    <n v="5"/>
    <x v="2"/>
    <d v="2023-09-04T10:40:00"/>
    <x v="0"/>
    <s v="D12"/>
    <n v="9.6666666666666661"/>
    <x v="0"/>
    <s v="Van A"/>
    <s v="CityD"/>
    <n v="203"/>
    <n v="10"/>
    <n v="193"/>
    <x v="0"/>
    <s v="Delayed"/>
    <n v="100"/>
    <x v="1"/>
    <n v="5"/>
    <x v="1"/>
    <x v="1"/>
    <s v="Expedited Rules"/>
    <d v="2023-09-01T15:20:00"/>
  </r>
  <r>
    <x v="824"/>
    <s v="345 Elm St"/>
    <n v="5"/>
    <x v="0"/>
    <d v="2023-09-02T12:58:00"/>
    <x v="1"/>
    <s v="D17"/>
    <n v="15.933333333333334"/>
    <x v="1"/>
    <s v="Bike C"/>
    <s v="CityD"/>
    <n v="239"/>
    <n v="24"/>
    <n v="215"/>
    <x v="0"/>
    <s v="Extremely Delayed"/>
    <n v="100"/>
    <x v="0"/>
    <n v="5"/>
    <x v="1"/>
    <x v="0"/>
    <s v="Custom Rules"/>
    <d v="2023-09-01T14:53:00"/>
  </r>
  <r>
    <x v="825"/>
    <s v="335 Cedar St"/>
    <n v="5"/>
    <x v="1"/>
    <d v="2023-09-04T14:16:00"/>
    <x v="1"/>
    <s v="D4"/>
    <n v="4.3529411764705879"/>
    <x v="0"/>
    <s v="Bike C"/>
    <s v="CityB"/>
    <n v="74"/>
    <n v="22"/>
    <n v="52"/>
    <x v="0"/>
    <s v="Extremely Delayed"/>
    <n v="100"/>
    <x v="2"/>
    <n v="5"/>
    <x v="4"/>
    <x v="0"/>
    <s v="Expedited Rules"/>
    <d v="2023-09-01T14:30:00"/>
  </r>
  <r>
    <x v="826"/>
    <s v="874 Main St"/>
    <n v="5"/>
    <x v="3"/>
    <d v="2023-09-06T11:35:00"/>
    <x v="0"/>
    <s v="D84"/>
    <n v="14.875"/>
    <x v="0"/>
    <s v="Truck B"/>
    <s v="CityA"/>
    <n v="238"/>
    <n v="4"/>
    <n v="234"/>
    <x v="0"/>
    <s v="Delayed"/>
    <n v="100"/>
    <x v="0"/>
    <n v="5"/>
    <x v="0"/>
    <x v="2"/>
    <s v="Expedited Rules"/>
    <d v="2023-09-01T17:08:00"/>
  </r>
  <r>
    <x v="827"/>
    <s v="85 Main St"/>
    <n v="5"/>
    <x v="3"/>
    <d v="2023-09-03T11:56:00"/>
    <x v="0"/>
    <s v="D34"/>
    <n v="2.72"/>
    <x v="0"/>
    <s v="Truck B"/>
    <s v="CityD"/>
    <n v="68"/>
    <n v="4"/>
    <n v="64"/>
    <x v="0"/>
    <s v="Delayed"/>
    <n v="100"/>
    <x v="2"/>
    <n v="5"/>
    <x v="4"/>
    <x v="2"/>
    <s v="Custom Rules"/>
    <d v="2023-09-01T13:31:00"/>
  </r>
  <r>
    <x v="828"/>
    <s v="154 Cedar St"/>
    <n v="5"/>
    <x v="1"/>
    <d v="2023-09-03T12:29:00"/>
    <x v="0"/>
    <s v="D69"/>
    <n v="10.076923076923077"/>
    <x v="1"/>
    <s v="Van A"/>
    <s v="CityD"/>
    <n v="131"/>
    <n v="3"/>
    <n v="128"/>
    <x v="0"/>
    <s v="Delayed"/>
    <n v="100"/>
    <x v="0"/>
    <n v="5"/>
    <x v="1"/>
    <x v="2"/>
    <s v="Custom Rules"/>
    <d v="2023-09-01T13:59:00"/>
  </r>
  <r>
    <x v="829"/>
    <s v="505 Main St"/>
    <n v="5"/>
    <x v="2"/>
    <d v="2023-09-01T13:42:00"/>
    <x v="1"/>
    <s v="D92"/>
    <n v="6.1538461538461542"/>
    <x v="1"/>
    <s v="Van A"/>
    <s v="CityA"/>
    <n v="80"/>
    <n v="8"/>
    <n v="72"/>
    <x v="0"/>
    <s v="Delayed"/>
    <n v="100"/>
    <x v="0"/>
    <n v="5"/>
    <x v="2"/>
    <x v="1"/>
    <s v="Custom Rules"/>
    <d v="2023-09-01T16:06:00"/>
  </r>
  <r>
    <x v="830"/>
    <s v="53 Main St"/>
    <n v="5"/>
    <x v="1"/>
    <d v="2023-09-04T13:34:00"/>
    <x v="1"/>
    <s v="D48"/>
    <n v="19.666666666666668"/>
    <x v="1"/>
    <s v="Truck B"/>
    <s v="CityE"/>
    <n v="177"/>
    <n v="23"/>
    <n v="154"/>
    <x v="0"/>
    <s v="Extremely Delayed"/>
    <n v="100"/>
    <x v="1"/>
    <n v="5"/>
    <x v="3"/>
    <x v="0"/>
    <s v="Custom Rules"/>
    <d v="2023-09-01T09:08:00"/>
  </r>
  <r>
    <x v="831"/>
    <s v="182 Main St"/>
    <n v="5"/>
    <x v="2"/>
    <d v="2023-09-05T11:15:00"/>
    <x v="0"/>
    <s v="D2"/>
    <n v="6.84"/>
    <x v="0"/>
    <s v="Van A"/>
    <s v="CityB"/>
    <n v="171"/>
    <n v="28"/>
    <n v="143"/>
    <x v="0"/>
    <s v="Extremely Delayed"/>
    <n v="100"/>
    <x v="1"/>
    <n v="5"/>
    <x v="1"/>
    <x v="2"/>
    <s v="Custom Rules"/>
    <d v="2023-09-01T13:49:00"/>
  </r>
  <r>
    <x v="832"/>
    <s v="299 Oak St"/>
    <n v="5"/>
    <x v="4"/>
    <d v="2023-09-01T11:52:00"/>
    <x v="0"/>
    <s v="D64"/>
    <n v="12.882352941176471"/>
    <x v="0"/>
    <s v="Truck B"/>
    <s v="CityB"/>
    <n v="219"/>
    <n v="1"/>
    <n v="218"/>
    <x v="0"/>
    <s v="Delayed"/>
    <n v="100"/>
    <x v="2"/>
    <n v="5"/>
    <x v="0"/>
    <x v="1"/>
    <s v="Expedited Rules"/>
    <d v="2023-09-01T10:44:00"/>
  </r>
  <r>
    <x v="833"/>
    <s v="683 Cedar St"/>
    <n v="5"/>
    <x v="3"/>
    <d v="2023-09-02T11:04:00"/>
    <x v="1"/>
    <s v="D95"/>
    <n v="4.6923076923076925"/>
    <x v="1"/>
    <s v="Bike C"/>
    <s v="CityB"/>
    <n v="61"/>
    <n v="16"/>
    <n v="45"/>
    <x v="0"/>
    <s v="Extremely Delayed"/>
    <n v="100"/>
    <x v="0"/>
    <n v="5"/>
    <x v="3"/>
    <x v="2"/>
    <s v="Custom Rules"/>
    <d v="2023-09-01T16:11:00"/>
  </r>
  <r>
    <x v="834"/>
    <s v="42 Elm St"/>
    <n v="5"/>
    <x v="4"/>
    <d v="2023-09-08T13:54:00"/>
    <x v="0"/>
    <s v="D55"/>
    <n v="13.928571428571429"/>
    <x v="1"/>
    <s v="Bike C"/>
    <s v="CityD"/>
    <n v="195"/>
    <n v="13"/>
    <n v="182"/>
    <x v="0"/>
    <s v="Delayed"/>
    <n v="100"/>
    <x v="1"/>
    <n v="5"/>
    <x v="1"/>
    <x v="2"/>
    <s v="Expedited Rules"/>
    <d v="2023-09-01T13:06:00"/>
  </r>
  <r>
    <x v="835"/>
    <s v="339 Main St"/>
    <n v="5"/>
    <x v="3"/>
    <d v="2023-09-06T14:01:00"/>
    <x v="1"/>
    <s v="D56"/>
    <n v="5.833333333333333"/>
    <x v="1"/>
    <s v="Van A"/>
    <s v="CityD"/>
    <n v="70"/>
    <n v="21"/>
    <n v="49"/>
    <x v="0"/>
    <s v="Extremely Delayed"/>
    <n v="100"/>
    <x v="0"/>
    <n v="5"/>
    <x v="0"/>
    <x v="2"/>
    <s v="Custom Rules"/>
    <d v="2023-09-01T13:51:00"/>
  </r>
  <r>
    <x v="836"/>
    <s v="597 Main St"/>
    <n v="5"/>
    <x v="3"/>
    <d v="2023-09-08T12:23:00"/>
    <x v="0"/>
    <s v="D97"/>
    <n v="5.7"/>
    <x v="0"/>
    <s v="Truck B"/>
    <s v="CityD"/>
    <n v="114"/>
    <n v="17"/>
    <n v="97"/>
    <x v="0"/>
    <s v="Extremely Delayed"/>
    <n v="100"/>
    <x v="1"/>
    <n v="5"/>
    <x v="0"/>
    <x v="2"/>
    <s v="Expedited Rules"/>
    <d v="2023-09-01T13:08:00"/>
  </r>
  <r>
    <x v="837"/>
    <s v="630 Main St"/>
    <n v="5"/>
    <x v="2"/>
    <d v="2023-09-05T14:58:00"/>
    <x v="1"/>
    <s v="D42"/>
    <n v="18.727272727272727"/>
    <x v="1"/>
    <s v="Truck B"/>
    <s v="CityE"/>
    <n v="206"/>
    <n v="20"/>
    <n v="186"/>
    <x v="0"/>
    <s v="Extremely Delayed"/>
    <n v="100"/>
    <x v="2"/>
    <n v="5"/>
    <x v="1"/>
    <x v="2"/>
    <s v="Standard Rules"/>
    <d v="2023-09-01T11:04:00"/>
  </r>
  <r>
    <x v="838"/>
    <s v="809 Elm St"/>
    <n v="5"/>
    <x v="1"/>
    <d v="2023-09-08T15:21:00"/>
    <x v="0"/>
    <s v="D29"/>
    <n v="10"/>
    <x v="1"/>
    <s v="Truck B"/>
    <s v="CityC"/>
    <n v="140"/>
    <n v="18"/>
    <n v="122"/>
    <x v="0"/>
    <s v="Extremely Delayed"/>
    <n v="100"/>
    <x v="1"/>
    <n v="5"/>
    <x v="4"/>
    <x v="2"/>
    <s v="Custom Rules"/>
    <d v="2023-09-01T13:43:00"/>
  </r>
  <r>
    <x v="839"/>
    <s v="844 Pine St"/>
    <n v="5"/>
    <x v="3"/>
    <d v="2023-09-05T14:37:00"/>
    <x v="0"/>
    <s v="D99"/>
    <n v="7.4444444444444446"/>
    <x v="0"/>
    <s v="Van A"/>
    <s v="CityA"/>
    <n v="134"/>
    <n v="5"/>
    <n v="129"/>
    <x v="0"/>
    <s v="Delayed"/>
    <n v="100"/>
    <x v="2"/>
    <n v="5"/>
    <x v="3"/>
    <x v="0"/>
    <s v="Standard Rules"/>
    <d v="2023-09-01T13:55:00"/>
  </r>
  <r>
    <x v="840"/>
    <s v="274 Cedar St"/>
    <n v="5"/>
    <x v="4"/>
    <d v="2023-09-06T13:12:00"/>
    <x v="0"/>
    <s v="D94"/>
    <n v="8.8571428571428577"/>
    <x v="1"/>
    <s v="Truck B"/>
    <s v="CityE"/>
    <n v="124"/>
    <n v="23"/>
    <n v="101"/>
    <x v="0"/>
    <s v="Extremely Delayed"/>
    <n v="100"/>
    <x v="0"/>
    <n v="5"/>
    <x v="4"/>
    <x v="0"/>
    <s v="Custom Rules"/>
    <d v="2023-09-01T14:40:00"/>
  </r>
  <r>
    <x v="841"/>
    <s v="631 Cedar St"/>
    <n v="5"/>
    <x v="3"/>
    <d v="2023-09-06T11:27:00"/>
    <x v="0"/>
    <s v="D97"/>
    <n v="6.05"/>
    <x v="0"/>
    <s v="Van A"/>
    <s v="CityA"/>
    <n v="121"/>
    <n v="4"/>
    <n v="117"/>
    <x v="0"/>
    <s v="Delayed"/>
    <n v="100"/>
    <x v="0"/>
    <n v="5"/>
    <x v="4"/>
    <x v="2"/>
    <s v="Standard Rules"/>
    <d v="2023-09-01T14:36:00"/>
  </r>
  <r>
    <x v="842"/>
    <s v="852 Cedar St"/>
    <n v="5"/>
    <x v="4"/>
    <d v="2023-09-05T15:54:00"/>
    <x v="0"/>
    <s v="D34"/>
    <n v="5.24"/>
    <x v="0"/>
    <s v="Van A"/>
    <s v="CityE"/>
    <n v="131"/>
    <n v="22"/>
    <n v="109"/>
    <x v="0"/>
    <s v="Extremely Delayed"/>
    <n v="100"/>
    <x v="1"/>
    <n v="5"/>
    <x v="4"/>
    <x v="1"/>
    <s v="Standard Rules"/>
    <d v="2023-09-01T14:21:00"/>
  </r>
  <r>
    <x v="843"/>
    <s v="142 Main St"/>
    <n v="5"/>
    <x v="1"/>
    <d v="2023-09-07T14:24:00"/>
    <x v="0"/>
    <s v="D40"/>
    <n v="5.2777777777777777"/>
    <x v="0"/>
    <s v="Van A"/>
    <s v="CityD"/>
    <n v="95"/>
    <n v="4"/>
    <n v="91"/>
    <x v="0"/>
    <s v="Delayed"/>
    <n v="100"/>
    <x v="1"/>
    <n v="5"/>
    <x v="3"/>
    <x v="2"/>
    <s v="Expedited Rules"/>
    <d v="2023-09-01T13:05:00"/>
  </r>
  <r>
    <x v="844"/>
    <s v="621 Oak St"/>
    <n v="5"/>
    <x v="2"/>
    <d v="2023-09-04T09:27:00"/>
    <x v="0"/>
    <s v="D49"/>
    <n v="6.8125"/>
    <x v="0"/>
    <s v="Van A"/>
    <s v="CityE"/>
    <n v="109"/>
    <n v="21"/>
    <n v="88"/>
    <x v="0"/>
    <s v="Extremely Delayed"/>
    <n v="100"/>
    <x v="0"/>
    <n v="5"/>
    <x v="2"/>
    <x v="2"/>
    <s v="Expedited Rules"/>
    <d v="2023-09-01T11:08:00"/>
  </r>
  <r>
    <x v="845"/>
    <s v="659 Cedar St"/>
    <n v="5"/>
    <x v="3"/>
    <d v="2023-09-02T12:08:00"/>
    <x v="1"/>
    <s v="D93"/>
    <n v="9.3333333333333339"/>
    <x v="0"/>
    <s v="Van A"/>
    <s v="CityE"/>
    <n v="168"/>
    <n v="12"/>
    <n v="156"/>
    <x v="0"/>
    <s v="Delayed"/>
    <n v="100"/>
    <x v="1"/>
    <n v="5"/>
    <x v="4"/>
    <x v="0"/>
    <s v="Standard Rules"/>
    <d v="2023-09-01T09:38:00"/>
  </r>
  <r>
    <x v="846"/>
    <s v="509 Cedar St"/>
    <n v="5"/>
    <x v="2"/>
    <d v="2023-09-05T10:21:00"/>
    <x v="0"/>
    <s v="D6"/>
    <n v="11.6875"/>
    <x v="0"/>
    <s v="Bike C"/>
    <s v="CityD"/>
    <n v="187"/>
    <n v="28"/>
    <n v="159"/>
    <x v="0"/>
    <s v="Extremely Delayed"/>
    <n v="100"/>
    <x v="2"/>
    <n v="5"/>
    <x v="2"/>
    <x v="0"/>
    <s v="Custom Rules"/>
    <d v="2023-09-01T14:33:00"/>
  </r>
  <r>
    <x v="847"/>
    <s v="706 Oak St"/>
    <n v="5"/>
    <x v="3"/>
    <d v="2023-09-01T13:01:00"/>
    <x v="1"/>
    <s v="D40"/>
    <n v="10.444444444444445"/>
    <x v="0"/>
    <s v="Bike C"/>
    <s v="CityC"/>
    <n v="188"/>
    <n v="8"/>
    <n v="180"/>
    <x v="0"/>
    <s v="Delayed"/>
    <n v="100"/>
    <x v="0"/>
    <n v="5"/>
    <x v="0"/>
    <x v="2"/>
    <s v="Custom Rules"/>
    <d v="2023-09-01T13:48:00"/>
  </r>
  <r>
    <x v="848"/>
    <s v="403 Oak St"/>
    <n v="5"/>
    <x v="2"/>
    <d v="2023-09-05T13:59:00"/>
    <x v="1"/>
    <s v="D84"/>
    <n v="10.5"/>
    <x v="0"/>
    <s v="Truck B"/>
    <s v="CityB"/>
    <n v="168"/>
    <n v="27"/>
    <n v="141"/>
    <x v="0"/>
    <s v="Extremely Delayed"/>
    <n v="100"/>
    <x v="0"/>
    <n v="5"/>
    <x v="4"/>
    <x v="2"/>
    <s v="Custom Rules"/>
    <d v="2023-09-01T08:40:00"/>
  </r>
  <r>
    <x v="849"/>
    <s v="712 Pine St"/>
    <n v="5"/>
    <x v="1"/>
    <d v="2023-09-06T16:05:00"/>
    <x v="0"/>
    <s v="D23"/>
    <n v="16.583333333333332"/>
    <x v="1"/>
    <s v="Bike C"/>
    <s v="CityE"/>
    <n v="199"/>
    <n v="27"/>
    <n v="172"/>
    <x v="0"/>
    <s v="Extremely Delayed"/>
    <n v="100"/>
    <x v="0"/>
    <n v="5"/>
    <x v="2"/>
    <x v="2"/>
    <s v="Custom Rules"/>
    <d v="2023-09-01T08:31:00"/>
  </r>
  <r>
    <x v="850"/>
    <s v="368 Cedar St"/>
    <n v="5"/>
    <x v="4"/>
    <d v="2023-09-07T10:48:00"/>
    <x v="1"/>
    <s v="D19"/>
    <n v="5.16"/>
    <x v="0"/>
    <s v="Bike C"/>
    <s v="CityC"/>
    <n v="129"/>
    <n v="17"/>
    <n v="112"/>
    <x v="0"/>
    <s v="Extremely Delayed"/>
    <n v="100"/>
    <x v="2"/>
    <n v="5"/>
    <x v="1"/>
    <x v="2"/>
    <s v="Custom Rules"/>
    <d v="2023-09-01T08:23:00"/>
  </r>
  <r>
    <x v="851"/>
    <s v="301 Pine St"/>
    <n v="5"/>
    <x v="1"/>
    <d v="2023-09-06T10:20:00"/>
    <x v="0"/>
    <s v="D57"/>
    <n v="19.363636363636363"/>
    <x v="1"/>
    <s v="Bike C"/>
    <s v="CityE"/>
    <n v="213"/>
    <n v="27"/>
    <n v="186"/>
    <x v="0"/>
    <s v="Extremely Delayed"/>
    <n v="100"/>
    <x v="0"/>
    <n v="5"/>
    <x v="3"/>
    <x v="2"/>
    <s v="Standard Rules"/>
    <d v="2023-09-01T13:00:00"/>
  </r>
  <r>
    <x v="852"/>
    <s v="827 Elm St"/>
    <n v="5"/>
    <x v="4"/>
    <d v="2023-09-05T14:25:00"/>
    <x v="0"/>
    <s v="D54"/>
    <n v="5.55"/>
    <x v="0"/>
    <s v="Van A"/>
    <s v="CityA"/>
    <n v="111"/>
    <n v="4"/>
    <n v="107"/>
    <x v="0"/>
    <s v="Delayed"/>
    <n v="100"/>
    <x v="2"/>
    <n v="5"/>
    <x v="0"/>
    <x v="0"/>
    <s v="Expedited Rules"/>
    <d v="2023-09-01T11:52:00"/>
  </r>
  <r>
    <x v="853"/>
    <s v="683 Oak St"/>
    <n v="5"/>
    <x v="2"/>
    <d v="2023-09-02T15:11:00"/>
    <x v="1"/>
    <s v="D29"/>
    <n v="12.357142857142858"/>
    <x v="1"/>
    <s v="Van A"/>
    <s v="CityD"/>
    <n v="173"/>
    <n v="29"/>
    <n v="144"/>
    <x v="0"/>
    <s v="Extremely Delayed"/>
    <n v="100"/>
    <x v="0"/>
    <n v="5"/>
    <x v="1"/>
    <x v="1"/>
    <s v="Expedited Rules"/>
    <d v="2023-09-01T15:13:00"/>
  </r>
  <r>
    <x v="854"/>
    <s v="247 Pine St"/>
    <n v="5"/>
    <x v="2"/>
    <d v="2023-09-08T11:00:00"/>
    <x v="0"/>
    <s v="D82"/>
    <n v="11.923076923076923"/>
    <x v="1"/>
    <s v="Bike C"/>
    <s v="CityD"/>
    <n v="155"/>
    <n v="20"/>
    <n v="135"/>
    <x v="0"/>
    <s v="Extremely Delayed"/>
    <n v="100"/>
    <x v="1"/>
    <n v="5"/>
    <x v="4"/>
    <x v="0"/>
    <s v="Expedited Rules"/>
    <d v="2023-09-01T15:06:00"/>
  </r>
  <r>
    <x v="855"/>
    <s v="721 Elm St"/>
    <n v="5"/>
    <x v="3"/>
    <d v="2023-09-04T12:08:00"/>
    <x v="1"/>
    <s v="D39"/>
    <n v="8.7142857142857135"/>
    <x v="1"/>
    <s v="Truck B"/>
    <s v="CityB"/>
    <n v="122"/>
    <n v="5"/>
    <n v="117"/>
    <x v="0"/>
    <s v="Delayed"/>
    <n v="100"/>
    <x v="2"/>
    <n v="5"/>
    <x v="4"/>
    <x v="1"/>
    <s v="Expedited Rules"/>
    <d v="2023-09-01T12:52:00"/>
  </r>
  <r>
    <x v="856"/>
    <s v="82 Main St"/>
    <n v="5"/>
    <x v="0"/>
    <d v="2023-09-02T13:49:00"/>
    <x v="0"/>
    <s v="D50"/>
    <n v="7.833333333333333"/>
    <x v="0"/>
    <s v="Truck B"/>
    <s v="CityE"/>
    <n v="141"/>
    <n v="7"/>
    <n v="134"/>
    <x v="0"/>
    <s v="Delayed"/>
    <n v="100"/>
    <x v="2"/>
    <n v="5"/>
    <x v="2"/>
    <x v="2"/>
    <s v="Custom Rules"/>
    <d v="2023-09-01T17:17:00"/>
  </r>
  <r>
    <x v="857"/>
    <s v="897 Main St"/>
    <n v="5"/>
    <x v="2"/>
    <d v="2023-09-07T12:11:00"/>
    <x v="0"/>
    <s v="D4"/>
    <n v="9"/>
    <x v="0"/>
    <s v="Truck B"/>
    <s v="CityD"/>
    <n v="153"/>
    <n v="20"/>
    <n v="133"/>
    <x v="0"/>
    <s v="Extremely Delayed"/>
    <n v="100"/>
    <x v="1"/>
    <n v="5"/>
    <x v="0"/>
    <x v="1"/>
    <s v="Custom Rules"/>
    <d v="2023-09-01T09:56:00"/>
  </r>
  <r>
    <x v="858"/>
    <s v="111 Pine St"/>
    <n v="5"/>
    <x v="2"/>
    <d v="2023-09-05T09:59:00"/>
    <x v="1"/>
    <s v="D14"/>
    <n v="12.647058823529411"/>
    <x v="0"/>
    <s v="Bike C"/>
    <s v="CityB"/>
    <n v="215"/>
    <n v="13"/>
    <n v="202"/>
    <x v="0"/>
    <s v="Delayed"/>
    <n v="100"/>
    <x v="0"/>
    <n v="5"/>
    <x v="1"/>
    <x v="0"/>
    <s v="Expedited Rules"/>
    <d v="2023-09-01T09:32:00"/>
  </r>
  <r>
    <x v="859"/>
    <s v="153 Main St"/>
    <n v="5"/>
    <x v="4"/>
    <d v="2023-09-05T08:42:00"/>
    <x v="0"/>
    <s v="D80"/>
    <n v="17.076923076923077"/>
    <x v="1"/>
    <s v="Truck B"/>
    <s v="CityC"/>
    <n v="222"/>
    <n v="22"/>
    <n v="200"/>
    <x v="0"/>
    <s v="Extremely Delayed"/>
    <n v="100"/>
    <x v="1"/>
    <n v="5"/>
    <x v="4"/>
    <x v="1"/>
    <s v="Standard Rules"/>
    <d v="2023-09-01T15:00:00"/>
  </r>
  <r>
    <x v="860"/>
    <s v="789 Oak St"/>
    <n v="5"/>
    <x v="4"/>
    <d v="2023-09-04T16:37:00"/>
    <x v="1"/>
    <s v="D12"/>
    <n v="6.0476190476190474"/>
    <x v="0"/>
    <s v="Bike C"/>
    <s v="CityB"/>
    <n v="127"/>
    <n v="7"/>
    <n v="120"/>
    <x v="0"/>
    <s v="Delayed"/>
    <n v="100"/>
    <x v="1"/>
    <n v="5"/>
    <x v="2"/>
    <x v="2"/>
    <s v="Standard Rules"/>
    <d v="2023-09-01T09:00:00"/>
  </r>
  <r>
    <x v="861"/>
    <s v="594 Elm St"/>
    <n v="5"/>
    <x v="1"/>
    <d v="2023-09-03T11:50:00"/>
    <x v="0"/>
    <s v="D43"/>
    <n v="10.666666666666666"/>
    <x v="1"/>
    <s v="Van A"/>
    <s v="CityE"/>
    <n v="128"/>
    <n v="22"/>
    <n v="106"/>
    <x v="0"/>
    <s v="Extremely Delayed"/>
    <n v="100"/>
    <x v="2"/>
    <n v="5"/>
    <x v="4"/>
    <x v="0"/>
    <s v="Standard Rules"/>
    <d v="2023-09-01T09:39:00"/>
  </r>
  <r>
    <x v="862"/>
    <s v="446 Pine St"/>
    <n v="5"/>
    <x v="3"/>
    <d v="2023-09-02T14:52:00"/>
    <x v="0"/>
    <s v="D31"/>
    <n v="9.8181818181818183"/>
    <x v="1"/>
    <s v="Bike C"/>
    <s v="CityE"/>
    <n v="108"/>
    <n v="12"/>
    <n v="96"/>
    <x v="0"/>
    <s v="Delayed"/>
    <n v="100"/>
    <x v="2"/>
    <n v="5"/>
    <x v="4"/>
    <x v="1"/>
    <s v="Expedited Rules"/>
    <d v="2023-09-01T16:09:00"/>
  </r>
  <r>
    <x v="863"/>
    <s v="953 Cedar St"/>
    <n v="5"/>
    <x v="0"/>
    <d v="2023-09-06T12:49:00"/>
    <x v="0"/>
    <s v="D1"/>
    <n v="5.0526315789473681"/>
    <x v="0"/>
    <s v="Bike C"/>
    <s v="CityE"/>
    <n v="96"/>
    <n v="28"/>
    <n v="68"/>
    <x v="0"/>
    <s v="Extremely Delayed"/>
    <n v="100"/>
    <x v="2"/>
    <n v="5"/>
    <x v="0"/>
    <x v="1"/>
    <s v="Custom Rules"/>
    <d v="2023-09-01T15:36:00"/>
  </r>
  <r>
    <x v="864"/>
    <s v="310 Elm St"/>
    <n v="5"/>
    <x v="1"/>
    <d v="2023-09-01T12:13:00"/>
    <x v="1"/>
    <s v="D47"/>
    <n v="9.9166666666666661"/>
    <x v="1"/>
    <s v="Truck B"/>
    <s v="CityD"/>
    <n v="119"/>
    <n v="26"/>
    <n v="93"/>
    <x v="0"/>
    <s v="Extremely Delayed"/>
    <n v="100"/>
    <x v="0"/>
    <n v="5"/>
    <x v="2"/>
    <x v="2"/>
    <s v="Custom Rules"/>
    <d v="2023-09-01T12:18:00"/>
  </r>
  <r>
    <x v="865"/>
    <s v="672 Main St"/>
    <n v="5"/>
    <x v="4"/>
    <d v="2023-09-07T15:36:00"/>
    <x v="1"/>
    <s v="D64"/>
    <n v="9.235294117647058"/>
    <x v="0"/>
    <s v="Bike C"/>
    <s v="CityD"/>
    <n v="157"/>
    <n v="6"/>
    <n v="151"/>
    <x v="0"/>
    <s v="Delayed"/>
    <n v="100"/>
    <x v="1"/>
    <n v="5"/>
    <x v="4"/>
    <x v="2"/>
    <s v="Expedited Rules"/>
    <d v="2023-09-01T09:29:00"/>
  </r>
  <r>
    <x v="866"/>
    <s v="161 Pine St"/>
    <n v="5"/>
    <x v="2"/>
    <d v="2023-09-08T11:42:00"/>
    <x v="1"/>
    <s v="D93"/>
    <n v="10.333333333333334"/>
    <x v="0"/>
    <s v="Bike C"/>
    <s v="CityA"/>
    <n v="186"/>
    <n v="15"/>
    <n v="171"/>
    <x v="0"/>
    <s v="Delayed"/>
    <n v="100"/>
    <x v="0"/>
    <n v="5"/>
    <x v="2"/>
    <x v="0"/>
    <s v="Standard Rules"/>
    <d v="2023-09-01T10:22:00"/>
  </r>
  <r>
    <x v="867"/>
    <s v="354 Main St"/>
    <n v="5"/>
    <x v="3"/>
    <d v="2023-09-01T11:06:00"/>
    <x v="1"/>
    <s v="D96"/>
    <n v="5.75"/>
    <x v="0"/>
    <s v="Truck B"/>
    <s v="CityC"/>
    <n v="115"/>
    <n v="7"/>
    <n v="108"/>
    <x v="0"/>
    <s v="Delayed"/>
    <n v="100"/>
    <x v="1"/>
    <n v="5"/>
    <x v="0"/>
    <x v="2"/>
    <s v="Standard Rules"/>
    <d v="2023-09-01T10:44:00"/>
  </r>
  <r>
    <x v="868"/>
    <s v="33 Oak St"/>
    <n v="5"/>
    <x v="1"/>
    <d v="2023-09-02T08:34:00"/>
    <x v="0"/>
    <s v="D81"/>
    <n v="14.6"/>
    <x v="1"/>
    <s v="Bike C"/>
    <s v="CityC"/>
    <n v="146"/>
    <n v="8"/>
    <n v="138"/>
    <x v="0"/>
    <s v="Delayed"/>
    <n v="100"/>
    <x v="1"/>
    <n v="5"/>
    <x v="4"/>
    <x v="1"/>
    <s v="Expedited Rules"/>
    <d v="2023-09-01T10:46:00"/>
  </r>
  <r>
    <x v="869"/>
    <s v="192 Pine St"/>
    <n v="5"/>
    <x v="1"/>
    <d v="2023-09-06T15:33:00"/>
    <x v="1"/>
    <s v="D27"/>
    <n v="6.6111111111111107"/>
    <x v="0"/>
    <s v="Truck B"/>
    <s v="CityA"/>
    <n v="119"/>
    <n v="4"/>
    <n v="115"/>
    <x v="0"/>
    <s v="Delayed"/>
    <n v="100"/>
    <x v="0"/>
    <n v="5"/>
    <x v="0"/>
    <x v="0"/>
    <s v="Expedited Rules"/>
    <d v="2023-09-01T10:18:00"/>
  </r>
  <r>
    <x v="870"/>
    <s v="675 Pine St"/>
    <n v="5"/>
    <x v="4"/>
    <d v="2023-09-02T10:09:00"/>
    <x v="1"/>
    <s v="D94"/>
    <n v="14.428571428571429"/>
    <x v="1"/>
    <s v="Truck B"/>
    <s v="CityC"/>
    <n v="202"/>
    <n v="16"/>
    <n v="186"/>
    <x v="0"/>
    <s v="Extremely Delayed"/>
    <n v="100"/>
    <x v="2"/>
    <n v="5"/>
    <x v="1"/>
    <x v="2"/>
    <s v="Standard Rules"/>
    <d v="2023-09-01T16:47:00"/>
  </r>
  <r>
    <x v="871"/>
    <s v="461 Elm St"/>
    <n v="5"/>
    <x v="4"/>
    <d v="2023-09-08T09:23:00"/>
    <x v="1"/>
    <s v="D40"/>
    <n v="10.222222222222221"/>
    <x v="0"/>
    <s v="Van A"/>
    <s v="CityE"/>
    <n v="184"/>
    <n v="16"/>
    <n v="168"/>
    <x v="0"/>
    <s v="Extremely Delayed"/>
    <n v="100"/>
    <x v="2"/>
    <n v="5"/>
    <x v="1"/>
    <x v="0"/>
    <s v="Standard Rules"/>
    <d v="2023-09-01T14:04:00"/>
  </r>
  <r>
    <x v="872"/>
    <s v="764 Pine St"/>
    <n v="5"/>
    <x v="4"/>
    <d v="2023-09-05T09:58:00"/>
    <x v="1"/>
    <s v="D63"/>
    <n v="11.363636363636363"/>
    <x v="1"/>
    <s v="Bike C"/>
    <s v="CityB"/>
    <n v="125"/>
    <n v="21"/>
    <n v="104"/>
    <x v="0"/>
    <s v="Extremely Delayed"/>
    <n v="100"/>
    <x v="0"/>
    <n v="5"/>
    <x v="0"/>
    <x v="0"/>
    <s v="Custom Rules"/>
    <d v="2023-09-01T16:34:00"/>
  </r>
  <r>
    <x v="873"/>
    <s v="982 Cedar St"/>
    <n v="5"/>
    <x v="2"/>
    <d v="2023-09-04T13:10:00"/>
    <x v="1"/>
    <s v="D20"/>
    <n v="14.1875"/>
    <x v="0"/>
    <s v="Truck B"/>
    <s v="CityB"/>
    <n v="227"/>
    <n v="28"/>
    <n v="199"/>
    <x v="0"/>
    <s v="Extremely Delayed"/>
    <n v="100"/>
    <x v="1"/>
    <n v="5"/>
    <x v="1"/>
    <x v="2"/>
    <s v="Custom Rules"/>
    <d v="2023-09-01T12:02:00"/>
  </r>
  <r>
    <x v="874"/>
    <s v="8 Elm St"/>
    <n v="5"/>
    <x v="4"/>
    <d v="2023-09-05T13:52:00"/>
    <x v="1"/>
    <s v="D34"/>
    <n v="7.52"/>
    <x v="0"/>
    <s v="Bike C"/>
    <s v="CityA"/>
    <n v="188"/>
    <n v="8"/>
    <n v="180"/>
    <x v="0"/>
    <s v="Delayed"/>
    <n v="100"/>
    <x v="1"/>
    <n v="5"/>
    <x v="2"/>
    <x v="0"/>
    <s v="Standard Rules"/>
    <d v="2023-09-01T12:07:00"/>
  </r>
  <r>
    <x v="875"/>
    <s v="426 Main St"/>
    <n v="5"/>
    <x v="1"/>
    <d v="2023-09-08T10:27:00"/>
    <x v="1"/>
    <s v="D31"/>
    <n v="17.454545454545453"/>
    <x v="1"/>
    <s v="Truck B"/>
    <s v="CityD"/>
    <n v="192"/>
    <n v="15"/>
    <n v="177"/>
    <x v="0"/>
    <s v="Delayed"/>
    <n v="100"/>
    <x v="0"/>
    <n v="5"/>
    <x v="4"/>
    <x v="2"/>
    <s v="Expedited Rules"/>
    <d v="2023-09-01T16:45:00"/>
  </r>
  <r>
    <x v="876"/>
    <s v="897 Oak St"/>
    <n v="5"/>
    <x v="2"/>
    <d v="2023-09-08T12:17:00"/>
    <x v="1"/>
    <s v="D45"/>
    <n v="18.25"/>
    <x v="1"/>
    <s v="Truck B"/>
    <s v="CityA"/>
    <n v="219"/>
    <n v="12"/>
    <n v="207"/>
    <x v="0"/>
    <s v="Delayed"/>
    <n v="100"/>
    <x v="0"/>
    <n v="5"/>
    <x v="2"/>
    <x v="1"/>
    <s v="Expedited Rules"/>
    <d v="2023-09-01T09:37:00"/>
  </r>
  <r>
    <x v="877"/>
    <s v="44 Elm St"/>
    <n v="5"/>
    <x v="2"/>
    <d v="2023-09-08T08:07:00"/>
    <x v="1"/>
    <s v="D72"/>
    <n v="12.357142857142858"/>
    <x v="1"/>
    <s v="Truck B"/>
    <s v="CityC"/>
    <n v="173"/>
    <n v="10"/>
    <n v="163"/>
    <x v="0"/>
    <s v="Delayed"/>
    <n v="100"/>
    <x v="2"/>
    <n v="5"/>
    <x v="2"/>
    <x v="0"/>
    <s v="Standard Rules"/>
    <d v="2023-09-01T09:52:00"/>
  </r>
  <r>
    <x v="878"/>
    <s v="526 Cedar St"/>
    <n v="5"/>
    <x v="1"/>
    <d v="2023-09-03T11:41:00"/>
    <x v="0"/>
    <s v="D54"/>
    <n v="8.8000000000000007"/>
    <x v="0"/>
    <s v="Van A"/>
    <s v="CityE"/>
    <n v="176"/>
    <n v="28"/>
    <n v="148"/>
    <x v="0"/>
    <s v="Extremely Delayed"/>
    <n v="100"/>
    <x v="2"/>
    <n v="5"/>
    <x v="3"/>
    <x v="1"/>
    <s v="Expedited Rules"/>
    <d v="2023-09-01T12:04:00"/>
  </r>
  <r>
    <x v="879"/>
    <s v="981 Oak St"/>
    <n v="5"/>
    <x v="2"/>
    <d v="2023-09-07T08:44:00"/>
    <x v="1"/>
    <s v="D11"/>
    <n v="11.133333333333333"/>
    <x v="1"/>
    <s v="Van A"/>
    <s v="CityD"/>
    <n v="167"/>
    <n v="4"/>
    <n v="163"/>
    <x v="0"/>
    <s v="Delayed"/>
    <n v="100"/>
    <x v="1"/>
    <n v="5"/>
    <x v="0"/>
    <x v="2"/>
    <s v="Expedited Rules"/>
    <d v="2023-09-01T09:46:00"/>
  </r>
  <r>
    <x v="880"/>
    <s v="739 Elm St"/>
    <n v="5"/>
    <x v="1"/>
    <d v="2023-09-03T13:56:00"/>
    <x v="0"/>
    <s v="D63"/>
    <n v="20.727272727272727"/>
    <x v="1"/>
    <s v="Truck B"/>
    <s v="CityA"/>
    <n v="228"/>
    <n v="13"/>
    <n v="215"/>
    <x v="0"/>
    <s v="Delayed"/>
    <n v="100"/>
    <x v="1"/>
    <n v="5"/>
    <x v="0"/>
    <x v="1"/>
    <s v="Standard Rules"/>
    <d v="2023-09-01T13:32:00"/>
  </r>
  <r>
    <x v="881"/>
    <s v="40 Main St"/>
    <n v="5"/>
    <x v="4"/>
    <d v="2023-09-08T11:57:00"/>
    <x v="1"/>
    <s v="D53"/>
    <n v="12"/>
    <x v="0"/>
    <s v="Van A"/>
    <s v="CityE"/>
    <n v="228"/>
    <n v="13"/>
    <n v="215"/>
    <x v="0"/>
    <s v="Delayed"/>
    <n v="100"/>
    <x v="0"/>
    <n v="5"/>
    <x v="0"/>
    <x v="1"/>
    <s v="Expedited Rules"/>
    <d v="2023-09-01T16:08:00"/>
  </r>
  <r>
    <x v="882"/>
    <s v="729 Oak St"/>
    <n v="5"/>
    <x v="0"/>
    <d v="2023-09-03T15:28:00"/>
    <x v="1"/>
    <s v="D69"/>
    <n v="5.6923076923076925"/>
    <x v="1"/>
    <s v="Van A"/>
    <s v="CityD"/>
    <n v="74"/>
    <n v="24"/>
    <n v="50"/>
    <x v="0"/>
    <s v="Extremely Delayed"/>
    <n v="100"/>
    <x v="2"/>
    <n v="5"/>
    <x v="3"/>
    <x v="2"/>
    <s v="Standard Rules"/>
    <d v="2023-09-01T11:30:00"/>
  </r>
  <r>
    <x v="883"/>
    <s v="382 Oak St"/>
    <n v="5"/>
    <x v="3"/>
    <d v="2023-09-06T14:25:00"/>
    <x v="0"/>
    <s v="D22"/>
    <n v="17.416666666666668"/>
    <x v="1"/>
    <s v="Van A"/>
    <s v="CityD"/>
    <n v="209"/>
    <n v="8"/>
    <n v="201"/>
    <x v="0"/>
    <s v="Delayed"/>
    <n v="100"/>
    <x v="0"/>
    <n v="5"/>
    <x v="4"/>
    <x v="1"/>
    <s v="Standard Rules"/>
    <d v="2023-09-01T16:45:00"/>
  </r>
  <r>
    <x v="884"/>
    <s v="108 Pine St"/>
    <n v="5"/>
    <x v="0"/>
    <d v="2023-09-04T14:12:00"/>
    <x v="1"/>
    <s v="D21"/>
    <n v="15.466666666666667"/>
    <x v="1"/>
    <s v="Bike C"/>
    <s v="CityA"/>
    <n v="232"/>
    <n v="29"/>
    <n v="203"/>
    <x v="0"/>
    <s v="Extremely Delayed"/>
    <n v="100"/>
    <x v="0"/>
    <n v="5"/>
    <x v="0"/>
    <x v="0"/>
    <s v="Custom Rules"/>
    <d v="2023-09-01T09:49:00"/>
  </r>
  <r>
    <x v="885"/>
    <s v="207 Elm St"/>
    <n v="5"/>
    <x v="2"/>
    <d v="2023-09-02T15:00:00"/>
    <x v="1"/>
    <s v="D41"/>
    <n v="5.4615384615384617"/>
    <x v="1"/>
    <s v="Van A"/>
    <s v="CityD"/>
    <n v="71"/>
    <n v="25"/>
    <n v="46"/>
    <x v="0"/>
    <s v="Extremely Delayed"/>
    <n v="100"/>
    <x v="1"/>
    <n v="5"/>
    <x v="4"/>
    <x v="0"/>
    <s v="Custom Rules"/>
    <d v="2023-09-01T14:25:00"/>
  </r>
  <r>
    <x v="886"/>
    <s v="341 Cedar St"/>
    <n v="5"/>
    <x v="4"/>
    <d v="2023-09-01T12:58:00"/>
    <x v="0"/>
    <s v="D97"/>
    <n v="6.15"/>
    <x v="0"/>
    <s v="Truck B"/>
    <s v="CityD"/>
    <n v="123"/>
    <n v="19"/>
    <n v="104"/>
    <x v="0"/>
    <s v="Extremely Delayed"/>
    <n v="100"/>
    <x v="1"/>
    <n v="5"/>
    <x v="0"/>
    <x v="1"/>
    <s v="Standard Rules"/>
    <d v="2023-09-01T14:06:00"/>
  </r>
  <r>
    <x v="887"/>
    <s v="544 Pine St"/>
    <n v="5"/>
    <x v="0"/>
    <d v="2023-09-06T08:59:00"/>
    <x v="0"/>
    <s v="D13"/>
    <n v="10.090909090909092"/>
    <x v="0"/>
    <s v="Van A"/>
    <s v="CityB"/>
    <n v="222"/>
    <n v="27"/>
    <n v="195"/>
    <x v="0"/>
    <s v="Extremely Delayed"/>
    <n v="100"/>
    <x v="0"/>
    <n v="5"/>
    <x v="4"/>
    <x v="1"/>
    <s v="Expedited Rules"/>
    <d v="2023-09-01T09:26:00"/>
  </r>
  <r>
    <x v="888"/>
    <s v="605 Cedar St"/>
    <n v="5"/>
    <x v="0"/>
    <d v="2023-09-08T10:52:00"/>
    <x v="1"/>
    <s v="D96"/>
    <n v="4.55"/>
    <x v="0"/>
    <s v="Van A"/>
    <s v="CityB"/>
    <n v="91"/>
    <n v="28"/>
    <n v="63"/>
    <x v="0"/>
    <s v="Extremely Delayed"/>
    <n v="100"/>
    <x v="2"/>
    <n v="5"/>
    <x v="2"/>
    <x v="0"/>
    <s v="Custom Rules"/>
    <d v="2023-09-01T15:48:00"/>
  </r>
  <r>
    <x v="889"/>
    <s v="202 Pine St"/>
    <n v="5"/>
    <x v="3"/>
    <d v="2023-09-01T16:04:00"/>
    <x v="0"/>
    <s v="D87"/>
    <n v="16.363636363636363"/>
    <x v="1"/>
    <s v="Bike C"/>
    <s v="CityA"/>
    <n v="180"/>
    <n v="7"/>
    <n v="173"/>
    <x v="0"/>
    <s v="Delayed"/>
    <n v="100"/>
    <x v="1"/>
    <n v="5"/>
    <x v="2"/>
    <x v="0"/>
    <s v="Standard Rules"/>
    <d v="2023-09-01T09:07:00"/>
  </r>
  <r>
    <x v="890"/>
    <s v="466 Cedar St"/>
    <n v="5"/>
    <x v="0"/>
    <d v="2023-09-01T13:20:00"/>
    <x v="0"/>
    <s v="D17"/>
    <n v="15.466666666666667"/>
    <x v="1"/>
    <s v="Van A"/>
    <s v="CityA"/>
    <n v="232"/>
    <n v="23"/>
    <n v="209"/>
    <x v="0"/>
    <s v="Extremely Delayed"/>
    <n v="100"/>
    <x v="2"/>
    <n v="5"/>
    <x v="3"/>
    <x v="0"/>
    <s v="Expedited Rules"/>
    <d v="2023-09-01T16:55:00"/>
  </r>
  <r>
    <x v="891"/>
    <s v="298 Cedar St"/>
    <n v="5"/>
    <x v="1"/>
    <d v="2023-09-03T08:01:00"/>
    <x v="0"/>
    <s v="D59"/>
    <n v="4"/>
    <x v="0"/>
    <s v="Bike C"/>
    <s v="CityD"/>
    <n v="64"/>
    <n v="18"/>
    <n v="46"/>
    <x v="0"/>
    <s v="Extremely Delayed"/>
    <n v="100"/>
    <x v="2"/>
    <n v="5"/>
    <x v="3"/>
    <x v="0"/>
    <s v="Custom Rules"/>
    <d v="2023-09-01T09:58:00"/>
  </r>
  <r>
    <x v="892"/>
    <s v="46 Oak St"/>
    <n v="5"/>
    <x v="4"/>
    <d v="2023-09-03T15:54:00"/>
    <x v="0"/>
    <s v="D86"/>
    <n v="10.933333333333334"/>
    <x v="1"/>
    <s v="Truck B"/>
    <s v="CityB"/>
    <n v="164"/>
    <n v="10"/>
    <n v="154"/>
    <x v="0"/>
    <s v="Delayed"/>
    <n v="100"/>
    <x v="0"/>
    <n v="5"/>
    <x v="3"/>
    <x v="1"/>
    <s v="Expedited Rules"/>
    <d v="2023-09-01T12:45:00"/>
  </r>
  <r>
    <x v="893"/>
    <s v="19 Pine St"/>
    <n v="5"/>
    <x v="0"/>
    <d v="2023-09-05T10:04:00"/>
    <x v="1"/>
    <s v="D24"/>
    <n v="6.2941176470588234"/>
    <x v="0"/>
    <s v="Bike C"/>
    <s v="CityE"/>
    <n v="107"/>
    <n v="7"/>
    <n v="100"/>
    <x v="0"/>
    <s v="Delayed"/>
    <n v="100"/>
    <x v="0"/>
    <n v="5"/>
    <x v="1"/>
    <x v="2"/>
    <s v="Standard Rules"/>
    <d v="2023-09-01T13:53:00"/>
  </r>
  <r>
    <x v="894"/>
    <s v="643 Main St"/>
    <n v="5"/>
    <x v="1"/>
    <d v="2023-09-08T10:20:00"/>
    <x v="1"/>
    <s v="D51"/>
    <n v="15.083333333333334"/>
    <x v="1"/>
    <s v="Van A"/>
    <s v="CityA"/>
    <n v="181"/>
    <n v="11"/>
    <n v="170"/>
    <x v="0"/>
    <s v="Delayed"/>
    <n v="100"/>
    <x v="0"/>
    <n v="5"/>
    <x v="0"/>
    <x v="0"/>
    <s v="Custom Rules"/>
    <d v="2023-09-01T13:34:00"/>
  </r>
  <r>
    <x v="895"/>
    <s v="850 Pine St"/>
    <n v="5"/>
    <x v="1"/>
    <d v="2023-09-07T11:07:00"/>
    <x v="1"/>
    <s v="D58"/>
    <n v="4.5"/>
    <x v="0"/>
    <s v="Bike C"/>
    <s v="CityD"/>
    <n v="72"/>
    <n v="22"/>
    <n v="50"/>
    <x v="0"/>
    <s v="Extremely Delayed"/>
    <n v="100"/>
    <x v="1"/>
    <n v="5"/>
    <x v="0"/>
    <x v="0"/>
    <s v="Standard Rules"/>
    <d v="2023-09-01T10:00:00"/>
  </r>
  <r>
    <x v="896"/>
    <s v="937 Cedar St"/>
    <n v="5"/>
    <x v="0"/>
    <d v="2023-09-05T08:38:00"/>
    <x v="1"/>
    <s v="D1"/>
    <n v="9.6315789473684212"/>
    <x v="0"/>
    <s v="Truck B"/>
    <s v="CityB"/>
    <n v="183"/>
    <n v="6"/>
    <n v="177"/>
    <x v="0"/>
    <s v="Delayed"/>
    <n v="100"/>
    <x v="0"/>
    <n v="5"/>
    <x v="0"/>
    <x v="0"/>
    <s v="Standard Rules"/>
    <d v="2023-09-01T11:38:00"/>
  </r>
  <r>
    <x v="897"/>
    <s v="237 Oak St"/>
    <n v="5"/>
    <x v="0"/>
    <d v="2023-09-02T11:36:00"/>
    <x v="0"/>
    <s v="D66"/>
    <n v="12.285714285714286"/>
    <x v="1"/>
    <s v="Van A"/>
    <s v="CityE"/>
    <n v="172"/>
    <n v="28"/>
    <n v="144"/>
    <x v="0"/>
    <s v="Extremely Delayed"/>
    <n v="100"/>
    <x v="1"/>
    <n v="5"/>
    <x v="1"/>
    <x v="0"/>
    <s v="Expedited Rules"/>
    <d v="2023-09-01T17:46:00"/>
  </r>
  <r>
    <x v="898"/>
    <s v="229 Pine St"/>
    <n v="5"/>
    <x v="4"/>
    <d v="2023-09-07T11:48:00"/>
    <x v="0"/>
    <s v="D51"/>
    <n v="8.5833333333333339"/>
    <x v="1"/>
    <s v="Truck B"/>
    <s v="CityE"/>
    <n v="103"/>
    <n v="6"/>
    <n v="97"/>
    <x v="0"/>
    <s v="Delayed"/>
    <n v="100"/>
    <x v="1"/>
    <n v="5"/>
    <x v="4"/>
    <x v="0"/>
    <s v="Standard Rules"/>
    <d v="2023-09-01T10:40:00"/>
  </r>
  <r>
    <x v="899"/>
    <s v="308 Main St"/>
    <n v="5"/>
    <x v="2"/>
    <d v="2023-09-02T16:51:00"/>
    <x v="0"/>
    <s v="D54"/>
    <n v="11.3"/>
    <x v="0"/>
    <s v="Truck B"/>
    <s v="CityB"/>
    <n v="226"/>
    <n v="12"/>
    <n v="214"/>
    <x v="0"/>
    <s v="Delayed"/>
    <n v="100"/>
    <x v="0"/>
    <n v="5"/>
    <x v="2"/>
    <x v="1"/>
    <s v="Expedited Rules"/>
    <d v="2023-09-01T12:48:00"/>
  </r>
  <r>
    <x v="900"/>
    <s v="685 Cedar St"/>
    <n v="5"/>
    <x v="4"/>
    <d v="2023-09-01T15:10:00"/>
    <x v="1"/>
    <s v="D91"/>
    <n v="16.46153846153846"/>
    <x v="1"/>
    <s v="Bike C"/>
    <s v="CityE"/>
    <n v="214"/>
    <n v="16"/>
    <n v="198"/>
    <x v="0"/>
    <s v="Extremely Delayed"/>
    <n v="100"/>
    <x v="2"/>
    <n v="5"/>
    <x v="0"/>
    <x v="1"/>
    <s v="Standard Rules"/>
    <d v="2023-09-01T17:17:00"/>
  </r>
  <r>
    <x v="901"/>
    <s v="405 Oak St"/>
    <n v="5"/>
    <x v="3"/>
    <d v="2023-09-04T11:07:00"/>
    <x v="1"/>
    <s v="D50"/>
    <n v="8.7777777777777786"/>
    <x v="0"/>
    <s v="Bike C"/>
    <s v="CityE"/>
    <n v="158"/>
    <n v="24"/>
    <n v="134"/>
    <x v="0"/>
    <s v="Extremely Delayed"/>
    <n v="100"/>
    <x v="2"/>
    <n v="5"/>
    <x v="4"/>
    <x v="0"/>
    <s v="Custom Rules"/>
    <d v="2023-09-01T16:04:00"/>
  </r>
  <r>
    <x v="902"/>
    <s v="544 Elm St"/>
    <n v="5"/>
    <x v="3"/>
    <d v="2023-09-06T14:39:00"/>
    <x v="0"/>
    <s v="D45"/>
    <n v="19.5"/>
    <x v="1"/>
    <s v="Van A"/>
    <s v="CityA"/>
    <n v="234"/>
    <n v="28"/>
    <n v="206"/>
    <x v="0"/>
    <s v="Extremely Delayed"/>
    <n v="100"/>
    <x v="2"/>
    <n v="5"/>
    <x v="3"/>
    <x v="0"/>
    <s v="Standard Rules"/>
    <d v="2023-09-01T10:37:00"/>
  </r>
  <r>
    <x v="903"/>
    <s v="228 Pine St"/>
    <n v="5"/>
    <x v="2"/>
    <d v="2023-09-03T13:45:00"/>
    <x v="0"/>
    <s v="D90"/>
    <n v="28.625"/>
    <x v="1"/>
    <s v="Truck B"/>
    <s v="CityE"/>
    <n v="229"/>
    <n v="10"/>
    <n v="219"/>
    <x v="0"/>
    <s v="Delayed"/>
    <n v="100"/>
    <x v="1"/>
    <n v="5"/>
    <x v="0"/>
    <x v="0"/>
    <s v="Standard Rules"/>
    <d v="2023-09-01T10:46:00"/>
  </r>
  <r>
    <x v="904"/>
    <s v="407 Main St"/>
    <n v="5"/>
    <x v="1"/>
    <d v="2023-09-07T16:49:00"/>
    <x v="0"/>
    <s v="D52"/>
    <n v="6.75"/>
    <x v="0"/>
    <s v="Bike C"/>
    <s v="CityE"/>
    <n v="108"/>
    <n v="23"/>
    <n v="85"/>
    <x v="0"/>
    <s v="Extremely Delayed"/>
    <n v="100"/>
    <x v="2"/>
    <n v="5"/>
    <x v="0"/>
    <x v="1"/>
    <s v="Standard Rules"/>
    <d v="2023-09-01T17:18:00"/>
  </r>
  <r>
    <x v="905"/>
    <s v="49 Main St"/>
    <n v="5"/>
    <x v="4"/>
    <d v="2023-09-01T10:58:00"/>
    <x v="1"/>
    <s v="D20"/>
    <n v="4.8125"/>
    <x v="0"/>
    <s v="Truck B"/>
    <s v="CityB"/>
    <n v="77"/>
    <n v="3"/>
    <n v="74"/>
    <x v="0"/>
    <s v="Delayed"/>
    <n v="100"/>
    <x v="2"/>
    <n v="5"/>
    <x v="4"/>
    <x v="1"/>
    <s v="Standard Rules"/>
    <d v="2023-09-01T11:25:00"/>
  </r>
  <r>
    <x v="906"/>
    <s v="549 Cedar St"/>
    <n v="5"/>
    <x v="1"/>
    <d v="2023-09-08T10:36:00"/>
    <x v="0"/>
    <s v="D17"/>
    <n v="8.3333333333333339"/>
    <x v="1"/>
    <s v="Van A"/>
    <s v="CityD"/>
    <n v="125"/>
    <n v="8"/>
    <n v="117"/>
    <x v="0"/>
    <s v="Delayed"/>
    <n v="100"/>
    <x v="2"/>
    <n v="5"/>
    <x v="1"/>
    <x v="2"/>
    <s v="Expedited Rules"/>
    <d v="2023-09-01T12:10:00"/>
  </r>
  <r>
    <x v="907"/>
    <s v="17 Cedar St"/>
    <n v="5"/>
    <x v="4"/>
    <d v="2023-09-03T11:22:00"/>
    <x v="0"/>
    <s v="D36"/>
    <n v="13.666666666666666"/>
    <x v="1"/>
    <s v="Bike C"/>
    <s v="CityA"/>
    <n v="205"/>
    <n v="2"/>
    <n v="203"/>
    <x v="0"/>
    <s v="Delayed"/>
    <n v="100"/>
    <x v="1"/>
    <n v="5"/>
    <x v="0"/>
    <x v="2"/>
    <s v="Custom Rules"/>
    <d v="2023-09-01T16:33:00"/>
  </r>
  <r>
    <x v="908"/>
    <s v="788 Cedar St"/>
    <n v="5"/>
    <x v="3"/>
    <d v="2023-09-06T13:39:00"/>
    <x v="1"/>
    <s v="D10"/>
    <n v="12.8"/>
    <x v="1"/>
    <s v="Bike C"/>
    <s v="CityE"/>
    <n v="128"/>
    <n v="17"/>
    <n v="111"/>
    <x v="0"/>
    <s v="Extremely Delayed"/>
    <n v="100"/>
    <x v="2"/>
    <n v="5"/>
    <x v="0"/>
    <x v="1"/>
    <s v="Custom Rules"/>
    <d v="2023-09-01T08:57:00"/>
  </r>
  <r>
    <x v="909"/>
    <s v="509 Cedar St"/>
    <n v="5"/>
    <x v="2"/>
    <d v="2023-09-04T11:58:00"/>
    <x v="0"/>
    <s v="D80"/>
    <n v="15.692307692307692"/>
    <x v="1"/>
    <s v="Van A"/>
    <s v="CityB"/>
    <n v="204"/>
    <n v="17"/>
    <n v="187"/>
    <x v="0"/>
    <s v="Extremely Delayed"/>
    <n v="100"/>
    <x v="2"/>
    <n v="5"/>
    <x v="0"/>
    <x v="1"/>
    <s v="Expedited Rules"/>
    <d v="2023-09-01T16:12:00"/>
  </r>
  <r>
    <x v="910"/>
    <s v="547 Cedar St"/>
    <n v="5"/>
    <x v="4"/>
    <d v="2023-09-03T10:10:00"/>
    <x v="0"/>
    <s v="D57"/>
    <n v="5.5454545454545459"/>
    <x v="1"/>
    <s v="Bike C"/>
    <s v="CityD"/>
    <n v="61"/>
    <n v="20"/>
    <n v="41"/>
    <x v="0"/>
    <s v="Extremely Delayed"/>
    <n v="100"/>
    <x v="1"/>
    <n v="5"/>
    <x v="4"/>
    <x v="2"/>
    <s v="Custom Rules"/>
    <d v="2023-09-01T09:51:00"/>
  </r>
  <r>
    <x v="911"/>
    <s v="799 Main St"/>
    <n v="5"/>
    <x v="2"/>
    <d v="2023-09-04T15:14:00"/>
    <x v="0"/>
    <s v="D53"/>
    <n v="4.4736842105263159"/>
    <x v="0"/>
    <s v="Van A"/>
    <s v="CityC"/>
    <n v="85"/>
    <n v="2"/>
    <n v="83"/>
    <x v="0"/>
    <s v="Delayed"/>
    <n v="100"/>
    <x v="0"/>
    <n v="5"/>
    <x v="3"/>
    <x v="2"/>
    <s v="Custom Rules"/>
    <d v="2023-09-01T10:06:00"/>
  </r>
  <r>
    <x v="912"/>
    <s v="948 Pine St"/>
    <n v="5"/>
    <x v="0"/>
    <d v="2023-09-03T16:38:00"/>
    <x v="1"/>
    <s v="D70"/>
    <n v="4"/>
    <x v="0"/>
    <s v="Van A"/>
    <s v="CityB"/>
    <n v="68"/>
    <n v="14"/>
    <n v="54"/>
    <x v="0"/>
    <s v="Delayed"/>
    <n v="100"/>
    <x v="0"/>
    <n v="5"/>
    <x v="3"/>
    <x v="0"/>
    <s v="Custom Rules"/>
    <d v="2023-09-01T16:15:00"/>
  </r>
  <r>
    <x v="913"/>
    <s v="744 Oak St"/>
    <n v="5"/>
    <x v="2"/>
    <d v="2023-09-06T08:18:00"/>
    <x v="0"/>
    <s v="D57"/>
    <n v="6.5454545454545459"/>
    <x v="1"/>
    <s v="Bike C"/>
    <s v="CityB"/>
    <n v="72"/>
    <n v="25"/>
    <n v="47"/>
    <x v="0"/>
    <s v="Extremely Delayed"/>
    <n v="100"/>
    <x v="2"/>
    <n v="5"/>
    <x v="2"/>
    <x v="0"/>
    <s v="Expedited Rules"/>
    <d v="2023-09-01T12:38:00"/>
  </r>
  <r>
    <x v="914"/>
    <s v="559 Elm St"/>
    <n v="5"/>
    <x v="3"/>
    <d v="2023-09-04T15:44:00"/>
    <x v="0"/>
    <s v="D66"/>
    <n v="15.285714285714286"/>
    <x v="1"/>
    <s v="Van A"/>
    <s v="CityD"/>
    <n v="214"/>
    <n v="13"/>
    <n v="201"/>
    <x v="0"/>
    <s v="Delayed"/>
    <n v="100"/>
    <x v="1"/>
    <n v="5"/>
    <x v="3"/>
    <x v="2"/>
    <s v="Expedited Rules"/>
    <d v="2023-09-01T15:14:00"/>
  </r>
  <r>
    <x v="915"/>
    <s v="702 Pine St"/>
    <n v="5"/>
    <x v="3"/>
    <d v="2023-09-03T13:14:00"/>
    <x v="1"/>
    <s v="D35"/>
    <n v="11.411764705882353"/>
    <x v="0"/>
    <s v="Bike C"/>
    <s v="CityA"/>
    <n v="194"/>
    <n v="12"/>
    <n v="182"/>
    <x v="0"/>
    <s v="Delayed"/>
    <n v="100"/>
    <x v="1"/>
    <n v="5"/>
    <x v="4"/>
    <x v="0"/>
    <s v="Custom Rules"/>
    <d v="2023-09-01T09:12:00"/>
  </r>
  <r>
    <x v="916"/>
    <s v="337 Elm St"/>
    <n v="5"/>
    <x v="1"/>
    <d v="2023-09-07T11:27:00"/>
    <x v="0"/>
    <s v="D80"/>
    <n v="10.76923076923077"/>
    <x v="1"/>
    <s v="Bike C"/>
    <s v="CityD"/>
    <n v="140"/>
    <n v="3"/>
    <n v="137"/>
    <x v="0"/>
    <s v="Delayed"/>
    <n v="100"/>
    <x v="0"/>
    <n v="5"/>
    <x v="0"/>
    <x v="1"/>
    <s v="Expedited Rules"/>
    <d v="2023-09-01T13:55:00"/>
  </r>
  <r>
    <x v="917"/>
    <s v="22 Main St"/>
    <n v="5"/>
    <x v="2"/>
    <d v="2023-09-06T09:32:00"/>
    <x v="0"/>
    <s v="D38"/>
    <n v="8.1538461538461533"/>
    <x v="1"/>
    <s v="Van A"/>
    <s v="CityA"/>
    <n v="106"/>
    <n v="14"/>
    <n v="92"/>
    <x v="0"/>
    <s v="Delayed"/>
    <n v="100"/>
    <x v="2"/>
    <n v="5"/>
    <x v="1"/>
    <x v="1"/>
    <s v="Custom Rules"/>
    <d v="2023-09-01T14:29:00"/>
  </r>
  <r>
    <x v="918"/>
    <s v="954 Oak St"/>
    <n v="5"/>
    <x v="2"/>
    <d v="2023-09-07T08:30:00"/>
    <x v="1"/>
    <s v="D61"/>
    <n v="6.4210526315789478"/>
    <x v="0"/>
    <s v="Truck B"/>
    <s v="CityE"/>
    <n v="122"/>
    <n v="6"/>
    <n v="116"/>
    <x v="0"/>
    <s v="Delayed"/>
    <n v="100"/>
    <x v="1"/>
    <n v="5"/>
    <x v="3"/>
    <x v="2"/>
    <s v="Expedited Rules"/>
    <d v="2023-09-01T14:13:00"/>
  </r>
  <r>
    <x v="919"/>
    <s v="674 Oak St"/>
    <n v="5"/>
    <x v="4"/>
    <d v="2023-09-01T09:58:00"/>
    <x v="0"/>
    <s v="D60"/>
    <n v="6.7142857142857144"/>
    <x v="0"/>
    <s v="Truck B"/>
    <s v="CityD"/>
    <n v="141"/>
    <n v="20"/>
    <n v="121"/>
    <x v="0"/>
    <s v="Extremely Delayed"/>
    <n v="100"/>
    <x v="0"/>
    <n v="5"/>
    <x v="4"/>
    <x v="1"/>
    <s v="Expedited Rules"/>
    <d v="2023-09-01T13:33:00"/>
  </r>
  <r>
    <x v="920"/>
    <s v="426 Elm St"/>
    <n v="5"/>
    <x v="1"/>
    <d v="2023-09-01T16:29:00"/>
    <x v="0"/>
    <s v="D11"/>
    <n v="4.4666666666666668"/>
    <x v="1"/>
    <s v="Truck B"/>
    <s v="CityC"/>
    <n v="67"/>
    <n v="1"/>
    <n v="66"/>
    <x v="0"/>
    <s v="Delayed"/>
    <n v="100"/>
    <x v="0"/>
    <n v="5"/>
    <x v="2"/>
    <x v="0"/>
    <s v="Custom Rules"/>
    <d v="2023-09-01T09:22:00"/>
  </r>
  <r>
    <x v="921"/>
    <s v="209 Elm St"/>
    <n v="5"/>
    <x v="4"/>
    <d v="2023-09-07T16:11:00"/>
    <x v="1"/>
    <s v="D85"/>
    <n v="36.166666666666664"/>
    <x v="1"/>
    <s v="Van A"/>
    <s v="CityE"/>
    <n v="217"/>
    <n v="3"/>
    <n v="214"/>
    <x v="0"/>
    <s v="Delayed"/>
    <n v="100"/>
    <x v="2"/>
    <n v="5"/>
    <x v="1"/>
    <x v="2"/>
    <s v="Standard Rules"/>
    <d v="2023-09-01T12:47:00"/>
  </r>
  <r>
    <x v="922"/>
    <s v="100 Oak St"/>
    <n v="5"/>
    <x v="4"/>
    <d v="2023-09-02T15:50:00"/>
    <x v="1"/>
    <s v="D21"/>
    <n v="6"/>
    <x v="1"/>
    <s v="Van A"/>
    <s v="CityC"/>
    <n v="90"/>
    <n v="9"/>
    <n v="81"/>
    <x v="0"/>
    <s v="Delayed"/>
    <n v="100"/>
    <x v="2"/>
    <n v="5"/>
    <x v="2"/>
    <x v="2"/>
    <s v="Custom Rules"/>
    <d v="2023-09-01T09:19:00"/>
  </r>
  <r>
    <x v="923"/>
    <s v="556 Cedar St"/>
    <n v="5"/>
    <x v="3"/>
    <d v="2023-09-03T16:51:00"/>
    <x v="1"/>
    <s v="D75"/>
    <n v="9.5833333333333339"/>
    <x v="1"/>
    <s v="Van A"/>
    <s v="CityB"/>
    <n v="115"/>
    <n v="9"/>
    <n v="106"/>
    <x v="0"/>
    <s v="Delayed"/>
    <n v="100"/>
    <x v="1"/>
    <n v="5"/>
    <x v="3"/>
    <x v="2"/>
    <s v="Custom Rules"/>
    <d v="2023-09-01T15:16:00"/>
  </r>
  <r>
    <x v="924"/>
    <s v="79 Elm St"/>
    <n v="5"/>
    <x v="3"/>
    <d v="2023-09-01T11:24:00"/>
    <x v="0"/>
    <s v="D8"/>
    <n v="12.375"/>
    <x v="0"/>
    <s v="Bike C"/>
    <s v="CityD"/>
    <n v="198"/>
    <n v="17"/>
    <n v="181"/>
    <x v="0"/>
    <s v="Extremely Delayed"/>
    <n v="100"/>
    <x v="1"/>
    <n v="5"/>
    <x v="1"/>
    <x v="1"/>
    <s v="Custom Rules"/>
    <d v="2023-09-01T09:03:00"/>
  </r>
  <r>
    <x v="925"/>
    <s v="874 Main St"/>
    <n v="5"/>
    <x v="2"/>
    <d v="2023-09-08T09:00:00"/>
    <x v="1"/>
    <s v="D82"/>
    <n v="13.923076923076923"/>
    <x v="1"/>
    <s v="Van A"/>
    <s v="CityE"/>
    <n v="181"/>
    <n v="7"/>
    <n v="174"/>
    <x v="0"/>
    <s v="Delayed"/>
    <n v="100"/>
    <x v="2"/>
    <n v="5"/>
    <x v="4"/>
    <x v="0"/>
    <s v="Standard Rules"/>
    <d v="2023-09-01T14:06:00"/>
  </r>
  <r>
    <x v="926"/>
    <s v="68 Oak St"/>
    <n v="5"/>
    <x v="2"/>
    <d v="2023-09-07T09:09:00"/>
    <x v="1"/>
    <s v="D27"/>
    <n v="4"/>
    <x v="0"/>
    <s v="Van A"/>
    <s v="CityC"/>
    <n v="72"/>
    <n v="27"/>
    <n v="45"/>
    <x v="0"/>
    <s v="Extremely Delayed"/>
    <n v="100"/>
    <x v="1"/>
    <n v="5"/>
    <x v="3"/>
    <x v="2"/>
    <s v="Custom Rules"/>
    <d v="2023-09-01T17:29:00"/>
  </r>
  <r>
    <x v="927"/>
    <s v="117 Pine St"/>
    <n v="5"/>
    <x v="4"/>
    <d v="2023-09-04T09:22:00"/>
    <x v="0"/>
    <s v="D47"/>
    <n v="17.083333333333332"/>
    <x v="1"/>
    <s v="Van A"/>
    <s v="CityB"/>
    <n v="205"/>
    <n v="14"/>
    <n v="191"/>
    <x v="0"/>
    <s v="Delayed"/>
    <n v="100"/>
    <x v="0"/>
    <n v="5"/>
    <x v="2"/>
    <x v="2"/>
    <s v="Standard Rules"/>
    <d v="2023-09-01T16:27:00"/>
  </r>
  <r>
    <x v="928"/>
    <s v="125 Cedar St"/>
    <n v="5"/>
    <x v="0"/>
    <d v="2023-09-03T16:43:00"/>
    <x v="0"/>
    <s v="D2"/>
    <n v="3.8"/>
    <x v="0"/>
    <s v="Bike C"/>
    <s v="CityA"/>
    <n v="95"/>
    <n v="13"/>
    <n v="82"/>
    <x v="0"/>
    <s v="Delayed"/>
    <n v="100"/>
    <x v="2"/>
    <n v="5"/>
    <x v="2"/>
    <x v="1"/>
    <s v="Standard Rules"/>
    <d v="2023-09-01T14:50:00"/>
  </r>
  <r>
    <x v="929"/>
    <s v="477 Cedar St"/>
    <n v="5"/>
    <x v="3"/>
    <d v="2023-09-08T09:54:00"/>
    <x v="1"/>
    <s v="D5"/>
    <n v="13.647058823529411"/>
    <x v="0"/>
    <s v="Bike C"/>
    <s v="CityB"/>
    <n v="232"/>
    <n v="24"/>
    <n v="208"/>
    <x v="0"/>
    <s v="Extremely Delayed"/>
    <n v="100"/>
    <x v="2"/>
    <n v="5"/>
    <x v="2"/>
    <x v="0"/>
    <s v="Standard Rules"/>
    <d v="2023-09-01T08:45:00"/>
  </r>
  <r>
    <x v="930"/>
    <s v="493 Cedar St"/>
    <n v="5"/>
    <x v="4"/>
    <d v="2023-09-05T14:59:00"/>
    <x v="0"/>
    <s v="D53"/>
    <n v="10.315789473684211"/>
    <x v="0"/>
    <s v="Truck B"/>
    <s v="CityE"/>
    <n v="196"/>
    <n v="5"/>
    <n v="191"/>
    <x v="0"/>
    <s v="Delayed"/>
    <n v="100"/>
    <x v="2"/>
    <n v="5"/>
    <x v="3"/>
    <x v="1"/>
    <s v="Expedited Rules"/>
    <d v="2023-09-01T14:44:00"/>
  </r>
  <r>
    <x v="931"/>
    <s v="805 Main St"/>
    <n v="5"/>
    <x v="4"/>
    <d v="2023-09-05T16:55:00"/>
    <x v="0"/>
    <s v="D14"/>
    <n v="9.882352941176471"/>
    <x v="0"/>
    <s v="Van A"/>
    <s v="CityE"/>
    <n v="168"/>
    <n v="12"/>
    <n v="156"/>
    <x v="0"/>
    <s v="Delayed"/>
    <n v="100"/>
    <x v="2"/>
    <n v="5"/>
    <x v="1"/>
    <x v="1"/>
    <s v="Standard Rules"/>
    <d v="2023-09-01T12:16:00"/>
  </r>
  <r>
    <x v="932"/>
    <s v="808 Main St"/>
    <n v="5"/>
    <x v="4"/>
    <d v="2023-09-04T14:30:00"/>
    <x v="1"/>
    <s v="D66"/>
    <n v="6.0714285714285712"/>
    <x v="1"/>
    <s v="Van A"/>
    <s v="CityB"/>
    <n v="85"/>
    <n v="22"/>
    <n v="63"/>
    <x v="0"/>
    <s v="Extremely Delayed"/>
    <n v="100"/>
    <x v="0"/>
    <n v="5"/>
    <x v="0"/>
    <x v="0"/>
    <s v="Expedited Rules"/>
    <d v="2023-09-01T12:51:00"/>
  </r>
  <r>
    <x v="933"/>
    <s v="181 Pine St"/>
    <n v="5"/>
    <x v="2"/>
    <d v="2023-09-05T13:28:00"/>
    <x v="0"/>
    <s v="D39"/>
    <n v="14.714285714285714"/>
    <x v="1"/>
    <s v="Van A"/>
    <s v="CityA"/>
    <n v="206"/>
    <n v="13"/>
    <n v="193"/>
    <x v="0"/>
    <s v="Delayed"/>
    <n v="100"/>
    <x v="2"/>
    <n v="5"/>
    <x v="0"/>
    <x v="2"/>
    <s v="Standard Rules"/>
    <d v="2023-09-01T08:30:00"/>
  </r>
  <r>
    <x v="934"/>
    <s v="559 Oak St"/>
    <n v="5"/>
    <x v="3"/>
    <d v="2023-09-04T10:09:00"/>
    <x v="0"/>
    <s v="D65"/>
    <n v="9.4"/>
    <x v="0"/>
    <s v="Van A"/>
    <s v="CityB"/>
    <n v="188"/>
    <n v="15"/>
    <n v="173"/>
    <x v="0"/>
    <s v="Delayed"/>
    <n v="100"/>
    <x v="0"/>
    <n v="5"/>
    <x v="0"/>
    <x v="1"/>
    <s v="Custom Rules"/>
    <d v="2023-09-01T13:37:00"/>
  </r>
  <r>
    <x v="935"/>
    <s v="933 Cedar St"/>
    <n v="5"/>
    <x v="3"/>
    <d v="2023-09-03T11:44:00"/>
    <x v="0"/>
    <s v="D73"/>
    <n v="12.357142857142858"/>
    <x v="1"/>
    <s v="Bike C"/>
    <s v="CityC"/>
    <n v="173"/>
    <n v="19"/>
    <n v="154"/>
    <x v="0"/>
    <s v="Extremely Delayed"/>
    <n v="100"/>
    <x v="1"/>
    <n v="5"/>
    <x v="2"/>
    <x v="1"/>
    <s v="Standard Rules"/>
    <d v="2023-09-01T15:04:00"/>
  </r>
  <r>
    <x v="936"/>
    <s v="65 Elm St"/>
    <n v="5"/>
    <x v="2"/>
    <d v="2023-09-01T10:10:00"/>
    <x v="1"/>
    <s v="D62"/>
    <n v="24.666666666666668"/>
    <x v="1"/>
    <s v="Van A"/>
    <s v="CityC"/>
    <n v="222"/>
    <n v="7"/>
    <n v="215"/>
    <x v="0"/>
    <s v="Delayed"/>
    <n v="100"/>
    <x v="0"/>
    <n v="5"/>
    <x v="1"/>
    <x v="0"/>
    <s v="Expedited Rules"/>
    <d v="2023-09-01T12:08:00"/>
  </r>
  <r>
    <x v="937"/>
    <s v="351 Elm St"/>
    <n v="5"/>
    <x v="0"/>
    <d v="2023-09-05T09:48:00"/>
    <x v="1"/>
    <s v="D39"/>
    <n v="5.2142857142857144"/>
    <x v="1"/>
    <s v="Bike C"/>
    <s v="CityE"/>
    <n v="73"/>
    <n v="21"/>
    <n v="52"/>
    <x v="0"/>
    <s v="Extremely Delayed"/>
    <n v="100"/>
    <x v="0"/>
    <n v="5"/>
    <x v="2"/>
    <x v="2"/>
    <s v="Custom Rules"/>
    <d v="2023-09-01T16:23:00"/>
  </r>
  <r>
    <x v="938"/>
    <s v="835 Cedar St"/>
    <n v="5"/>
    <x v="2"/>
    <d v="2023-09-06T12:09:00"/>
    <x v="0"/>
    <s v="D19"/>
    <n v="7.48"/>
    <x v="0"/>
    <s v="Truck B"/>
    <s v="CityA"/>
    <n v="187"/>
    <n v="22"/>
    <n v="165"/>
    <x v="0"/>
    <s v="Extremely Delayed"/>
    <n v="100"/>
    <x v="0"/>
    <n v="5"/>
    <x v="0"/>
    <x v="0"/>
    <s v="Expedited Rules"/>
    <d v="2023-09-01T16:11:00"/>
  </r>
  <r>
    <x v="939"/>
    <s v="491 Oak St"/>
    <n v="5"/>
    <x v="3"/>
    <d v="2023-09-03T16:42:00"/>
    <x v="1"/>
    <s v="D17"/>
    <n v="9.5333333333333332"/>
    <x v="1"/>
    <s v="Van A"/>
    <s v="CityA"/>
    <n v="143"/>
    <n v="23"/>
    <n v="120"/>
    <x v="0"/>
    <s v="Extremely Delayed"/>
    <n v="100"/>
    <x v="1"/>
    <n v="5"/>
    <x v="0"/>
    <x v="2"/>
    <s v="Standard Rules"/>
    <d v="2023-09-01T13:54:00"/>
  </r>
  <r>
    <x v="940"/>
    <s v="349 Pine St"/>
    <n v="5"/>
    <x v="1"/>
    <d v="2023-09-06T10:11:00"/>
    <x v="0"/>
    <s v="D31"/>
    <n v="10.454545454545455"/>
    <x v="1"/>
    <s v="Bike C"/>
    <s v="CityC"/>
    <n v="115"/>
    <n v="16"/>
    <n v="99"/>
    <x v="0"/>
    <s v="Extremely Delayed"/>
    <n v="100"/>
    <x v="1"/>
    <n v="5"/>
    <x v="2"/>
    <x v="0"/>
    <s v="Standard Rules"/>
    <d v="2023-09-01T08:49:00"/>
  </r>
  <r>
    <x v="941"/>
    <s v="107 Cedar St"/>
    <n v="5"/>
    <x v="1"/>
    <d v="2023-09-07T14:03:00"/>
    <x v="0"/>
    <s v="D41"/>
    <n v="12.384615384615385"/>
    <x v="1"/>
    <s v="Truck B"/>
    <s v="CityC"/>
    <n v="161"/>
    <n v="6"/>
    <n v="155"/>
    <x v="0"/>
    <s v="Delayed"/>
    <n v="100"/>
    <x v="0"/>
    <n v="5"/>
    <x v="2"/>
    <x v="2"/>
    <s v="Custom Rules"/>
    <d v="2023-09-01T12:16:00"/>
  </r>
  <r>
    <x v="942"/>
    <s v="218 Elm St"/>
    <n v="5"/>
    <x v="2"/>
    <d v="2023-09-06T10:52:00"/>
    <x v="0"/>
    <s v="D35"/>
    <n v="11.764705882352942"/>
    <x v="0"/>
    <s v="Truck B"/>
    <s v="CityE"/>
    <n v="200"/>
    <n v="21"/>
    <n v="179"/>
    <x v="0"/>
    <s v="Extremely Delayed"/>
    <n v="100"/>
    <x v="2"/>
    <n v="5"/>
    <x v="3"/>
    <x v="0"/>
    <s v="Standard Rules"/>
    <d v="2023-09-01T15:18:00"/>
  </r>
  <r>
    <x v="943"/>
    <s v="636 Pine St"/>
    <n v="5"/>
    <x v="0"/>
    <d v="2023-09-01T11:23:00"/>
    <x v="1"/>
    <s v="D27"/>
    <n v="5.0555555555555554"/>
    <x v="0"/>
    <s v="Bike C"/>
    <s v="CityE"/>
    <n v="91"/>
    <n v="19"/>
    <n v="72"/>
    <x v="0"/>
    <s v="Extremely Delayed"/>
    <n v="100"/>
    <x v="2"/>
    <n v="5"/>
    <x v="2"/>
    <x v="0"/>
    <s v="Custom Rules"/>
    <d v="2023-09-01T11:19:00"/>
  </r>
  <r>
    <x v="944"/>
    <s v="766 Main St"/>
    <n v="5"/>
    <x v="2"/>
    <d v="2023-09-08T14:15:00"/>
    <x v="1"/>
    <s v="D40"/>
    <n v="9.8333333333333339"/>
    <x v="0"/>
    <s v="Bike C"/>
    <s v="CityD"/>
    <n v="177"/>
    <n v="17"/>
    <n v="160"/>
    <x v="0"/>
    <s v="Extremely Delayed"/>
    <n v="100"/>
    <x v="2"/>
    <n v="5"/>
    <x v="4"/>
    <x v="2"/>
    <s v="Custom Rules"/>
    <d v="2023-09-01T14:35:00"/>
  </r>
  <r>
    <x v="945"/>
    <s v="855 Pine St"/>
    <n v="5"/>
    <x v="0"/>
    <d v="2023-09-02T11:04:00"/>
    <x v="0"/>
    <s v="D7"/>
    <n v="9.8461538461538467"/>
    <x v="1"/>
    <s v="Bike C"/>
    <s v="CityD"/>
    <n v="128"/>
    <n v="13"/>
    <n v="115"/>
    <x v="0"/>
    <s v="Delayed"/>
    <n v="100"/>
    <x v="2"/>
    <n v="5"/>
    <x v="3"/>
    <x v="2"/>
    <s v="Expedited Rules"/>
    <d v="2023-09-01T13:18:00"/>
  </r>
  <r>
    <x v="946"/>
    <s v="790 Pine St"/>
    <n v="5"/>
    <x v="1"/>
    <d v="2023-09-05T16:03:00"/>
    <x v="1"/>
    <s v="D40"/>
    <n v="6.0555555555555554"/>
    <x v="0"/>
    <s v="Truck B"/>
    <s v="CityA"/>
    <n v="109"/>
    <n v="12"/>
    <n v="97"/>
    <x v="0"/>
    <s v="Delayed"/>
    <n v="100"/>
    <x v="0"/>
    <n v="5"/>
    <x v="4"/>
    <x v="2"/>
    <s v="Standard Rules"/>
    <d v="2023-09-01T16:53:00"/>
  </r>
  <r>
    <x v="947"/>
    <s v="330 Oak St"/>
    <n v="5"/>
    <x v="2"/>
    <d v="2023-09-08T14:43:00"/>
    <x v="1"/>
    <s v="D93"/>
    <n v="6.666666666666667"/>
    <x v="0"/>
    <s v="Bike C"/>
    <s v="CityD"/>
    <n v="120"/>
    <n v="16"/>
    <n v="104"/>
    <x v="0"/>
    <s v="Extremely Delayed"/>
    <n v="100"/>
    <x v="2"/>
    <n v="5"/>
    <x v="1"/>
    <x v="2"/>
    <s v="Expedited Rules"/>
    <d v="2023-09-01T11:11:00"/>
  </r>
  <r>
    <x v="948"/>
    <s v="922 Main St"/>
    <n v="5"/>
    <x v="3"/>
    <d v="2023-09-04T12:06:00"/>
    <x v="1"/>
    <s v="D54"/>
    <n v="11.65"/>
    <x v="0"/>
    <s v="Van A"/>
    <s v="CityE"/>
    <n v="233"/>
    <n v="24"/>
    <n v="209"/>
    <x v="0"/>
    <s v="Extremely Delayed"/>
    <n v="100"/>
    <x v="1"/>
    <n v="5"/>
    <x v="3"/>
    <x v="2"/>
    <s v="Custom Rules"/>
    <d v="2023-09-01T08:52:00"/>
  </r>
  <r>
    <x v="949"/>
    <s v="464 Elm St"/>
    <n v="5"/>
    <x v="3"/>
    <d v="2023-09-06T08:31:00"/>
    <x v="0"/>
    <s v="D95"/>
    <n v="5"/>
    <x v="1"/>
    <s v="Van A"/>
    <s v="CityB"/>
    <n v="65"/>
    <n v="20"/>
    <n v="45"/>
    <x v="0"/>
    <s v="Extremely Delayed"/>
    <n v="100"/>
    <x v="2"/>
    <n v="5"/>
    <x v="4"/>
    <x v="0"/>
    <s v="Standard Rules"/>
    <d v="2023-09-01T11:02:00"/>
  </r>
  <r>
    <x v="950"/>
    <s v="585 Oak St"/>
    <n v="5"/>
    <x v="3"/>
    <d v="2023-09-05T11:54:00"/>
    <x v="0"/>
    <s v="D97"/>
    <n v="10.35"/>
    <x v="0"/>
    <s v="Van A"/>
    <s v="CityA"/>
    <n v="207"/>
    <n v="19"/>
    <n v="188"/>
    <x v="0"/>
    <s v="Extremely Delayed"/>
    <n v="100"/>
    <x v="0"/>
    <n v="5"/>
    <x v="0"/>
    <x v="1"/>
    <s v="Standard Rules"/>
    <d v="2023-09-01T11:13:00"/>
  </r>
  <r>
    <x v="951"/>
    <s v="681 Oak St"/>
    <n v="5"/>
    <x v="4"/>
    <d v="2023-09-06T09:41:00"/>
    <x v="1"/>
    <s v="D49"/>
    <n v="10.75"/>
    <x v="0"/>
    <s v="Van A"/>
    <s v="CityE"/>
    <n v="172"/>
    <n v="24"/>
    <n v="148"/>
    <x v="0"/>
    <s v="Extremely Delayed"/>
    <n v="100"/>
    <x v="1"/>
    <n v="5"/>
    <x v="2"/>
    <x v="0"/>
    <s v="Standard Rules"/>
    <d v="2023-09-01T10:32:00"/>
  </r>
  <r>
    <x v="952"/>
    <s v="426 Main St"/>
    <n v="5"/>
    <x v="4"/>
    <d v="2023-09-02T10:00:00"/>
    <x v="0"/>
    <s v="D71"/>
    <n v="3.25"/>
    <x v="0"/>
    <s v="Van A"/>
    <s v="CityC"/>
    <n v="65"/>
    <n v="0"/>
    <n v="65"/>
    <x v="1"/>
    <s v="On time"/>
    <n v="100"/>
    <x v="0"/>
    <n v="5"/>
    <x v="0"/>
    <x v="1"/>
    <s v="Standard Rules"/>
    <d v="2023-09-01T16:49:00"/>
  </r>
  <r>
    <x v="953"/>
    <s v="883 Pine St"/>
    <n v="5"/>
    <x v="3"/>
    <d v="2023-09-07T11:49:00"/>
    <x v="1"/>
    <s v="D20"/>
    <n v="11.5625"/>
    <x v="0"/>
    <s v="Truck B"/>
    <s v="CityE"/>
    <n v="185"/>
    <n v="14"/>
    <n v="171"/>
    <x v="0"/>
    <s v="Delayed"/>
    <n v="100"/>
    <x v="1"/>
    <n v="5"/>
    <x v="3"/>
    <x v="2"/>
    <s v="Expedited Rules"/>
    <d v="2023-09-01T08:22:00"/>
  </r>
  <r>
    <x v="954"/>
    <s v="138 Main St"/>
    <n v="5"/>
    <x v="0"/>
    <d v="2023-09-01T10:25:00"/>
    <x v="1"/>
    <s v="D15"/>
    <n v="5.1111111111111107"/>
    <x v="0"/>
    <s v="Bike C"/>
    <s v="CityD"/>
    <n v="92"/>
    <n v="18"/>
    <n v="74"/>
    <x v="0"/>
    <s v="Extremely Delayed"/>
    <n v="100"/>
    <x v="0"/>
    <n v="5"/>
    <x v="1"/>
    <x v="1"/>
    <s v="Standard Rules"/>
    <d v="2023-09-01T15:53:00"/>
  </r>
  <r>
    <x v="955"/>
    <s v="534 Cedar St"/>
    <n v="5"/>
    <x v="3"/>
    <d v="2023-09-05T16:50:00"/>
    <x v="1"/>
    <s v="D20"/>
    <n v="6.3125"/>
    <x v="0"/>
    <s v="Truck B"/>
    <s v="CityB"/>
    <n v="101"/>
    <n v="26"/>
    <n v="75"/>
    <x v="0"/>
    <s v="Extremely Delayed"/>
    <n v="100"/>
    <x v="2"/>
    <n v="5"/>
    <x v="2"/>
    <x v="2"/>
    <s v="Custom Rules"/>
    <d v="2023-09-01T12:53:00"/>
  </r>
  <r>
    <x v="956"/>
    <s v="608 Elm St"/>
    <n v="5"/>
    <x v="1"/>
    <d v="2023-09-08T14:14:00"/>
    <x v="1"/>
    <s v="D12"/>
    <n v="10.238095238095237"/>
    <x v="0"/>
    <s v="Truck B"/>
    <s v="CityA"/>
    <n v="215"/>
    <n v="5"/>
    <n v="210"/>
    <x v="0"/>
    <s v="Delayed"/>
    <n v="100"/>
    <x v="1"/>
    <n v="5"/>
    <x v="4"/>
    <x v="2"/>
    <s v="Expedited Rules"/>
    <d v="2023-09-01T13:36:00"/>
  </r>
  <r>
    <x v="957"/>
    <s v="507 Cedar St"/>
    <n v="5"/>
    <x v="0"/>
    <d v="2023-09-02T13:24:00"/>
    <x v="1"/>
    <s v="D44"/>
    <n v="19"/>
    <x v="1"/>
    <s v="Truck B"/>
    <s v="CityC"/>
    <n v="228"/>
    <n v="21"/>
    <n v="207"/>
    <x v="0"/>
    <s v="Extremely Delayed"/>
    <n v="100"/>
    <x v="1"/>
    <n v="5"/>
    <x v="3"/>
    <x v="0"/>
    <s v="Expedited Rules"/>
    <d v="2023-09-01T14:44:00"/>
  </r>
  <r>
    <x v="958"/>
    <s v="744 Oak St"/>
    <n v="5"/>
    <x v="3"/>
    <d v="2023-09-05T13:46:00"/>
    <x v="1"/>
    <s v="D82"/>
    <n v="4.8461538461538458"/>
    <x v="1"/>
    <s v="Bike C"/>
    <s v="CityC"/>
    <n v="63"/>
    <n v="10"/>
    <n v="53"/>
    <x v="0"/>
    <s v="Delayed"/>
    <n v="100"/>
    <x v="1"/>
    <n v="5"/>
    <x v="2"/>
    <x v="2"/>
    <s v="Custom Rules"/>
    <d v="2023-09-01T13:55:00"/>
  </r>
  <r>
    <x v="959"/>
    <s v="640 Main St"/>
    <n v="5"/>
    <x v="4"/>
    <d v="2023-09-06T15:02:00"/>
    <x v="1"/>
    <s v="D56"/>
    <n v="9.6666666666666661"/>
    <x v="1"/>
    <s v="Truck B"/>
    <s v="CityE"/>
    <n v="116"/>
    <n v="26"/>
    <n v="90"/>
    <x v="0"/>
    <s v="Extremely Delayed"/>
    <n v="100"/>
    <x v="2"/>
    <n v="5"/>
    <x v="4"/>
    <x v="1"/>
    <s v="Standard Rules"/>
    <d v="2023-09-01T13:47:00"/>
  </r>
  <r>
    <x v="960"/>
    <s v="252 Oak St"/>
    <n v="5"/>
    <x v="0"/>
    <d v="2023-09-02T13:16:00"/>
    <x v="0"/>
    <s v="D33"/>
    <n v="14.857142857142858"/>
    <x v="1"/>
    <s v="Bike C"/>
    <s v="CityE"/>
    <n v="208"/>
    <n v="20"/>
    <n v="188"/>
    <x v="0"/>
    <s v="Extremely Delayed"/>
    <n v="100"/>
    <x v="2"/>
    <n v="5"/>
    <x v="3"/>
    <x v="0"/>
    <s v="Custom Rules"/>
    <d v="2023-09-01T08:35:00"/>
  </r>
  <r>
    <x v="961"/>
    <s v="842 Pine St"/>
    <n v="5"/>
    <x v="4"/>
    <d v="2023-09-02T10:59:00"/>
    <x v="0"/>
    <s v="D78"/>
    <n v="17.23076923076923"/>
    <x v="1"/>
    <s v="Truck B"/>
    <s v="CityB"/>
    <n v="224"/>
    <n v="10"/>
    <n v="214"/>
    <x v="0"/>
    <s v="Delayed"/>
    <n v="100"/>
    <x v="2"/>
    <n v="5"/>
    <x v="0"/>
    <x v="2"/>
    <s v="Custom Rules"/>
    <d v="2023-09-01T16:27:00"/>
  </r>
  <r>
    <x v="962"/>
    <s v="40 Main St"/>
    <n v="5"/>
    <x v="3"/>
    <d v="2023-09-07T13:05:00"/>
    <x v="1"/>
    <s v="D95"/>
    <n v="17.692307692307693"/>
    <x v="1"/>
    <s v="Bike C"/>
    <s v="CityC"/>
    <n v="230"/>
    <n v="21"/>
    <n v="209"/>
    <x v="0"/>
    <s v="Extremely Delayed"/>
    <n v="100"/>
    <x v="2"/>
    <n v="5"/>
    <x v="3"/>
    <x v="0"/>
    <s v="Standard Rules"/>
    <d v="2023-09-01T14:10:00"/>
  </r>
  <r>
    <x v="963"/>
    <s v="962 Oak St"/>
    <n v="5"/>
    <x v="2"/>
    <d v="2023-09-02T12:04:00"/>
    <x v="0"/>
    <s v="D97"/>
    <n v="6.5"/>
    <x v="0"/>
    <s v="Van A"/>
    <s v="CityB"/>
    <n v="130"/>
    <n v="18"/>
    <n v="112"/>
    <x v="0"/>
    <s v="Extremely Delayed"/>
    <n v="100"/>
    <x v="2"/>
    <n v="5"/>
    <x v="4"/>
    <x v="2"/>
    <s v="Standard Rules"/>
    <d v="2023-09-01T12:33:00"/>
  </r>
  <r>
    <x v="964"/>
    <s v="713 Oak St"/>
    <n v="5"/>
    <x v="1"/>
    <d v="2023-09-07T13:21:00"/>
    <x v="1"/>
    <s v="D46"/>
    <n v="16.428571428571427"/>
    <x v="1"/>
    <s v="Van A"/>
    <s v="CityE"/>
    <n v="230"/>
    <n v="14"/>
    <n v="216"/>
    <x v="0"/>
    <s v="Delayed"/>
    <n v="100"/>
    <x v="2"/>
    <n v="5"/>
    <x v="0"/>
    <x v="2"/>
    <s v="Expedited Rules"/>
    <d v="2023-09-01T15:18:00"/>
  </r>
  <r>
    <x v="965"/>
    <s v="157 Oak St"/>
    <n v="5"/>
    <x v="4"/>
    <d v="2023-09-02T12:01:00"/>
    <x v="1"/>
    <s v="D21"/>
    <n v="11.2"/>
    <x v="1"/>
    <s v="Van A"/>
    <s v="CityE"/>
    <n v="168"/>
    <n v="28"/>
    <n v="140"/>
    <x v="0"/>
    <s v="Extremely Delayed"/>
    <n v="100"/>
    <x v="0"/>
    <n v="5"/>
    <x v="2"/>
    <x v="1"/>
    <s v="Standard Rules"/>
    <d v="2023-09-01T11:56:00"/>
  </r>
  <r>
    <x v="966"/>
    <s v="871 Pine St"/>
    <n v="5"/>
    <x v="3"/>
    <d v="2023-09-04T14:37:00"/>
    <x v="1"/>
    <s v="D46"/>
    <n v="14.428571428571429"/>
    <x v="1"/>
    <s v="Van A"/>
    <s v="CityC"/>
    <n v="202"/>
    <n v="14"/>
    <n v="188"/>
    <x v="0"/>
    <s v="Delayed"/>
    <n v="100"/>
    <x v="0"/>
    <n v="5"/>
    <x v="4"/>
    <x v="0"/>
    <s v="Standard Rules"/>
    <d v="2023-09-01T11:29:00"/>
  </r>
  <r>
    <x v="967"/>
    <s v="999 Cedar St"/>
    <n v="5"/>
    <x v="4"/>
    <d v="2023-09-08T13:28:00"/>
    <x v="0"/>
    <s v="D33"/>
    <n v="10.071428571428571"/>
    <x v="1"/>
    <s v="Bike C"/>
    <s v="CityB"/>
    <n v="141"/>
    <n v="2"/>
    <n v="139"/>
    <x v="0"/>
    <s v="Delayed"/>
    <n v="100"/>
    <x v="0"/>
    <n v="5"/>
    <x v="1"/>
    <x v="0"/>
    <s v="Standard Rules"/>
    <d v="2023-09-01T14:21:00"/>
  </r>
  <r>
    <x v="968"/>
    <s v="77 Pine St"/>
    <n v="5"/>
    <x v="4"/>
    <d v="2023-09-03T13:51:00"/>
    <x v="1"/>
    <s v="D74"/>
    <n v="14.6"/>
    <x v="1"/>
    <s v="Bike C"/>
    <s v="CityA"/>
    <n v="219"/>
    <n v="13"/>
    <n v="206"/>
    <x v="0"/>
    <s v="Delayed"/>
    <n v="100"/>
    <x v="1"/>
    <n v="5"/>
    <x v="1"/>
    <x v="1"/>
    <s v="Expedited Rules"/>
    <d v="2023-09-01T12:33:00"/>
  </r>
  <r>
    <x v="969"/>
    <s v="757 Oak St"/>
    <n v="5"/>
    <x v="1"/>
    <d v="2023-09-01T08:30:00"/>
    <x v="1"/>
    <s v="D23"/>
    <n v="6.5"/>
    <x v="1"/>
    <s v="Truck B"/>
    <s v="CityB"/>
    <n v="78"/>
    <n v="3"/>
    <n v="75"/>
    <x v="0"/>
    <s v="Delayed"/>
    <n v="100"/>
    <x v="0"/>
    <n v="5"/>
    <x v="4"/>
    <x v="2"/>
    <s v="Standard Rules"/>
    <d v="2023-09-01T11:59:00"/>
  </r>
  <r>
    <x v="970"/>
    <s v="24 Main St"/>
    <n v="5"/>
    <x v="4"/>
    <d v="2023-09-05T10:01:00"/>
    <x v="1"/>
    <s v="D3"/>
    <n v="9.1818181818181817"/>
    <x v="0"/>
    <s v="Truck B"/>
    <s v="CityA"/>
    <n v="202"/>
    <n v="15"/>
    <n v="187"/>
    <x v="0"/>
    <s v="Delayed"/>
    <n v="100"/>
    <x v="0"/>
    <n v="5"/>
    <x v="0"/>
    <x v="1"/>
    <s v="Expedited Rules"/>
    <d v="2023-09-01T14:14:00"/>
  </r>
  <r>
    <x v="971"/>
    <s v="336 Elm St"/>
    <n v="5"/>
    <x v="3"/>
    <d v="2023-09-03T10:27:00"/>
    <x v="1"/>
    <s v="D52"/>
    <n v="5.8125"/>
    <x v="0"/>
    <s v="Truck B"/>
    <s v="CityD"/>
    <n v="93"/>
    <n v="6"/>
    <n v="87"/>
    <x v="0"/>
    <s v="Delayed"/>
    <n v="100"/>
    <x v="1"/>
    <n v="5"/>
    <x v="4"/>
    <x v="2"/>
    <s v="Custom Rules"/>
    <d v="2023-09-01T10:57:00"/>
  </r>
  <r>
    <x v="972"/>
    <s v="891 Elm St"/>
    <n v="5"/>
    <x v="0"/>
    <d v="2023-09-08T08:04:00"/>
    <x v="0"/>
    <s v="D85"/>
    <n v="28.333333333333332"/>
    <x v="1"/>
    <s v="Bike C"/>
    <s v="CityE"/>
    <n v="170"/>
    <n v="1"/>
    <n v="169"/>
    <x v="0"/>
    <s v="Delayed"/>
    <n v="100"/>
    <x v="1"/>
    <n v="5"/>
    <x v="4"/>
    <x v="0"/>
    <s v="Custom Rules"/>
    <d v="2023-09-01T11:19:00"/>
  </r>
  <r>
    <x v="973"/>
    <s v="618 Cedar St"/>
    <n v="5"/>
    <x v="3"/>
    <d v="2023-09-02T09:08:00"/>
    <x v="1"/>
    <s v="D89"/>
    <n v="5.2941176470588234"/>
    <x v="0"/>
    <s v="Bike C"/>
    <s v="CityA"/>
    <n v="90"/>
    <n v="24"/>
    <n v="66"/>
    <x v="0"/>
    <s v="Extremely Delayed"/>
    <n v="100"/>
    <x v="1"/>
    <n v="5"/>
    <x v="0"/>
    <x v="0"/>
    <s v="Expedited Rules"/>
    <d v="2023-09-01T09:51:00"/>
  </r>
  <r>
    <x v="974"/>
    <s v="372 Main St"/>
    <n v="5"/>
    <x v="3"/>
    <d v="2023-09-02T10:19:00"/>
    <x v="0"/>
    <s v="D36"/>
    <n v="7.6"/>
    <x v="1"/>
    <s v="Truck B"/>
    <s v="CityD"/>
    <n v="114"/>
    <n v="17"/>
    <n v="97"/>
    <x v="0"/>
    <s v="Extremely Delayed"/>
    <n v="100"/>
    <x v="0"/>
    <n v="5"/>
    <x v="3"/>
    <x v="1"/>
    <s v="Expedited Rules"/>
    <d v="2023-09-01T11:05:00"/>
  </r>
  <r>
    <x v="975"/>
    <s v="999 Oak St"/>
    <n v="5"/>
    <x v="4"/>
    <d v="2023-09-04T11:36:00"/>
    <x v="1"/>
    <s v="D37"/>
    <n v="13.636363636363637"/>
    <x v="1"/>
    <s v="Truck B"/>
    <s v="CityD"/>
    <n v="150"/>
    <n v="6"/>
    <n v="144"/>
    <x v="0"/>
    <s v="Delayed"/>
    <n v="100"/>
    <x v="2"/>
    <n v="5"/>
    <x v="4"/>
    <x v="2"/>
    <s v="Standard Rules"/>
    <d v="2023-09-01T15:08:00"/>
  </r>
  <r>
    <x v="976"/>
    <s v="326 Main St"/>
    <n v="5"/>
    <x v="2"/>
    <d v="2023-09-07T14:57:00"/>
    <x v="0"/>
    <s v="D83"/>
    <n v="18.636363636363637"/>
    <x v="1"/>
    <s v="Van A"/>
    <s v="CityE"/>
    <n v="205"/>
    <n v="21"/>
    <n v="184"/>
    <x v="0"/>
    <s v="Extremely Delayed"/>
    <n v="100"/>
    <x v="2"/>
    <n v="5"/>
    <x v="4"/>
    <x v="0"/>
    <s v="Expedited Rules"/>
    <d v="2023-09-01T09:38:00"/>
  </r>
  <r>
    <x v="977"/>
    <s v="591 Elm St"/>
    <n v="5"/>
    <x v="0"/>
    <d v="2023-09-08T15:34:00"/>
    <x v="1"/>
    <s v="D12"/>
    <n v="8.5238095238095237"/>
    <x v="0"/>
    <s v="Truck B"/>
    <s v="CityA"/>
    <n v="179"/>
    <n v="14"/>
    <n v="165"/>
    <x v="0"/>
    <s v="Delayed"/>
    <n v="100"/>
    <x v="0"/>
    <n v="5"/>
    <x v="1"/>
    <x v="2"/>
    <s v="Expedited Rules"/>
    <d v="2023-09-01T09:49:00"/>
  </r>
  <r>
    <x v="978"/>
    <s v="820 Main St"/>
    <n v="5"/>
    <x v="2"/>
    <d v="2023-09-08T14:02:00"/>
    <x v="0"/>
    <s v="D99"/>
    <n v="6.1111111111111107"/>
    <x v="0"/>
    <s v="Truck B"/>
    <s v="CityD"/>
    <n v="110"/>
    <n v="26"/>
    <n v="84"/>
    <x v="0"/>
    <s v="Extremely Delayed"/>
    <n v="100"/>
    <x v="0"/>
    <n v="5"/>
    <x v="4"/>
    <x v="2"/>
    <s v="Expedited Rules"/>
    <d v="2023-09-01T10:46:00"/>
  </r>
  <r>
    <x v="979"/>
    <s v="51 Oak St"/>
    <n v="5"/>
    <x v="4"/>
    <d v="2023-09-03T11:04:00"/>
    <x v="0"/>
    <s v="D16"/>
    <n v="11.888888888888889"/>
    <x v="0"/>
    <s v="Truck B"/>
    <s v="CityD"/>
    <n v="214"/>
    <n v="10"/>
    <n v="204"/>
    <x v="0"/>
    <s v="Delayed"/>
    <n v="100"/>
    <x v="0"/>
    <n v="5"/>
    <x v="4"/>
    <x v="0"/>
    <s v="Standard Rules"/>
    <d v="2023-09-01T10:20:00"/>
  </r>
  <r>
    <x v="980"/>
    <s v="862 Cedar St"/>
    <n v="5"/>
    <x v="0"/>
    <d v="2023-09-08T14:31:00"/>
    <x v="0"/>
    <s v="D13"/>
    <n v="5.5909090909090908"/>
    <x v="0"/>
    <s v="Van A"/>
    <s v="CityC"/>
    <n v="123"/>
    <n v="11"/>
    <n v="112"/>
    <x v="0"/>
    <s v="Delayed"/>
    <n v="100"/>
    <x v="1"/>
    <n v="5"/>
    <x v="4"/>
    <x v="1"/>
    <s v="Custom Rules"/>
    <d v="2023-09-01T09:55:00"/>
  </r>
  <r>
    <x v="981"/>
    <s v="935 Main St"/>
    <n v="5"/>
    <x v="0"/>
    <d v="2023-09-03T11:05:00"/>
    <x v="0"/>
    <s v="D86"/>
    <n v="10.333333333333334"/>
    <x v="1"/>
    <s v="Van A"/>
    <s v="CityB"/>
    <n v="155"/>
    <n v="24"/>
    <n v="131"/>
    <x v="0"/>
    <s v="Extremely Delayed"/>
    <n v="100"/>
    <x v="1"/>
    <n v="5"/>
    <x v="4"/>
    <x v="1"/>
    <s v="Expedited Rules"/>
    <d v="2023-09-01T17:48:00"/>
  </r>
  <r>
    <x v="982"/>
    <s v="958 Cedar St"/>
    <n v="5"/>
    <x v="0"/>
    <d v="2023-09-07T10:28:00"/>
    <x v="0"/>
    <s v="D91"/>
    <n v="15.615384615384615"/>
    <x v="1"/>
    <s v="Truck B"/>
    <s v="CityA"/>
    <n v="203"/>
    <n v="24"/>
    <n v="179"/>
    <x v="0"/>
    <s v="Extremely Delayed"/>
    <n v="100"/>
    <x v="1"/>
    <n v="5"/>
    <x v="1"/>
    <x v="2"/>
    <s v="Custom Rules"/>
    <d v="2023-09-01T11:04:00"/>
  </r>
  <r>
    <x v="983"/>
    <s v="305 Cedar St"/>
    <n v="5"/>
    <x v="4"/>
    <d v="2023-09-06T08:29:00"/>
    <x v="0"/>
    <s v="D79"/>
    <n v="5.5454545454545459"/>
    <x v="1"/>
    <s v="Bike C"/>
    <s v="CityC"/>
    <n v="61"/>
    <n v="29"/>
    <n v="32"/>
    <x v="0"/>
    <s v="Extremely Delayed"/>
    <n v="100"/>
    <x v="2"/>
    <n v="5"/>
    <x v="3"/>
    <x v="1"/>
    <s v="Standard Rules"/>
    <d v="2023-09-01T13:58:00"/>
  </r>
  <r>
    <x v="984"/>
    <s v="103 Pine St"/>
    <n v="5"/>
    <x v="3"/>
    <d v="2023-09-08T16:34:00"/>
    <x v="0"/>
    <s v="D64"/>
    <n v="12.588235294117647"/>
    <x v="0"/>
    <s v="Bike C"/>
    <s v="CityE"/>
    <n v="214"/>
    <n v="23"/>
    <n v="191"/>
    <x v="0"/>
    <s v="Extremely Delayed"/>
    <n v="100"/>
    <x v="0"/>
    <n v="5"/>
    <x v="1"/>
    <x v="1"/>
    <s v="Custom Rules"/>
    <d v="2023-09-01T11:22:00"/>
  </r>
  <r>
    <x v="985"/>
    <s v="320 Pine St"/>
    <n v="5"/>
    <x v="3"/>
    <d v="2023-09-06T16:26:00"/>
    <x v="1"/>
    <s v="D100"/>
    <n v="11.428571428571429"/>
    <x v="1"/>
    <s v="Van A"/>
    <s v="CityE"/>
    <n v="160"/>
    <n v="6"/>
    <n v="154"/>
    <x v="0"/>
    <s v="Delayed"/>
    <n v="100"/>
    <x v="0"/>
    <n v="5"/>
    <x v="1"/>
    <x v="0"/>
    <s v="Custom Rules"/>
    <d v="2023-09-01T14:51:00"/>
  </r>
  <r>
    <x v="986"/>
    <s v="674 Oak St"/>
    <n v="5"/>
    <x v="4"/>
    <d v="2023-09-04T11:53:00"/>
    <x v="1"/>
    <s v="D26"/>
    <n v="15.666666666666666"/>
    <x v="1"/>
    <s v="Bike C"/>
    <s v="CityA"/>
    <n v="235"/>
    <n v="6"/>
    <n v="229"/>
    <x v="0"/>
    <s v="Delayed"/>
    <n v="100"/>
    <x v="2"/>
    <n v="5"/>
    <x v="2"/>
    <x v="1"/>
    <s v="Custom Rules"/>
    <d v="2023-09-01T16:47:00"/>
  </r>
  <r>
    <x v="987"/>
    <s v="759 Main St"/>
    <n v="5"/>
    <x v="2"/>
    <d v="2023-09-02T12:12:00"/>
    <x v="1"/>
    <s v="D70"/>
    <n v="7.7058823529411766"/>
    <x v="0"/>
    <s v="Truck B"/>
    <s v="CityA"/>
    <n v="131"/>
    <n v="21"/>
    <n v="110"/>
    <x v="0"/>
    <s v="Extremely Delayed"/>
    <n v="100"/>
    <x v="1"/>
    <n v="5"/>
    <x v="0"/>
    <x v="1"/>
    <s v="Custom Rules"/>
    <d v="2023-09-01T08:39:00"/>
  </r>
  <r>
    <x v="988"/>
    <s v="71 Main St"/>
    <n v="5"/>
    <x v="0"/>
    <d v="2023-09-07T09:40:00"/>
    <x v="0"/>
    <s v="D71"/>
    <n v="8.25"/>
    <x v="0"/>
    <s v="Bike C"/>
    <s v="CityD"/>
    <n v="165"/>
    <n v="12"/>
    <n v="153"/>
    <x v="0"/>
    <s v="Delayed"/>
    <n v="100"/>
    <x v="2"/>
    <n v="5"/>
    <x v="2"/>
    <x v="2"/>
    <s v="Custom Rules"/>
    <d v="2023-09-01T11:14:00"/>
  </r>
  <r>
    <x v="989"/>
    <s v="5 Main St"/>
    <n v="5"/>
    <x v="1"/>
    <d v="2023-09-04T13:19:00"/>
    <x v="1"/>
    <s v="D11"/>
    <n v="5"/>
    <x v="1"/>
    <s v="Van A"/>
    <s v="CityC"/>
    <n v="75"/>
    <n v="28"/>
    <n v="47"/>
    <x v="0"/>
    <s v="Extremely Delayed"/>
    <n v="100"/>
    <x v="0"/>
    <n v="5"/>
    <x v="2"/>
    <x v="1"/>
    <s v="Expedited Rules"/>
    <d v="2023-09-01T08:20:00"/>
  </r>
  <r>
    <x v="990"/>
    <s v="44 Pine St"/>
    <n v="5"/>
    <x v="4"/>
    <d v="2023-09-06T08:32:00"/>
    <x v="0"/>
    <s v="D68"/>
    <n v="5.8666666666666663"/>
    <x v="1"/>
    <s v="Van A"/>
    <s v="CityE"/>
    <n v="88"/>
    <n v="13"/>
    <n v="75"/>
    <x v="0"/>
    <s v="Delayed"/>
    <n v="100"/>
    <x v="2"/>
    <n v="5"/>
    <x v="4"/>
    <x v="0"/>
    <s v="Standard Rules"/>
    <d v="2023-09-01T11:47:00"/>
  </r>
  <r>
    <x v="991"/>
    <s v="416 Cedar St"/>
    <n v="5"/>
    <x v="3"/>
    <d v="2023-09-02T10:14:00"/>
    <x v="0"/>
    <s v="D19"/>
    <n v="6.04"/>
    <x v="0"/>
    <s v="Bike C"/>
    <s v="CityB"/>
    <n v="151"/>
    <n v="17"/>
    <n v="134"/>
    <x v="0"/>
    <s v="Extremely Delayed"/>
    <n v="100"/>
    <x v="2"/>
    <n v="5"/>
    <x v="4"/>
    <x v="0"/>
    <s v="Expedited Rules"/>
    <d v="2023-09-01T16:21:00"/>
  </r>
  <r>
    <x v="992"/>
    <s v="271 Elm St"/>
    <n v="5"/>
    <x v="0"/>
    <d v="2023-09-03T10:02:00"/>
    <x v="0"/>
    <s v="D60"/>
    <n v="3"/>
    <x v="0"/>
    <s v="Truck B"/>
    <s v="CityE"/>
    <n v="63"/>
    <n v="27"/>
    <n v="36"/>
    <x v="0"/>
    <s v="Extremely Delayed"/>
    <n v="100"/>
    <x v="2"/>
    <n v="5"/>
    <x v="4"/>
    <x v="0"/>
    <s v="Custom Rules"/>
    <d v="2023-09-01T17:41:00"/>
  </r>
  <r>
    <x v="993"/>
    <s v="963 Cedar St"/>
    <n v="5"/>
    <x v="2"/>
    <d v="2023-09-02T09:37:00"/>
    <x v="0"/>
    <s v="D32"/>
    <n v="12.461538461538462"/>
    <x v="1"/>
    <s v="Truck B"/>
    <s v="CityA"/>
    <n v="162"/>
    <n v="25"/>
    <n v="137"/>
    <x v="0"/>
    <s v="Extremely Delayed"/>
    <n v="100"/>
    <x v="2"/>
    <n v="5"/>
    <x v="4"/>
    <x v="2"/>
    <s v="Expedited Rules"/>
    <d v="2023-09-01T13:11:00"/>
  </r>
  <r>
    <x v="994"/>
    <s v="84 Oak St"/>
    <n v="5"/>
    <x v="2"/>
    <d v="2023-09-01T13:53:00"/>
    <x v="1"/>
    <s v="D1"/>
    <n v="9.0526315789473681"/>
    <x v="0"/>
    <s v="Bike C"/>
    <s v="CityC"/>
    <n v="172"/>
    <n v="29"/>
    <n v="143"/>
    <x v="0"/>
    <s v="Extremely Delayed"/>
    <n v="100"/>
    <x v="0"/>
    <n v="5"/>
    <x v="0"/>
    <x v="0"/>
    <s v="Expedited Rules"/>
    <d v="2023-09-01T10:28:00"/>
  </r>
  <r>
    <x v="995"/>
    <s v="190 Cedar St"/>
    <n v="5"/>
    <x v="3"/>
    <d v="2023-09-07T13:31:00"/>
    <x v="1"/>
    <s v="D86"/>
    <n v="15.733333333333333"/>
    <x v="1"/>
    <s v="Bike C"/>
    <s v="CityA"/>
    <n v="236"/>
    <n v="27"/>
    <n v="209"/>
    <x v="0"/>
    <s v="Extremely Delayed"/>
    <n v="100"/>
    <x v="0"/>
    <n v="5"/>
    <x v="4"/>
    <x v="2"/>
    <s v="Expedited Rules"/>
    <d v="2023-09-01T10:19:00"/>
  </r>
  <r>
    <x v="996"/>
    <s v="646 Main St"/>
    <n v="5"/>
    <x v="1"/>
    <d v="2023-09-08T12:18:00"/>
    <x v="0"/>
    <s v="D55"/>
    <n v="10.357142857142858"/>
    <x v="1"/>
    <s v="Bike C"/>
    <s v="CityB"/>
    <n v="145"/>
    <n v="14"/>
    <n v="131"/>
    <x v="0"/>
    <s v="Delayed"/>
    <n v="100"/>
    <x v="1"/>
    <n v="5"/>
    <x v="0"/>
    <x v="1"/>
    <s v="Custom Rules"/>
    <d v="2023-09-01T08:42:00"/>
  </r>
  <r>
    <x v="997"/>
    <s v="224 Elm St"/>
    <n v="5"/>
    <x v="2"/>
    <d v="2023-09-01T12:30:00"/>
    <x v="1"/>
    <s v="D30"/>
    <n v="9.3529411764705888"/>
    <x v="0"/>
    <s v="Truck B"/>
    <s v="CityD"/>
    <n v="159"/>
    <n v="12"/>
    <n v="147"/>
    <x v="0"/>
    <s v="Delayed"/>
    <n v="100"/>
    <x v="1"/>
    <n v="5"/>
    <x v="3"/>
    <x v="0"/>
    <s v="Expedited Rules"/>
    <d v="2023-09-01T11:56:00"/>
  </r>
  <r>
    <x v="998"/>
    <s v="756 Cedar St"/>
    <n v="5"/>
    <x v="2"/>
    <d v="2023-09-03T08:00:00"/>
    <x v="1"/>
    <s v="D40"/>
    <n v="13.277777777777779"/>
    <x v="0"/>
    <s v="Bike C"/>
    <s v="CityA"/>
    <n v="239"/>
    <n v="10"/>
    <n v="229"/>
    <x v="0"/>
    <s v="Delayed"/>
    <n v="100"/>
    <x v="1"/>
    <n v="5"/>
    <x v="2"/>
    <x v="1"/>
    <s v="Standard Rules"/>
    <d v="2023-09-01T12:02:00"/>
  </r>
  <r>
    <x v="999"/>
    <s v="418 Main St"/>
    <n v="5"/>
    <x v="0"/>
    <d v="2023-09-08T14:35:00"/>
    <x v="0"/>
    <s v="D29"/>
    <n v="9.8571428571428577"/>
    <x v="1"/>
    <s v="Truck B"/>
    <s v="CityA"/>
    <n v="138"/>
    <n v="25"/>
    <n v="113"/>
    <x v="0"/>
    <s v="Extremely Delayed"/>
    <n v="100"/>
    <x v="0"/>
    <n v="5"/>
    <x v="4"/>
    <x v="2"/>
    <s v="Custom Rules"/>
    <d v="2023-09-01T12:09:00"/>
  </r>
  <r>
    <x v="1000"/>
    <s v="897 Oak St"/>
    <n v="5"/>
    <x v="0"/>
    <d v="2023-09-05T14:19:00"/>
    <x v="1"/>
    <s v="D44"/>
    <n v="14"/>
    <x v="1"/>
    <s v="Van A"/>
    <s v="CityD"/>
    <n v="168"/>
    <n v="13"/>
    <n v="155"/>
    <x v="0"/>
    <s v="Delayed"/>
    <n v="100"/>
    <x v="2"/>
    <n v="5"/>
    <x v="4"/>
    <x v="1"/>
    <s v="Expedited Rules"/>
    <d v="2023-09-01T15:43:00"/>
  </r>
  <r>
    <x v="1001"/>
    <s v="814 Elm St"/>
    <n v="5"/>
    <x v="1"/>
    <d v="2023-09-07T16:42:00"/>
    <x v="1"/>
    <s v="D87"/>
    <n v="12.090909090909092"/>
    <x v="1"/>
    <s v="Truck B"/>
    <s v="CityA"/>
    <n v="133"/>
    <n v="25"/>
    <n v="108"/>
    <x v="0"/>
    <s v="Extremely Delayed"/>
    <n v="100"/>
    <x v="0"/>
    <n v="5"/>
    <x v="4"/>
    <x v="0"/>
    <s v="Custom Rules"/>
    <d v="2023-09-01T08:03:00"/>
  </r>
  <r>
    <x v="1002"/>
    <s v="561 Elm St"/>
    <n v="5"/>
    <x v="3"/>
    <d v="2023-09-05T15:25:00"/>
    <x v="0"/>
    <s v="D76"/>
    <n v="12.153846153846153"/>
    <x v="1"/>
    <s v="Bike C"/>
    <s v="CityE"/>
    <n v="158"/>
    <n v="16"/>
    <n v="142"/>
    <x v="0"/>
    <s v="Extremely Delayed"/>
    <n v="100"/>
    <x v="2"/>
    <n v="5"/>
    <x v="0"/>
    <x v="0"/>
    <s v="Custom Rules"/>
    <d v="2023-09-01T08:56:00"/>
  </r>
  <r>
    <x v="1003"/>
    <s v="441 Elm St"/>
    <n v="5"/>
    <x v="0"/>
    <d v="2023-09-08T15:37:00"/>
    <x v="0"/>
    <s v="D37"/>
    <n v="13.363636363636363"/>
    <x v="1"/>
    <s v="Van A"/>
    <s v="CityB"/>
    <n v="147"/>
    <n v="9"/>
    <n v="138"/>
    <x v="0"/>
    <s v="Delayed"/>
    <n v="100"/>
    <x v="0"/>
    <n v="5"/>
    <x v="3"/>
    <x v="2"/>
    <s v="Expedited Rules"/>
    <d v="2023-09-01T13:33:00"/>
  </r>
  <r>
    <x v="1004"/>
    <s v="683 Pine St"/>
    <n v="5"/>
    <x v="2"/>
    <d v="2023-09-02T12:56:00"/>
    <x v="1"/>
    <s v="D65"/>
    <n v="7.05"/>
    <x v="0"/>
    <s v="Bike C"/>
    <s v="CityD"/>
    <n v="141"/>
    <n v="9"/>
    <n v="132"/>
    <x v="0"/>
    <s v="Delayed"/>
    <n v="100"/>
    <x v="2"/>
    <n v="5"/>
    <x v="2"/>
    <x v="2"/>
    <s v="Custom Rules"/>
    <d v="2023-09-01T14:20:00"/>
  </r>
  <r>
    <x v="1005"/>
    <s v="845 Cedar St"/>
    <n v="5"/>
    <x v="4"/>
    <d v="2023-09-04T14:52:00"/>
    <x v="1"/>
    <s v="D65"/>
    <n v="11.5"/>
    <x v="0"/>
    <s v="Truck B"/>
    <s v="CityC"/>
    <n v="230"/>
    <n v="23"/>
    <n v="207"/>
    <x v="0"/>
    <s v="Extremely Delayed"/>
    <n v="100"/>
    <x v="2"/>
    <n v="5"/>
    <x v="4"/>
    <x v="0"/>
    <s v="Custom Rules"/>
    <d v="2023-09-01T14:09:00"/>
  </r>
  <r>
    <x v="1006"/>
    <s v="353 Elm St"/>
    <n v="5"/>
    <x v="1"/>
    <d v="2023-09-06T14:56:00"/>
    <x v="1"/>
    <s v="D23"/>
    <n v="13.25"/>
    <x v="1"/>
    <s v="Bike C"/>
    <s v="CityA"/>
    <n v="159"/>
    <n v="21"/>
    <n v="138"/>
    <x v="0"/>
    <s v="Extremely Delayed"/>
    <n v="100"/>
    <x v="2"/>
    <n v="5"/>
    <x v="2"/>
    <x v="2"/>
    <s v="Standard Rules"/>
    <d v="2023-09-01T13:15:00"/>
  </r>
  <r>
    <x v="1007"/>
    <s v="998 Cedar St"/>
    <n v="5"/>
    <x v="1"/>
    <d v="2023-09-01T14:44:00"/>
    <x v="1"/>
    <s v="D93"/>
    <n v="4.3888888888888893"/>
    <x v="0"/>
    <s v="Bike C"/>
    <s v="CityD"/>
    <n v="79"/>
    <n v="12"/>
    <n v="67"/>
    <x v="0"/>
    <s v="Delayed"/>
    <n v="100"/>
    <x v="0"/>
    <n v="5"/>
    <x v="3"/>
    <x v="0"/>
    <s v="Standard Rules"/>
    <d v="2023-09-01T10:19:00"/>
  </r>
  <r>
    <x v="1008"/>
    <s v="933 Cedar St"/>
    <n v="5"/>
    <x v="4"/>
    <d v="2023-09-06T12:54:00"/>
    <x v="1"/>
    <s v="D9"/>
    <n v="5.5"/>
    <x v="0"/>
    <s v="Bike C"/>
    <s v="CityA"/>
    <n v="88"/>
    <n v="1"/>
    <n v="87"/>
    <x v="0"/>
    <s v="Delayed"/>
    <n v="100"/>
    <x v="2"/>
    <n v="5"/>
    <x v="4"/>
    <x v="0"/>
    <s v="Expedited Rules"/>
    <d v="2023-09-01T14:00:00"/>
  </r>
  <r>
    <x v="1009"/>
    <s v="276 Elm St"/>
    <n v="5"/>
    <x v="0"/>
    <d v="2023-09-07T08:01:00"/>
    <x v="0"/>
    <s v="D68"/>
    <n v="14"/>
    <x v="1"/>
    <s v="Bike C"/>
    <s v="CityB"/>
    <n v="210"/>
    <n v="0"/>
    <n v="210"/>
    <x v="1"/>
    <s v="On time"/>
    <n v="100"/>
    <x v="2"/>
    <n v="5"/>
    <x v="3"/>
    <x v="0"/>
    <s v="Custom Rules"/>
    <d v="2023-09-01T12:46:00"/>
  </r>
  <r>
    <x v="1010"/>
    <s v="877 Main St"/>
    <n v="5"/>
    <x v="1"/>
    <d v="2023-09-06T11:22:00"/>
    <x v="1"/>
    <s v="D67"/>
    <n v="19.727272727272727"/>
    <x v="1"/>
    <s v="Bike C"/>
    <s v="CityA"/>
    <n v="217"/>
    <n v="29"/>
    <n v="188"/>
    <x v="0"/>
    <s v="Extremely Delayed"/>
    <n v="100"/>
    <x v="1"/>
    <n v="5"/>
    <x v="0"/>
    <x v="1"/>
    <s v="Custom Rules"/>
    <d v="2023-09-01T16:16:00"/>
  </r>
  <r>
    <x v="1011"/>
    <s v="262 Cedar St"/>
    <n v="5"/>
    <x v="1"/>
    <d v="2023-09-04T11:30:00"/>
    <x v="1"/>
    <s v="D36"/>
    <n v="12.8"/>
    <x v="1"/>
    <s v="Van A"/>
    <s v="CityE"/>
    <n v="192"/>
    <n v="8"/>
    <n v="184"/>
    <x v="0"/>
    <s v="Delayed"/>
    <n v="100"/>
    <x v="2"/>
    <n v="5"/>
    <x v="4"/>
    <x v="1"/>
    <s v="Expedited Rules"/>
    <d v="2023-09-01T10:14:00"/>
  </r>
  <r>
    <x v="1012"/>
    <s v="2 Main St"/>
    <n v="5"/>
    <x v="1"/>
    <d v="2023-09-07T08:37:00"/>
    <x v="1"/>
    <s v="D76"/>
    <n v="7.2307692307692308"/>
    <x v="1"/>
    <s v="Van A"/>
    <s v="CityE"/>
    <n v="94"/>
    <n v="28"/>
    <n v="66"/>
    <x v="0"/>
    <s v="Extremely Delayed"/>
    <n v="100"/>
    <x v="0"/>
    <n v="5"/>
    <x v="1"/>
    <x v="1"/>
    <s v="Expedited Rules"/>
    <d v="2023-09-01T13:39:00"/>
  </r>
  <r>
    <x v="1013"/>
    <s v="605 Elm St"/>
    <n v="5"/>
    <x v="4"/>
    <d v="2023-09-07T12:36:00"/>
    <x v="1"/>
    <s v="D54"/>
    <n v="11.05"/>
    <x v="0"/>
    <s v="Van A"/>
    <s v="CityA"/>
    <n v="221"/>
    <n v="8"/>
    <n v="213"/>
    <x v="0"/>
    <s v="Delayed"/>
    <n v="100"/>
    <x v="2"/>
    <n v="5"/>
    <x v="3"/>
    <x v="2"/>
    <s v="Standard Rules"/>
    <d v="2023-09-01T14:37:00"/>
  </r>
  <r>
    <x v="1014"/>
    <s v="708 Elm St"/>
    <n v="5"/>
    <x v="0"/>
    <d v="2023-09-08T10:29:00"/>
    <x v="0"/>
    <s v="D69"/>
    <n v="15.23076923076923"/>
    <x v="1"/>
    <s v="Bike C"/>
    <s v="CityE"/>
    <n v="198"/>
    <n v="27"/>
    <n v="171"/>
    <x v="0"/>
    <s v="Extremely Delayed"/>
    <n v="100"/>
    <x v="2"/>
    <n v="5"/>
    <x v="2"/>
    <x v="1"/>
    <s v="Expedited Rules"/>
    <d v="2023-09-01T11:55:00"/>
  </r>
  <r>
    <x v="1015"/>
    <s v="189 Cedar St"/>
    <n v="5"/>
    <x v="3"/>
    <d v="2023-09-06T09:07:00"/>
    <x v="0"/>
    <s v="D3"/>
    <n v="5.0454545454545459"/>
    <x v="0"/>
    <s v="Van A"/>
    <s v="CityA"/>
    <n v="111"/>
    <n v="8"/>
    <n v="103"/>
    <x v="0"/>
    <s v="Delayed"/>
    <n v="100"/>
    <x v="1"/>
    <n v="5"/>
    <x v="2"/>
    <x v="0"/>
    <s v="Standard Rules"/>
    <d v="2023-09-01T11:29:00"/>
  </r>
  <r>
    <x v="1016"/>
    <s v="991 Elm St"/>
    <n v="5"/>
    <x v="2"/>
    <d v="2023-09-07T10:36:00"/>
    <x v="1"/>
    <s v="D52"/>
    <n v="12.0625"/>
    <x v="0"/>
    <s v="Bike C"/>
    <s v="CityD"/>
    <n v="193"/>
    <n v="27"/>
    <n v="166"/>
    <x v="0"/>
    <s v="Extremely Delayed"/>
    <n v="100"/>
    <x v="1"/>
    <n v="5"/>
    <x v="4"/>
    <x v="0"/>
    <s v="Expedited Rules"/>
    <d v="2023-09-01T16:27:00"/>
  </r>
  <r>
    <x v="1017"/>
    <s v="729 Main St"/>
    <n v="5"/>
    <x v="2"/>
    <d v="2023-09-04T11:20:00"/>
    <x v="0"/>
    <s v="D52"/>
    <n v="13.6875"/>
    <x v="0"/>
    <s v="Truck B"/>
    <s v="CityB"/>
    <n v="219"/>
    <n v="14"/>
    <n v="205"/>
    <x v="0"/>
    <s v="Delayed"/>
    <n v="100"/>
    <x v="0"/>
    <n v="5"/>
    <x v="4"/>
    <x v="1"/>
    <s v="Custom Rules"/>
    <d v="2023-09-01T16:53:00"/>
  </r>
  <r>
    <x v="1018"/>
    <s v="256 Main St"/>
    <n v="5"/>
    <x v="3"/>
    <d v="2023-09-06T08:44:00"/>
    <x v="0"/>
    <s v="D34"/>
    <n v="3.36"/>
    <x v="0"/>
    <s v="Bike C"/>
    <s v="CityD"/>
    <n v="84"/>
    <n v="13"/>
    <n v="71"/>
    <x v="0"/>
    <s v="Delayed"/>
    <n v="100"/>
    <x v="2"/>
    <n v="5"/>
    <x v="3"/>
    <x v="2"/>
    <s v="Custom Rules"/>
    <d v="2023-09-01T12:45:00"/>
  </r>
  <r>
    <x v="1019"/>
    <s v="701 Pine St"/>
    <n v="5"/>
    <x v="2"/>
    <d v="2023-09-01T15:46:00"/>
    <x v="0"/>
    <s v="D100"/>
    <n v="14.285714285714286"/>
    <x v="1"/>
    <s v="Bike C"/>
    <s v="CityB"/>
    <n v="200"/>
    <n v="10"/>
    <n v="190"/>
    <x v="0"/>
    <s v="Delayed"/>
    <n v="100"/>
    <x v="2"/>
    <n v="5"/>
    <x v="3"/>
    <x v="1"/>
    <s v="Standard Rules"/>
    <d v="2023-09-01T13:14:00"/>
  </r>
  <r>
    <x v="1020"/>
    <s v="989 Elm St"/>
    <n v="5"/>
    <x v="4"/>
    <d v="2023-09-06T10:23:00"/>
    <x v="0"/>
    <s v="D3"/>
    <n v="3.5454545454545454"/>
    <x v="0"/>
    <s v="Van A"/>
    <s v="CityE"/>
    <n v="78"/>
    <n v="17"/>
    <n v="61"/>
    <x v="0"/>
    <s v="Extremely Delayed"/>
    <n v="100"/>
    <x v="0"/>
    <n v="5"/>
    <x v="3"/>
    <x v="2"/>
    <s v="Standard Rules"/>
    <d v="2023-09-01T13:08:00"/>
  </r>
  <r>
    <x v="1021"/>
    <s v="983 Main St"/>
    <n v="5"/>
    <x v="0"/>
    <d v="2023-09-03T09:10:00"/>
    <x v="0"/>
    <s v="D45"/>
    <n v="9.25"/>
    <x v="1"/>
    <s v="Van A"/>
    <s v="CityB"/>
    <n v="111"/>
    <n v="18"/>
    <n v="93"/>
    <x v="0"/>
    <s v="Extremely Delayed"/>
    <n v="100"/>
    <x v="2"/>
    <n v="5"/>
    <x v="0"/>
    <x v="1"/>
    <s v="Standard Rules"/>
    <d v="2023-09-01T15:50:00"/>
  </r>
  <r>
    <x v="1022"/>
    <s v="3 Elm St"/>
    <n v="5"/>
    <x v="3"/>
    <d v="2023-09-04T15:26:00"/>
    <x v="0"/>
    <s v="D13"/>
    <n v="9.3181818181818183"/>
    <x v="0"/>
    <s v="Truck B"/>
    <s v="CityE"/>
    <n v="205"/>
    <n v="10"/>
    <n v="195"/>
    <x v="0"/>
    <s v="Delayed"/>
    <n v="100"/>
    <x v="2"/>
    <n v="5"/>
    <x v="1"/>
    <x v="2"/>
    <s v="Standard Rules"/>
    <d v="2023-09-01T09:57:00"/>
  </r>
  <r>
    <x v="1023"/>
    <s v="850 Main St"/>
    <n v="5"/>
    <x v="1"/>
    <d v="2023-09-04T14:19:00"/>
    <x v="0"/>
    <s v="D13"/>
    <n v="9.9090909090909083"/>
    <x v="0"/>
    <s v="Van A"/>
    <s v="CityD"/>
    <n v="218"/>
    <n v="24"/>
    <n v="194"/>
    <x v="0"/>
    <s v="Extremely Delayed"/>
    <n v="100"/>
    <x v="1"/>
    <n v="5"/>
    <x v="0"/>
    <x v="0"/>
    <s v="Expedited Rules"/>
    <d v="2023-09-01T13:55:00"/>
  </r>
  <r>
    <x v="1024"/>
    <s v="110 Oak St"/>
    <n v="5"/>
    <x v="2"/>
    <d v="2023-09-06T09:54:00"/>
    <x v="1"/>
    <s v="D6"/>
    <n v="10.0625"/>
    <x v="0"/>
    <s v="Truck B"/>
    <s v="CityE"/>
    <n v="161"/>
    <n v="2"/>
    <n v="159"/>
    <x v="0"/>
    <s v="Delayed"/>
    <n v="100"/>
    <x v="1"/>
    <n v="5"/>
    <x v="0"/>
    <x v="0"/>
    <s v="Standard Rules"/>
    <d v="2023-09-01T10:03:00"/>
  </r>
  <r>
    <x v="1025"/>
    <s v="458 Elm St"/>
    <n v="5"/>
    <x v="2"/>
    <d v="2023-09-06T12:58:00"/>
    <x v="0"/>
    <s v="D24"/>
    <n v="13.176470588235293"/>
    <x v="0"/>
    <s v="Bike C"/>
    <s v="CityB"/>
    <n v="224"/>
    <n v="15"/>
    <n v="209"/>
    <x v="0"/>
    <s v="Delayed"/>
    <n v="100"/>
    <x v="2"/>
    <n v="5"/>
    <x v="1"/>
    <x v="2"/>
    <s v="Expedited Rules"/>
    <d v="2023-09-01T15:58:00"/>
  </r>
  <r>
    <x v="1026"/>
    <s v="742 Main St"/>
    <n v="5"/>
    <x v="4"/>
    <d v="2023-09-05T14:22:00"/>
    <x v="0"/>
    <s v="D12"/>
    <n v="6.3809523809523814"/>
    <x v="0"/>
    <s v="Bike C"/>
    <s v="CityC"/>
    <n v="134"/>
    <n v="1"/>
    <n v="133"/>
    <x v="0"/>
    <s v="Delayed"/>
    <n v="100"/>
    <x v="1"/>
    <n v="5"/>
    <x v="3"/>
    <x v="1"/>
    <s v="Expedited Rules"/>
    <d v="2023-09-01T15:12:00"/>
  </r>
  <r>
    <x v="1027"/>
    <s v="333 Pine St"/>
    <n v="5"/>
    <x v="1"/>
    <d v="2023-09-07T14:42:00"/>
    <x v="0"/>
    <s v="D21"/>
    <n v="10.466666666666667"/>
    <x v="1"/>
    <s v="Van A"/>
    <s v="CityC"/>
    <n v="157"/>
    <n v="20"/>
    <n v="137"/>
    <x v="0"/>
    <s v="Extremely Delayed"/>
    <n v="100"/>
    <x v="1"/>
    <n v="5"/>
    <x v="0"/>
    <x v="1"/>
    <s v="Standard Rules"/>
    <d v="2023-09-01T13:25:00"/>
  </r>
  <r>
    <x v="1028"/>
    <s v="676 Cedar St"/>
    <n v="5"/>
    <x v="4"/>
    <d v="2023-09-06T11:19:00"/>
    <x v="0"/>
    <s v="D48"/>
    <n v="15.444444444444445"/>
    <x v="1"/>
    <s v="Truck B"/>
    <s v="CityE"/>
    <n v="139"/>
    <n v="3"/>
    <n v="136"/>
    <x v="0"/>
    <s v="Delayed"/>
    <n v="100"/>
    <x v="1"/>
    <n v="5"/>
    <x v="4"/>
    <x v="1"/>
    <s v="Expedited Rules"/>
    <d v="2023-09-01T11:12:00"/>
  </r>
  <r>
    <x v="1029"/>
    <s v="455 Elm St"/>
    <n v="5"/>
    <x v="2"/>
    <d v="2023-09-05T12:55:00"/>
    <x v="1"/>
    <s v="D40"/>
    <n v="11.166666666666666"/>
    <x v="0"/>
    <s v="Truck B"/>
    <s v="CityC"/>
    <n v="201"/>
    <n v="14"/>
    <n v="187"/>
    <x v="0"/>
    <s v="Delayed"/>
    <n v="100"/>
    <x v="1"/>
    <n v="5"/>
    <x v="1"/>
    <x v="1"/>
    <s v="Standard Rules"/>
    <d v="2023-09-01T14:12:00"/>
  </r>
  <r>
    <x v="1030"/>
    <s v="212 Pine St"/>
    <n v="5"/>
    <x v="4"/>
    <d v="2023-09-05T11:19:00"/>
    <x v="1"/>
    <s v="D26"/>
    <n v="12.066666666666666"/>
    <x v="1"/>
    <s v="Truck B"/>
    <s v="CityA"/>
    <n v="181"/>
    <n v="19"/>
    <n v="162"/>
    <x v="0"/>
    <s v="Extremely Delayed"/>
    <n v="100"/>
    <x v="0"/>
    <n v="5"/>
    <x v="3"/>
    <x v="1"/>
    <s v="Expedited Rules"/>
    <d v="2023-09-01T09:26:00"/>
  </r>
  <r>
    <x v="1031"/>
    <s v="193 Elm St"/>
    <n v="5"/>
    <x v="1"/>
    <d v="2023-09-05T09:50:00"/>
    <x v="0"/>
    <s v="D85"/>
    <n v="15.5"/>
    <x v="1"/>
    <s v="Bike C"/>
    <s v="CityA"/>
    <n v="93"/>
    <n v="18"/>
    <n v="75"/>
    <x v="0"/>
    <s v="Extremely Delayed"/>
    <n v="100"/>
    <x v="1"/>
    <n v="5"/>
    <x v="0"/>
    <x v="2"/>
    <s v="Expedited Rules"/>
    <d v="2023-09-01T10:40:00"/>
  </r>
  <r>
    <x v="1032"/>
    <s v="501 Oak St"/>
    <n v="5"/>
    <x v="1"/>
    <d v="2023-09-04T09:25:00"/>
    <x v="1"/>
    <s v="D96"/>
    <n v="7.5"/>
    <x v="0"/>
    <s v="Bike C"/>
    <s v="CityD"/>
    <n v="150"/>
    <n v="3"/>
    <n v="147"/>
    <x v="0"/>
    <s v="Delayed"/>
    <n v="100"/>
    <x v="2"/>
    <n v="5"/>
    <x v="3"/>
    <x v="2"/>
    <s v="Standard Rules"/>
    <d v="2023-09-01T14:05:00"/>
  </r>
  <r>
    <x v="1033"/>
    <s v="51 Oak St"/>
    <n v="5"/>
    <x v="3"/>
    <d v="2023-09-05T11:53:00"/>
    <x v="0"/>
    <s v="D36"/>
    <n v="6.0666666666666664"/>
    <x v="1"/>
    <s v="Bike C"/>
    <s v="CityB"/>
    <n v="91"/>
    <n v="22"/>
    <n v="69"/>
    <x v="0"/>
    <s v="Extremely Delayed"/>
    <n v="100"/>
    <x v="1"/>
    <n v="5"/>
    <x v="1"/>
    <x v="2"/>
    <s v="Expedited Rules"/>
    <d v="2023-09-01T09:08:00"/>
  </r>
  <r>
    <x v="1034"/>
    <s v="444 Pine St"/>
    <n v="5"/>
    <x v="2"/>
    <d v="2023-09-08T12:37:00"/>
    <x v="1"/>
    <s v="D11"/>
    <n v="13.133333333333333"/>
    <x v="1"/>
    <s v="Bike C"/>
    <s v="CityE"/>
    <n v="197"/>
    <n v="5"/>
    <n v="192"/>
    <x v="0"/>
    <s v="Delayed"/>
    <n v="100"/>
    <x v="0"/>
    <n v="5"/>
    <x v="2"/>
    <x v="2"/>
    <s v="Expedited Rules"/>
    <d v="2023-09-01T10:37:00"/>
  </r>
  <r>
    <x v="1035"/>
    <s v="63 Main St"/>
    <n v="5"/>
    <x v="1"/>
    <d v="2023-09-05T12:14:00"/>
    <x v="1"/>
    <s v="D93"/>
    <n v="9.6111111111111107"/>
    <x v="0"/>
    <s v="Van A"/>
    <s v="CityE"/>
    <n v="173"/>
    <n v="2"/>
    <n v="171"/>
    <x v="0"/>
    <s v="Delayed"/>
    <n v="100"/>
    <x v="0"/>
    <n v="5"/>
    <x v="2"/>
    <x v="0"/>
    <s v="Custom Rules"/>
    <d v="2023-09-01T08:17:00"/>
  </r>
  <r>
    <x v="1036"/>
    <s v="537 Oak St"/>
    <n v="5"/>
    <x v="2"/>
    <d v="2023-09-01T14:16:00"/>
    <x v="0"/>
    <s v="D24"/>
    <n v="9"/>
    <x v="0"/>
    <s v="Truck B"/>
    <s v="CityE"/>
    <n v="153"/>
    <n v="1"/>
    <n v="152"/>
    <x v="0"/>
    <s v="Delayed"/>
    <n v="100"/>
    <x v="0"/>
    <n v="5"/>
    <x v="1"/>
    <x v="2"/>
    <s v="Expedited Rules"/>
    <d v="2023-09-01T11:47:00"/>
  </r>
  <r>
    <x v="1037"/>
    <s v="424 Main St"/>
    <n v="5"/>
    <x v="4"/>
    <d v="2023-09-03T16:48:00"/>
    <x v="0"/>
    <s v="D32"/>
    <n v="13.307692307692308"/>
    <x v="1"/>
    <s v="Van A"/>
    <s v="CityC"/>
    <n v="173"/>
    <n v="21"/>
    <n v="152"/>
    <x v="0"/>
    <s v="Extremely Delayed"/>
    <n v="100"/>
    <x v="2"/>
    <n v="5"/>
    <x v="0"/>
    <x v="2"/>
    <s v="Standard Rules"/>
    <d v="2023-09-01T09:55:00"/>
  </r>
  <r>
    <x v="1038"/>
    <s v="145 Oak St"/>
    <n v="5"/>
    <x v="4"/>
    <d v="2023-09-01T10:14:00"/>
    <x v="0"/>
    <s v="D4"/>
    <n v="10.529411764705882"/>
    <x v="0"/>
    <s v="Truck B"/>
    <s v="CityE"/>
    <n v="179"/>
    <n v="14"/>
    <n v="165"/>
    <x v="0"/>
    <s v="Delayed"/>
    <n v="100"/>
    <x v="0"/>
    <n v="5"/>
    <x v="4"/>
    <x v="2"/>
    <s v="Expedited Rules"/>
    <d v="2023-09-01T17:42:00"/>
  </r>
  <r>
    <x v="1039"/>
    <s v="182 Pine St"/>
    <n v="5"/>
    <x v="3"/>
    <d v="2023-09-07T13:32:00"/>
    <x v="0"/>
    <s v="D16"/>
    <n v="13.166666666666666"/>
    <x v="0"/>
    <s v="Van A"/>
    <s v="CityB"/>
    <n v="237"/>
    <n v="7"/>
    <n v="230"/>
    <x v="0"/>
    <s v="Delayed"/>
    <n v="100"/>
    <x v="1"/>
    <n v="5"/>
    <x v="0"/>
    <x v="2"/>
    <s v="Custom Rules"/>
    <d v="2023-09-01T15:25:00"/>
  </r>
  <r>
    <x v="1040"/>
    <s v="485 Cedar St"/>
    <n v="5"/>
    <x v="3"/>
    <d v="2023-09-08T10:38:00"/>
    <x v="1"/>
    <s v="D91"/>
    <n v="16.76923076923077"/>
    <x v="1"/>
    <s v="Van A"/>
    <s v="CityD"/>
    <n v="218"/>
    <n v="28"/>
    <n v="190"/>
    <x v="0"/>
    <s v="Extremely Delayed"/>
    <n v="100"/>
    <x v="1"/>
    <n v="5"/>
    <x v="4"/>
    <x v="1"/>
    <s v="Expedited Rules"/>
    <d v="2023-09-01T16:07:00"/>
  </r>
  <r>
    <x v="1041"/>
    <s v="601 Pine St"/>
    <n v="5"/>
    <x v="4"/>
    <d v="2023-09-05T11:36:00"/>
    <x v="0"/>
    <s v="D52"/>
    <n v="14.875"/>
    <x v="0"/>
    <s v="Truck B"/>
    <s v="CityC"/>
    <n v="238"/>
    <n v="8"/>
    <n v="230"/>
    <x v="0"/>
    <s v="Delayed"/>
    <n v="100"/>
    <x v="0"/>
    <n v="5"/>
    <x v="3"/>
    <x v="1"/>
    <s v="Standard Rules"/>
    <d v="2023-09-01T11:36:00"/>
  </r>
  <r>
    <x v="1042"/>
    <s v="311 Elm St"/>
    <n v="5"/>
    <x v="1"/>
    <d v="2023-09-03T09:15:00"/>
    <x v="0"/>
    <s v="D7"/>
    <n v="10.076923076923077"/>
    <x v="1"/>
    <s v="Truck B"/>
    <s v="CityA"/>
    <n v="131"/>
    <n v="7"/>
    <n v="124"/>
    <x v="0"/>
    <s v="Delayed"/>
    <n v="100"/>
    <x v="0"/>
    <n v="5"/>
    <x v="2"/>
    <x v="0"/>
    <s v="Expedited Rules"/>
    <d v="2023-09-01T10:21:00"/>
  </r>
  <r>
    <x v="1043"/>
    <s v="206 Oak St"/>
    <n v="5"/>
    <x v="1"/>
    <d v="2023-09-08T09:00:00"/>
    <x v="0"/>
    <s v="D40"/>
    <n v="10.111111111111111"/>
    <x v="0"/>
    <s v="Van A"/>
    <s v="CityA"/>
    <n v="182"/>
    <n v="17"/>
    <n v="165"/>
    <x v="0"/>
    <s v="Extremely Delayed"/>
    <n v="100"/>
    <x v="2"/>
    <n v="5"/>
    <x v="2"/>
    <x v="2"/>
    <s v="Expedited Rules"/>
    <d v="2023-09-01T15:41:00"/>
  </r>
  <r>
    <x v="1044"/>
    <s v="987 Pine St"/>
    <n v="5"/>
    <x v="4"/>
    <d v="2023-09-03T10:03:00"/>
    <x v="1"/>
    <s v="D79"/>
    <n v="9.2727272727272734"/>
    <x v="1"/>
    <s v="Truck B"/>
    <s v="CityD"/>
    <n v="102"/>
    <n v="4"/>
    <n v="98"/>
    <x v="0"/>
    <s v="Delayed"/>
    <n v="100"/>
    <x v="1"/>
    <n v="5"/>
    <x v="0"/>
    <x v="0"/>
    <s v="Custom Rules"/>
    <d v="2023-09-01T13:46:00"/>
  </r>
  <r>
    <x v="1045"/>
    <s v="165 Pine St"/>
    <n v="5"/>
    <x v="2"/>
    <d v="2023-09-08T09:55:00"/>
    <x v="0"/>
    <s v="D96"/>
    <n v="5.0999999999999996"/>
    <x v="0"/>
    <s v="Van A"/>
    <s v="CityE"/>
    <n v="102"/>
    <n v="24"/>
    <n v="78"/>
    <x v="0"/>
    <s v="Extremely Delayed"/>
    <n v="100"/>
    <x v="2"/>
    <n v="5"/>
    <x v="1"/>
    <x v="0"/>
    <s v="Standard Rules"/>
    <d v="2023-09-01T10:03:00"/>
  </r>
  <r>
    <x v="1046"/>
    <s v="449 Elm St"/>
    <n v="5"/>
    <x v="3"/>
    <d v="2023-09-06T08:30:00"/>
    <x v="1"/>
    <s v="D68"/>
    <n v="8.0666666666666664"/>
    <x v="1"/>
    <s v="Truck B"/>
    <s v="CityA"/>
    <n v="121"/>
    <n v="0"/>
    <n v="121"/>
    <x v="1"/>
    <s v="On time"/>
    <n v="100"/>
    <x v="1"/>
    <n v="5"/>
    <x v="0"/>
    <x v="2"/>
    <s v="Expedited Rules"/>
    <d v="2023-09-01T15:32:00"/>
  </r>
  <r>
    <x v="1047"/>
    <s v="800 Elm St"/>
    <n v="5"/>
    <x v="1"/>
    <d v="2023-09-06T12:57:00"/>
    <x v="1"/>
    <s v="D55"/>
    <n v="16.571428571428573"/>
    <x v="1"/>
    <s v="Bike C"/>
    <s v="CityD"/>
    <n v="232"/>
    <n v="24"/>
    <n v="208"/>
    <x v="0"/>
    <s v="Extremely Delayed"/>
    <n v="100"/>
    <x v="2"/>
    <n v="5"/>
    <x v="1"/>
    <x v="0"/>
    <s v="Expedited Rules"/>
    <d v="2023-09-01T17:04:00"/>
  </r>
  <r>
    <x v="1048"/>
    <s v="394 Elm St"/>
    <n v="5"/>
    <x v="0"/>
    <d v="2023-09-07T11:18:00"/>
    <x v="0"/>
    <s v="D1"/>
    <n v="5.2631578947368425"/>
    <x v="0"/>
    <s v="Van A"/>
    <s v="CityE"/>
    <n v="100"/>
    <n v="12"/>
    <n v="88"/>
    <x v="0"/>
    <s v="Delayed"/>
    <n v="100"/>
    <x v="1"/>
    <n v="5"/>
    <x v="4"/>
    <x v="0"/>
    <s v="Expedited Rules"/>
    <d v="2023-09-01T16:49:00"/>
  </r>
  <r>
    <x v="1049"/>
    <s v="522 Elm St"/>
    <n v="5"/>
    <x v="3"/>
    <d v="2023-09-08T13:21:00"/>
    <x v="1"/>
    <s v="D31"/>
    <n v="11.181818181818182"/>
    <x v="1"/>
    <s v="Bike C"/>
    <s v="CityA"/>
    <n v="123"/>
    <n v="26"/>
    <n v="97"/>
    <x v="0"/>
    <s v="Extremely Delayed"/>
    <n v="100"/>
    <x v="0"/>
    <n v="5"/>
    <x v="1"/>
    <x v="1"/>
    <s v="Standard Rules"/>
    <d v="2023-09-01T12:29:00"/>
  </r>
  <r>
    <x v="1050"/>
    <s v="275 Oak St"/>
    <n v="5"/>
    <x v="0"/>
    <d v="2023-09-03T10:54:00"/>
    <x v="0"/>
    <s v="D64"/>
    <n v="8.6470588235294112"/>
    <x v="0"/>
    <s v="Bike C"/>
    <s v="CityE"/>
    <n v="147"/>
    <n v="28"/>
    <n v="119"/>
    <x v="0"/>
    <s v="Extremely Delayed"/>
    <n v="100"/>
    <x v="2"/>
    <n v="5"/>
    <x v="3"/>
    <x v="2"/>
    <s v="Expedited Rules"/>
    <d v="2023-09-01T09:23:00"/>
  </r>
  <r>
    <x v="1051"/>
    <s v="261 Main St"/>
    <n v="5"/>
    <x v="4"/>
    <d v="2023-09-01T08:15:00"/>
    <x v="1"/>
    <s v="D19"/>
    <n v="6.88"/>
    <x v="0"/>
    <s v="Van A"/>
    <s v="CityD"/>
    <n v="172"/>
    <n v="3"/>
    <n v="169"/>
    <x v="0"/>
    <s v="Delayed"/>
    <n v="100"/>
    <x v="2"/>
    <n v="5"/>
    <x v="3"/>
    <x v="0"/>
    <s v="Standard Rules"/>
    <d v="2023-09-01T10:57:00"/>
  </r>
  <r>
    <x v="1052"/>
    <s v="883 Cedar St"/>
    <n v="5"/>
    <x v="4"/>
    <d v="2023-09-05T08:19:00"/>
    <x v="0"/>
    <s v="D13"/>
    <n v="10.818181818181818"/>
    <x v="0"/>
    <s v="Truck B"/>
    <s v="CityA"/>
    <n v="238"/>
    <n v="29"/>
    <n v="209"/>
    <x v="0"/>
    <s v="Extremely Delayed"/>
    <n v="100"/>
    <x v="1"/>
    <n v="5"/>
    <x v="2"/>
    <x v="2"/>
    <s v="Expedited Rules"/>
    <d v="2023-09-01T11:03:00"/>
  </r>
  <r>
    <x v="1053"/>
    <s v="765 Pine St"/>
    <n v="5"/>
    <x v="3"/>
    <d v="2023-09-05T14:54:00"/>
    <x v="1"/>
    <s v="D92"/>
    <n v="10.923076923076923"/>
    <x v="1"/>
    <s v="Truck B"/>
    <s v="CityB"/>
    <n v="142"/>
    <n v="22"/>
    <n v="120"/>
    <x v="0"/>
    <s v="Extremely Delayed"/>
    <n v="100"/>
    <x v="1"/>
    <n v="5"/>
    <x v="0"/>
    <x v="2"/>
    <s v="Expedited Rules"/>
    <d v="2023-09-01T09:02:00"/>
  </r>
  <r>
    <x v="1054"/>
    <s v="65 Cedar St"/>
    <n v="5"/>
    <x v="3"/>
    <d v="2023-09-02T14:59:00"/>
    <x v="1"/>
    <s v="D94"/>
    <n v="6.5714285714285712"/>
    <x v="1"/>
    <s v="Van A"/>
    <s v="CityD"/>
    <n v="92"/>
    <n v="29"/>
    <n v="63"/>
    <x v="0"/>
    <s v="Extremely Delayed"/>
    <n v="100"/>
    <x v="1"/>
    <n v="5"/>
    <x v="3"/>
    <x v="0"/>
    <s v="Standard Rules"/>
    <d v="2023-09-01T16:14:00"/>
  </r>
  <r>
    <x v="1055"/>
    <s v="248 Oak St"/>
    <n v="5"/>
    <x v="4"/>
    <d v="2023-09-04T10:46:00"/>
    <x v="0"/>
    <s v="D83"/>
    <n v="16.09090909090909"/>
    <x v="1"/>
    <s v="Truck B"/>
    <s v="CityD"/>
    <n v="177"/>
    <n v="18"/>
    <n v="159"/>
    <x v="0"/>
    <s v="Extremely Delayed"/>
    <n v="100"/>
    <x v="1"/>
    <n v="5"/>
    <x v="3"/>
    <x v="2"/>
    <s v="Expedited Rules"/>
    <d v="2023-09-01T12:24:00"/>
  </r>
  <r>
    <x v="1056"/>
    <s v="830 Elm St"/>
    <n v="5"/>
    <x v="0"/>
    <d v="2023-09-01T08:52:00"/>
    <x v="1"/>
    <s v="D65"/>
    <n v="5.9"/>
    <x v="0"/>
    <s v="Truck B"/>
    <s v="CityD"/>
    <n v="118"/>
    <n v="2"/>
    <n v="116"/>
    <x v="0"/>
    <s v="Delayed"/>
    <n v="100"/>
    <x v="1"/>
    <n v="5"/>
    <x v="4"/>
    <x v="2"/>
    <s v="Expedited Rules"/>
    <d v="2023-09-01T17:34:00"/>
  </r>
  <r>
    <x v="1057"/>
    <s v="877 Cedar St"/>
    <n v="5"/>
    <x v="0"/>
    <d v="2023-09-06T10:57:00"/>
    <x v="1"/>
    <s v="D50"/>
    <n v="7.0555555555555554"/>
    <x v="0"/>
    <s v="Van A"/>
    <s v="CityB"/>
    <n v="127"/>
    <n v="22"/>
    <n v="105"/>
    <x v="0"/>
    <s v="Extremely Delayed"/>
    <n v="100"/>
    <x v="1"/>
    <n v="5"/>
    <x v="2"/>
    <x v="0"/>
    <s v="Standard Rules"/>
    <d v="2023-09-01T11:10:00"/>
  </r>
  <r>
    <x v="1058"/>
    <s v="819 Cedar St"/>
    <n v="5"/>
    <x v="2"/>
    <d v="2023-09-02T09:08:00"/>
    <x v="0"/>
    <s v="D7"/>
    <n v="14.076923076923077"/>
    <x v="1"/>
    <s v="Van A"/>
    <s v="CityA"/>
    <n v="183"/>
    <n v="14"/>
    <n v="169"/>
    <x v="0"/>
    <s v="Delayed"/>
    <n v="100"/>
    <x v="2"/>
    <n v="5"/>
    <x v="0"/>
    <x v="1"/>
    <s v="Custom Rules"/>
    <d v="2023-09-01T09:22:00"/>
  </r>
  <r>
    <x v="1059"/>
    <s v="643 Pine St"/>
    <n v="5"/>
    <x v="0"/>
    <d v="2023-09-08T11:46:00"/>
    <x v="1"/>
    <s v="D8"/>
    <n v="9.3125"/>
    <x v="0"/>
    <s v="Bike C"/>
    <s v="CityE"/>
    <n v="149"/>
    <n v="29"/>
    <n v="120"/>
    <x v="0"/>
    <s v="Extremely Delayed"/>
    <n v="100"/>
    <x v="0"/>
    <n v="5"/>
    <x v="0"/>
    <x v="0"/>
    <s v="Standard Rules"/>
    <d v="2023-09-01T12:49:00"/>
  </r>
  <r>
    <x v="1060"/>
    <s v="4 Elm St"/>
    <n v="5"/>
    <x v="3"/>
    <d v="2023-09-07T13:54:00"/>
    <x v="1"/>
    <s v="D26"/>
    <n v="9.6666666666666661"/>
    <x v="1"/>
    <s v="Truck B"/>
    <s v="CityA"/>
    <n v="145"/>
    <n v="6"/>
    <n v="139"/>
    <x v="0"/>
    <s v="Delayed"/>
    <n v="100"/>
    <x v="2"/>
    <n v="5"/>
    <x v="4"/>
    <x v="0"/>
    <s v="Expedited Rules"/>
    <d v="2023-09-01T17:18:00"/>
  </r>
  <r>
    <x v="1061"/>
    <s v="336 Cedar St"/>
    <n v="5"/>
    <x v="1"/>
    <d v="2023-09-07T13:33:00"/>
    <x v="1"/>
    <s v="D21"/>
    <n v="10.266666666666667"/>
    <x v="1"/>
    <s v="Bike C"/>
    <s v="CityE"/>
    <n v="154"/>
    <n v="4"/>
    <n v="150"/>
    <x v="0"/>
    <s v="Delayed"/>
    <n v="100"/>
    <x v="0"/>
    <n v="5"/>
    <x v="1"/>
    <x v="0"/>
    <s v="Expedited Rules"/>
    <d v="2023-09-01T14:52:00"/>
  </r>
  <r>
    <x v="1062"/>
    <s v="582 Oak St"/>
    <n v="5"/>
    <x v="3"/>
    <d v="2023-09-06T11:21:00"/>
    <x v="1"/>
    <s v="D8"/>
    <n v="8.4375"/>
    <x v="0"/>
    <s v="Van A"/>
    <s v="CityB"/>
    <n v="135"/>
    <n v="24"/>
    <n v="111"/>
    <x v="0"/>
    <s v="Extremely Delayed"/>
    <n v="100"/>
    <x v="2"/>
    <n v="5"/>
    <x v="3"/>
    <x v="2"/>
    <s v="Custom Rules"/>
    <d v="2023-09-01T11:18:00"/>
  </r>
  <r>
    <x v="1063"/>
    <s v="493 Elm St"/>
    <n v="5"/>
    <x v="2"/>
    <d v="2023-09-07T15:00:00"/>
    <x v="0"/>
    <s v="D90"/>
    <n v="21.25"/>
    <x v="1"/>
    <s v="Truck B"/>
    <s v="CityA"/>
    <n v="170"/>
    <n v="28"/>
    <n v="142"/>
    <x v="0"/>
    <s v="Extremely Delayed"/>
    <n v="100"/>
    <x v="2"/>
    <n v="5"/>
    <x v="4"/>
    <x v="1"/>
    <s v="Expedited Rules"/>
    <d v="2023-09-01T17:01:00"/>
  </r>
  <r>
    <x v="1064"/>
    <s v="112 Oak St"/>
    <n v="5"/>
    <x v="1"/>
    <d v="2023-09-04T09:59:00"/>
    <x v="1"/>
    <s v="D26"/>
    <n v="13.533333333333333"/>
    <x v="1"/>
    <s v="Truck B"/>
    <s v="CityB"/>
    <n v="203"/>
    <n v="24"/>
    <n v="179"/>
    <x v="0"/>
    <s v="Extremely Delayed"/>
    <n v="100"/>
    <x v="1"/>
    <n v="5"/>
    <x v="2"/>
    <x v="2"/>
    <s v="Custom Rules"/>
    <d v="2023-09-01T10:13:00"/>
  </r>
  <r>
    <x v="1065"/>
    <s v="258 Oak St"/>
    <n v="5"/>
    <x v="0"/>
    <d v="2023-09-06T09:16:00"/>
    <x v="1"/>
    <s v="D14"/>
    <n v="12.941176470588236"/>
    <x v="0"/>
    <s v="Truck B"/>
    <s v="CityE"/>
    <n v="220"/>
    <n v="19"/>
    <n v="201"/>
    <x v="0"/>
    <s v="Extremely Delayed"/>
    <n v="100"/>
    <x v="0"/>
    <n v="5"/>
    <x v="0"/>
    <x v="0"/>
    <s v="Standard Rules"/>
    <d v="2023-09-01T17:03:00"/>
  </r>
  <r>
    <x v="1066"/>
    <s v="205 Pine St"/>
    <n v="5"/>
    <x v="0"/>
    <d v="2023-09-04T16:19:00"/>
    <x v="0"/>
    <s v="D77"/>
    <n v="8.6"/>
    <x v="1"/>
    <s v="Bike C"/>
    <s v="CityA"/>
    <n v="86"/>
    <n v="13"/>
    <n v="73"/>
    <x v="0"/>
    <s v="Delayed"/>
    <n v="100"/>
    <x v="2"/>
    <n v="5"/>
    <x v="4"/>
    <x v="2"/>
    <s v="Custom Rules"/>
    <d v="2023-09-01T15:47:00"/>
  </r>
  <r>
    <x v="1067"/>
    <s v="579 Cedar St"/>
    <n v="5"/>
    <x v="4"/>
    <d v="2023-09-06T12:44:00"/>
    <x v="0"/>
    <s v="D58"/>
    <n v="13.8125"/>
    <x v="0"/>
    <s v="Truck B"/>
    <s v="CityD"/>
    <n v="221"/>
    <n v="8"/>
    <n v="213"/>
    <x v="0"/>
    <s v="Delayed"/>
    <n v="100"/>
    <x v="0"/>
    <n v="5"/>
    <x v="3"/>
    <x v="0"/>
    <s v="Expedited Rules"/>
    <d v="2023-09-01T10:17:00"/>
  </r>
  <r>
    <x v="1068"/>
    <s v="99 Pine St"/>
    <n v="5"/>
    <x v="1"/>
    <d v="2023-09-04T14:24:00"/>
    <x v="1"/>
    <s v="D71"/>
    <n v="9.9499999999999993"/>
    <x v="0"/>
    <s v="Van A"/>
    <s v="CityA"/>
    <n v="199"/>
    <n v="9"/>
    <n v="190"/>
    <x v="0"/>
    <s v="Delayed"/>
    <n v="100"/>
    <x v="0"/>
    <n v="5"/>
    <x v="1"/>
    <x v="2"/>
    <s v="Standard Rules"/>
    <d v="2023-09-01T12:31:00"/>
  </r>
  <r>
    <x v="1069"/>
    <s v="640 Elm St"/>
    <n v="5"/>
    <x v="2"/>
    <d v="2023-09-04T09:04:00"/>
    <x v="0"/>
    <s v="D76"/>
    <n v="15.923076923076923"/>
    <x v="1"/>
    <s v="Van A"/>
    <s v="CityB"/>
    <n v="207"/>
    <n v="5"/>
    <n v="202"/>
    <x v="0"/>
    <s v="Delayed"/>
    <n v="100"/>
    <x v="2"/>
    <n v="5"/>
    <x v="2"/>
    <x v="2"/>
    <s v="Expedited Rules"/>
    <d v="2023-09-01T10:08:00"/>
  </r>
  <r>
    <x v="1070"/>
    <s v="333 Main St"/>
    <n v="5"/>
    <x v="4"/>
    <d v="2023-09-06T16:35:00"/>
    <x v="1"/>
    <s v="D80"/>
    <n v="15.538461538461538"/>
    <x v="1"/>
    <s v="Truck B"/>
    <s v="CityD"/>
    <n v="202"/>
    <n v="1"/>
    <n v="201"/>
    <x v="0"/>
    <s v="Delayed"/>
    <n v="100"/>
    <x v="0"/>
    <n v="5"/>
    <x v="3"/>
    <x v="2"/>
    <s v="Standard Rules"/>
    <d v="2023-09-01T10:06:00"/>
  </r>
  <r>
    <x v="1071"/>
    <s v="366 Pine St"/>
    <n v="5"/>
    <x v="2"/>
    <d v="2023-09-04T08:56:00"/>
    <x v="0"/>
    <s v="D78"/>
    <n v="13.076923076923077"/>
    <x v="1"/>
    <s v="Bike C"/>
    <s v="CityB"/>
    <n v="170"/>
    <n v="14"/>
    <n v="156"/>
    <x v="0"/>
    <s v="Delayed"/>
    <n v="100"/>
    <x v="2"/>
    <n v="5"/>
    <x v="3"/>
    <x v="0"/>
    <s v="Custom Rules"/>
    <d v="2023-09-01T09:16:00"/>
  </r>
  <r>
    <x v="1072"/>
    <s v="546 Oak St"/>
    <n v="5"/>
    <x v="1"/>
    <d v="2023-09-03T12:56:00"/>
    <x v="1"/>
    <s v="D7"/>
    <n v="8.4615384615384617"/>
    <x v="1"/>
    <s v="Truck B"/>
    <s v="CityC"/>
    <n v="110"/>
    <n v="13"/>
    <n v="97"/>
    <x v="0"/>
    <s v="Delayed"/>
    <n v="100"/>
    <x v="1"/>
    <n v="5"/>
    <x v="4"/>
    <x v="0"/>
    <s v="Expedited Rules"/>
    <d v="2023-09-01T13:54:00"/>
  </r>
  <r>
    <x v="1073"/>
    <s v="234 Pine St"/>
    <n v="5"/>
    <x v="0"/>
    <d v="2023-09-07T11:53:00"/>
    <x v="1"/>
    <s v="D11"/>
    <n v="7.8"/>
    <x v="1"/>
    <s v="Van A"/>
    <s v="CityC"/>
    <n v="117"/>
    <n v="13"/>
    <n v="104"/>
    <x v="0"/>
    <s v="Delayed"/>
    <n v="100"/>
    <x v="0"/>
    <n v="5"/>
    <x v="3"/>
    <x v="0"/>
    <s v="Custom Rules"/>
    <d v="2023-09-01T14:43:00"/>
  </r>
  <r>
    <x v="1074"/>
    <s v="17 Main St"/>
    <n v="5"/>
    <x v="3"/>
    <d v="2023-09-03T10:59:00"/>
    <x v="1"/>
    <s v="D12"/>
    <n v="6.2380952380952381"/>
    <x v="0"/>
    <s v="Van A"/>
    <s v="CityC"/>
    <n v="131"/>
    <n v="24"/>
    <n v="107"/>
    <x v="0"/>
    <s v="Extremely Delayed"/>
    <n v="100"/>
    <x v="1"/>
    <n v="5"/>
    <x v="0"/>
    <x v="1"/>
    <s v="Standard Rules"/>
    <d v="2023-09-01T10:55:00"/>
  </r>
  <r>
    <x v="1075"/>
    <s v="579 Elm St"/>
    <n v="5"/>
    <x v="2"/>
    <d v="2023-09-04T08:54:00"/>
    <x v="1"/>
    <s v="D36"/>
    <n v="13.933333333333334"/>
    <x v="1"/>
    <s v="Bike C"/>
    <s v="CityB"/>
    <n v="209"/>
    <n v="11"/>
    <n v="198"/>
    <x v="0"/>
    <s v="Delayed"/>
    <n v="100"/>
    <x v="0"/>
    <n v="5"/>
    <x v="2"/>
    <x v="1"/>
    <s v="Standard Rules"/>
    <d v="2023-09-01T12:51:00"/>
  </r>
  <r>
    <x v="1076"/>
    <s v="421 Main St"/>
    <n v="5"/>
    <x v="2"/>
    <d v="2023-09-08T11:19:00"/>
    <x v="0"/>
    <s v="D5"/>
    <n v="9.3529411764705888"/>
    <x v="0"/>
    <s v="Truck B"/>
    <s v="CityC"/>
    <n v="159"/>
    <n v="19"/>
    <n v="140"/>
    <x v="0"/>
    <s v="Extremely Delayed"/>
    <n v="100"/>
    <x v="2"/>
    <n v="5"/>
    <x v="1"/>
    <x v="0"/>
    <s v="Standard Rules"/>
    <d v="2023-09-01T13:55:00"/>
  </r>
  <r>
    <x v="1077"/>
    <s v="479 Pine St"/>
    <n v="5"/>
    <x v="0"/>
    <d v="2023-09-05T12:11:00"/>
    <x v="0"/>
    <s v="D2"/>
    <n v="3.64"/>
    <x v="0"/>
    <s v="Truck B"/>
    <s v="CityE"/>
    <n v="91"/>
    <n v="4"/>
    <n v="87"/>
    <x v="0"/>
    <s v="Delayed"/>
    <n v="100"/>
    <x v="1"/>
    <n v="5"/>
    <x v="3"/>
    <x v="0"/>
    <s v="Standard Rules"/>
    <d v="2023-09-01T10:42:00"/>
  </r>
  <r>
    <x v="1078"/>
    <s v="757 Main St"/>
    <n v="5"/>
    <x v="3"/>
    <d v="2023-09-02T14:13:00"/>
    <x v="0"/>
    <s v="D27"/>
    <n v="12.888888888888889"/>
    <x v="0"/>
    <s v="Bike C"/>
    <s v="CityD"/>
    <n v="232"/>
    <n v="2"/>
    <n v="230"/>
    <x v="0"/>
    <s v="Delayed"/>
    <n v="100"/>
    <x v="1"/>
    <n v="5"/>
    <x v="2"/>
    <x v="2"/>
    <s v="Custom Rules"/>
    <d v="2023-09-01T12:42:00"/>
  </r>
  <r>
    <x v="1079"/>
    <s v="698 Cedar St"/>
    <n v="5"/>
    <x v="1"/>
    <d v="2023-09-04T08:19:00"/>
    <x v="1"/>
    <s v="D39"/>
    <n v="17.071428571428573"/>
    <x v="1"/>
    <s v="Van A"/>
    <s v="CityB"/>
    <n v="239"/>
    <n v="21"/>
    <n v="218"/>
    <x v="0"/>
    <s v="Extremely Delayed"/>
    <n v="100"/>
    <x v="0"/>
    <n v="5"/>
    <x v="0"/>
    <x v="2"/>
    <s v="Standard Rules"/>
    <d v="2023-09-01T12:49:00"/>
  </r>
  <r>
    <x v="1080"/>
    <s v="736 Elm St"/>
    <n v="5"/>
    <x v="2"/>
    <d v="2023-09-07T15:45:00"/>
    <x v="1"/>
    <s v="D61"/>
    <n v="12.210526315789474"/>
    <x v="0"/>
    <s v="Bike C"/>
    <s v="CityC"/>
    <n v="232"/>
    <n v="23"/>
    <n v="209"/>
    <x v="0"/>
    <s v="Extremely Delayed"/>
    <n v="100"/>
    <x v="0"/>
    <n v="5"/>
    <x v="0"/>
    <x v="2"/>
    <s v="Custom Rules"/>
    <d v="2023-09-01T12:24:00"/>
  </r>
  <r>
    <x v="1081"/>
    <s v="756 Elm St"/>
    <n v="5"/>
    <x v="2"/>
    <d v="2023-09-07T16:47:00"/>
    <x v="0"/>
    <s v="D15"/>
    <n v="5.1111111111111107"/>
    <x v="0"/>
    <s v="Van A"/>
    <s v="CityC"/>
    <n v="92"/>
    <n v="16"/>
    <n v="76"/>
    <x v="0"/>
    <s v="Extremely Delayed"/>
    <n v="100"/>
    <x v="2"/>
    <n v="5"/>
    <x v="3"/>
    <x v="0"/>
    <s v="Custom Rules"/>
    <d v="2023-09-01T14:08:00"/>
  </r>
  <r>
    <x v="1082"/>
    <s v="380 Main St"/>
    <n v="5"/>
    <x v="3"/>
    <d v="2023-09-01T16:53:00"/>
    <x v="0"/>
    <s v="D31"/>
    <n v="7.8181818181818183"/>
    <x v="1"/>
    <s v="Truck B"/>
    <s v="CityE"/>
    <n v="86"/>
    <n v="15"/>
    <n v="71"/>
    <x v="0"/>
    <s v="Delayed"/>
    <n v="100"/>
    <x v="2"/>
    <n v="5"/>
    <x v="4"/>
    <x v="1"/>
    <s v="Custom Rules"/>
    <d v="2023-09-01T14:47:00"/>
  </r>
  <r>
    <x v="1083"/>
    <s v="263 Main St"/>
    <n v="5"/>
    <x v="0"/>
    <d v="2023-09-06T08:35:00"/>
    <x v="0"/>
    <s v="D14"/>
    <n v="4.9411764705882355"/>
    <x v="0"/>
    <s v="Truck B"/>
    <s v="CityD"/>
    <n v="84"/>
    <n v="29"/>
    <n v="55"/>
    <x v="0"/>
    <s v="Extremely Delayed"/>
    <n v="100"/>
    <x v="0"/>
    <n v="5"/>
    <x v="3"/>
    <x v="2"/>
    <s v="Custom Rules"/>
    <d v="2023-09-01T15:09:00"/>
  </r>
  <r>
    <x v="1084"/>
    <s v="419 Main St"/>
    <n v="5"/>
    <x v="4"/>
    <d v="2023-09-05T10:36:00"/>
    <x v="1"/>
    <s v="D97"/>
    <n v="5.6"/>
    <x v="0"/>
    <s v="Van A"/>
    <s v="CityA"/>
    <n v="112"/>
    <n v="13"/>
    <n v="99"/>
    <x v="0"/>
    <s v="Delayed"/>
    <n v="100"/>
    <x v="1"/>
    <n v="5"/>
    <x v="0"/>
    <x v="0"/>
    <s v="Standard Rules"/>
    <d v="2023-09-01T14:49:00"/>
  </r>
  <r>
    <x v="1085"/>
    <s v="659 Cedar St"/>
    <n v="5"/>
    <x v="1"/>
    <d v="2023-09-01T14:48:00"/>
    <x v="0"/>
    <s v="D89"/>
    <n v="11.176470588235293"/>
    <x v="0"/>
    <s v="Bike C"/>
    <s v="CityA"/>
    <n v="190"/>
    <n v="11"/>
    <n v="179"/>
    <x v="0"/>
    <s v="Delayed"/>
    <n v="100"/>
    <x v="1"/>
    <n v="5"/>
    <x v="4"/>
    <x v="2"/>
    <s v="Standard Rules"/>
    <d v="2023-09-01T15:50:00"/>
  </r>
  <r>
    <x v="1086"/>
    <s v="915 Elm St"/>
    <n v="5"/>
    <x v="3"/>
    <d v="2023-09-02T10:56:00"/>
    <x v="0"/>
    <s v="D64"/>
    <n v="14"/>
    <x v="0"/>
    <s v="Truck B"/>
    <s v="CityB"/>
    <n v="238"/>
    <n v="24"/>
    <n v="214"/>
    <x v="0"/>
    <s v="Extremely Delayed"/>
    <n v="100"/>
    <x v="1"/>
    <n v="5"/>
    <x v="4"/>
    <x v="1"/>
    <s v="Custom Rules"/>
    <d v="2023-09-01T14:20:00"/>
  </r>
  <r>
    <x v="1087"/>
    <s v="349 Elm St"/>
    <n v="5"/>
    <x v="0"/>
    <d v="2023-09-05T15:28:00"/>
    <x v="0"/>
    <s v="D96"/>
    <n v="3.85"/>
    <x v="0"/>
    <s v="Van A"/>
    <s v="CityA"/>
    <n v="77"/>
    <n v="21"/>
    <n v="56"/>
    <x v="0"/>
    <s v="Extremely Delayed"/>
    <n v="100"/>
    <x v="0"/>
    <n v="5"/>
    <x v="3"/>
    <x v="1"/>
    <s v="Standard Rules"/>
    <d v="2023-09-01T13:43:00"/>
  </r>
  <r>
    <x v="1088"/>
    <s v="122 Main St"/>
    <n v="5"/>
    <x v="4"/>
    <d v="2023-09-05T09:29:00"/>
    <x v="1"/>
    <s v="D13"/>
    <n v="5.7727272727272725"/>
    <x v="0"/>
    <s v="Van A"/>
    <s v="CityC"/>
    <n v="127"/>
    <n v="9"/>
    <n v="118"/>
    <x v="0"/>
    <s v="Delayed"/>
    <n v="100"/>
    <x v="0"/>
    <n v="5"/>
    <x v="4"/>
    <x v="1"/>
    <s v="Custom Rules"/>
    <d v="2023-09-01T13:08:00"/>
  </r>
  <r>
    <x v="1089"/>
    <s v="811 Cedar St"/>
    <n v="5"/>
    <x v="0"/>
    <d v="2023-09-05T11:02:00"/>
    <x v="1"/>
    <s v="D76"/>
    <n v="9.1538461538461533"/>
    <x v="1"/>
    <s v="Truck B"/>
    <s v="CityB"/>
    <n v="119"/>
    <n v="9"/>
    <n v="110"/>
    <x v="0"/>
    <s v="Delayed"/>
    <n v="100"/>
    <x v="2"/>
    <n v="5"/>
    <x v="0"/>
    <x v="2"/>
    <s v="Custom Rules"/>
    <d v="2023-09-01T09:20:00"/>
  </r>
  <r>
    <x v="1090"/>
    <s v="765 Elm St"/>
    <n v="5"/>
    <x v="3"/>
    <d v="2023-09-06T11:53:00"/>
    <x v="0"/>
    <s v="D60"/>
    <n v="6.333333333333333"/>
    <x v="0"/>
    <s v="Bike C"/>
    <s v="CityC"/>
    <n v="133"/>
    <n v="22"/>
    <n v="111"/>
    <x v="0"/>
    <s v="Extremely Delayed"/>
    <n v="100"/>
    <x v="1"/>
    <n v="5"/>
    <x v="2"/>
    <x v="2"/>
    <s v="Standard Rules"/>
    <d v="2023-09-01T14:48:00"/>
  </r>
  <r>
    <x v="1091"/>
    <s v="488 Oak St"/>
    <n v="5"/>
    <x v="0"/>
    <d v="2023-09-04T08:09:00"/>
    <x v="1"/>
    <s v="D98"/>
    <n v="9.5238095238095237"/>
    <x v="0"/>
    <s v="Van A"/>
    <s v="CityB"/>
    <n v="200"/>
    <n v="11"/>
    <n v="189"/>
    <x v="0"/>
    <s v="Delayed"/>
    <n v="100"/>
    <x v="0"/>
    <n v="5"/>
    <x v="4"/>
    <x v="0"/>
    <s v="Standard Rules"/>
    <d v="2023-09-01T13:26:00"/>
  </r>
  <r>
    <x v="1092"/>
    <s v="172 Main St"/>
    <n v="5"/>
    <x v="1"/>
    <d v="2023-09-06T16:50:00"/>
    <x v="1"/>
    <s v="D84"/>
    <n v="5.875"/>
    <x v="0"/>
    <s v="Truck B"/>
    <s v="CityC"/>
    <n v="94"/>
    <n v="21"/>
    <n v="73"/>
    <x v="0"/>
    <s v="Extremely Delayed"/>
    <n v="100"/>
    <x v="0"/>
    <n v="5"/>
    <x v="4"/>
    <x v="0"/>
    <s v="Expedited Rules"/>
    <d v="2023-09-01T11:02:00"/>
  </r>
  <r>
    <x v="1093"/>
    <s v="837 Elm St"/>
    <n v="5"/>
    <x v="1"/>
    <d v="2023-09-03T08:10:00"/>
    <x v="0"/>
    <s v="D72"/>
    <n v="8.9285714285714288"/>
    <x v="1"/>
    <s v="Van A"/>
    <s v="CityB"/>
    <n v="125"/>
    <n v="25"/>
    <n v="100"/>
    <x v="0"/>
    <s v="Extremely Delayed"/>
    <n v="100"/>
    <x v="1"/>
    <n v="5"/>
    <x v="4"/>
    <x v="2"/>
    <s v="Standard Rules"/>
    <d v="2023-09-01T13:58:00"/>
  </r>
  <r>
    <x v="1094"/>
    <s v="909 Oak St"/>
    <n v="5"/>
    <x v="3"/>
    <d v="2023-09-05T16:39:00"/>
    <x v="0"/>
    <s v="D54"/>
    <n v="9.85"/>
    <x v="0"/>
    <s v="Truck B"/>
    <s v="CityD"/>
    <n v="197"/>
    <n v="4"/>
    <n v="193"/>
    <x v="0"/>
    <s v="Delayed"/>
    <n v="100"/>
    <x v="1"/>
    <n v="5"/>
    <x v="0"/>
    <x v="0"/>
    <s v="Expedited Rules"/>
    <d v="2023-09-01T14:01:00"/>
  </r>
  <r>
    <x v="1095"/>
    <s v="91 Cedar St"/>
    <n v="5"/>
    <x v="0"/>
    <d v="2023-09-06T14:25:00"/>
    <x v="1"/>
    <s v="D6"/>
    <n v="12.1875"/>
    <x v="0"/>
    <s v="Bike C"/>
    <s v="CityE"/>
    <n v="195"/>
    <n v="4"/>
    <n v="191"/>
    <x v="0"/>
    <s v="Delayed"/>
    <n v="100"/>
    <x v="1"/>
    <n v="5"/>
    <x v="4"/>
    <x v="1"/>
    <s v="Standard Rules"/>
    <d v="2023-09-01T11:35:00"/>
  </r>
  <r>
    <x v="1096"/>
    <s v="235 Cedar St"/>
    <n v="5"/>
    <x v="4"/>
    <d v="2023-09-06T10:28:00"/>
    <x v="1"/>
    <s v="D100"/>
    <n v="12"/>
    <x v="1"/>
    <s v="Van A"/>
    <s v="CityA"/>
    <n v="168"/>
    <n v="15"/>
    <n v="153"/>
    <x v="0"/>
    <s v="Delayed"/>
    <n v="100"/>
    <x v="1"/>
    <n v="5"/>
    <x v="0"/>
    <x v="0"/>
    <s v="Standard Rules"/>
    <d v="2023-09-01T09:21:00"/>
  </r>
  <r>
    <x v="1097"/>
    <s v="1 Pine St"/>
    <n v="5"/>
    <x v="4"/>
    <d v="2023-09-04T10:12:00"/>
    <x v="0"/>
    <s v="D96"/>
    <n v="9"/>
    <x v="0"/>
    <s v="Bike C"/>
    <s v="CityE"/>
    <n v="180"/>
    <n v="26"/>
    <n v="154"/>
    <x v="0"/>
    <s v="Extremely Delayed"/>
    <n v="100"/>
    <x v="1"/>
    <n v="5"/>
    <x v="2"/>
    <x v="0"/>
    <s v="Custom Rules"/>
    <d v="2023-09-01T11:16:00"/>
  </r>
  <r>
    <x v="1098"/>
    <s v="958 Oak St"/>
    <n v="5"/>
    <x v="1"/>
    <d v="2023-09-03T10:33:00"/>
    <x v="1"/>
    <s v="D14"/>
    <n v="13.941176470588236"/>
    <x v="0"/>
    <s v="Van A"/>
    <s v="CityA"/>
    <n v="237"/>
    <n v="16"/>
    <n v="221"/>
    <x v="0"/>
    <s v="Extremely Delayed"/>
    <n v="100"/>
    <x v="1"/>
    <n v="5"/>
    <x v="1"/>
    <x v="1"/>
    <s v="Custom Rules"/>
    <d v="2023-09-01T15:16:00"/>
  </r>
  <r>
    <x v="1099"/>
    <s v="570 Elm St"/>
    <n v="5"/>
    <x v="3"/>
    <d v="2023-09-03T11:00:00"/>
    <x v="0"/>
    <s v="D81"/>
    <n v="7.9"/>
    <x v="1"/>
    <s v="Van A"/>
    <s v="CityB"/>
    <n v="79"/>
    <n v="11"/>
    <n v="68"/>
    <x v="0"/>
    <s v="Delayed"/>
    <n v="100"/>
    <x v="0"/>
    <n v="5"/>
    <x v="0"/>
    <x v="1"/>
    <s v="Standard Rules"/>
    <d v="2023-09-01T10:52:00"/>
  </r>
  <r>
    <x v="1100"/>
    <s v="757 Main St"/>
    <n v="5"/>
    <x v="0"/>
    <d v="2023-09-06T08:08:00"/>
    <x v="0"/>
    <s v="D97"/>
    <n v="4.5"/>
    <x v="0"/>
    <s v="Van A"/>
    <s v="CityB"/>
    <n v="90"/>
    <n v="20"/>
    <n v="70"/>
    <x v="0"/>
    <s v="Extremely Delayed"/>
    <n v="100"/>
    <x v="2"/>
    <n v="5"/>
    <x v="3"/>
    <x v="0"/>
    <s v="Standard Rules"/>
    <d v="2023-09-01T13:45:00"/>
  </r>
  <r>
    <x v="1101"/>
    <s v="22 Oak St"/>
    <n v="5"/>
    <x v="2"/>
    <d v="2023-09-02T14:36:00"/>
    <x v="1"/>
    <s v="D50"/>
    <n v="11.277777777777779"/>
    <x v="0"/>
    <s v="Bike C"/>
    <s v="CityD"/>
    <n v="203"/>
    <n v="5"/>
    <n v="198"/>
    <x v="0"/>
    <s v="Delayed"/>
    <n v="100"/>
    <x v="2"/>
    <n v="5"/>
    <x v="0"/>
    <x v="2"/>
    <s v="Standard Rules"/>
    <d v="2023-09-01T16:26:00"/>
  </r>
  <r>
    <x v="1102"/>
    <s v="177 Elm St"/>
    <n v="5"/>
    <x v="2"/>
    <d v="2023-09-01T11:13:00"/>
    <x v="1"/>
    <s v="D20"/>
    <n v="11.75"/>
    <x v="0"/>
    <s v="Van A"/>
    <s v="CityC"/>
    <n v="188"/>
    <n v="1"/>
    <n v="187"/>
    <x v="0"/>
    <s v="Delayed"/>
    <n v="100"/>
    <x v="1"/>
    <n v="5"/>
    <x v="2"/>
    <x v="2"/>
    <s v="Standard Rules"/>
    <d v="2023-09-01T11:59:00"/>
  </r>
  <r>
    <x v="1103"/>
    <s v="756 Main St"/>
    <n v="5"/>
    <x v="2"/>
    <d v="2023-09-04T11:01:00"/>
    <x v="1"/>
    <s v="D98"/>
    <n v="9.0952380952380949"/>
    <x v="0"/>
    <s v="Van A"/>
    <s v="CityB"/>
    <n v="191"/>
    <n v="23"/>
    <n v="168"/>
    <x v="0"/>
    <s v="Extremely Delayed"/>
    <n v="100"/>
    <x v="2"/>
    <n v="5"/>
    <x v="1"/>
    <x v="2"/>
    <s v="Custom Rules"/>
    <d v="2023-09-01T13:03:00"/>
  </r>
  <r>
    <x v="1104"/>
    <s v="201 Elm St"/>
    <n v="5"/>
    <x v="2"/>
    <d v="2023-09-07T11:16:00"/>
    <x v="0"/>
    <s v="D46"/>
    <n v="11.571428571428571"/>
    <x v="1"/>
    <s v="Bike C"/>
    <s v="CityA"/>
    <n v="162"/>
    <n v="9"/>
    <n v="153"/>
    <x v="0"/>
    <s v="Delayed"/>
    <n v="100"/>
    <x v="2"/>
    <n v="5"/>
    <x v="2"/>
    <x v="0"/>
    <s v="Standard Rules"/>
    <d v="2023-09-01T09:44:00"/>
  </r>
  <r>
    <x v="1105"/>
    <s v="136 Oak St"/>
    <n v="5"/>
    <x v="1"/>
    <d v="2023-09-02T15:28:00"/>
    <x v="1"/>
    <s v="D88"/>
    <n v="15.1"/>
    <x v="1"/>
    <s v="Bike C"/>
    <s v="CityB"/>
    <n v="151"/>
    <n v="3"/>
    <n v="148"/>
    <x v="0"/>
    <s v="Delayed"/>
    <n v="100"/>
    <x v="0"/>
    <n v="5"/>
    <x v="3"/>
    <x v="0"/>
    <s v="Expedited Rules"/>
    <d v="2023-09-01T09:46:00"/>
  </r>
  <r>
    <x v="1106"/>
    <s v="63 Pine St"/>
    <n v="5"/>
    <x v="2"/>
    <d v="2023-09-07T09:42:00"/>
    <x v="1"/>
    <s v="D92"/>
    <n v="7.5384615384615383"/>
    <x v="1"/>
    <s v="Truck B"/>
    <s v="CityE"/>
    <n v="98"/>
    <n v="26"/>
    <n v="72"/>
    <x v="0"/>
    <s v="Extremely Delayed"/>
    <n v="100"/>
    <x v="2"/>
    <n v="5"/>
    <x v="0"/>
    <x v="2"/>
    <s v="Standard Rules"/>
    <d v="2023-09-01T13:57:00"/>
  </r>
  <r>
    <x v="1107"/>
    <s v="634 Elm St"/>
    <n v="5"/>
    <x v="3"/>
    <d v="2023-09-01T15:23:00"/>
    <x v="1"/>
    <s v="D79"/>
    <n v="5.9090909090909092"/>
    <x v="1"/>
    <s v="Truck B"/>
    <s v="CityC"/>
    <n v="65"/>
    <n v="11"/>
    <n v="54"/>
    <x v="0"/>
    <s v="Delayed"/>
    <n v="100"/>
    <x v="2"/>
    <n v="5"/>
    <x v="4"/>
    <x v="0"/>
    <s v="Standard Rules"/>
    <d v="2023-09-01T10:59:00"/>
  </r>
  <r>
    <x v="1108"/>
    <s v="121 Elm St"/>
    <n v="5"/>
    <x v="4"/>
    <d v="2023-09-07T15:54:00"/>
    <x v="0"/>
    <s v="D97"/>
    <n v="8.85"/>
    <x v="0"/>
    <s v="Bike C"/>
    <s v="CityE"/>
    <n v="177"/>
    <n v="12"/>
    <n v="165"/>
    <x v="0"/>
    <s v="Delayed"/>
    <n v="100"/>
    <x v="2"/>
    <n v="5"/>
    <x v="1"/>
    <x v="2"/>
    <s v="Standard Rules"/>
    <d v="2023-09-01T12:15:00"/>
  </r>
  <r>
    <x v="1109"/>
    <s v="643 Oak St"/>
    <n v="5"/>
    <x v="1"/>
    <d v="2023-09-08T10:49:00"/>
    <x v="0"/>
    <s v="D7"/>
    <n v="18.307692307692307"/>
    <x v="1"/>
    <s v="Truck B"/>
    <s v="CityD"/>
    <n v="238"/>
    <n v="16"/>
    <n v="222"/>
    <x v="0"/>
    <s v="Extremely Delayed"/>
    <n v="100"/>
    <x v="2"/>
    <n v="5"/>
    <x v="3"/>
    <x v="2"/>
    <s v="Standard Rules"/>
    <d v="2023-09-01T16:04:00"/>
  </r>
  <r>
    <x v="1110"/>
    <s v="158 Main St"/>
    <n v="5"/>
    <x v="2"/>
    <d v="2023-09-06T13:48:00"/>
    <x v="0"/>
    <s v="D93"/>
    <n v="4.166666666666667"/>
    <x v="0"/>
    <s v="Van A"/>
    <s v="CityD"/>
    <n v="75"/>
    <n v="3"/>
    <n v="72"/>
    <x v="0"/>
    <s v="Delayed"/>
    <n v="100"/>
    <x v="0"/>
    <n v="5"/>
    <x v="4"/>
    <x v="2"/>
    <s v="Standard Rules"/>
    <d v="2023-09-01T09:16:00"/>
  </r>
  <r>
    <x v="1111"/>
    <s v="486 Pine St"/>
    <n v="5"/>
    <x v="3"/>
    <d v="2023-09-01T11:57:00"/>
    <x v="1"/>
    <s v="D65"/>
    <n v="3.2"/>
    <x v="0"/>
    <s v="Van A"/>
    <s v="CityA"/>
    <n v="64"/>
    <n v="10"/>
    <n v="54"/>
    <x v="0"/>
    <s v="Delayed"/>
    <n v="100"/>
    <x v="0"/>
    <n v="5"/>
    <x v="4"/>
    <x v="1"/>
    <s v="Custom Rules"/>
    <d v="2023-09-01T14:17:00"/>
  </r>
  <r>
    <x v="1112"/>
    <s v="176 Oak St"/>
    <n v="5"/>
    <x v="3"/>
    <d v="2023-09-06T10:17:00"/>
    <x v="1"/>
    <s v="D34"/>
    <n v="4.4000000000000004"/>
    <x v="0"/>
    <s v="Van A"/>
    <s v="CityB"/>
    <n v="110"/>
    <n v="14"/>
    <n v="96"/>
    <x v="0"/>
    <s v="Delayed"/>
    <n v="100"/>
    <x v="1"/>
    <n v="5"/>
    <x v="4"/>
    <x v="0"/>
    <s v="Standard Rules"/>
    <d v="2023-09-01T16:50:00"/>
  </r>
  <r>
    <x v="1113"/>
    <s v="546 Elm St"/>
    <n v="5"/>
    <x v="1"/>
    <d v="2023-09-02T11:03:00"/>
    <x v="0"/>
    <s v="D13"/>
    <n v="6.7727272727272725"/>
    <x v="0"/>
    <s v="Truck B"/>
    <s v="CityE"/>
    <n v="149"/>
    <n v="6"/>
    <n v="143"/>
    <x v="0"/>
    <s v="Delayed"/>
    <n v="100"/>
    <x v="1"/>
    <n v="5"/>
    <x v="0"/>
    <x v="0"/>
    <s v="Expedited Rules"/>
    <d v="2023-09-01T10:30:00"/>
  </r>
  <r>
    <x v="1114"/>
    <s v="112 Main St"/>
    <n v="5"/>
    <x v="2"/>
    <d v="2023-09-04T10:58:00"/>
    <x v="0"/>
    <s v="D75"/>
    <n v="5.166666666666667"/>
    <x v="1"/>
    <s v="Van A"/>
    <s v="CityD"/>
    <n v="62"/>
    <n v="27"/>
    <n v="35"/>
    <x v="0"/>
    <s v="Extremely Delayed"/>
    <n v="100"/>
    <x v="1"/>
    <n v="5"/>
    <x v="2"/>
    <x v="0"/>
    <s v="Standard Rules"/>
    <d v="2023-09-01T17:02:00"/>
  </r>
  <r>
    <x v="1115"/>
    <s v="217 Main St"/>
    <n v="5"/>
    <x v="2"/>
    <d v="2023-09-05T16:49:00"/>
    <x v="0"/>
    <s v="D83"/>
    <n v="16.727272727272727"/>
    <x v="1"/>
    <s v="Bike C"/>
    <s v="CityD"/>
    <n v="184"/>
    <n v="13"/>
    <n v="171"/>
    <x v="0"/>
    <s v="Delayed"/>
    <n v="100"/>
    <x v="1"/>
    <n v="5"/>
    <x v="4"/>
    <x v="2"/>
    <s v="Standard Rules"/>
    <d v="2023-09-01T08:30:00"/>
  </r>
  <r>
    <x v="1116"/>
    <s v="426 Main St"/>
    <n v="5"/>
    <x v="1"/>
    <d v="2023-09-04T15:10:00"/>
    <x v="0"/>
    <s v="D37"/>
    <n v="16.727272727272727"/>
    <x v="1"/>
    <s v="Van A"/>
    <s v="CityA"/>
    <n v="184"/>
    <n v="18"/>
    <n v="166"/>
    <x v="0"/>
    <s v="Extremely Delayed"/>
    <n v="100"/>
    <x v="0"/>
    <n v="5"/>
    <x v="1"/>
    <x v="2"/>
    <s v="Custom Rules"/>
    <d v="2023-09-01T11:55:00"/>
  </r>
  <r>
    <x v="1117"/>
    <s v="235 Elm St"/>
    <n v="5"/>
    <x v="4"/>
    <d v="2023-09-05T08:13:00"/>
    <x v="0"/>
    <s v="D82"/>
    <n v="10.307692307692308"/>
    <x v="1"/>
    <s v="Bike C"/>
    <s v="CityB"/>
    <n v="134"/>
    <n v="14"/>
    <n v="120"/>
    <x v="0"/>
    <s v="Delayed"/>
    <n v="100"/>
    <x v="0"/>
    <n v="5"/>
    <x v="2"/>
    <x v="2"/>
    <s v="Expedited Rules"/>
    <d v="2023-09-01T16:13:00"/>
  </r>
  <r>
    <x v="1118"/>
    <s v="731 Cedar St"/>
    <n v="5"/>
    <x v="0"/>
    <d v="2023-09-03T10:02:00"/>
    <x v="1"/>
    <s v="D60"/>
    <n v="11.19047619047619"/>
    <x v="0"/>
    <s v="Truck B"/>
    <s v="CityC"/>
    <n v="235"/>
    <n v="22"/>
    <n v="213"/>
    <x v="0"/>
    <s v="Extremely Delayed"/>
    <n v="100"/>
    <x v="1"/>
    <n v="5"/>
    <x v="3"/>
    <x v="1"/>
    <s v="Custom Rules"/>
    <d v="2023-09-01T13:03:00"/>
  </r>
  <r>
    <x v="1119"/>
    <s v="906 Cedar St"/>
    <n v="5"/>
    <x v="0"/>
    <d v="2023-09-08T16:18:00"/>
    <x v="0"/>
    <s v="D68"/>
    <n v="11.133333333333333"/>
    <x v="1"/>
    <s v="Van A"/>
    <s v="CityB"/>
    <n v="167"/>
    <n v="4"/>
    <n v="163"/>
    <x v="0"/>
    <s v="Delayed"/>
    <n v="100"/>
    <x v="2"/>
    <n v="5"/>
    <x v="1"/>
    <x v="0"/>
    <s v="Expedited Rules"/>
    <d v="2023-09-01T11:04:00"/>
  </r>
  <r>
    <x v="1120"/>
    <s v="921 Cedar St"/>
    <n v="5"/>
    <x v="4"/>
    <d v="2023-09-01T09:51:00"/>
    <x v="0"/>
    <s v="D43"/>
    <n v="13.416666666666666"/>
    <x v="1"/>
    <s v="Truck B"/>
    <s v="CityD"/>
    <n v="161"/>
    <n v="21"/>
    <n v="140"/>
    <x v="0"/>
    <s v="Extremely Delayed"/>
    <n v="100"/>
    <x v="0"/>
    <n v="5"/>
    <x v="2"/>
    <x v="0"/>
    <s v="Custom Rules"/>
    <d v="2023-09-01T12:09:00"/>
  </r>
  <r>
    <x v="1121"/>
    <s v="908 Pine St"/>
    <n v="5"/>
    <x v="2"/>
    <d v="2023-09-03T09:29:00"/>
    <x v="1"/>
    <s v="D47"/>
    <n v="6.166666666666667"/>
    <x v="1"/>
    <s v="Van A"/>
    <s v="CityC"/>
    <n v="74"/>
    <n v="19"/>
    <n v="55"/>
    <x v="0"/>
    <s v="Extremely Delayed"/>
    <n v="100"/>
    <x v="2"/>
    <n v="5"/>
    <x v="4"/>
    <x v="0"/>
    <s v="Standard Rules"/>
    <d v="2023-09-01T10:47:00"/>
  </r>
  <r>
    <x v="1122"/>
    <s v="849 Cedar St"/>
    <n v="5"/>
    <x v="0"/>
    <d v="2023-09-03T10:42:00"/>
    <x v="0"/>
    <s v="D2"/>
    <n v="4.68"/>
    <x v="0"/>
    <s v="Van A"/>
    <s v="CityB"/>
    <n v="117"/>
    <n v="6"/>
    <n v="111"/>
    <x v="0"/>
    <s v="Delayed"/>
    <n v="100"/>
    <x v="2"/>
    <n v="5"/>
    <x v="4"/>
    <x v="0"/>
    <s v="Expedited Rules"/>
    <d v="2023-09-01T12:24:00"/>
  </r>
  <r>
    <x v="1123"/>
    <s v="677 Cedar St"/>
    <n v="5"/>
    <x v="2"/>
    <d v="2023-09-06T12:03:00"/>
    <x v="0"/>
    <s v="D81"/>
    <n v="11.1"/>
    <x v="1"/>
    <s v="Truck B"/>
    <s v="CityC"/>
    <n v="111"/>
    <n v="15"/>
    <n v="96"/>
    <x v="0"/>
    <s v="Delayed"/>
    <n v="100"/>
    <x v="2"/>
    <n v="5"/>
    <x v="2"/>
    <x v="2"/>
    <s v="Expedited Rules"/>
    <d v="2023-09-01T14:56:00"/>
  </r>
  <r>
    <x v="1124"/>
    <s v="977 Pine St"/>
    <n v="5"/>
    <x v="1"/>
    <d v="2023-09-07T08:28:00"/>
    <x v="1"/>
    <s v="D16"/>
    <n v="8.5555555555555554"/>
    <x v="0"/>
    <s v="Van A"/>
    <s v="CityA"/>
    <n v="154"/>
    <n v="13"/>
    <n v="141"/>
    <x v="0"/>
    <s v="Delayed"/>
    <n v="100"/>
    <x v="2"/>
    <n v="5"/>
    <x v="0"/>
    <x v="2"/>
    <s v="Expedited Rules"/>
    <d v="2023-09-01T15:25:00"/>
  </r>
  <r>
    <x v="1125"/>
    <s v="177 Cedar St"/>
    <n v="5"/>
    <x v="1"/>
    <d v="2023-09-08T12:42:00"/>
    <x v="0"/>
    <s v="D10"/>
    <n v="23"/>
    <x v="1"/>
    <s v="Truck B"/>
    <s v="CityC"/>
    <n v="230"/>
    <n v="12"/>
    <n v="218"/>
    <x v="0"/>
    <s v="Delayed"/>
    <n v="100"/>
    <x v="1"/>
    <n v="5"/>
    <x v="0"/>
    <x v="1"/>
    <s v="Standard Rules"/>
    <d v="2023-09-01T12:06:00"/>
  </r>
  <r>
    <x v="1126"/>
    <s v="286 Oak St"/>
    <n v="5"/>
    <x v="4"/>
    <d v="2023-09-08T09:53:00"/>
    <x v="1"/>
    <s v="D27"/>
    <n v="11.444444444444445"/>
    <x v="0"/>
    <s v="Bike C"/>
    <s v="CityC"/>
    <n v="206"/>
    <n v="13"/>
    <n v="193"/>
    <x v="0"/>
    <s v="Delayed"/>
    <n v="100"/>
    <x v="1"/>
    <n v="5"/>
    <x v="2"/>
    <x v="2"/>
    <s v="Expedited Rules"/>
    <d v="2023-09-01T11:50:00"/>
  </r>
  <r>
    <x v="1127"/>
    <s v="621 Elm St"/>
    <n v="5"/>
    <x v="3"/>
    <d v="2023-09-05T15:20:00"/>
    <x v="1"/>
    <s v="D57"/>
    <n v="12.818181818181818"/>
    <x v="1"/>
    <s v="Van A"/>
    <s v="CityB"/>
    <n v="141"/>
    <n v="24"/>
    <n v="117"/>
    <x v="0"/>
    <s v="Extremely Delayed"/>
    <n v="100"/>
    <x v="2"/>
    <n v="5"/>
    <x v="1"/>
    <x v="0"/>
    <s v="Custom Rules"/>
    <d v="2023-09-01T16:39:00"/>
  </r>
  <r>
    <x v="1128"/>
    <s v="201 Pine St"/>
    <n v="5"/>
    <x v="4"/>
    <d v="2023-09-03T14:06:00"/>
    <x v="1"/>
    <s v="D44"/>
    <n v="18.666666666666668"/>
    <x v="1"/>
    <s v="Bike C"/>
    <s v="CityD"/>
    <n v="224"/>
    <n v="27"/>
    <n v="197"/>
    <x v="0"/>
    <s v="Extremely Delayed"/>
    <n v="100"/>
    <x v="2"/>
    <n v="5"/>
    <x v="3"/>
    <x v="0"/>
    <s v="Custom Rules"/>
    <d v="2023-09-01T08:11:00"/>
  </r>
  <r>
    <x v="1129"/>
    <s v="385 Cedar St"/>
    <n v="5"/>
    <x v="1"/>
    <d v="2023-09-07T12:03:00"/>
    <x v="1"/>
    <s v="D29"/>
    <n v="11.928571428571429"/>
    <x v="1"/>
    <s v="Bike C"/>
    <s v="CityC"/>
    <n v="167"/>
    <n v="22"/>
    <n v="145"/>
    <x v="0"/>
    <s v="Extremely Delayed"/>
    <n v="100"/>
    <x v="2"/>
    <n v="5"/>
    <x v="1"/>
    <x v="0"/>
    <s v="Standard Rules"/>
    <d v="2023-09-01T11:46:00"/>
  </r>
  <r>
    <x v="1130"/>
    <s v="950 Main St"/>
    <n v="5"/>
    <x v="0"/>
    <d v="2023-09-04T13:40:00"/>
    <x v="1"/>
    <s v="D44"/>
    <n v="15.666666666666666"/>
    <x v="1"/>
    <s v="Truck B"/>
    <s v="CityE"/>
    <n v="188"/>
    <n v="15"/>
    <n v="173"/>
    <x v="0"/>
    <s v="Delayed"/>
    <n v="100"/>
    <x v="0"/>
    <n v="5"/>
    <x v="3"/>
    <x v="0"/>
    <s v="Standard Rules"/>
    <d v="2023-09-01T10:53:00"/>
  </r>
  <r>
    <x v="1131"/>
    <s v="119 Elm St"/>
    <n v="5"/>
    <x v="3"/>
    <d v="2023-09-08T16:55:00"/>
    <x v="1"/>
    <s v="D68"/>
    <n v="5"/>
    <x v="1"/>
    <s v="Truck B"/>
    <s v="CityA"/>
    <n v="75"/>
    <n v="28"/>
    <n v="47"/>
    <x v="0"/>
    <s v="Extremely Delayed"/>
    <n v="100"/>
    <x v="0"/>
    <n v="5"/>
    <x v="0"/>
    <x v="0"/>
    <s v="Custom Rules"/>
    <d v="2023-09-01T09:53:00"/>
  </r>
  <r>
    <x v="1132"/>
    <s v="236 Cedar St"/>
    <n v="5"/>
    <x v="3"/>
    <d v="2023-09-08T10:50:00"/>
    <x v="1"/>
    <s v="D22"/>
    <n v="16.5"/>
    <x v="1"/>
    <s v="Van A"/>
    <s v="CityE"/>
    <n v="198"/>
    <n v="24"/>
    <n v="174"/>
    <x v="0"/>
    <s v="Extremely Delayed"/>
    <n v="100"/>
    <x v="1"/>
    <n v="5"/>
    <x v="3"/>
    <x v="1"/>
    <s v="Standard Rules"/>
    <d v="2023-09-01T16:50:00"/>
  </r>
  <r>
    <x v="1133"/>
    <s v="574 Pine St"/>
    <n v="5"/>
    <x v="1"/>
    <d v="2023-09-02T10:21:00"/>
    <x v="1"/>
    <s v="D91"/>
    <n v="4.9230769230769234"/>
    <x v="1"/>
    <s v="Truck B"/>
    <s v="CityD"/>
    <n v="64"/>
    <n v="18"/>
    <n v="46"/>
    <x v="0"/>
    <s v="Extremely Delayed"/>
    <n v="100"/>
    <x v="2"/>
    <n v="5"/>
    <x v="2"/>
    <x v="2"/>
    <s v="Standard Rules"/>
    <d v="2023-09-01T12:32:00"/>
  </r>
  <r>
    <x v="1134"/>
    <s v="932 Cedar St"/>
    <n v="5"/>
    <x v="2"/>
    <d v="2023-09-06T10:09:00"/>
    <x v="1"/>
    <s v="D16"/>
    <n v="5.6111111111111107"/>
    <x v="0"/>
    <s v="Van A"/>
    <s v="CityC"/>
    <n v="101"/>
    <n v="25"/>
    <n v="76"/>
    <x v="0"/>
    <s v="Extremely Delayed"/>
    <n v="100"/>
    <x v="2"/>
    <n v="5"/>
    <x v="0"/>
    <x v="1"/>
    <s v="Standard Rules"/>
    <d v="2023-09-01T13:44:00"/>
  </r>
  <r>
    <x v="1135"/>
    <s v="55 Cedar St"/>
    <n v="5"/>
    <x v="2"/>
    <d v="2023-09-06T08:51:00"/>
    <x v="1"/>
    <s v="D3"/>
    <n v="8.1363636363636367"/>
    <x v="0"/>
    <s v="Bike C"/>
    <s v="CityC"/>
    <n v="179"/>
    <n v="16"/>
    <n v="163"/>
    <x v="0"/>
    <s v="Extremely Delayed"/>
    <n v="100"/>
    <x v="1"/>
    <n v="5"/>
    <x v="1"/>
    <x v="2"/>
    <s v="Expedited Rules"/>
    <d v="2023-09-01T16:26:00"/>
  </r>
  <r>
    <x v="1136"/>
    <s v="552 Elm St"/>
    <n v="5"/>
    <x v="2"/>
    <d v="2023-09-05T14:25:00"/>
    <x v="1"/>
    <s v="D61"/>
    <n v="7.2105263157894735"/>
    <x v="0"/>
    <s v="Truck B"/>
    <s v="CityA"/>
    <n v="137"/>
    <n v="0"/>
    <n v="137"/>
    <x v="1"/>
    <s v="On time"/>
    <n v="100"/>
    <x v="0"/>
    <n v="5"/>
    <x v="0"/>
    <x v="1"/>
    <s v="Expedited Rules"/>
    <d v="2023-09-01T12:21:00"/>
  </r>
  <r>
    <x v="1137"/>
    <s v="247 Main St"/>
    <n v="5"/>
    <x v="0"/>
    <d v="2023-09-03T12:58:00"/>
    <x v="1"/>
    <s v="D22"/>
    <n v="7.166666666666667"/>
    <x v="1"/>
    <s v="Bike C"/>
    <s v="CityB"/>
    <n v="86"/>
    <n v="19"/>
    <n v="67"/>
    <x v="0"/>
    <s v="Extremely Delayed"/>
    <n v="100"/>
    <x v="0"/>
    <n v="5"/>
    <x v="0"/>
    <x v="1"/>
    <s v="Custom Rules"/>
    <d v="2023-09-01T16:19:00"/>
  </r>
  <r>
    <x v="1138"/>
    <s v="879 Cedar St"/>
    <n v="5"/>
    <x v="0"/>
    <d v="2023-09-04T11:31:00"/>
    <x v="1"/>
    <s v="D72"/>
    <n v="5.2142857142857144"/>
    <x v="1"/>
    <s v="Truck B"/>
    <s v="CityD"/>
    <n v="73"/>
    <n v="9"/>
    <n v="64"/>
    <x v="0"/>
    <s v="Delayed"/>
    <n v="100"/>
    <x v="0"/>
    <n v="5"/>
    <x v="0"/>
    <x v="1"/>
    <s v="Custom Rules"/>
    <d v="2023-09-01T14:51:00"/>
  </r>
  <r>
    <x v="1139"/>
    <s v="906 Main St"/>
    <n v="5"/>
    <x v="2"/>
    <d v="2023-09-02T11:28:00"/>
    <x v="0"/>
    <s v="D68"/>
    <n v="14.933333333333334"/>
    <x v="1"/>
    <s v="Truck B"/>
    <s v="CityC"/>
    <n v="224"/>
    <n v="0"/>
    <n v="224"/>
    <x v="1"/>
    <s v="On time"/>
    <n v="100"/>
    <x v="0"/>
    <n v="5"/>
    <x v="3"/>
    <x v="1"/>
    <s v="Standard Rules"/>
    <d v="2023-09-01T16:54:00"/>
  </r>
  <r>
    <x v="1140"/>
    <s v="552 Cedar St"/>
    <n v="5"/>
    <x v="3"/>
    <d v="2023-09-03T10:06:00"/>
    <x v="1"/>
    <s v="D87"/>
    <n v="21.09090909090909"/>
    <x v="1"/>
    <s v="Truck B"/>
    <s v="CityE"/>
    <n v="232"/>
    <n v="10"/>
    <n v="222"/>
    <x v="0"/>
    <s v="Delayed"/>
    <n v="100"/>
    <x v="0"/>
    <n v="5"/>
    <x v="3"/>
    <x v="2"/>
    <s v="Standard Rules"/>
    <d v="2023-09-01T17:03:00"/>
  </r>
  <r>
    <x v="1141"/>
    <s v="348 Cedar St"/>
    <n v="5"/>
    <x v="0"/>
    <d v="2023-09-01T09:05:00"/>
    <x v="0"/>
    <s v="D57"/>
    <n v="15"/>
    <x v="1"/>
    <s v="Bike C"/>
    <s v="CityE"/>
    <n v="165"/>
    <n v="15"/>
    <n v="150"/>
    <x v="0"/>
    <s v="Delayed"/>
    <n v="100"/>
    <x v="0"/>
    <n v="5"/>
    <x v="1"/>
    <x v="0"/>
    <s v="Standard Rules"/>
    <d v="2023-09-01T16:33:00"/>
  </r>
  <r>
    <x v="1142"/>
    <s v="96 Oak St"/>
    <n v="5"/>
    <x v="4"/>
    <d v="2023-09-08T09:33:00"/>
    <x v="1"/>
    <s v="D67"/>
    <n v="16.727272727272727"/>
    <x v="1"/>
    <s v="Truck B"/>
    <s v="CityB"/>
    <n v="184"/>
    <n v="1"/>
    <n v="183"/>
    <x v="0"/>
    <s v="Delayed"/>
    <n v="100"/>
    <x v="2"/>
    <n v="5"/>
    <x v="1"/>
    <x v="0"/>
    <s v="Standard Rules"/>
    <d v="2023-09-01T09:57:00"/>
  </r>
  <r>
    <x v="1143"/>
    <s v="341 Cedar St"/>
    <n v="5"/>
    <x v="2"/>
    <d v="2023-09-04T16:02:00"/>
    <x v="1"/>
    <s v="D96"/>
    <n v="7.1"/>
    <x v="0"/>
    <s v="Bike C"/>
    <s v="CityA"/>
    <n v="142"/>
    <n v="25"/>
    <n v="117"/>
    <x v="0"/>
    <s v="Extremely Delayed"/>
    <n v="100"/>
    <x v="1"/>
    <n v="5"/>
    <x v="0"/>
    <x v="2"/>
    <s v="Standard Rules"/>
    <d v="2023-09-01T14:54:00"/>
  </r>
  <r>
    <x v="1144"/>
    <s v="848 Elm St"/>
    <n v="5"/>
    <x v="3"/>
    <d v="2023-09-07T13:44:00"/>
    <x v="0"/>
    <s v="D1"/>
    <n v="6.0526315789473681"/>
    <x v="0"/>
    <s v="Truck B"/>
    <s v="CityC"/>
    <n v="115"/>
    <n v="16"/>
    <n v="99"/>
    <x v="0"/>
    <s v="Extremely Delayed"/>
    <n v="100"/>
    <x v="0"/>
    <n v="5"/>
    <x v="1"/>
    <x v="2"/>
    <s v="Expedited Rules"/>
    <d v="2023-09-01T14:23:00"/>
  </r>
  <r>
    <x v="1145"/>
    <s v="438 Pine St"/>
    <n v="5"/>
    <x v="2"/>
    <d v="2023-09-02T08:42:00"/>
    <x v="0"/>
    <s v="D61"/>
    <n v="3.4736842105263159"/>
    <x v="0"/>
    <s v="Truck B"/>
    <s v="CityE"/>
    <n v="66"/>
    <n v="18"/>
    <n v="48"/>
    <x v="0"/>
    <s v="Extremely Delayed"/>
    <n v="100"/>
    <x v="2"/>
    <n v="5"/>
    <x v="2"/>
    <x v="0"/>
    <s v="Expedited Rules"/>
    <d v="2023-09-01T13:36:00"/>
  </r>
  <r>
    <x v="1146"/>
    <s v="144 Elm St"/>
    <n v="5"/>
    <x v="3"/>
    <d v="2023-09-01T15:54:00"/>
    <x v="0"/>
    <s v="D18"/>
    <n v="9.7142857142857135"/>
    <x v="0"/>
    <s v="Bike C"/>
    <s v="CityD"/>
    <n v="204"/>
    <n v="29"/>
    <n v="175"/>
    <x v="0"/>
    <s v="Extremely Delayed"/>
    <n v="100"/>
    <x v="1"/>
    <n v="5"/>
    <x v="0"/>
    <x v="0"/>
    <s v="Custom Rules"/>
    <d v="2023-09-01T13:24:00"/>
  </r>
  <r>
    <x v="1147"/>
    <s v="531 Elm St"/>
    <n v="5"/>
    <x v="0"/>
    <d v="2023-09-01T15:18:00"/>
    <x v="1"/>
    <s v="D100"/>
    <n v="12.142857142857142"/>
    <x v="1"/>
    <s v="Bike C"/>
    <s v="CityD"/>
    <n v="170"/>
    <n v="29"/>
    <n v="141"/>
    <x v="0"/>
    <s v="Extremely Delayed"/>
    <n v="100"/>
    <x v="1"/>
    <n v="5"/>
    <x v="0"/>
    <x v="2"/>
    <s v="Standard Rules"/>
    <d v="2023-09-01T10:36:00"/>
  </r>
  <r>
    <x v="1148"/>
    <s v="453 Main St"/>
    <n v="5"/>
    <x v="1"/>
    <d v="2023-09-03T11:38:00"/>
    <x v="1"/>
    <s v="D60"/>
    <n v="3.3809523809523809"/>
    <x v="0"/>
    <s v="Van A"/>
    <s v="CityB"/>
    <n v="71"/>
    <n v="16"/>
    <n v="55"/>
    <x v="0"/>
    <s v="Extremely Delayed"/>
    <n v="100"/>
    <x v="2"/>
    <n v="5"/>
    <x v="3"/>
    <x v="1"/>
    <s v="Expedited Rules"/>
    <d v="2023-09-01T14:24:00"/>
  </r>
  <r>
    <x v="1149"/>
    <s v="739 Cedar St"/>
    <n v="5"/>
    <x v="3"/>
    <d v="2023-09-05T13:06:00"/>
    <x v="0"/>
    <s v="D77"/>
    <n v="18.2"/>
    <x v="1"/>
    <s v="Bike C"/>
    <s v="CityE"/>
    <n v="182"/>
    <n v="24"/>
    <n v="158"/>
    <x v="0"/>
    <s v="Extremely Delayed"/>
    <n v="100"/>
    <x v="0"/>
    <n v="5"/>
    <x v="4"/>
    <x v="2"/>
    <s v="Expedited Rules"/>
    <d v="2023-09-01T13:21:00"/>
  </r>
  <r>
    <x v="1150"/>
    <s v="756 Oak St"/>
    <n v="5"/>
    <x v="1"/>
    <d v="2023-09-06T13:11:00"/>
    <x v="1"/>
    <s v="D98"/>
    <n v="5.4285714285714288"/>
    <x v="0"/>
    <s v="Bike C"/>
    <s v="CityC"/>
    <n v="114"/>
    <n v="5"/>
    <n v="109"/>
    <x v="0"/>
    <s v="Delayed"/>
    <n v="100"/>
    <x v="2"/>
    <n v="5"/>
    <x v="3"/>
    <x v="0"/>
    <s v="Standard Rules"/>
    <d v="2023-09-01T09:02:00"/>
  </r>
  <r>
    <x v="1151"/>
    <s v="169 Oak St"/>
    <n v="5"/>
    <x v="4"/>
    <d v="2023-09-02T09:31:00"/>
    <x v="0"/>
    <s v="D8"/>
    <n v="5.25"/>
    <x v="0"/>
    <s v="Van A"/>
    <s v="CityC"/>
    <n v="84"/>
    <n v="7"/>
    <n v="77"/>
    <x v="0"/>
    <s v="Delayed"/>
    <n v="100"/>
    <x v="2"/>
    <n v="5"/>
    <x v="4"/>
    <x v="2"/>
    <s v="Standard Rules"/>
    <d v="2023-09-01T11:25:00"/>
  </r>
  <r>
    <x v="1152"/>
    <s v="31 Main St"/>
    <n v="5"/>
    <x v="3"/>
    <d v="2023-09-03T10:11:00"/>
    <x v="0"/>
    <s v="D92"/>
    <n v="13.923076923076923"/>
    <x v="1"/>
    <s v="Truck B"/>
    <s v="CityD"/>
    <n v="181"/>
    <n v="16"/>
    <n v="165"/>
    <x v="0"/>
    <s v="Extremely Delayed"/>
    <n v="100"/>
    <x v="2"/>
    <n v="5"/>
    <x v="0"/>
    <x v="2"/>
    <s v="Custom Rules"/>
    <d v="2023-09-01T14:43:00"/>
  </r>
  <r>
    <x v="1153"/>
    <s v="799 Main St"/>
    <n v="5"/>
    <x v="3"/>
    <d v="2023-09-05T15:24:00"/>
    <x v="0"/>
    <s v="D30"/>
    <n v="11.058823529411764"/>
    <x v="0"/>
    <s v="Truck B"/>
    <s v="CityD"/>
    <n v="188"/>
    <n v="26"/>
    <n v="162"/>
    <x v="0"/>
    <s v="Extremely Delayed"/>
    <n v="100"/>
    <x v="1"/>
    <n v="5"/>
    <x v="1"/>
    <x v="2"/>
    <s v="Custom Rules"/>
    <d v="2023-09-01T10:34:00"/>
  </r>
  <r>
    <x v="1154"/>
    <s v="884 Main St"/>
    <n v="5"/>
    <x v="3"/>
    <d v="2023-09-08T11:14:00"/>
    <x v="1"/>
    <s v="D60"/>
    <n v="7.7142857142857144"/>
    <x v="0"/>
    <s v="Truck B"/>
    <s v="CityB"/>
    <n v="162"/>
    <n v="3"/>
    <n v="159"/>
    <x v="0"/>
    <s v="Delayed"/>
    <n v="100"/>
    <x v="1"/>
    <n v="5"/>
    <x v="3"/>
    <x v="0"/>
    <s v="Standard Rules"/>
    <d v="2023-09-01T11:26:00"/>
  </r>
  <r>
    <x v="1155"/>
    <s v="331 Elm St"/>
    <n v="5"/>
    <x v="0"/>
    <d v="2023-09-01T10:10:00"/>
    <x v="1"/>
    <s v="D15"/>
    <n v="12.611111111111111"/>
    <x v="0"/>
    <s v="Bike C"/>
    <s v="CityB"/>
    <n v="227"/>
    <n v="1"/>
    <n v="226"/>
    <x v="0"/>
    <s v="Delayed"/>
    <n v="100"/>
    <x v="1"/>
    <n v="5"/>
    <x v="1"/>
    <x v="0"/>
    <s v="Expedited Rules"/>
    <d v="2023-09-01T08:10:00"/>
  </r>
  <r>
    <x v="1156"/>
    <s v="84 Main St"/>
    <n v="5"/>
    <x v="2"/>
    <d v="2023-09-05T13:54:00"/>
    <x v="1"/>
    <s v="D54"/>
    <n v="6.55"/>
    <x v="0"/>
    <s v="Bike C"/>
    <s v="CityB"/>
    <n v="131"/>
    <n v="27"/>
    <n v="104"/>
    <x v="0"/>
    <s v="Extremely Delayed"/>
    <n v="100"/>
    <x v="2"/>
    <n v="5"/>
    <x v="3"/>
    <x v="2"/>
    <s v="Expedited Rules"/>
    <d v="2023-09-01T13:43:00"/>
  </r>
  <r>
    <x v="1157"/>
    <s v="493 Main St"/>
    <n v="5"/>
    <x v="1"/>
    <d v="2023-09-02T10:09:00"/>
    <x v="1"/>
    <s v="D14"/>
    <n v="12.882352941176471"/>
    <x v="0"/>
    <s v="Van A"/>
    <s v="CityB"/>
    <n v="219"/>
    <n v="10"/>
    <n v="209"/>
    <x v="0"/>
    <s v="Delayed"/>
    <n v="100"/>
    <x v="0"/>
    <n v="5"/>
    <x v="1"/>
    <x v="1"/>
    <s v="Standard Rules"/>
    <d v="2023-09-01T09:52:00"/>
  </r>
  <r>
    <x v="1158"/>
    <s v="803 Cedar St"/>
    <n v="5"/>
    <x v="4"/>
    <d v="2023-09-07T14:11:00"/>
    <x v="1"/>
    <s v="D55"/>
    <n v="9.9285714285714288"/>
    <x v="1"/>
    <s v="Bike C"/>
    <s v="CityD"/>
    <n v="139"/>
    <n v="26"/>
    <n v="113"/>
    <x v="0"/>
    <s v="Extremely Delayed"/>
    <n v="100"/>
    <x v="0"/>
    <n v="5"/>
    <x v="4"/>
    <x v="0"/>
    <s v="Expedited Rules"/>
    <d v="2023-09-01T17:29:00"/>
  </r>
  <r>
    <x v="1159"/>
    <s v="59 Cedar St"/>
    <n v="5"/>
    <x v="3"/>
    <d v="2023-09-05T13:43:00"/>
    <x v="1"/>
    <s v="D4"/>
    <n v="12.764705882352942"/>
    <x v="0"/>
    <s v="Truck B"/>
    <s v="CityA"/>
    <n v="217"/>
    <n v="7"/>
    <n v="210"/>
    <x v="0"/>
    <s v="Delayed"/>
    <n v="100"/>
    <x v="2"/>
    <n v="5"/>
    <x v="2"/>
    <x v="2"/>
    <s v="Expedited Rules"/>
    <d v="2023-09-01T09:30:00"/>
  </r>
  <r>
    <x v="1160"/>
    <s v="737 Elm St"/>
    <n v="5"/>
    <x v="4"/>
    <d v="2023-09-04T14:54:00"/>
    <x v="1"/>
    <s v="D71"/>
    <n v="3"/>
    <x v="0"/>
    <s v="Van A"/>
    <s v="CityD"/>
    <n v="60"/>
    <n v="16"/>
    <n v="44"/>
    <x v="0"/>
    <s v="Extremely Delayed"/>
    <n v="100"/>
    <x v="2"/>
    <n v="5"/>
    <x v="3"/>
    <x v="2"/>
    <s v="Standard Rules"/>
    <d v="2023-09-01T08:46:00"/>
  </r>
  <r>
    <x v="1161"/>
    <s v="321 Pine St"/>
    <n v="5"/>
    <x v="3"/>
    <d v="2023-09-01T11:47:00"/>
    <x v="0"/>
    <s v="D89"/>
    <n v="6.9411764705882355"/>
    <x v="0"/>
    <s v="Truck B"/>
    <s v="CityD"/>
    <n v="118"/>
    <n v="11"/>
    <n v="107"/>
    <x v="0"/>
    <s v="Delayed"/>
    <n v="100"/>
    <x v="1"/>
    <n v="5"/>
    <x v="2"/>
    <x v="0"/>
    <s v="Standard Rules"/>
    <d v="2023-09-01T17:16:00"/>
  </r>
  <r>
    <x v="1162"/>
    <s v="814 Cedar St"/>
    <n v="5"/>
    <x v="4"/>
    <d v="2023-09-04T16:52:00"/>
    <x v="0"/>
    <s v="D66"/>
    <n v="5.1428571428571432"/>
    <x v="1"/>
    <s v="Truck B"/>
    <s v="CityD"/>
    <n v="72"/>
    <n v="28"/>
    <n v="44"/>
    <x v="0"/>
    <s v="Extremely Delayed"/>
    <n v="100"/>
    <x v="2"/>
    <n v="5"/>
    <x v="0"/>
    <x v="2"/>
    <s v="Standard Rules"/>
    <d v="2023-09-01T08:34:00"/>
  </r>
  <r>
    <x v="1163"/>
    <s v="771 Oak St"/>
    <n v="5"/>
    <x v="4"/>
    <d v="2023-09-05T11:18:00"/>
    <x v="0"/>
    <s v="D15"/>
    <n v="6.5555555555555554"/>
    <x v="0"/>
    <s v="Bike C"/>
    <s v="CityE"/>
    <n v="118"/>
    <n v="0"/>
    <n v="118"/>
    <x v="1"/>
    <s v="On time"/>
    <n v="100"/>
    <x v="2"/>
    <n v="5"/>
    <x v="4"/>
    <x v="1"/>
    <s v="Custom Rules"/>
    <d v="2023-09-01T09:21:00"/>
  </r>
  <r>
    <x v="1164"/>
    <s v="164 Main St"/>
    <n v="5"/>
    <x v="0"/>
    <d v="2023-09-01T12:28:00"/>
    <x v="1"/>
    <s v="D100"/>
    <n v="16.285714285714285"/>
    <x v="1"/>
    <s v="Bike C"/>
    <s v="CityE"/>
    <n v="228"/>
    <n v="20"/>
    <n v="208"/>
    <x v="0"/>
    <s v="Extremely Delayed"/>
    <n v="100"/>
    <x v="2"/>
    <n v="5"/>
    <x v="3"/>
    <x v="2"/>
    <s v="Standard Rules"/>
    <d v="2023-09-01T08:32:00"/>
  </r>
  <r>
    <x v="1165"/>
    <s v="833 Elm St"/>
    <n v="5"/>
    <x v="0"/>
    <d v="2023-09-08T12:32:00"/>
    <x v="0"/>
    <s v="D79"/>
    <n v="19.272727272727273"/>
    <x v="1"/>
    <s v="Bike C"/>
    <s v="CityE"/>
    <n v="212"/>
    <n v="9"/>
    <n v="203"/>
    <x v="0"/>
    <s v="Delayed"/>
    <n v="100"/>
    <x v="0"/>
    <n v="5"/>
    <x v="0"/>
    <x v="2"/>
    <s v="Standard Rules"/>
    <d v="2023-09-01T09:47:00"/>
  </r>
  <r>
    <x v="1166"/>
    <s v="685 Cedar St"/>
    <n v="5"/>
    <x v="0"/>
    <d v="2023-09-06T16:38:00"/>
    <x v="1"/>
    <s v="D61"/>
    <n v="8.8947368421052637"/>
    <x v="0"/>
    <s v="Truck B"/>
    <s v="CityD"/>
    <n v="169"/>
    <n v="24"/>
    <n v="145"/>
    <x v="0"/>
    <s v="Extremely Delayed"/>
    <n v="100"/>
    <x v="0"/>
    <n v="5"/>
    <x v="4"/>
    <x v="2"/>
    <s v="Custom Rules"/>
    <d v="2023-09-01T15:29:00"/>
  </r>
  <r>
    <x v="1167"/>
    <s v="489 Oak St"/>
    <n v="5"/>
    <x v="1"/>
    <d v="2023-09-08T08:17:00"/>
    <x v="0"/>
    <s v="D20"/>
    <n v="8.625"/>
    <x v="0"/>
    <s v="Van A"/>
    <s v="CityC"/>
    <n v="138"/>
    <n v="19"/>
    <n v="119"/>
    <x v="0"/>
    <s v="Extremely Delayed"/>
    <n v="100"/>
    <x v="0"/>
    <n v="5"/>
    <x v="1"/>
    <x v="1"/>
    <s v="Custom Rules"/>
    <d v="2023-09-01T13:47:00"/>
  </r>
  <r>
    <x v="1168"/>
    <s v="535 Main St"/>
    <n v="5"/>
    <x v="2"/>
    <d v="2023-09-03T08:51:00"/>
    <x v="0"/>
    <s v="D17"/>
    <n v="6.6"/>
    <x v="1"/>
    <s v="Van A"/>
    <s v="CityE"/>
    <n v="99"/>
    <n v="13"/>
    <n v="86"/>
    <x v="0"/>
    <s v="Delayed"/>
    <n v="100"/>
    <x v="2"/>
    <n v="5"/>
    <x v="2"/>
    <x v="1"/>
    <s v="Standard Rules"/>
    <d v="2023-09-01T12:14:00"/>
  </r>
  <r>
    <x v="1169"/>
    <s v="180 Oak St"/>
    <n v="5"/>
    <x v="0"/>
    <d v="2023-09-06T08:55:00"/>
    <x v="0"/>
    <s v="D26"/>
    <n v="10.933333333333334"/>
    <x v="1"/>
    <s v="Van A"/>
    <s v="CityA"/>
    <n v="164"/>
    <n v="27"/>
    <n v="137"/>
    <x v="0"/>
    <s v="Extremely Delayed"/>
    <n v="100"/>
    <x v="2"/>
    <n v="5"/>
    <x v="3"/>
    <x v="0"/>
    <s v="Standard Rules"/>
    <d v="2023-09-01T12:13:00"/>
  </r>
  <r>
    <x v="1170"/>
    <s v="637 Main St"/>
    <n v="5"/>
    <x v="4"/>
    <d v="2023-09-06T14:49:00"/>
    <x v="0"/>
    <s v="D87"/>
    <n v="7.4545454545454541"/>
    <x v="1"/>
    <s v="Truck B"/>
    <s v="CityB"/>
    <n v="82"/>
    <n v="13"/>
    <n v="69"/>
    <x v="0"/>
    <s v="Delayed"/>
    <n v="100"/>
    <x v="0"/>
    <n v="5"/>
    <x v="4"/>
    <x v="1"/>
    <s v="Standard Rules"/>
    <d v="2023-09-01T09:49:00"/>
  </r>
  <r>
    <x v="1171"/>
    <s v="389 Pine St"/>
    <n v="5"/>
    <x v="3"/>
    <d v="2023-09-06T09:39:00"/>
    <x v="0"/>
    <s v="D77"/>
    <n v="16.399999999999999"/>
    <x v="1"/>
    <s v="Van A"/>
    <s v="CityC"/>
    <n v="164"/>
    <n v="6"/>
    <n v="158"/>
    <x v="0"/>
    <s v="Delayed"/>
    <n v="100"/>
    <x v="0"/>
    <n v="5"/>
    <x v="4"/>
    <x v="0"/>
    <s v="Custom Rules"/>
    <d v="2023-09-01T11:49:00"/>
  </r>
  <r>
    <x v="1172"/>
    <s v="520 Pine St"/>
    <n v="5"/>
    <x v="1"/>
    <d v="2023-09-08T11:50:00"/>
    <x v="0"/>
    <s v="D98"/>
    <n v="9.9047619047619051"/>
    <x v="0"/>
    <s v="Bike C"/>
    <s v="CityE"/>
    <n v="208"/>
    <n v="25"/>
    <n v="183"/>
    <x v="0"/>
    <s v="Extremely Delayed"/>
    <n v="100"/>
    <x v="0"/>
    <n v="5"/>
    <x v="0"/>
    <x v="2"/>
    <s v="Standard Rules"/>
    <d v="2023-09-01T15:42:00"/>
  </r>
  <r>
    <x v="1173"/>
    <s v="27 Main St"/>
    <n v="5"/>
    <x v="0"/>
    <d v="2023-09-03T15:16:00"/>
    <x v="1"/>
    <s v="D76"/>
    <n v="6.8461538461538458"/>
    <x v="1"/>
    <s v="Van A"/>
    <s v="CityC"/>
    <n v="89"/>
    <n v="18"/>
    <n v="71"/>
    <x v="0"/>
    <s v="Extremely Delayed"/>
    <n v="100"/>
    <x v="2"/>
    <n v="5"/>
    <x v="0"/>
    <x v="0"/>
    <s v="Expedited Rules"/>
    <d v="2023-09-01T16:15:00"/>
  </r>
  <r>
    <x v="1174"/>
    <s v="51 Main St"/>
    <n v="5"/>
    <x v="4"/>
    <d v="2023-09-04T14:27:00"/>
    <x v="0"/>
    <s v="D82"/>
    <n v="8.4615384615384617"/>
    <x v="1"/>
    <s v="Bike C"/>
    <s v="CityE"/>
    <n v="110"/>
    <n v="19"/>
    <n v="91"/>
    <x v="0"/>
    <s v="Extremely Delayed"/>
    <n v="100"/>
    <x v="2"/>
    <n v="5"/>
    <x v="3"/>
    <x v="2"/>
    <s v="Standard Rules"/>
    <d v="2023-09-01T09:19:00"/>
  </r>
  <r>
    <x v="1175"/>
    <s v="908 Elm St"/>
    <n v="5"/>
    <x v="1"/>
    <d v="2023-09-06T10:56:00"/>
    <x v="1"/>
    <s v="D50"/>
    <n v="5.833333333333333"/>
    <x v="0"/>
    <s v="Van A"/>
    <s v="CityD"/>
    <n v="105"/>
    <n v="29"/>
    <n v="76"/>
    <x v="0"/>
    <s v="Extremely Delayed"/>
    <n v="100"/>
    <x v="2"/>
    <n v="5"/>
    <x v="3"/>
    <x v="2"/>
    <s v="Expedited Rules"/>
    <d v="2023-09-01T09:05:00"/>
  </r>
  <r>
    <x v="1176"/>
    <s v="354 Oak St"/>
    <n v="5"/>
    <x v="3"/>
    <d v="2023-09-05T14:14:00"/>
    <x v="0"/>
    <s v="D33"/>
    <n v="7.6428571428571432"/>
    <x v="1"/>
    <s v="Van A"/>
    <s v="CityB"/>
    <n v="107"/>
    <n v="28"/>
    <n v="79"/>
    <x v="0"/>
    <s v="Extremely Delayed"/>
    <n v="100"/>
    <x v="0"/>
    <n v="5"/>
    <x v="2"/>
    <x v="0"/>
    <s v="Custom Rules"/>
    <d v="2023-09-01T15:32:00"/>
  </r>
  <r>
    <x v="1177"/>
    <s v="371 Cedar St"/>
    <n v="5"/>
    <x v="4"/>
    <d v="2023-09-08T10:28:00"/>
    <x v="1"/>
    <s v="D62"/>
    <n v="12.666666666666666"/>
    <x v="1"/>
    <s v="Truck B"/>
    <s v="CityB"/>
    <n v="114"/>
    <n v="23"/>
    <n v="91"/>
    <x v="0"/>
    <s v="Extremely Delayed"/>
    <n v="100"/>
    <x v="2"/>
    <n v="5"/>
    <x v="0"/>
    <x v="2"/>
    <s v="Standard Rules"/>
    <d v="2023-09-01T13:42:00"/>
  </r>
  <r>
    <x v="1178"/>
    <s v="543 Elm St"/>
    <n v="5"/>
    <x v="1"/>
    <d v="2023-09-03T15:20:00"/>
    <x v="0"/>
    <s v="D63"/>
    <n v="17.636363636363637"/>
    <x v="1"/>
    <s v="Van A"/>
    <s v="CityA"/>
    <n v="194"/>
    <n v="6"/>
    <n v="188"/>
    <x v="0"/>
    <s v="Delayed"/>
    <n v="100"/>
    <x v="2"/>
    <n v="5"/>
    <x v="2"/>
    <x v="1"/>
    <s v="Expedited Rules"/>
    <d v="2023-09-01T15:38:00"/>
  </r>
  <r>
    <x v="1179"/>
    <s v="387 Cedar St"/>
    <n v="5"/>
    <x v="3"/>
    <d v="2023-09-06T10:58:00"/>
    <x v="1"/>
    <s v="D100"/>
    <n v="7.5"/>
    <x v="1"/>
    <s v="Van A"/>
    <s v="CityC"/>
    <n v="105"/>
    <n v="13"/>
    <n v="92"/>
    <x v="0"/>
    <s v="Delayed"/>
    <n v="100"/>
    <x v="2"/>
    <n v="5"/>
    <x v="0"/>
    <x v="0"/>
    <s v="Custom Rules"/>
    <d v="2023-09-01T15:51:00"/>
  </r>
  <r>
    <x v="1180"/>
    <s v="242 Pine St"/>
    <n v="5"/>
    <x v="2"/>
    <d v="2023-09-07T10:01:00"/>
    <x v="0"/>
    <s v="D16"/>
    <n v="4.9444444444444446"/>
    <x v="0"/>
    <s v="Van A"/>
    <s v="CityB"/>
    <n v="89"/>
    <n v="28"/>
    <n v="61"/>
    <x v="0"/>
    <s v="Extremely Delayed"/>
    <n v="100"/>
    <x v="2"/>
    <n v="5"/>
    <x v="0"/>
    <x v="1"/>
    <s v="Expedited Rules"/>
    <d v="2023-09-01T09:04:00"/>
  </r>
  <r>
    <x v="1181"/>
    <s v="817 Oak St"/>
    <n v="5"/>
    <x v="0"/>
    <d v="2023-09-07T09:56:00"/>
    <x v="1"/>
    <s v="D69"/>
    <n v="13.307692307692308"/>
    <x v="1"/>
    <s v="Van A"/>
    <s v="CityE"/>
    <n v="173"/>
    <n v="28"/>
    <n v="145"/>
    <x v="0"/>
    <s v="Extremely Delayed"/>
    <n v="100"/>
    <x v="0"/>
    <n v="5"/>
    <x v="3"/>
    <x v="2"/>
    <s v="Expedited Rules"/>
    <d v="2023-09-01T09:05:00"/>
  </r>
  <r>
    <x v="1182"/>
    <s v="234 Oak St"/>
    <n v="5"/>
    <x v="4"/>
    <d v="2023-09-02T13:34:00"/>
    <x v="0"/>
    <s v="D26"/>
    <n v="4.8"/>
    <x v="1"/>
    <s v="Truck B"/>
    <s v="CityE"/>
    <n v="72"/>
    <n v="4"/>
    <n v="68"/>
    <x v="0"/>
    <s v="Delayed"/>
    <n v="100"/>
    <x v="0"/>
    <n v="5"/>
    <x v="0"/>
    <x v="2"/>
    <s v="Expedited Rules"/>
    <d v="2023-09-01T16:48:00"/>
  </r>
  <r>
    <x v="1183"/>
    <s v="678 Main St"/>
    <n v="5"/>
    <x v="4"/>
    <d v="2023-09-03T10:51:00"/>
    <x v="1"/>
    <s v="D63"/>
    <n v="18.636363636363637"/>
    <x v="1"/>
    <s v="Bike C"/>
    <s v="CityD"/>
    <n v="205"/>
    <n v="20"/>
    <n v="185"/>
    <x v="0"/>
    <s v="Extremely Delayed"/>
    <n v="100"/>
    <x v="1"/>
    <n v="5"/>
    <x v="3"/>
    <x v="1"/>
    <s v="Standard Rules"/>
    <d v="2023-09-01T10:22:00"/>
  </r>
  <r>
    <x v="1184"/>
    <s v="318 Elm St"/>
    <n v="5"/>
    <x v="0"/>
    <d v="2023-09-06T08:41:00"/>
    <x v="1"/>
    <s v="D44"/>
    <n v="6.666666666666667"/>
    <x v="1"/>
    <s v="Truck B"/>
    <s v="CityB"/>
    <n v="80"/>
    <n v="22"/>
    <n v="58"/>
    <x v="0"/>
    <s v="Extremely Delayed"/>
    <n v="100"/>
    <x v="2"/>
    <n v="5"/>
    <x v="2"/>
    <x v="1"/>
    <s v="Expedited Rules"/>
    <d v="2023-09-01T17:19:00"/>
  </r>
  <r>
    <x v="1185"/>
    <s v="385 Main St"/>
    <n v="5"/>
    <x v="0"/>
    <d v="2023-09-05T10:09:00"/>
    <x v="0"/>
    <s v="D30"/>
    <n v="6.1764705882352944"/>
    <x v="0"/>
    <s v="Bike C"/>
    <s v="CityB"/>
    <n v="105"/>
    <n v="14"/>
    <n v="91"/>
    <x v="0"/>
    <s v="Delayed"/>
    <n v="100"/>
    <x v="1"/>
    <n v="5"/>
    <x v="3"/>
    <x v="0"/>
    <s v="Expedited Rules"/>
    <d v="2023-09-01T12:14:00"/>
  </r>
  <r>
    <x v="1186"/>
    <s v="732 Main St"/>
    <n v="5"/>
    <x v="1"/>
    <d v="2023-09-06T09:04:00"/>
    <x v="1"/>
    <s v="D6"/>
    <n v="8.375"/>
    <x v="0"/>
    <s v="Bike C"/>
    <s v="CityD"/>
    <n v="134"/>
    <n v="28"/>
    <n v="106"/>
    <x v="0"/>
    <s v="Extremely Delayed"/>
    <n v="100"/>
    <x v="0"/>
    <n v="5"/>
    <x v="2"/>
    <x v="1"/>
    <s v="Expedited Rules"/>
    <d v="2023-09-01T09:32:00"/>
  </r>
  <r>
    <x v="1187"/>
    <s v="55 Pine St"/>
    <n v="5"/>
    <x v="2"/>
    <d v="2023-09-01T14:13:00"/>
    <x v="0"/>
    <s v="D58"/>
    <n v="7.875"/>
    <x v="0"/>
    <s v="Bike C"/>
    <s v="CityE"/>
    <n v="126"/>
    <n v="29"/>
    <n v="97"/>
    <x v="0"/>
    <s v="Extremely Delayed"/>
    <n v="100"/>
    <x v="0"/>
    <n v="5"/>
    <x v="2"/>
    <x v="0"/>
    <s v="Expedited Rules"/>
    <d v="2023-09-01T09:56:00"/>
  </r>
  <r>
    <x v="1188"/>
    <s v="247 Pine St"/>
    <n v="5"/>
    <x v="0"/>
    <d v="2023-09-06T10:37:00"/>
    <x v="0"/>
    <s v="D54"/>
    <n v="4.9000000000000004"/>
    <x v="0"/>
    <s v="Van A"/>
    <s v="CityE"/>
    <n v="98"/>
    <n v="10"/>
    <n v="88"/>
    <x v="0"/>
    <s v="Delayed"/>
    <n v="100"/>
    <x v="1"/>
    <n v="5"/>
    <x v="1"/>
    <x v="0"/>
    <s v="Standard Rules"/>
    <d v="2023-09-01T15:18:00"/>
  </r>
  <r>
    <x v="1189"/>
    <s v="877 Cedar St"/>
    <n v="5"/>
    <x v="0"/>
    <d v="2023-09-07T13:48:00"/>
    <x v="1"/>
    <s v="D72"/>
    <n v="11.857142857142858"/>
    <x v="1"/>
    <s v="Truck B"/>
    <s v="CityB"/>
    <n v="166"/>
    <n v="17"/>
    <n v="149"/>
    <x v="0"/>
    <s v="Extremely Delayed"/>
    <n v="100"/>
    <x v="2"/>
    <n v="5"/>
    <x v="3"/>
    <x v="0"/>
    <s v="Standard Rules"/>
    <d v="2023-09-01T16:34:00"/>
  </r>
  <r>
    <x v="1190"/>
    <s v="472 Cedar St"/>
    <n v="5"/>
    <x v="4"/>
    <d v="2023-09-04T11:27:00"/>
    <x v="1"/>
    <s v="D14"/>
    <n v="9.5294117647058822"/>
    <x v="0"/>
    <s v="Truck B"/>
    <s v="CityA"/>
    <n v="162"/>
    <n v="0"/>
    <n v="162"/>
    <x v="1"/>
    <s v="On time"/>
    <n v="100"/>
    <x v="1"/>
    <n v="5"/>
    <x v="2"/>
    <x v="1"/>
    <s v="Custom Rules"/>
    <d v="2023-09-01T10:12:00"/>
  </r>
  <r>
    <x v="1191"/>
    <s v="806 Main St"/>
    <n v="5"/>
    <x v="0"/>
    <d v="2023-09-03T15:42:00"/>
    <x v="1"/>
    <s v="D1"/>
    <n v="9.1578947368421044"/>
    <x v="0"/>
    <s v="Van A"/>
    <s v="CityD"/>
    <n v="174"/>
    <n v="22"/>
    <n v="152"/>
    <x v="0"/>
    <s v="Extremely Delayed"/>
    <n v="100"/>
    <x v="1"/>
    <n v="5"/>
    <x v="1"/>
    <x v="0"/>
    <s v="Standard Rules"/>
    <d v="2023-09-01T16:45:00"/>
  </r>
  <r>
    <x v="1192"/>
    <s v="798 Cedar St"/>
    <n v="5"/>
    <x v="2"/>
    <d v="2023-09-05T14:11:00"/>
    <x v="1"/>
    <s v="D24"/>
    <n v="9.117647058823529"/>
    <x v="0"/>
    <s v="Van A"/>
    <s v="CityD"/>
    <n v="155"/>
    <n v="1"/>
    <n v="154"/>
    <x v="0"/>
    <s v="Delayed"/>
    <n v="100"/>
    <x v="0"/>
    <n v="5"/>
    <x v="0"/>
    <x v="0"/>
    <s v="Standard Rules"/>
    <d v="2023-09-01T14:50:00"/>
  </r>
  <r>
    <x v="1193"/>
    <s v="129 Main St"/>
    <n v="5"/>
    <x v="3"/>
    <d v="2023-09-07T10:02:00"/>
    <x v="1"/>
    <s v="D37"/>
    <n v="12.545454545454545"/>
    <x v="1"/>
    <s v="Van A"/>
    <s v="CityD"/>
    <n v="138"/>
    <n v="20"/>
    <n v="118"/>
    <x v="0"/>
    <s v="Extremely Delayed"/>
    <n v="100"/>
    <x v="1"/>
    <n v="5"/>
    <x v="1"/>
    <x v="1"/>
    <s v="Standard Rules"/>
    <d v="2023-09-01T16:54:00"/>
  </r>
  <r>
    <x v="1194"/>
    <s v="275 Main St"/>
    <n v="5"/>
    <x v="3"/>
    <d v="2023-09-06T14:04:00"/>
    <x v="0"/>
    <s v="D71"/>
    <n v="6.75"/>
    <x v="0"/>
    <s v="Truck B"/>
    <s v="CityA"/>
    <n v="135"/>
    <n v="12"/>
    <n v="123"/>
    <x v="0"/>
    <s v="Delayed"/>
    <n v="100"/>
    <x v="2"/>
    <n v="5"/>
    <x v="3"/>
    <x v="1"/>
    <s v="Custom Rules"/>
    <d v="2023-09-01T11:36:00"/>
  </r>
  <r>
    <x v="1195"/>
    <s v="887 Pine St"/>
    <n v="5"/>
    <x v="4"/>
    <d v="2023-09-01T12:39:00"/>
    <x v="1"/>
    <s v="D2"/>
    <n v="7.32"/>
    <x v="0"/>
    <s v="Van A"/>
    <s v="CityD"/>
    <n v="183"/>
    <n v="2"/>
    <n v="181"/>
    <x v="0"/>
    <s v="Delayed"/>
    <n v="100"/>
    <x v="1"/>
    <n v="5"/>
    <x v="4"/>
    <x v="0"/>
    <s v="Standard Rules"/>
    <d v="2023-09-01T10:25:00"/>
  </r>
  <r>
    <x v="1196"/>
    <s v="855 Cedar St"/>
    <n v="5"/>
    <x v="3"/>
    <d v="2023-09-02T16:21:00"/>
    <x v="1"/>
    <s v="D87"/>
    <n v="17.181818181818183"/>
    <x v="1"/>
    <s v="Truck B"/>
    <s v="CityE"/>
    <n v="189"/>
    <n v="22"/>
    <n v="167"/>
    <x v="0"/>
    <s v="Extremely Delayed"/>
    <n v="100"/>
    <x v="0"/>
    <n v="5"/>
    <x v="2"/>
    <x v="2"/>
    <s v="Standard Rules"/>
    <d v="2023-09-01T09:06:00"/>
  </r>
  <r>
    <x v="1197"/>
    <s v="912 Cedar St"/>
    <n v="5"/>
    <x v="0"/>
    <d v="2023-09-02T11:13:00"/>
    <x v="0"/>
    <s v="D93"/>
    <n v="12.5"/>
    <x v="0"/>
    <s v="Van A"/>
    <s v="CityE"/>
    <n v="225"/>
    <n v="11"/>
    <n v="214"/>
    <x v="0"/>
    <s v="Delayed"/>
    <n v="100"/>
    <x v="1"/>
    <n v="5"/>
    <x v="0"/>
    <x v="1"/>
    <s v="Expedited Rules"/>
    <d v="2023-09-01T08:55:00"/>
  </r>
  <r>
    <x v="1198"/>
    <s v="757 Main St"/>
    <n v="5"/>
    <x v="4"/>
    <d v="2023-09-01T11:41:00"/>
    <x v="1"/>
    <s v="D92"/>
    <n v="5.2307692307692308"/>
    <x v="1"/>
    <s v="Bike C"/>
    <s v="CityD"/>
    <n v="68"/>
    <n v="4"/>
    <n v="64"/>
    <x v="0"/>
    <s v="Delayed"/>
    <n v="100"/>
    <x v="1"/>
    <n v="5"/>
    <x v="0"/>
    <x v="2"/>
    <s v="Expedited Rules"/>
    <d v="2023-09-01T11:35:00"/>
  </r>
  <r>
    <x v="1199"/>
    <s v="641 Oak St"/>
    <n v="5"/>
    <x v="2"/>
    <d v="2023-09-04T08:17:00"/>
    <x v="0"/>
    <s v="D71"/>
    <n v="8.15"/>
    <x v="0"/>
    <s v="Van A"/>
    <s v="CityB"/>
    <n v="163"/>
    <n v="9"/>
    <n v="154"/>
    <x v="0"/>
    <s v="Delayed"/>
    <n v="100"/>
    <x v="1"/>
    <n v="5"/>
    <x v="1"/>
    <x v="2"/>
    <s v="Standard Rules"/>
    <d v="2023-09-01T13:03:00"/>
  </r>
  <r>
    <x v="1200"/>
    <s v="561 Pine St"/>
    <n v="5"/>
    <x v="1"/>
    <d v="2023-09-02T10:04:00"/>
    <x v="1"/>
    <s v="D47"/>
    <n v="19.5"/>
    <x v="1"/>
    <s v="Bike C"/>
    <s v="CityB"/>
    <n v="234"/>
    <n v="3"/>
    <n v="231"/>
    <x v="0"/>
    <s v="Delayed"/>
    <n v="100"/>
    <x v="0"/>
    <n v="5"/>
    <x v="2"/>
    <x v="0"/>
    <s v="Standard Rules"/>
    <d v="2023-09-01T16:41:00"/>
  </r>
  <r>
    <x v="1201"/>
    <s v="902 Elm St"/>
    <n v="5"/>
    <x v="0"/>
    <d v="2023-09-03T10:54:00"/>
    <x v="1"/>
    <s v="D46"/>
    <n v="11.428571428571429"/>
    <x v="1"/>
    <s v="Truck B"/>
    <s v="CityC"/>
    <n v="160"/>
    <n v="27"/>
    <n v="133"/>
    <x v="0"/>
    <s v="Extremely Delayed"/>
    <n v="100"/>
    <x v="2"/>
    <n v="5"/>
    <x v="1"/>
    <x v="1"/>
    <s v="Custom Rules"/>
    <d v="2023-09-01T13:47:00"/>
  </r>
  <r>
    <x v="1202"/>
    <s v="199 Pine St"/>
    <n v="5"/>
    <x v="2"/>
    <d v="2023-09-03T09:53:00"/>
    <x v="0"/>
    <s v="D60"/>
    <n v="5"/>
    <x v="0"/>
    <s v="Van A"/>
    <s v="CityD"/>
    <n v="105"/>
    <n v="21"/>
    <n v="84"/>
    <x v="0"/>
    <s v="Extremely Delayed"/>
    <n v="100"/>
    <x v="2"/>
    <n v="5"/>
    <x v="1"/>
    <x v="2"/>
    <s v="Standard Rules"/>
    <d v="2023-09-01T15:54:00"/>
  </r>
  <r>
    <x v="1203"/>
    <s v="542 Main St"/>
    <n v="5"/>
    <x v="1"/>
    <d v="2023-09-05T09:23:00"/>
    <x v="1"/>
    <s v="D65"/>
    <n v="8.25"/>
    <x v="0"/>
    <s v="Bike C"/>
    <s v="CityE"/>
    <n v="165"/>
    <n v="2"/>
    <n v="163"/>
    <x v="0"/>
    <s v="Delayed"/>
    <n v="100"/>
    <x v="0"/>
    <n v="5"/>
    <x v="2"/>
    <x v="0"/>
    <s v="Expedited Rules"/>
    <d v="2023-09-01T16:38:00"/>
  </r>
  <r>
    <x v="1204"/>
    <s v="275 Elm St"/>
    <n v="5"/>
    <x v="2"/>
    <d v="2023-09-02T16:42:00"/>
    <x v="1"/>
    <s v="D5"/>
    <n v="11.294117647058824"/>
    <x v="0"/>
    <s v="Bike C"/>
    <s v="CityE"/>
    <n v="192"/>
    <n v="13"/>
    <n v="179"/>
    <x v="0"/>
    <s v="Delayed"/>
    <n v="100"/>
    <x v="1"/>
    <n v="5"/>
    <x v="3"/>
    <x v="1"/>
    <s v="Standard Rules"/>
    <d v="2023-09-01T13:30:00"/>
  </r>
  <r>
    <x v="1205"/>
    <s v="690 Main St"/>
    <n v="5"/>
    <x v="2"/>
    <d v="2023-09-03T13:34:00"/>
    <x v="1"/>
    <s v="D2"/>
    <n v="3.76"/>
    <x v="0"/>
    <s v="Van A"/>
    <s v="CityE"/>
    <n v="94"/>
    <n v="24"/>
    <n v="70"/>
    <x v="0"/>
    <s v="Extremely Delayed"/>
    <n v="100"/>
    <x v="2"/>
    <n v="5"/>
    <x v="1"/>
    <x v="2"/>
    <s v="Standard Rules"/>
    <d v="2023-09-01T16:28:00"/>
  </r>
  <r>
    <x v="1206"/>
    <s v="714 Pine St"/>
    <n v="5"/>
    <x v="0"/>
    <d v="2023-09-07T14:34:00"/>
    <x v="1"/>
    <s v="D22"/>
    <n v="7.5"/>
    <x v="1"/>
    <s v="Van A"/>
    <s v="CityB"/>
    <n v="90"/>
    <n v="20"/>
    <n v="70"/>
    <x v="0"/>
    <s v="Extremely Delayed"/>
    <n v="100"/>
    <x v="2"/>
    <n v="5"/>
    <x v="4"/>
    <x v="0"/>
    <s v="Custom Rules"/>
    <d v="2023-09-01T10:49:00"/>
  </r>
  <r>
    <x v="1207"/>
    <s v="695 Oak St"/>
    <n v="5"/>
    <x v="2"/>
    <d v="2023-09-07T16:31:00"/>
    <x v="0"/>
    <s v="D84"/>
    <n v="13.6875"/>
    <x v="0"/>
    <s v="Bike C"/>
    <s v="CityE"/>
    <n v="219"/>
    <n v="17"/>
    <n v="202"/>
    <x v="0"/>
    <s v="Extremely Delayed"/>
    <n v="100"/>
    <x v="1"/>
    <n v="5"/>
    <x v="1"/>
    <x v="1"/>
    <s v="Custom Rules"/>
    <d v="2023-09-01T10:35:00"/>
  </r>
  <r>
    <x v="1208"/>
    <s v="535 Cedar St"/>
    <n v="5"/>
    <x v="4"/>
    <d v="2023-09-01T12:57:00"/>
    <x v="0"/>
    <s v="D33"/>
    <n v="12.571428571428571"/>
    <x v="1"/>
    <s v="Bike C"/>
    <s v="CityE"/>
    <n v="176"/>
    <n v="2"/>
    <n v="174"/>
    <x v="0"/>
    <s v="Delayed"/>
    <n v="100"/>
    <x v="2"/>
    <n v="5"/>
    <x v="0"/>
    <x v="0"/>
    <s v="Expedited Rules"/>
    <d v="2023-09-01T15:56:00"/>
  </r>
  <r>
    <x v="1209"/>
    <s v="418 Oak St"/>
    <n v="5"/>
    <x v="2"/>
    <d v="2023-09-02T09:48:00"/>
    <x v="1"/>
    <s v="D86"/>
    <n v="14"/>
    <x v="1"/>
    <s v="Truck B"/>
    <s v="CityE"/>
    <n v="210"/>
    <n v="16"/>
    <n v="194"/>
    <x v="0"/>
    <s v="Extremely Delayed"/>
    <n v="100"/>
    <x v="1"/>
    <n v="5"/>
    <x v="3"/>
    <x v="1"/>
    <s v="Expedited Rules"/>
    <d v="2023-09-01T08:47:00"/>
  </r>
  <r>
    <x v="1210"/>
    <s v="22 Elm St"/>
    <n v="5"/>
    <x v="1"/>
    <d v="2023-09-05T16:20:00"/>
    <x v="0"/>
    <s v="D38"/>
    <n v="4.9230769230769234"/>
    <x v="1"/>
    <s v="Van A"/>
    <s v="CityB"/>
    <n v="64"/>
    <n v="0"/>
    <n v="64"/>
    <x v="1"/>
    <s v="On time"/>
    <n v="100"/>
    <x v="1"/>
    <n v="5"/>
    <x v="3"/>
    <x v="0"/>
    <s v="Custom Rules"/>
    <d v="2023-09-01T14:26:00"/>
  </r>
  <r>
    <x v="1211"/>
    <s v="775 Elm St"/>
    <n v="5"/>
    <x v="4"/>
    <d v="2023-09-01T16:34:00"/>
    <x v="1"/>
    <s v="D25"/>
    <n v="31.142857142857142"/>
    <x v="1"/>
    <s v="Truck B"/>
    <s v="CityB"/>
    <n v="218"/>
    <n v="16"/>
    <n v="202"/>
    <x v="0"/>
    <s v="Extremely Delayed"/>
    <n v="100"/>
    <x v="1"/>
    <n v="5"/>
    <x v="1"/>
    <x v="0"/>
    <s v="Custom Rules"/>
    <d v="2023-09-01T13:26:00"/>
  </r>
  <r>
    <x v="1212"/>
    <s v="740 Cedar St"/>
    <n v="5"/>
    <x v="1"/>
    <d v="2023-09-05T14:19:00"/>
    <x v="0"/>
    <s v="D99"/>
    <n v="11"/>
    <x v="0"/>
    <s v="Bike C"/>
    <s v="CityC"/>
    <n v="198"/>
    <n v="23"/>
    <n v="175"/>
    <x v="0"/>
    <s v="Extremely Delayed"/>
    <n v="100"/>
    <x v="1"/>
    <n v="5"/>
    <x v="2"/>
    <x v="1"/>
    <s v="Custom Rules"/>
    <d v="2023-09-01T15:06:00"/>
  </r>
  <r>
    <x v="1213"/>
    <s v="220 Main St"/>
    <n v="5"/>
    <x v="4"/>
    <d v="2023-09-01T10:53:00"/>
    <x v="1"/>
    <s v="D18"/>
    <n v="3.6190476190476191"/>
    <x v="0"/>
    <s v="Truck B"/>
    <s v="CityE"/>
    <n v="76"/>
    <n v="19"/>
    <n v="57"/>
    <x v="0"/>
    <s v="Extremely Delayed"/>
    <n v="100"/>
    <x v="2"/>
    <n v="5"/>
    <x v="1"/>
    <x v="2"/>
    <s v="Custom Rules"/>
    <d v="2023-09-01T11:52:00"/>
  </r>
  <r>
    <x v="1214"/>
    <s v="984 Oak St"/>
    <n v="5"/>
    <x v="3"/>
    <d v="2023-09-07T08:50:00"/>
    <x v="1"/>
    <s v="D28"/>
    <n v="9.8666666666666671"/>
    <x v="1"/>
    <s v="Truck B"/>
    <s v="CityD"/>
    <n v="148"/>
    <n v="20"/>
    <n v="128"/>
    <x v="0"/>
    <s v="Extremely Delayed"/>
    <n v="100"/>
    <x v="2"/>
    <n v="5"/>
    <x v="3"/>
    <x v="2"/>
    <s v="Expedited Rules"/>
    <d v="2023-09-01T11:09:00"/>
  </r>
  <r>
    <x v="1215"/>
    <s v="474 Main St"/>
    <n v="5"/>
    <x v="1"/>
    <d v="2023-09-08T10:36:00"/>
    <x v="1"/>
    <s v="D51"/>
    <n v="13.416666666666666"/>
    <x v="1"/>
    <s v="Bike C"/>
    <s v="CityD"/>
    <n v="161"/>
    <n v="3"/>
    <n v="158"/>
    <x v="0"/>
    <s v="Delayed"/>
    <n v="100"/>
    <x v="1"/>
    <n v="5"/>
    <x v="3"/>
    <x v="2"/>
    <s v="Expedited Rules"/>
    <d v="2023-09-01T16:34:00"/>
  </r>
  <r>
    <x v="1216"/>
    <s v="299 Pine St"/>
    <n v="5"/>
    <x v="2"/>
    <d v="2023-09-08T15:40:00"/>
    <x v="1"/>
    <s v="D24"/>
    <n v="7.117647058823529"/>
    <x v="0"/>
    <s v="Bike C"/>
    <s v="CityE"/>
    <n v="121"/>
    <n v="10"/>
    <n v="111"/>
    <x v="0"/>
    <s v="Delayed"/>
    <n v="100"/>
    <x v="1"/>
    <n v="5"/>
    <x v="4"/>
    <x v="1"/>
    <s v="Custom Rules"/>
    <d v="2023-09-01T11:49:00"/>
  </r>
  <r>
    <x v="1217"/>
    <s v="364 Oak St"/>
    <n v="5"/>
    <x v="4"/>
    <d v="2023-09-06T11:53:00"/>
    <x v="0"/>
    <s v="D21"/>
    <n v="9.6666666666666661"/>
    <x v="1"/>
    <s v="Bike C"/>
    <s v="CityE"/>
    <n v="145"/>
    <n v="9"/>
    <n v="136"/>
    <x v="0"/>
    <s v="Delayed"/>
    <n v="100"/>
    <x v="2"/>
    <n v="5"/>
    <x v="2"/>
    <x v="2"/>
    <s v="Expedited Rules"/>
    <d v="2023-09-01T15:41:00"/>
  </r>
  <r>
    <x v="1218"/>
    <s v="888 Main St"/>
    <n v="5"/>
    <x v="2"/>
    <d v="2023-09-07T16:20:00"/>
    <x v="0"/>
    <s v="D16"/>
    <n v="12.222222222222221"/>
    <x v="0"/>
    <s v="Bike C"/>
    <s v="CityD"/>
    <n v="220"/>
    <n v="22"/>
    <n v="198"/>
    <x v="0"/>
    <s v="Extremely Delayed"/>
    <n v="100"/>
    <x v="0"/>
    <n v="5"/>
    <x v="2"/>
    <x v="0"/>
    <s v="Standard Rules"/>
    <d v="2023-09-01T15:04:00"/>
  </r>
  <r>
    <x v="1219"/>
    <s v="413 Elm St"/>
    <n v="5"/>
    <x v="4"/>
    <d v="2023-09-07T14:18:00"/>
    <x v="0"/>
    <s v="D51"/>
    <n v="18.25"/>
    <x v="1"/>
    <s v="Bike C"/>
    <s v="CityD"/>
    <n v="219"/>
    <n v="21"/>
    <n v="198"/>
    <x v="0"/>
    <s v="Extremely Delayed"/>
    <n v="100"/>
    <x v="1"/>
    <n v="5"/>
    <x v="2"/>
    <x v="0"/>
    <s v="Expedited Rules"/>
    <d v="2023-09-01T17:32:00"/>
  </r>
  <r>
    <x v="1220"/>
    <s v="349 Cedar St"/>
    <n v="5"/>
    <x v="2"/>
    <d v="2023-09-02T12:49:00"/>
    <x v="1"/>
    <s v="D75"/>
    <n v="15.5"/>
    <x v="1"/>
    <s v="Truck B"/>
    <s v="CityD"/>
    <n v="186"/>
    <n v="17"/>
    <n v="169"/>
    <x v="0"/>
    <s v="Extremely Delayed"/>
    <n v="100"/>
    <x v="2"/>
    <n v="5"/>
    <x v="2"/>
    <x v="2"/>
    <s v="Expedited Rules"/>
    <d v="2023-09-01T11:36:00"/>
  </r>
  <r>
    <x v="1221"/>
    <s v="301 Elm St"/>
    <n v="5"/>
    <x v="3"/>
    <d v="2023-09-03T14:46:00"/>
    <x v="1"/>
    <s v="D5"/>
    <n v="13.470588235294118"/>
    <x v="0"/>
    <s v="Bike C"/>
    <s v="CityE"/>
    <n v="229"/>
    <n v="18"/>
    <n v="211"/>
    <x v="0"/>
    <s v="Extremely Delayed"/>
    <n v="100"/>
    <x v="0"/>
    <n v="5"/>
    <x v="2"/>
    <x v="2"/>
    <s v="Custom Rules"/>
    <d v="2023-09-01T10:03:00"/>
  </r>
  <r>
    <x v="1222"/>
    <s v="685 Main St"/>
    <n v="5"/>
    <x v="1"/>
    <d v="2023-09-03T11:18:00"/>
    <x v="0"/>
    <s v="D50"/>
    <n v="6.833333333333333"/>
    <x v="0"/>
    <s v="Bike C"/>
    <s v="CityB"/>
    <n v="123"/>
    <n v="19"/>
    <n v="104"/>
    <x v="0"/>
    <s v="Extremely Delayed"/>
    <n v="100"/>
    <x v="1"/>
    <n v="5"/>
    <x v="4"/>
    <x v="2"/>
    <s v="Expedited Rules"/>
    <d v="2023-09-01T08:30:00"/>
  </r>
  <r>
    <x v="1223"/>
    <s v="387 Oak St"/>
    <n v="5"/>
    <x v="1"/>
    <d v="2023-09-03T09:39:00"/>
    <x v="0"/>
    <s v="D78"/>
    <n v="13.538461538461538"/>
    <x v="1"/>
    <s v="Bike C"/>
    <s v="CityC"/>
    <n v="176"/>
    <n v="12"/>
    <n v="164"/>
    <x v="0"/>
    <s v="Delayed"/>
    <n v="100"/>
    <x v="1"/>
    <n v="5"/>
    <x v="3"/>
    <x v="2"/>
    <s v="Custom Rules"/>
    <d v="2023-09-01T11:28:00"/>
  </r>
  <r>
    <x v="1224"/>
    <s v="812 Oak St"/>
    <n v="5"/>
    <x v="4"/>
    <d v="2023-09-03T14:51:00"/>
    <x v="0"/>
    <s v="D86"/>
    <n v="9.4"/>
    <x v="1"/>
    <s v="Truck B"/>
    <s v="CityD"/>
    <n v="141"/>
    <n v="29"/>
    <n v="112"/>
    <x v="0"/>
    <s v="Extremely Delayed"/>
    <n v="100"/>
    <x v="2"/>
    <n v="5"/>
    <x v="2"/>
    <x v="0"/>
    <s v="Standard Rules"/>
    <d v="2023-09-01T13:46:00"/>
  </r>
  <r>
    <x v="1225"/>
    <s v="526 Cedar St"/>
    <n v="5"/>
    <x v="0"/>
    <d v="2023-09-04T10:04:00"/>
    <x v="0"/>
    <s v="D98"/>
    <n v="8.0952380952380949"/>
    <x v="0"/>
    <s v="Truck B"/>
    <s v="CityA"/>
    <n v="170"/>
    <n v="23"/>
    <n v="147"/>
    <x v="0"/>
    <s v="Extremely Delayed"/>
    <n v="100"/>
    <x v="0"/>
    <n v="5"/>
    <x v="4"/>
    <x v="1"/>
    <s v="Custom Rules"/>
    <d v="2023-09-01T09:15:00"/>
  </r>
  <r>
    <x v="1226"/>
    <s v="518 Main St"/>
    <n v="5"/>
    <x v="2"/>
    <d v="2023-09-05T10:01:00"/>
    <x v="0"/>
    <s v="D49"/>
    <n v="5.875"/>
    <x v="0"/>
    <s v="Van A"/>
    <s v="CityC"/>
    <n v="94"/>
    <n v="19"/>
    <n v="75"/>
    <x v="0"/>
    <s v="Extremely Delayed"/>
    <n v="100"/>
    <x v="2"/>
    <n v="5"/>
    <x v="4"/>
    <x v="0"/>
    <s v="Custom Rules"/>
    <d v="2023-09-01T17:21:00"/>
  </r>
  <r>
    <x v="1227"/>
    <s v="749 Main St"/>
    <n v="5"/>
    <x v="4"/>
    <d v="2023-09-05T09:02:00"/>
    <x v="1"/>
    <s v="D71"/>
    <n v="7.25"/>
    <x v="0"/>
    <s v="Van A"/>
    <s v="CityA"/>
    <n v="145"/>
    <n v="5"/>
    <n v="140"/>
    <x v="0"/>
    <s v="Delayed"/>
    <n v="100"/>
    <x v="2"/>
    <n v="5"/>
    <x v="3"/>
    <x v="2"/>
    <s v="Expedited Rules"/>
    <d v="2023-09-01T11:58:00"/>
  </r>
  <r>
    <x v="1228"/>
    <s v="248 Cedar St"/>
    <n v="5"/>
    <x v="0"/>
    <d v="2023-09-05T10:39:00"/>
    <x v="1"/>
    <s v="D46"/>
    <n v="5.0714285714285712"/>
    <x v="1"/>
    <s v="Truck B"/>
    <s v="CityB"/>
    <n v="71"/>
    <n v="5"/>
    <n v="66"/>
    <x v="0"/>
    <s v="Delayed"/>
    <n v="100"/>
    <x v="0"/>
    <n v="5"/>
    <x v="3"/>
    <x v="1"/>
    <s v="Expedited Rules"/>
    <d v="2023-09-01T17:34:00"/>
  </r>
  <r>
    <x v="1229"/>
    <s v="532 Elm St"/>
    <n v="5"/>
    <x v="4"/>
    <d v="2023-09-02T16:13:00"/>
    <x v="0"/>
    <s v="D59"/>
    <n v="5.25"/>
    <x v="0"/>
    <s v="Van A"/>
    <s v="CityC"/>
    <n v="84"/>
    <n v="0"/>
    <n v="84"/>
    <x v="1"/>
    <s v="On time"/>
    <n v="100"/>
    <x v="1"/>
    <n v="5"/>
    <x v="2"/>
    <x v="1"/>
    <s v="Custom Rules"/>
    <d v="2023-09-01T16:04:00"/>
  </r>
  <r>
    <x v="1230"/>
    <s v="340 Elm St"/>
    <n v="5"/>
    <x v="1"/>
    <d v="2023-09-08T12:46:00"/>
    <x v="1"/>
    <s v="D34"/>
    <n v="3"/>
    <x v="0"/>
    <s v="Bike C"/>
    <s v="CityE"/>
    <n v="75"/>
    <n v="24"/>
    <n v="51"/>
    <x v="0"/>
    <s v="Extremely Delayed"/>
    <n v="100"/>
    <x v="0"/>
    <n v="5"/>
    <x v="4"/>
    <x v="0"/>
    <s v="Custom Rules"/>
    <d v="2023-09-01T09:09:00"/>
  </r>
  <r>
    <x v="1231"/>
    <s v="625 Main St"/>
    <n v="5"/>
    <x v="4"/>
    <d v="2023-09-02T16:58:00"/>
    <x v="0"/>
    <s v="D51"/>
    <n v="11.666666666666666"/>
    <x v="1"/>
    <s v="Bike C"/>
    <s v="CityB"/>
    <n v="140"/>
    <n v="22"/>
    <n v="118"/>
    <x v="0"/>
    <s v="Extremely Delayed"/>
    <n v="100"/>
    <x v="1"/>
    <n v="5"/>
    <x v="2"/>
    <x v="2"/>
    <s v="Expedited Rules"/>
    <d v="2023-09-01T12:30:00"/>
  </r>
  <r>
    <x v="1232"/>
    <s v="39 Oak St"/>
    <n v="5"/>
    <x v="3"/>
    <d v="2023-09-08T09:30:00"/>
    <x v="0"/>
    <s v="D86"/>
    <n v="5.4666666666666668"/>
    <x v="1"/>
    <s v="Bike C"/>
    <s v="CityA"/>
    <n v="82"/>
    <n v="4"/>
    <n v="78"/>
    <x v="0"/>
    <s v="Delayed"/>
    <n v="100"/>
    <x v="1"/>
    <n v="5"/>
    <x v="3"/>
    <x v="0"/>
    <s v="Custom Rules"/>
    <d v="2023-09-01T11:20:00"/>
  </r>
  <r>
    <x v="1233"/>
    <s v="874 Oak St"/>
    <n v="5"/>
    <x v="2"/>
    <d v="2023-09-07T10:52:00"/>
    <x v="1"/>
    <s v="D61"/>
    <n v="10.263157894736842"/>
    <x v="0"/>
    <s v="Van A"/>
    <s v="CityE"/>
    <n v="195"/>
    <n v="10"/>
    <n v="185"/>
    <x v="0"/>
    <s v="Delayed"/>
    <n v="100"/>
    <x v="0"/>
    <n v="5"/>
    <x v="1"/>
    <x v="0"/>
    <s v="Standard Rules"/>
    <d v="2023-09-01T15:59:00"/>
  </r>
  <r>
    <x v="1234"/>
    <s v="210 Elm St"/>
    <n v="5"/>
    <x v="2"/>
    <d v="2023-09-02T12:36:00"/>
    <x v="1"/>
    <s v="D3"/>
    <n v="4.2272727272727275"/>
    <x v="0"/>
    <s v="Truck B"/>
    <s v="CityC"/>
    <n v="93"/>
    <n v="28"/>
    <n v="65"/>
    <x v="0"/>
    <s v="Extremely Delayed"/>
    <n v="100"/>
    <x v="0"/>
    <n v="5"/>
    <x v="3"/>
    <x v="0"/>
    <s v="Expedited Rules"/>
    <d v="2023-09-01T10:03:00"/>
  </r>
  <r>
    <x v="1235"/>
    <s v="994 Oak St"/>
    <n v="5"/>
    <x v="2"/>
    <d v="2023-09-04T10:32:00"/>
    <x v="1"/>
    <s v="D50"/>
    <n v="8.6666666666666661"/>
    <x v="0"/>
    <s v="Bike C"/>
    <s v="CityE"/>
    <n v="156"/>
    <n v="13"/>
    <n v="143"/>
    <x v="0"/>
    <s v="Delayed"/>
    <n v="100"/>
    <x v="1"/>
    <n v="5"/>
    <x v="1"/>
    <x v="1"/>
    <s v="Standard Rules"/>
    <d v="2023-09-01T16:26:00"/>
  </r>
  <r>
    <x v="1236"/>
    <s v="849 Cedar St"/>
    <n v="5"/>
    <x v="4"/>
    <d v="2023-09-01T09:47:00"/>
    <x v="0"/>
    <s v="D57"/>
    <n v="11.181818181818182"/>
    <x v="1"/>
    <s v="Van A"/>
    <s v="CityB"/>
    <n v="123"/>
    <n v="13"/>
    <n v="110"/>
    <x v="0"/>
    <s v="Delayed"/>
    <n v="100"/>
    <x v="0"/>
    <n v="5"/>
    <x v="3"/>
    <x v="0"/>
    <s v="Standard Rules"/>
    <d v="2023-09-01T13:52:00"/>
  </r>
  <r>
    <x v="1237"/>
    <s v="602 Oak St"/>
    <n v="5"/>
    <x v="3"/>
    <d v="2023-09-07T08:14:00"/>
    <x v="0"/>
    <s v="D88"/>
    <n v="21.7"/>
    <x v="1"/>
    <s v="Van A"/>
    <s v="CityA"/>
    <n v="217"/>
    <n v="1"/>
    <n v="216"/>
    <x v="0"/>
    <s v="Delayed"/>
    <n v="100"/>
    <x v="0"/>
    <n v="5"/>
    <x v="4"/>
    <x v="0"/>
    <s v="Standard Rules"/>
    <d v="2023-09-01T16:13:00"/>
  </r>
  <r>
    <x v="1238"/>
    <s v="405 Elm St"/>
    <n v="5"/>
    <x v="2"/>
    <d v="2023-09-01T14:26:00"/>
    <x v="0"/>
    <s v="D88"/>
    <n v="11"/>
    <x v="1"/>
    <s v="Truck B"/>
    <s v="CityC"/>
    <n v="110"/>
    <n v="7"/>
    <n v="103"/>
    <x v="0"/>
    <s v="Delayed"/>
    <n v="100"/>
    <x v="2"/>
    <n v="5"/>
    <x v="1"/>
    <x v="1"/>
    <s v="Standard Rules"/>
    <d v="2023-09-01T14:12:00"/>
  </r>
  <r>
    <x v="1239"/>
    <s v="826 Main St"/>
    <n v="5"/>
    <x v="3"/>
    <d v="2023-09-01T10:45:00"/>
    <x v="0"/>
    <s v="D46"/>
    <n v="12.071428571428571"/>
    <x v="1"/>
    <s v="Van A"/>
    <s v="CityB"/>
    <n v="169"/>
    <n v="8"/>
    <n v="161"/>
    <x v="0"/>
    <s v="Delayed"/>
    <n v="100"/>
    <x v="2"/>
    <n v="5"/>
    <x v="4"/>
    <x v="2"/>
    <s v="Standard Rules"/>
    <d v="2023-09-01T08:28:00"/>
  </r>
  <r>
    <x v="1240"/>
    <s v="97 Cedar St"/>
    <n v="5"/>
    <x v="1"/>
    <d v="2023-09-06T08:00:00"/>
    <x v="1"/>
    <s v="D9"/>
    <n v="10.0625"/>
    <x v="0"/>
    <s v="Van A"/>
    <s v="CityE"/>
    <n v="161"/>
    <n v="7"/>
    <n v="154"/>
    <x v="0"/>
    <s v="Delayed"/>
    <n v="100"/>
    <x v="0"/>
    <n v="5"/>
    <x v="3"/>
    <x v="2"/>
    <s v="Custom Rules"/>
    <d v="2023-09-01T09:13:00"/>
  </r>
  <r>
    <x v="1241"/>
    <s v="539 Pine St"/>
    <n v="5"/>
    <x v="3"/>
    <d v="2023-09-03T11:47:00"/>
    <x v="0"/>
    <s v="D56"/>
    <n v="14.583333333333334"/>
    <x v="1"/>
    <s v="Truck B"/>
    <s v="CityE"/>
    <n v="175"/>
    <n v="5"/>
    <n v="170"/>
    <x v="0"/>
    <s v="Delayed"/>
    <n v="100"/>
    <x v="2"/>
    <n v="5"/>
    <x v="4"/>
    <x v="0"/>
    <s v="Custom Rules"/>
    <d v="2023-09-01T09:01:00"/>
  </r>
  <r>
    <x v="1242"/>
    <s v="558 Main St"/>
    <n v="5"/>
    <x v="0"/>
    <d v="2023-09-04T16:21:00"/>
    <x v="0"/>
    <s v="D80"/>
    <n v="10.076923076923077"/>
    <x v="1"/>
    <s v="Bike C"/>
    <s v="CityB"/>
    <n v="131"/>
    <n v="26"/>
    <n v="105"/>
    <x v="0"/>
    <s v="Extremely Delayed"/>
    <n v="100"/>
    <x v="0"/>
    <n v="5"/>
    <x v="4"/>
    <x v="0"/>
    <s v="Standard Rules"/>
    <d v="2023-09-01T12:21:00"/>
  </r>
  <r>
    <x v="1243"/>
    <s v="1000 Elm St"/>
    <n v="5"/>
    <x v="2"/>
    <d v="2023-09-04T16:25:00"/>
    <x v="0"/>
    <s v="D89"/>
    <n v="11.352941176470589"/>
    <x v="0"/>
    <s v="Van A"/>
    <s v="CityE"/>
    <n v="193"/>
    <n v="24"/>
    <n v="169"/>
    <x v="0"/>
    <s v="Extremely Delayed"/>
    <n v="100"/>
    <x v="0"/>
    <n v="5"/>
    <x v="2"/>
    <x v="0"/>
    <s v="Custom Rules"/>
    <d v="2023-09-01T13:01:00"/>
  </r>
  <r>
    <x v="1244"/>
    <s v="608 Main St"/>
    <n v="5"/>
    <x v="2"/>
    <d v="2023-09-06T09:00:00"/>
    <x v="1"/>
    <s v="D16"/>
    <n v="9.5"/>
    <x v="0"/>
    <s v="Bike C"/>
    <s v="CityA"/>
    <n v="171"/>
    <n v="23"/>
    <n v="148"/>
    <x v="0"/>
    <s v="Extremely Delayed"/>
    <n v="100"/>
    <x v="0"/>
    <n v="5"/>
    <x v="1"/>
    <x v="0"/>
    <s v="Standard Rules"/>
    <d v="2023-09-01T16:09:00"/>
  </r>
  <r>
    <x v="1245"/>
    <s v="505 Elm St"/>
    <n v="5"/>
    <x v="2"/>
    <d v="2023-09-03T08:20:00"/>
    <x v="1"/>
    <s v="D32"/>
    <n v="17.153846153846153"/>
    <x v="1"/>
    <s v="Truck B"/>
    <s v="CityB"/>
    <n v="223"/>
    <n v="27"/>
    <n v="196"/>
    <x v="0"/>
    <s v="Extremely Delayed"/>
    <n v="100"/>
    <x v="1"/>
    <n v="5"/>
    <x v="0"/>
    <x v="0"/>
    <s v="Standard Rules"/>
    <d v="2023-09-01T09:09:00"/>
  </r>
  <r>
    <x v="1246"/>
    <s v="415 Oak St"/>
    <n v="5"/>
    <x v="2"/>
    <d v="2023-09-04T12:15:00"/>
    <x v="1"/>
    <s v="D74"/>
    <n v="14.933333333333334"/>
    <x v="1"/>
    <s v="Van A"/>
    <s v="CityB"/>
    <n v="224"/>
    <n v="12"/>
    <n v="212"/>
    <x v="0"/>
    <s v="Delayed"/>
    <n v="100"/>
    <x v="0"/>
    <n v="5"/>
    <x v="1"/>
    <x v="2"/>
    <s v="Custom Rules"/>
    <d v="2023-09-01T16:46:00"/>
  </r>
  <r>
    <x v="1247"/>
    <s v="41 Pine St"/>
    <n v="5"/>
    <x v="3"/>
    <d v="2023-09-01T16:45:00"/>
    <x v="0"/>
    <s v="D47"/>
    <n v="10.083333333333334"/>
    <x v="1"/>
    <s v="Bike C"/>
    <s v="CityD"/>
    <n v="121"/>
    <n v="16"/>
    <n v="105"/>
    <x v="0"/>
    <s v="Extremely Delayed"/>
    <n v="100"/>
    <x v="2"/>
    <n v="5"/>
    <x v="0"/>
    <x v="1"/>
    <s v="Custom Rules"/>
    <d v="2023-09-01T15:36:00"/>
  </r>
  <r>
    <x v="1248"/>
    <s v="741 Main St"/>
    <n v="5"/>
    <x v="3"/>
    <d v="2023-09-03T13:35:00"/>
    <x v="0"/>
    <s v="D90"/>
    <n v="19.25"/>
    <x v="1"/>
    <s v="Bike C"/>
    <s v="CityA"/>
    <n v="154"/>
    <n v="12"/>
    <n v="142"/>
    <x v="0"/>
    <s v="Delayed"/>
    <n v="100"/>
    <x v="1"/>
    <n v="5"/>
    <x v="2"/>
    <x v="2"/>
    <s v="Expedited Rules"/>
    <d v="2023-09-01T15:06:00"/>
  </r>
  <r>
    <x v="1249"/>
    <s v="941 Cedar St"/>
    <n v="5"/>
    <x v="0"/>
    <d v="2023-09-03T14:53:00"/>
    <x v="0"/>
    <s v="D96"/>
    <n v="7.85"/>
    <x v="0"/>
    <s v="Truck B"/>
    <s v="CityA"/>
    <n v="157"/>
    <n v="2"/>
    <n v="155"/>
    <x v="0"/>
    <s v="Delayed"/>
    <n v="100"/>
    <x v="0"/>
    <n v="5"/>
    <x v="2"/>
    <x v="2"/>
    <s v="Expedited Rules"/>
    <d v="2023-09-01T15:30:00"/>
  </r>
  <r>
    <x v="1250"/>
    <s v="509 Oak St"/>
    <n v="5"/>
    <x v="1"/>
    <d v="2023-09-08T08:03:00"/>
    <x v="1"/>
    <s v="D19"/>
    <n v="4.92"/>
    <x v="0"/>
    <s v="Van A"/>
    <s v="CityA"/>
    <n v="123"/>
    <n v="4"/>
    <n v="119"/>
    <x v="0"/>
    <s v="Delayed"/>
    <n v="100"/>
    <x v="1"/>
    <n v="5"/>
    <x v="1"/>
    <x v="1"/>
    <s v="Custom Rules"/>
    <d v="2023-09-01T14:24:00"/>
  </r>
  <r>
    <x v="1251"/>
    <s v="98 Pine St"/>
    <n v="5"/>
    <x v="0"/>
    <d v="2023-09-07T14:34:00"/>
    <x v="1"/>
    <s v="D12"/>
    <n v="7.5238095238095237"/>
    <x v="0"/>
    <s v="Van A"/>
    <s v="CityA"/>
    <n v="158"/>
    <n v="1"/>
    <n v="157"/>
    <x v="0"/>
    <s v="Delayed"/>
    <n v="100"/>
    <x v="1"/>
    <n v="5"/>
    <x v="1"/>
    <x v="0"/>
    <s v="Custom Rules"/>
    <d v="2023-09-01T15:11:00"/>
  </r>
  <r>
    <x v="1252"/>
    <s v="879 Pine St"/>
    <n v="5"/>
    <x v="0"/>
    <d v="2023-09-08T10:52:00"/>
    <x v="0"/>
    <s v="D42"/>
    <n v="19.636363636363637"/>
    <x v="1"/>
    <s v="Truck B"/>
    <s v="CityC"/>
    <n v="216"/>
    <n v="24"/>
    <n v="192"/>
    <x v="0"/>
    <s v="Extremely Delayed"/>
    <n v="100"/>
    <x v="2"/>
    <n v="5"/>
    <x v="0"/>
    <x v="2"/>
    <s v="Standard Rules"/>
    <d v="2023-09-01T15:14:00"/>
  </r>
  <r>
    <x v="1253"/>
    <s v="738 Cedar St"/>
    <n v="5"/>
    <x v="3"/>
    <d v="2023-09-04T14:59:00"/>
    <x v="0"/>
    <s v="D8"/>
    <n v="4.6875"/>
    <x v="0"/>
    <s v="Van A"/>
    <s v="CityC"/>
    <n v="75"/>
    <n v="8"/>
    <n v="67"/>
    <x v="0"/>
    <s v="Delayed"/>
    <n v="100"/>
    <x v="2"/>
    <n v="5"/>
    <x v="1"/>
    <x v="2"/>
    <s v="Standard Rules"/>
    <d v="2023-09-01T15:44:00"/>
  </r>
  <r>
    <x v="1254"/>
    <s v="11 Elm St"/>
    <n v="5"/>
    <x v="2"/>
    <d v="2023-09-04T11:11:00"/>
    <x v="0"/>
    <s v="D95"/>
    <n v="12.76923076923077"/>
    <x v="1"/>
    <s v="Bike C"/>
    <s v="CityA"/>
    <n v="166"/>
    <n v="29"/>
    <n v="137"/>
    <x v="0"/>
    <s v="Extremely Delayed"/>
    <n v="100"/>
    <x v="0"/>
    <n v="5"/>
    <x v="4"/>
    <x v="1"/>
    <s v="Custom Rules"/>
    <d v="2023-09-01T09:17:00"/>
  </r>
  <r>
    <x v="1255"/>
    <s v="841 Main St"/>
    <n v="5"/>
    <x v="3"/>
    <d v="2023-09-07T16:39:00"/>
    <x v="1"/>
    <s v="D15"/>
    <n v="5.333333333333333"/>
    <x v="0"/>
    <s v="Van A"/>
    <s v="CityD"/>
    <n v="96"/>
    <n v="27"/>
    <n v="69"/>
    <x v="0"/>
    <s v="Extremely Delayed"/>
    <n v="100"/>
    <x v="2"/>
    <n v="5"/>
    <x v="4"/>
    <x v="1"/>
    <s v="Standard Rules"/>
    <d v="2023-09-01T15:27:00"/>
  </r>
  <r>
    <x v="1256"/>
    <s v="601 Main St"/>
    <n v="5"/>
    <x v="4"/>
    <d v="2023-09-08T11:13:00"/>
    <x v="0"/>
    <s v="D53"/>
    <n v="9.526315789473685"/>
    <x v="0"/>
    <s v="Bike C"/>
    <s v="CityD"/>
    <n v="181"/>
    <n v="8"/>
    <n v="173"/>
    <x v="0"/>
    <s v="Delayed"/>
    <n v="100"/>
    <x v="0"/>
    <n v="5"/>
    <x v="2"/>
    <x v="0"/>
    <s v="Expedited Rules"/>
    <d v="2023-09-01T11:30:00"/>
  </r>
  <r>
    <x v="1257"/>
    <s v="798 Pine St"/>
    <n v="5"/>
    <x v="3"/>
    <d v="2023-09-02T14:57:00"/>
    <x v="1"/>
    <s v="D39"/>
    <n v="4.7857142857142856"/>
    <x v="1"/>
    <s v="Bike C"/>
    <s v="CityB"/>
    <n v="67"/>
    <n v="29"/>
    <n v="38"/>
    <x v="0"/>
    <s v="Extremely Delayed"/>
    <n v="100"/>
    <x v="0"/>
    <n v="5"/>
    <x v="0"/>
    <x v="1"/>
    <s v="Expedited Rules"/>
    <d v="2023-09-01T12:02:00"/>
  </r>
  <r>
    <x v="1258"/>
    <s v="563 Elm St"/>
    <n v="5"/>
    <x v="0"/>
    <d v="2023-09-02T16:21:00"/>
    <x v="0"/>
    <s v="D19"/>
    <n v="3.92"/>
    <x v="0"/>
    <s v="Truck B"/>
    <s v="CityE"/>
    <n v="98"/>
    <n v="3"/>
    <n v="95"/>
    <x v="0"/>
    <s v="Delayed"/>
    <n v="100"/>
    <x v="1"/>
    <n v="5"/>
    <x v="4"/>
    <x v="2"/>
    <s v="Expedited Rules"/>
    <d v="2023-09-01T13:19:00"/>
  </r>
  <r>
    <x v="1259"/>
    <s v="537 Main St"/>
    <n v="5"/>
    <x v="2"/>
    <d v="2023-09-07T16:58:00"/>
    <x v="0"/>
    <s v="D50"/>
    <n v="3.6666666666666665"/>
    <x v="0"/>
    <s v="Bike C"/>
    <s v="CityA"/>
    <n v="66"/>
    <n v="8"/>
    <n v="58"/>
    <x v="0"/>
    <s v="Delayed"/>
    <n v="100"/>
    <x v="1"/>
    <n v="5"/>
    <x v="4"/>
    <x v="2"/>
    <s v="Custom Rules"/>
    <d v="2023-09-01T12:51:00"/>
  </r>
  <r>
    <x v="1260"/>
    <s v="705 Pine St"/>
    <n v="5"/>
    <x v="4"/>
    <d v="2023-09-08T10:25:00"/>
    <x v="1"/>
    <s v="D10"/>
    <n v="9.6"/>
    <x v="1"/>
    <s v="Van A"/>
    <s v="CityC"/>
    <n v="96"/>
    <n v="21"/>
    <n v="75"/>
    <x v="0"/>
    <s v="Extremely Delayed"/>
    <n v="100"/>
    <x v="0"/>
    <n v="5"/>
    <x v="3"/>
    <x v="1"/>
    <s v="Custom Rules"/>
    <d v="2023-09-01T15:28:00"/>
  </r>
  <r>
    <x v="1261"/>
    <s v="484 Pine St"/>
    <n v="5"/>
    <x v="4"/>
    <d v="2023-09-07T09:15:00"/>
    <x v="1"/>
    <s v="D1"/>
    <n v="8.526315789473685"/>
    <x v="0"/>
    <s v="Bike C"/>
    <s v="CityB"/>
    <n v="162"/>
    <n v="2"/>
    <n v="160"/>
    <x v="0"/>
    <s v="Delayed"/>
    <n v="100"/>
    <x v="1"/>
    <n v="5"/>
    <x v="1"/>
    <x v="2"/>
    <s v="Expedited Rules"/>
    <d v="2023-09-01T14:01:00"/>
  </r>
  <r>
    <x v="1262"/>
    <s v="747 Oak St"/>
    <n v="5"/>
    <x v="0"/>
    <d v="2023-09-02T16:19:00"/>
    <x v="0"/>
    <s v="D62"/>
    <n v="18.333333333333332"/>
    <x v="1"/>
    <s v="Truck B"/>
    <s v="CityA"/>
    <n v="165"/>
    <n v="27"/>
    <n v="138"/>
    <x v="0"/>
    <s v="Extremely Delayed"/>
    <n v="100"/>
    <x v="1"/>
    <n v="5"/>
    <x v="1"/>
    <x v="1"/>
    <s v="Standard Rules"/>
    <d v="2023-09-01T15:51:00"/>
  </r>
  <r>
    <x v="1263"/>
    <s v="123 Pine St"/>
    <n v="5"/>
    <x v="3"/>
    <d v="2023-09-04T08:04:00"/>
    <x v="0"/>
    <s v="D2"/>
    <n v="9.4"/>
    <x v="0"/>
    <s v="Truck B"/>
    <s v="CityC"/>
    <n v="235"/>
    <n v="11"/>
    <n v="224"/>
    <x v="0"/>
    <s v="Delayed"/>
    <n v="100"/>
    <x v="1"/>
    <n v="5"/>
    <x v="3"/>
    <x v="2"/>
    <s v="Standard Rules"/>
    <d v="2023-09-01T11:01:00"/>
  </r>
  <r>
    <x v="1264"/>
    <s v="904 Cedar St"/>
    <n v="5"/>
    <x v="2"/>
    <d v="2023-09-03T10:42:00"/>
    <x v="1"/>
    <s v="D28"/>
    <n v="11.8"/>
    <x v="1"/>
    <s v="Van A"/>
    <s v="CityE"/>
    <n v="177"/>
    <n v="16"/>
    <n v="161"/>
    <x v="0"/>
    <s v="Extremely Delayed"/>
    <n v="100"/>
    <x v="1"/>
    <n v="5"/>
    <x v="2"/>
    <x v="1"/>
    <s v="Custom Rules"/>
    <d v="2023-09-01T09:41:00"/>
  </r>
  <r>
    <x v="1265"/>
    <s v="402 Oak St"/>
    <n v="5"/>
    <x v="0"/>
    <d v="2023-09-04T11:57:00"/>
    <x v="0"/>
    <s v="D26"/>
    <n v="14.266666666666667"/>
    <x v="1"/>
    <s v="Bike C"/>
    <s v="CityA"/>
    <n v="214"/>
    <n v="24"/>
    <n v="190"/>
    <x v="0"/>
    <s v="Extremely Delayed"/>
    <n v="100"/>
    <x v="0"/>
    <n v="5"/>
    <x v="3"/>
    <x v="2"/>
    <s v="Custom Rules"/>
    <d v="2023-09-01T12:54:00"/>
  </r>
  <r>
    <x v="1266"/>
    <s v="812 Oak St"/>
    <n v="5"/>
    <x v="2"/>
    <d v="2023-09-04T10:06:00"/>
    <x v="0"/>
    <s v="D47"/>
    <n v="5.5"/>
    <x v="1"/>
    <s v="Van A"/>
    <s v="CityB"/>
    <n v="66"/>
    <n v="28"/>
    <n v="38"/>
    <x v="0"/>
    <s v="Extremely Delayed"/>
    <n v="100"/>
    <x v="0"/>
    <n v="5"/>
    <x v="1"/>
    <x v="2"/>
    <s v="Standard Rules"/>
    <d v="2023-09-01T08:30:00"/>
  </r>
  <r>
    <x v="1267"/>
    <s v="908 Main St"/>
    <n v="5"/>
    <x v="3"/>
    <d v="2023-09-03T13:57:00"/>
    <x v="1"/>
    <s v="D6"/>
    <n v="14.25"/>
    <x v="0"/>
    <s v="Truck B"/>
    <s v="CityC"/>
    <n v="228"/>
    <n v="6"/>
    <n v="222"/>
    <x v="0"/>
    <s v="Delayed"/>
    <n v="100"/>
    <x v="2"/>
    <n v="5"/>
    <x v="3"/>
    <x v="0"/>
    <s v="Standard Rules"/>
    <d v="2023-09-01T14:02:00"/>
  </r>
  <r>
    <x v="1268"/>
    <s v="319 Cedar St"/>
    <n v="5"/>
    <x v="3"/>
    <d v="2023-09-02T15:47:00"/>
    <x v="1"/>
    <s v="D84"/>
    <n v="11.3125"/>
    <x v="0"/>
    <s v="Bike C"/>
    <s v="CityA"/>
    <n v="181"/>
    <n v="9"/>
    <n v="172"/>
    <x v="0"/>
    <s v="Delayed"/>
    <n v="100"/>
    <x v="0"/>
    <n v="5"/>
    <x v="1"/>
    <x v="2"/>
    <s v="Expedited Rules"/>
    <d v="2023-09-01T15:57:00"/>
  </r>
  <r>
    <x v="1269"/>
    <s v="828 Main St"/>
    <n v="5"/>
    <x v="0"/>
    <d v="2023-09-06T16:30:00"/>
    <x v="1"/>
    <s v="D67"/>
    <n v="20.545454545454547"/>
    <x v="1"/>
    <s v="Bike C"/>
    <s v="CityA"/>
    <n v="226"/>
    <n v="15"/>
    <n v="211"/>
    <x v="0"/>
    <s v="Delayed"/>
    <n v="100"/>
    <x v="0"/>
    <n v="5"/>
    <x v="3"/>
    <x v="1"/>
    <s v="Standard Rules"/>
    <d v="2023-09-01T14:51:00"/>
  </r>
  <r>
    <x v="1270"/>
    <s v="655 Cedar St"/>
    <n v="5"/>
    <x v="4"/>
    <d v="2023-09-08T08:25:00"/>
    <x v="0"/>
    <s v="D99"/>
    <n v="10.944444444444445"/>
    <x v="0"/>
    <s v="Van A"/>
    <s v="CityB"/>
    <n v="197"/>
    <n v="9"/>
    <n v="188"/>
    <x v="0"/>
    <s v="Delayed"/>
    <n v="100"/>
    <x v="1"/>
    <n v="5"/>
    <x v="4"/>
    <x v="1"/>
    <s v="Standard Rules"/>
    <d v="2023-09-01T09:52:00"/>
  </r>
  <r>
    <x v="1271"/>
    <s v="112 Cedar St"/>
    <n v="5"/>
    <x v="4"/>
    <d v="2023-09-02T15:24:00"/>
    <x v="1"/>
    <s v="D34"/>
    <n v="9.52"/>
    <x v="0"/>
    <s v="Truck B"/>
    <s v="CityE"/>
    <n v="238"/>
    <n v="21"/>
    <n v="217"/>
    <x v="0"/>
    <s v="Extremely Delayed"/>
    <n v="100"/>
    <x v="2"/>
    <n v="5"/>
    <x v="1"/>
    <x v="0"/>
    <s v="Custom Rules"/>
    <d v="2023-09-01T10:03:00"/>
  </r>
  <r>
    <x v="1272"/>
    <s v="232 Elm St"/>
    <n v="5"/>
    <x v="1"/>
    <d v="2023-09-06T08:27:00"/>
    <x v="1"/>
    <s v="D21"/>
    <n v="11.066666666666666"/>
    <x v="1"/>
    <s v="Truck B"/>
    <s v="CityE"/>
    <n v="166"/>
    <n v="11"/>
    <n v="155"/>
    <x v="0"/>
    <s v="Delayed"/>
    <n v="100"/>
    <x v="0"/>
    <n v="5"/>
    <x v="0"/>
    <x v="0"/>
    <s v="Custom Rules"/>
    <d v="2023-09-01T13:49:00"/>
  </r>
  <r>
    <x v="1273"/>
    <s v="543 Pine St"/>
    <n v="5"/>
    <x v="4"/>
    <d v="2023-09-02T10:00:00"/>
    <x v="1"/>
    <s v="D37"/>
    <n v="15.272727272727273"/>
    <x v="1"/>
    <s v="Bike C"/>
    <s v="CityD"/>
    <n v="168"/>
    <n v="29"/>
    <n v="139"/>
    <x v="0"/>
    <s v="Extremely Delayed"/>
    <n v="100"/>
    <x v="2"/>
    <n v="5"/>
    <x v="4"/>
    <x v="2"/>
    <s v="Expedited Rules"/>
    <d v="2023-09-01T09:06:00"/>
  </r>
  <r>
    <x v="1274"/>
    <s v="859 Main St"/>
    <n v="5"/>
    <x v="0"/>
    <d v="2023-09-02T12:15:00"/>
    <x v="0"/>
    <s v="D28"/>
    <n v="11.866666666666667"/>
    <x v="1"/>
    <s v="Van A"/>
    <s v="CityC"/>
    <n v="178"/>
    <n v="29"/>
    <n v="149"/>
    <x v="0"/>
    <s v="Extremely Delayed"/>
    <n v="100"/>
    <x v="1"/>
    <n v="5"/>
    <x v="4"/>
    <x v="2"/>
    <s v="Custom Rules"/>
    <d v="2023-09-01T15:38:00"/>
  </r>
  <r>
    <x v="1275"/>
    <s v="143 Pine St"/>
    <n v="5"/>
    <x v="2"/>
    <d v="2023-09-08T10:29:00"/>
    <x v="1"/>
    <s v="D90"/>
    <n v="12.125"/>
    <x v="1"/>
    <s v="Bike C"/>
    <s v="CityB"/>
    <n v="97"/>
    <n v="22"/>
    <n v="75"/>
    <x v="0"/>
    <s v="Extremely Delayed"/>
    <n v="100"/>
    <x v="2"/>
    <n v="5"/>
    <x v="4"/>
    <x v="2"/>
    <s v="Custom Rules"/>
    <d v="2023-09-01T10:26:00"/>
  </r>
  <r>
    <x v="1276"/>
    <s v="175 Elm St"/>
    <n v="5"/>
    <x v="2"/>
    <d v="2023-09-08T14:07:00"/>
    <x v="1"/>
    <s v="D96"/>
    <n v="9.1999999999999993"/>
    <x v="0"/>
    <s v="Bike C"/>
    <s v="CityE"/>
    <n v="184"/>
    <n v="22"/>
    <n v="162"/>
    <x v="0"/>
    <s v="Extremely Delayed"/>
    <n v="100"/>
    <x v="2"/>
    <n v="5"/>
    <x v="1"/>
    <x v="1"/>
    <s v="Standard Rules"/>
    <d v="2023-09-01T08:34:00"/>
  </r>
  <r>
    <x v="1277"/>
    <s v="622 Cedar St"/>
    <n v="5"/>
    <x v="0"/>
    <d v="2023-09-02T16:44:00"/>
    <x v="0"/>
    <s v="D89"/>
    <n v="13.764705882352942"/>
    <x v="0"/>
    <s v="Truck B"/>
    <s v="CityD"/>
    <n v="234"/>
    <n v="6"/>
    <n v="228"/>
    <x v="0"/>
    <s v="Delayed"/>
    <n v="100"/>
    <x v="0"/>
    <n v="5"/>
    <x v="3"/>
    <x v="2"/>
    <s v="Standard Rules"/>
    <d v="2023-09-01T10:47:00"/>
  </r>
  <r>
    <x v="1278"/>
    <s v="152 Main St"/>
    <n v="5"/>
    <x v="2"/>
    <d v="2023-09-07T13:37:00"/>
    <x v="1"/>
    <s v="D15"/>
    <n v="12.944444444444445"/>
    <x v="0"/>
    <s v="Van A"/>
    <s v="CityB"/>
    <n v="233"/>
    <n v="3"/>
    <n v="230"/>
    <x v="0"/>
    <s v="Delayed"/>
    <n v="100"/>
    <x v="0"/>
    <n v="5"/>
    <x v="3"/>
    <x v="2"/>
    <s v="Expedited Rules"/>
    <d v="2023-09-01T17:21:00"/>
  </r>
  <r>
    <x v="1279"/>
    <s v="463 Oak St"/>
    <n v="5"/>
    <x v="4"/>
    <d v="2023-09-04T16:41:00"/>
    <x v="1"/>
    <s v="D80"/>
    <n v="12.538461538461538"/>
    <x v="1"/>
    <s v="Bike C"/>
    <s v="CityA"/>
    <n v="163"/>
    <n v="19"/>
    <n v="144"/>
    <x v="0"/>
    <s v="Extremely Delayed"/>
    <n v="100"/>
    <x v="2"/>
    <n v="5"/>
    <x v="0"/>
    <x v="0"/>
    <s v="Custom Rules"/>
    <d v="2023-09-01T11:58:00"/>
  </r>
  <r>
    <x v="1280"/>
    <s v="346 Pine St"/>
    <n v="5"/>
    <x v="3"/>
    <d v="2023-09-05T16:44:00"/>
    <x v="1"/>
    <s v="D69"/>
    <n v="12.23076923076923"/>
    <x v="1"/>
    <s v="Truck B"/>
    <s v="CityE"/>
    <n v="159"/>
    <n v="24"/>
    <n v="135"/>
    <x v="0"/>
    <s v="Extremely Delayed"/>
    <n v="100"/>
    <x v="2"/>
    <n v="5"/>
    <x v="1"/>
    <x v="0"/>
    <s v="Expedited Rules"/>
    <d v="2023-09-01T16:19:00"/>
  </r>
  <r>
    <x v="1281"/>
    <s v="95 Oak St"/>
    <n v="5"/>
    <x v="3"/>
    <d v="2023-09-08T13:42:00"/>
    <x v="1"/>
    <s v="D29"/>
    <n v="10.285714285714286"/>
    <x v="1"/>
    <s v="Bike C"/>
    <s v="CityE"/>
    <n v="144"/>
    <n v="19"/>
    <n v="125"/>
    <x v="0"/>
    <s v="Extremely Delayed"/>
    <n v="100"/>
    <x v="1"/>
    <n v="5"/>
    <x v="0"/>
    <x v="2"/>
    <s v="Expedited Rules"/>
    <d v="2023-09-01T16:30:00"/>
  </r>
  <r>
    <x v="1282"/>
    <s v="713 Oak St"/>
    <n v="5"/>
    <x v="2"/>
    <d v="2023-09-01T10:47:00"/>
    <x v="1"/>
    <s v="D74"/>
    <n v="7"/>
    <x v="1"/>
    <s v="Truck B"/>
    <s v="CityE"/>
    <n v="105"/>
    <n v="10"/>
    <n v="95"/>
    <x v="0"/>
    <s v="Delayed"/>
    <n v="100"/>
    <x v="2"/>
    <n v="5"/>
    <x v="3"/>
    <x v="2"/>
    <s v="Expedited Rules"/>
    <d v="2023-09-01T11:34:00"/>
  </r>
  <r>
    <x v="1283"/>
    <s v="533 Cedar St"/>
    <n v="5"/>
    <x v="1"/>
    <d v="2023-09-07T10:44:00"/>
    <x v="0"/>
    <s v="D18"/>
    <n v="4.4761904761904763"/>
    <x v="0"/>
    <s v="Van A"/>
    <s v="CityD"/>
    <n v="94"/>
    <n v="13"/>
    <n v="81"/>
    <x v="0"/>
    <s v="Delayed"/>
    <n v="100"/>
    <x v="0"/>
    <n v="5"/>
    <x v="1"/>
    <x v="2"/>
    <s v="Expedited Rules"/>
    <d v="2023-09-01T13:04:00"/>
  </r>
  <r>
    <x v="1284"/>
    <s v="964 Main St"/>
    <n v="5"/>
    <x v="4"/>
    <d v="2023-09-07T14:23:00"/>
    <x v="0"/>
    <s v="D37"/>
    <n v="10.090909090909092"/>
    <x v="1"/>
    <s v="Bike C"/>
    <s v="CityC"/>
    <n v="111"/>
    <n v="0"/>
    <n v="111"/>
    <x v="1"/>
    <s v="On time"/>
    <n v="100"/>
    <x v="1"/>
    <n v="5"/>
    <x v="0"/>
    <x v="2"/>
    <s v="Standard Rules"/>
    <d v="2023-09-01T11:53:00"/>
  </r>
  <r>
    <x v="1285"/>
    <s v="646 Main St"/>
    <n v="5"/>
    <x v="4"/>
    <d v="2023-09-03T16:24:00"/>
    <x v="0"/>
    <s v="D70"/>
    <n v="6.1764705882352944"/>
    <x v="0"/>
    <s v="Truck B"/>
    <s v="CityD"/>
    <n v="105"/>
    <n v="20"/>
    <n v="85"/>
    <x v="0"/>
    <s v="Extremely Delayed"/>
    <n v="100"/>
    <x v="0"/>
    <n v="5"/>
    <x v="3"/>
    <x v="0"/>
    <s v="Custom Rules"/>
    <d v="2023-09-01T09:49:00"/>
  </r>
  <r>
    <x v="1286"/>
    <s v="244 Pine St"/>
    <n v="5"/>
    <x v="1"/>
    <d v="2023-09-02T13:36:00"/>
    <x v="0"/>
    <s v="D38"/>
    <n v="5.9230769230769234"/>
    <x v="1"/>
    <s v="Truck B"/>
    <s v="CityC"/>
    <n v="77"/>
    <n v="22"/>
    <n v="55"/>
    <x v="0"/>
    <s v="Extremely Delayed"/>
    <n v="100"/>
    <x v="2"/>
    <n v="5"/>
    <x v="4"/>
    <x v="2"/>
    <s v="Custom Rules"/>
    <d v="2023-09-01T09:54:00"/>
  </r>
  <r>
    <x v="1287"/>
    <s v="439 Pine St"/>
    <n v="5"/>
    <x v="3"/>
    <d v="2023-09-08T10:20:00"/>
    <x v="1"/>
    <s v="D65"/>
    <n v="11.5"/>
    <x v="0"/>
    <s v="Bike C"/>
    <s v="CityB"/>
    <n v="230"/>
    <n v="5"/>
    <n v="225"/>
    <x v="0"/>
    <s v="Delayed"/>
    <n v="100"/>
    <x v="1"/>
    <n v="5"/>
    <x v="4"/>
    <x v="2"/>
    <s v="Standard Rules"/>
    <d v="2023-09-01T15:06:00"/>
  </r>
  <r>
    <x v="1288"/>
    <s v="532 Main St"/>
    <n v="5"/>
    <x v="3"/>
    <d v="2023-09-03T11:19:00"/>
    <x v="1"/>
    <s v="D9"/>
    <n v="10.625"/>
    <x v="0"/>
    <s v="Van A"/>
    <s v="CityB"/>
    <n v="170"/>
    <n v="24"/>
    <n v="146"/>
    <x v="0"/>
    <s v="Extremely Delayed"/>
    <n v="100"/>
    <x v="0"/>
    <n v="5"/>
    <x v="4"/>
    <x v="2"/>
    <s v="Standard Rules"/>
    <d v="2023-09-01T10:08:00"/>
  </r>
  <r>
    <x v="1289"/>
    <s v="765 Elm St"/>
    <n v="5"/>
    <x v="1"/>
    <d v="2023-09-04T13:20:00"/>
    <x v="1"/>
    <s v="D29"/>
    <n v="13.5"/>
    <x v="1"/>
    <s v="Bike C"/>
    <s v="CityC"/>
    <n v="189"/>
    <n v="24"/>
    <n v="165"/>
    <x v="0"/>
    <s v="Extremely Delayed"/>
    <n v="100"/>
    <x v="1"/>
    <n v="5"/>
    <x v="0"/>
    <x v="0"/>
    <s v="Custom Rules"/>
    <d v="2023-09-01T15:12:00"/>
  </r>
  <r>
    <x v="1290"/>
    <s v="800 Main St"/>
    <n v="5"/>
    <x v="3"/>
    <d v="2023-09-07T12:42:00"/>
    <x v="1"/>
    <s v="D4"/>
    <n v="5.5882352941176467"/>
    <x v="0"/>
    <s v="Bike C"/>
    <s v="CityA"/>
    <n v="95"/>
    <n v="1"/>
    <n v="94"/>
    <x v="0"/>
    <s v="Delayed"/>
    <n v="100"/>
    <x v="2"/>
    <n v="5"/>
    <x v="3"/>
    <x v="0"/>
    <s v="Standard Rules"/>
    <d v="2023-09-01T17:25:00"/>
  </r>
  <r>
    <x v="1291"/>
    <s v="967 Elm St"/>
    <n v="5"/>
    <x v="3"/>
    <d v="2023-09-08T08:48:00"/>
    <x v="1"/>
    <s v="D2"/>
    <n v="7.64"/>
    <x v="0"/>
    <s v="Van A"/>
    <s v="CityC"/>
    <n v="191"/>
    <n v="19"/>
    <n v="172"/>
    <x v="0"/>
    <s v="Extremely Delayed"/>
    <n v="100"/>
    <x v="0"/>
    <n v="5"/>
    <x v="1"/>
    <x v="2"/>
    <s v="Expedited Rules"/>
    <d v="2023-09-01T15:12:00"/>
  </r>
  <r>
    <x v="1292"/>
    <s v="533 Elm St"/>
    <n v="5"/>
    <x v="4"/>
    <d v="2023-09-03T12:56:00"/>
    <x v="1"/>
    <s v="D39"/>
    <n v="4.7142857142857144"/>
    <x v="1"/>
    <s v="Bike C"/>
    <s v="CityE"/>
    <n v="66"/>
    <n v="28"/>
    <n v="38"/>
    <x v="0"/>
    <s v="Extremely Delayed"/>
    <n v="100"/>
    <x v="1"/>
    <n v="5"/>
    <x v="3"/>
    <x v="1"/>
    <s v="Expedited Rules"/>
    <d v="2023-09-01T12:00:00"/>
  </r>
  <r>
    <x v="1293"/>
    <s v="400 Pine St"/>
    <n v="5"/>
    <x v="0"/>
    <d v="2023-09-05T08:28:00"/>
    <x v="1"/>
    <s v="D14"/>
    <n v="11"/>
    <x v="0"/>
    <s v="Bike C"/>
    <s v="CityB"/>
    <n v="187"/>
    <n v="17"/>
    <n v="170"/>
    <x v="0"/>
    <s v="Extremely Delayed"/>
    <n v="100"/>
    <x v="2"/>
    <n v="5"/>
    <x v="4"/>
    <x v="0"/>
    <s v="Standard Rules"/>
    <d v="2023-09-01T09:09:00"/>
  </r>
  <r>
    <x v="1294"/>
    <s v="91 Main St"/>
    <n v="5"/>
    <x v="1"/>
    <d v="2023-09-07T15:09:00"/>
    <x v="1"/>
    <s v="D95"/>
    <n v="12.307692307692308"/>
    <x v="1"/>
    <s v="Van A"/>
    <s v="CityA"/>
    <n v="160"/>
    <n v="28"/>
    <n v="132"/>
    <x v="0"/>
    <s v="Extremely Delayed"/>
    <n v="100"/>
    <x v="1"/>
    <n v="5"/>
    <x v="1"/>
    <x v="2"/>
    <s v="Custom Rules"/>
    <d v="2023-09-01T10:15:00"/>
  </r>
  <r>
    <x v="1295"/>
    <s v="158 Pine St"/>
    <n v="5"/>
    <x v="3"/>
    <d v="2023-09-05T14:37:00"/>
    <x v="1"/>
    <s v="D55"/>
    <n v="8.3571428571428577"/>
    <x v="1"/>
    <s v="Bike C"/>
    <s v="CityE"/>
    <n v="117"/>
    <n v="14"/>
    <n v="103"/>
    <x v="0"/>
    <s v="Delayed"/>
    <n v="100"/>
    <x v="2"/>
    <n v="5"/>
    <x v="2"/>
    <x v="2"/>
    <s v="Expedited Rules"/>
    <d v="2023-09-01T11:34:00"/>
  </r>
  <r>
    <x v="1296"/>
    <s v="329 Elm St"/>
    <n v="5"/>
    <x v="3"/>
    <d v="2023-09-08T09:48:00"/>
    <x v="0"/>
    <s v="D77"/>
    <n v="13.2"/>
    <x v="1"/>
    <s v="Van A"/>
    <s v="CityB"/>
    <n v="132"/>
    <n v="3"/>
    <n v="129"/>
    <x v="0"/>
    <s v="Delayed"/>
    <n v="100"/>
    <x v="0"/>
    <n v="5"/>
    <x v="2"/>
    <x v="0"/>
    <s v="Custom Rules"/>
    <d v="2023-09-01T14:50:00"/>
  </r>
  <r>
    <x v="1297"/>
    <s v="976 Elm St"/>
    <n v="5"/>
    <x v="2"/>
    <d v="2023-09-01T14:31:00"/>
    <x v="1"/>
    <s v="D10"/>
    <n v="9.4"/>
    <x v="1"/>
    <s v="Bike C"/>
    <s v="CityB"/>
    <n v="94"/>
    <n v="6"/>
    <n v="88"/>
    <x v="0"/>
    <s v="Delayed"/>
    <n v="100"/>
    <x v="1"/>
    <n v="5"/>
    <x v="2"/>
    <x v="0"/>
    <s v="Standard Rules"/>
    <d v="2023-09-01T11:22:00"/>
  </r>
  <r>
    <x v="1298"/>
    <s v="261 Oak St"/>
    <n v="5"/>
    <x v="4"/>
    <d v="2023-09-08T16:00:00"/>
    <x v="1"/>
    <s v="D2"/>
    <n v="6.12"/>
    <x v="0"/>
    <s v="Bike C"/>
    <s v="CityC"/>
    <n v="153"/>
    <n v="6"/>
    <n v="147"/>
    <x v="0"/>
    <s v="Delayed"/>
    <n v="100"/>
    <x v="0"/>
    <n v="5"/>
    <x v="2"/>
    <x v="1"/>
    <s v="Expedited Rules"/>
    <d v="2023-09-01T10:44:00"/>
  </r>
  <r>
    <x v="1299"/>
    <s v="54 Pine St"/>
    <n v="5"/>
    <x v="0"/>
    <d v="2023-09-08T12:43:00"/>
    <x v="0"/>
    <s v="D41"/>
    <n v="8"/>
    <x v="1"/>
    <s v="Truck B"/>
    <s v="CityB"/>
    <n v="104"/>
    <n v="12"/>
    <n v="92"/>
    <x v="0"/>
    <s v="Delayed"/>
    <n v="100"/>
    <x v="2"/>
    <n v="5"/>
    <x v="2"/>
    <x v="0"/>
    <s v="Expedited Rules"/>
    <d v="2023-09-01T16:37:00"/>
  </r>
  <r>
    <x v="1300"/>
    <s v="564 Elm St"/>
    <n v="5"/>
    <x v="1"/>
    <d v="2023-09-06T12:35:00"/>
    <x v="0"/>
    <s v="D30"/>
    <n v="8.4705882352941178"/>
    <x v="0"/>
    <s v="Van A"/>
    <s v="CityA"/>
    <n v="144"/>
    <n v="23"/>
    <n v="121"/>
    <x v="0"/>
    <s v="Extremely Delayed"/>
    <n v="100"/>
    <x v="0"/>
    <n v="5"/>
    <x v="4"/>
    <x v="0"/>
    <s v="Custom Rules"/>
    <d v="2023-09-01T11:17:00"/>
  </r>
  <r>
    <x v="1301"/>
    <s v="586 Main St"/>
    <n v="5"/>
    <x v="1"/>
    <d v="2023-09-05T12:25:00"/>
    <x v="1"/>
    <s v="D6"/>
    <n v="14.375"/>
    <x v="0"/>
    <s v="Van A"/>
    <s v="CityE"/>
    <n v="230"/>
    <n v="25"/>
    <n v="205"/>
    <x v="0"/>
    <s v="Extremely Delayed"/>
    <n v="100"/>
    <x v="0"/>
    <n v="5"/>
    <x v="3"/>
    <x v="2"/>
    <s v="Expedited Rules"/>
    <d v="2023-09-01T10:18:00"/>
  </r>
  <r>
    <x v="1302"/>
    <s v="642 Pine St"/>
    <n v="5"/>
    <x v="1"/>
    <d v="2023-09-04T09:32:00"/>
    <x v="1"/>
    <s v="D19"/>
    <n v="9.56"/>
    <x v="0"/>
    <s v="Truck B"/>
    <s v="CityD"/>
    <n v="239"/>
    <n v="18"/>
    <n v="221"/>
    <x v="0"/>
    <s v="Extremely Delayed"/>
    <n v="100"/>
    <x v="1"/>
    <n v="5"/>
    <x v="4"/>
    <x v="2"/>
    <s v="Expedited Rules"/>
    <d v="2023-09-01T08:53:00"/>
  </r>
  <r>
    <x v="1303"/>
    <s v="782 Cedar St"/>
    <n v="5"/>
    <x v="2"/>
    <d v="2023-09-05T16:54:00"/>
    <x v="1"/>
    <s v="D13"/>
    <n v="6.7727272727272725"/>
    <x v="0"/>
    <s v="Truck B"/>
    <s v="CityD"/>
    <n v="149"/>
    <n v="0"/>
    <n v="149"/>
    <x v="1"/>
    <s v="On time"/>
    <n v="100"/>
    <x v="2"/>
    <n v="5"/>
    <x v="1"/>
    <x v="0"/>
    <s v="Standard Rules"/>
    <d v="2023-09-01T10:35:00"/>
  </r>
  <r>
    <x v="1304"/>
    <s v="637 Elm St"/>
    <n v="5"/>
    <x v="0"/>
    <d v="2023-09-08T09:26:00"/>
    <x v="0"/>
    <s v="D48"/>
    <n v="16.888888888888889"/>
    <x v="1"/>
    <s v="Bike C"/>
    <s v="CityD"/>
    <n v="152"/>
    <n v="5"/>
    <n v="147"/>
    <x v="0"/>
    <s v="Delayed"/>
    <n v="100"/>
    <x v="1"/>
    <n v="5"/>
    <x v="2"/>
    <x v="0"/>
    <s v="Custom Rules"/>
    <d v="2023-09-01T14:45:00"/>
  </r>
  <r>
    <x v="1305"/>
    <s v="852 Oak St"/>
    <n v="5"/>
    <x v="4"/>
    <d v="2023-09-08T11:18:00"/>
    <x v="0"/>
    <s v="D10"/>
    <n v="17.3"/>
    <x v="1"/>
    <s v="Bike C"/>
    <s v="CityE"/>
    <n v="173"/>
    <n v="17"/>
    <n v="156"/>
    <x v="0"/>
    <s v="Extremely Delayed"/>
    <n v="100"/>
    <x v="0"/>
    <n v="5"/>
    <x v="1"/>
    <x v="1"/>
    <s v="Custom Rules"/>
    <d v="2023-09-01T10:01:00"/>
  </r>
  <r>
    <x v="1306"/>
    <s v="768 Main St"/>
    <n v="5"/>
    <x v="3"/>
    <d v="2023-09-06T16:40:00"/>
    <x v="1"/>
    <s v="D49"/>
    <n v="7.0625"/>
    <x v="0"/>
    <s v="Bike C"/>
    <s v="CityA"/>
    <n v="113"/>
    <n v="5"/>
    <n v="108"/>
    <x v="0"/>
    <s v="Delayed"/>
    <n v="100"/>
    <x v="2"/>
    <n v="5"/>
    <x v="1"/>
    <x v="2"/>
    <s v="Custom Rules"/>
    <d v="2023-09-01T14:51:00"/>
  </r>
  <r>
    <x v="1307"/>
    <s v="248 Oak St"/>
    <n v="5"/>
    <x v="0"/>
    <d v="2023-09-02T11:25:00"/>
    <x v="1"/>
    <s v="D61"/>
    <n v="6.9473684210526319"/>
    <x v="0"/>
    <s v="Bike C"/>
    <s v="CityE"/>
    <n v="132"/>
    <n v="2"/>
    <n v="130"/>
    <x v="0"/>
    <s v="Delayed"/>
    <n v="100"/>
    <x v="1"/>
    <n v="5"/>
    <x v="4"/>
    <x v="1"/>
    <s v="Custom Rules"/>
    <d v="2023-09-01T13:42:00"/>
  </r>
  <r>
    <x v="1308"/>
    <s v="6 Cedar St"/>
    <n v="5"/>
    <x v="1"/>
    <d v="2023-09-01T14:18:00"/>
    <x v="0"/>
    <s v="D93"/>
    <n v="12.5"/>
    <x v="0"/>
    <s v="Truck B"/>
    <s v="CityC"/>
    <n v="225"/>
    <n v="9"/>
    <n v="216"/>
    <x v="0"/>
    <s v="Delayed"/>
    <n v="100"/>
    <x v="0"/>
    <n v="5"/>
    <x v="0"/>
    <x v="2"/>
    <s v="Standard Rules"/>
    <d v="2023-09-01T09:24:00"/>
  </r>
  <r>
    <x v="1309"/>
    <s v="799 Elm St"/>
    <n v="5"/>
    <x v="4"/>
    <d v="2023-09-06T12:18:00"/>
    <x v="1"/>
    <s v="D47"/>
    <n v="19.333333333333332"/>
    <x v="1"/>
    <s v="Van A"/>
    <s v="CityE"/>
    <n v="232"/>
    <n v="0"/>
    <n v="232"/>
    <x v="1"/>
    <s v="On time"/>
    <n v="100"/>
    <x v="1"/>
    <n v="5"/>
    <x v="4"/>
    <x v="2"/>
    <s v="Standard Rules"/>
    <d v="2023-09-01T13:30:00"/>
  </r>
  <r>
    <x v="1310"/>
    <s v="306 Elm St"/>
    <n v="5"/>
    <x v="1"/>
    <d v="2023-09-03T08:50:00"/>
    <x v="1"/>
    <s v="D98"/>
    <n v="2.9047619047619047"/>
    <x v="0"/>
    <s v="Van A"/>
    <s v="CityE"/>
    <n v="61"/>
    <n v="4"/>
    <n v="57"/>
    <x v="0"/>
    <s v="Delayed"/>
    <n v="100"/>
    <x v="2"/>
    <n v="5"/>
    <x v="3"/>
    <x v="0"/>
    <s v="Expedited Rules"/>
    <d v="2023-09-01T11:27:00"/>
  </r>
  <r>
    <x v="1311"/>
    <s v="884 Cedar St"/>
    <n v="5"/>
    <x v="0"/>
    <d v="2023-09-07T16:51:00"/>
    <x v="0"/>
    <s v="D92"/>
    <n v="10"/>
    <x v="1"/>
    <s v="Van A"/>
    <s v="CityD"/>
    <n v="130"/>
    <n v="28"/>
    <n v="102"/>
    <x v="0"/>
    <s v="Extremely Delayed"/>
    <n v="100"/>
    <x v="1"/>
    <n v="5"/>
    <x v="0"/>
    <x v="0"/>
    <s v="Expedited Rules"/>
    <d v="2023-09-01T10:06:00"/>
  </r>
  <r>
    <x v="1312"/>
    <s v="140 Pine St"/>
    <n v="5"/>
    <x v="3"/>
    <d v="2023-09-03T08:20:00"/>
    <x v="0"/>
    <s v="D71"/>
    <n v="4.75"/>
    <x v="0"/>
    <s v="Truck B"/>
    <s v="CityB"/>
    <n v="95"/>
    <n v="4"/>
    <n v="91"/>
    <x v="0"/>
    <s v="Delayed"/>
    <n v="100"/>
    <x v="2"/>
    <n v="5"/>
    <x v="1"/>
    <x v="0"/>
    <s v="Custom Rules"/>
    <d v="2023-09-01T11:49:00"/>
  </r>
  <r>
    <x v="1313"/>
    <s v="218 Elm St"/>
    <n v="5"/>
    <x v="4"/>
    <d v="2023-09-01T09:53:00"/>
    <x v="1"/>
    <s v="D50"/>
    <n v="7.333333333333333"/>
    <x v="0"/>
    <s v="Van A"/>
    <s v="CityE"/>
    <n v="132"/>
    <n v="28"/>
    <n v="104"/>
    <x v="0"/>
    <s v="Extremely Delayed"/>
    <n v="100"/>
    <x v="1"/>
    <n v="5"/>
    <x v="3"/>
    <x v="1"/>
    <s v="Expedited Rules"/>
    <d v="2023-09-01T11:35:00"/>
  </r>
  <r>
    <x v="1314"/>
    <s v="630 Main St"/>
    <n v="5"/>
    <x v="3"/>
    <d v="2023-09-03T10:25:00"/>
    <x v="1"/>
    <s v="D90"/>
    <n v="21.25"/>
    <x v="1"/>
    <s v="Truck B"/>
    <s v="CityE"/>
    <n v="170"/>
    <n v="12"/>
    <n v="158"/>
    <x v="0"/>
    <s v="Delayed"/>
    <n v="100"/>
    <x v="2"/>
    <n v="5"/>
    <x v="4"/>
    <x v="2"/>
    <s v="Expedited Rules"/>
    <d v="2023-09-01T15:35:00"/>
  </r>
  <r>
    <x v="1315"/>
    <s v="105 Oak St"/>
    <n v="5"/>
    <x v="1"/>
    <d v="2023-09-07T15:02:00"/>
    <x v="1"/>
    <s v="D38"/>
    <n v="7.615384615384615"/>
    <x v="1"/>
    <s v="Van A"/>
    <s v="CityA"/>
    <n v="99"/>
    <n v="17"/>
    <n v="82"/>
    <x v="0"/>
    <s v="Extremely Delayed"/>
    <n v="100"/>
    <x v="2"/>
    <n v="5"/>
    <x v="0"/>
    <x v="0"/>
    <s v="Standard Rules"/>
    <d v="2023-09-01T12:02:00"/>
  </r>
  <r>
    <x v="1316"/>
    <s v="708 Main St"/>
    <n v="5"/>
    <x v="0"/>
    <d v="2023-09-01T14:18:00"/>
    <x v="1"/>
    <s v="D52"/>
    <n v="4.1875"/>
    <x v="0"/>
    <s v="Van A"/>
    <s v="CityC"/>
    <n v="67"/>
    <n v="26"/>
    <n v="41"/>
    <x v="0"/>
    <s v="Extremely Delayed"/>
    <n v="100"/>
    <x v="0"/>
    <n v="5"/>
    <x v="3"/>
    <x v="0"/>
    <s v="Custom Rules"/>
    <d v="2023-09-01T11:51:00"/>
  </r>
  <r>
    <x v="1317"/>
    <s v="842 Main St"/>
    <n v="5"/>
    <x v="0"/>
    <d v="2023-09-03T08:53:00"/>
    <x v="0"/>
    <s v="D92"/>
    <n v="7.2307692307692308"/>
    <x v="1"/>
    <s v="Truck B"/>
    <s v="CityD"/>
    <n v="94"/>
    <n v="18"/>
    <n v="76"/>
    <x v="0"/>
    <s v="Extremely Delayed"/>
    <n v="100"/>
    <x v="2"/>
    <n v="5"/>
    <x v="4"/>
    <x v="2"/>
    <s v="Expedited Rules"/>
    <d v="2023-09-01T10:01:00"/>
  </r>
  <r>
    <x v="1318"/>
    <s v="378 Cedar St"/>
    <n v="5"/>
    <x v="0"/>
    <d v="2023-09-05T12:34:00"/>
    <x v="0"/>
    <s v="D32"/>
    <n v="5.4615384615384617"/>
    <x v="1"/>
    <s v="Truck B"/>
    <s v="CityE"/>
    <n v="71"/>
    <n v="1"/>
    <n v="70"/>
    <x v="0"/>
    <s v="Delayed"/>
    <n v="100"/>
    <x v="0"/>
    <n v="5"/>
    <x v="2"/>
    <x v="2"/>
    <s v="Custom Rules"/>
    <d v="2023-09-01T08:48:00"/>
  </r>
  <r>
    <x v="1319"/>
    <s v="725 Main St"/>
    <n v="5"/>
    <x v="4"/>
    <d v="2023-09-02T13:33:00"/>
    <x v="1"/>
    <s v="D30"/>
    <n v="4.2941176470588234"/>
    <x v="0"/>
    <s v="Van A"/>
    <s v="CityB"/>
    <n v="73"/>
    <n v="21"/>
    <n v="52"/>
    <x v="0"/>
    <s v="Extremely Delayed"/>
    <n v="100"/>
    <x v="0"/>
    <n v="5"/>
    <x v="0"/>
    <x v="1"/>
    <s v="Standard Rules"/>
    <d v="2023-09-01T09:25:00"/>
  </r>
  <r>
    <x v="1320"/>
    <s v="293 Cedar St"/>
    <n v="5"/>
    <x v="2"/>
    <d v="2023-09-04T11:00:00"/>
    <x v="1"/>
    <s v="D86"/>
    <n v="12.733333333333333"/>
    <x v="1"/>
    <s v="Truck B"/>
    <s v="CityA"/>
    <n v="191"/>
    <n v="26"/>
    <n v="165"/>
    <x v="0"/>
    <s v="Extremely Delayed"/>
    <n v="100"/>
    <x v="2"/>
    <n v="5"/>
    <x v="2"/>
    <x v="2"/>
    <s v="Expedited Rules"/>
    <d v="2023-09-01T11:39:00"/>
  </r>
  <r>
    <x v="1321"/>
    <s v="958 Main St"/>
    <n v="5"/>
    <x v="1"/>
    <d v="2023-09-08T08:21:00"/>
    <x v="1"/>
    <s v="D79"/>
    <n v="17.454545454545453"/>
    <x v="1"/>
    <s v="Truck B"/>
    <s v="CityA"/>
    <n v="192"/>
    <n v="2"/>
    <n v="190"/>
    <x v="0"/>
    <s v="Delayed"/>
    <n v="100"/>
    <x v="0"/>
    <n v="5"/>
    <x v="4"/>
    <x v="0"/>
    <s v="Expedited Rules"/>
    <d v="2023-09-01T15:40:00"/>
  </r>
  <r>
    <x v="1322"/>
    <s v="262 Cedar St"/>
    <n v="5"/>
    <x v="2"/>
    <d v="2023-09-04T12:42:00"/>
    <x v="1"/>
    <s v="D43"/>
    <n v="5.416666666666667"/>
    <x v="1"/>
    <s v="Bike C"/>
    <s v="CityD"/>
    <n v="65"/>
    <n v="23"/>
    <n v="42"/>
    <x v="0"/>
    <s v="Extremely Delayed"/>
    <n v="100"/>
    <x v="1"/>
    <n v="5"/>
    <x v="0"/>
    <x v="1"/>
    <s v="Custom Rules"/>
    <d v="2023-09-01T09:10:00"/>
  </r>
  <r>
    <x v="1323"/>
    <s v="413 Cedar St"/>
    <n v="5"/>
    <x v="0"/>
    <d v="2023-09-02T15:16:00"/>
    <x v="1"/>
    <s v="D30"/>
    <n v="9.4117647058823533"/>
    <x v="0"/>
    <s v="Bike C"/>
    <s v="CityC"/>
    <n v="160"/>
    <n v="7"/>
    <n v="153"/>
    <x v="0"/>
    <s v="Delayed"/>
    <n v="100"/>
    <x v="1"/>
    <n v="5"/>
    <x v="3"/>
    <x v="0"/>
    <s v="Custom Rules"/>
    <d v="2023-09-01T16:13:00"/>
  </r>
  <r>
    <x v="1324"/>
    <s v="639 Pine St"/>
    <n v="5"/>
    <x v="0"/>
    <d v="2023-09-07T16:22:00"/>
    <x v="1"/>
    <s v="D40"/>
    <n v="8"/>
    <x v="0"/>
    <s v="Bike C"/>
    <s v="CityB"/>
    <n v="144"/>
    <n v="16"/>
    <n v="128"/>
    <x v="0"/>
    <s v="Extremely Delayed"/>
    <n v="100"/>
    <x v="1"/>
    <n v="5"/>
    <x v="2"/>
    <x v="2"/>
    <s v="Custom Rules"/>
    <d v="2023-09-01T16:55:00"/>
  </r>
  <r>
    <x v="1325"/>
    <s v="587 Pine St"/>
    <n v="5"/>
    <x v="4"/>
    <d v="2023-09-03T11:00:00"/>
    <x v="1"/>
    <s v="D71"/>
    <n v="11.5"/>
    <x v="0"/>
    <s v="Van A"/>
    <s v="CityA"/>
    <n v="230"/>
    <n v="26"/>
    <n v="204"/>
    <x v="0"/>
    <s v="Extremely Delayed"/>
    <n v="100"/>
    <x v="1"/>
    <n v="5"/>
    <x v="2"/>
    <x v="1"/>
    <s v="Standard Rules"/>
    <d v="2023-09-01T14:01:00"/>
  </r>
  <r>
    <x v="1326"/>
    <s v="851 Cedar St"/>
    <n v="5"/>
    <x v="0"/>
    <d v="2023-09-06T15:50:00"/>
    <x v="0"/>
    <s v="D12"/>
    <n v="4.8571428571428568"/>
    <x v="0"/>
    <s v="Bike C"/>
    <s v="CityD"/>
    <n v="102"/>
    <n v="21"/>
    <n v="81"/>
    <x v="0"/>
    <s v="Extremely Delayed"/>
    <n v="100"/>
    <x v="0"/>
    <n v="5"/>
    <x v="4"/>
    <x v="0"/>
    <s v="Expedited Rules"/>
    <d v="2023-09-01T09:55:00"/>
  </r>
  <r>
    <x v="1327"/>
    <s v="778 Cedar St"/>
    <n v="5"/>
    <x v="1"/>
    <d v="2023-09-01T08:03:00"/>
    <x v="0"/>
    <s v="D12"/>
    <n v="4.9047619047619051"/>
    <x v="0"/>
    <s v="Van A"/>
    <s v="CityE"/>
    <n v="103"/>
    <n v="6"/>
    <n v="97"/>
    <x v="0"/>
    <s v="Delayed"/>
    <n v="100"/>
    <x v="2"/>
    <n v="5"/>
    <x v="0"/>
    <x v="0"/>
    <s v="Custom Rules"/>
    <d v="2023-09-01T11:22:00"/>
  </r>
  <r>
    <x v="1328"/>
    <s v="92 Cedar St"/>
    <n v="5"/>
    <x v="4"/>
    <d v="2023-09-06T11:02:00"/>
    <x v="0"/>
    <s v="D1"/>
    <n v="6.6842105263157894"/>
    <x v="0"/>
    <s v="Van A"/>
    <s v="CityD"/>
    <n v="127"/>
    <n v="17"/>
    <n v="110"/>
    <x v="0"/>
    <s v="Extremely Delayed"/>
    <n v="100"/>
    <x v="1"/>
    <n v="5"/>
    <x v="4"/>
    <x v="2"/>
    <s v="Standard Rules"/>
    <d v="2023-09-01T09:26:00"/>
  </r>
  <r>
    <x v="1329"/>
    <s v="149 Cedar St"/>
    <n v="5"/>
    <x v="4"/>
    <d v="2023-09-07T14:48:00"/>
    <x v="1"/>
    <s v="D42"/>
    <n v="9.8181818181818183"/>
    <x v="1"/>
    <s v="Truck B"/>
    <s v="CityD"/>
    <n v="108"/>
    <n v="0"/>
    <n v="108"/>
    <x v="1"/>
    <s v="On time"/>
    <n v="100"/>
    <x v="1"/>
    <n v="5"/>
    <x v="0"/>
    <x v="1"/>
    <s v="Standard Rules"/>
    <d v="2023-09-01T12:02:00"/>
  </r>
  <r>
    <x v="1330"/>
    <s v="594 Pine St"/>
    <n v="5"/>
    <x v="0"/>
    <d v="2023-09-06T09:37:00"/>
    <x v="0"/>
    <s v="D3"/>
    <n v="5.0909090909090908"/>
    <x v="0"/>
    <s v="Bike C"/>
    <s v="CityA"/>
    <n v="112"/>
    <n v="17"/>
    <n v="95"/>
    <x v="0"/>
    <s v="Extremely Delayed"/>
    <n v="100"/>
    <x v="0"/>
    <n v="5"/>
    <x v="1"/>
    <x v="2"/>
    <s v="Standard Rules"/>
    <d v="2023-09-01T12:59:00"/>
  </r>
  <r>
    <x v="1331"/>
    <s v="255 Elm St"/>
    <n v="5"/>
    <x v="4"/>
    <d v="2023-09-06T11:01:00"/>
    <x v="0"/>
    <s v="D16"/>
    <n v="11.833333333333334"/>
    <x v="0"/>
    <s v="Van A"/>
    <s v="CityE"/>
    <n v="213"/>
    <n v="18"/>
    <n v="195"/>
    <x v="0"/>
    <s v="Extremely Delayed"/>
    <n v="100"/>
    <x v="0"/>
    <n v="5"/>
    <x v="2"/>
    <x v="0"/>
    <s v="Expedited Rules"/>
    <d v="2023-09-01T15:53:00"/>
  </r>
  <r>
    <x v="1332"/>
    <s v="579 Main St"/>
    <n v="5"/>
    <x v="4"/>
    <d v="2023-09-02T14:18:00"/>
    <x v="1"/>
    <s v="D98"/>
    <n v="7.6190476190476186"/>
    <x v="0"/>
    <s v="Van A"/>
    <s v="CityD"/>
    <n v="160"/>
    <n v="11"/>
    <n v="149"/>
    <x v="0"/>
    <s v="Delayed"/>
    <n v="100"/>
    <x v="1"/>
    <n v="5"/>
    <x v="0"/>
    <x v="2"/>
    <s v="Custom Rules"/>
    <d v="2023-09-01T10:04:00"/>
  </r>
  <r>
    <x v="1333"/>
    <s v="22 Cedar St"/>
    <n v="5"/>
    <x v="4"/>
    <d v="2023-09-04T16:16:00"/>
    <x v="1"/>
    <s v="D36"/>
    <n v="4.8666666666666663"/>
    <x v="1"/>
    <s v="Bike C"/>
    <s v="CityE"/>
    <n v="73"/>
    <n v="11"/>
    <n v="62"/>
    <x v="0"/>
    <s v="Delayed"/>
    <n v="100"/>
    <x v="2"/>
    <n v="5"/>
    <x v="3"/>
    <x v="1"/>
    <s v="Standard Rules"/>
    <d v="2023-09-01T14:35:00"/>
  </r>
  <r>
    <x v="1334"/>
    <s v="584 Cedar St"/>
    <n v="5"/>
    <x v="2"/>
    <d v="2023-09-05T15:34:00"/>
    <x v="0"/>
    <s v="D64"/>
    <n v="4.3529411764705879"/>
    <x v="0"/>
    <s v="Bike C"/>
    <s v="CityC"/>
    <n v="74"/>
    <n v="6"/>
    <n v="68"/>
    <x v="0"/>
    <s v="Delayed"/>
    <n v="100"/>
    <x v="0"/>
    <n v="5"/>
    <x v="1"/>
    <x v="0"/>
    <s v="Standard Rules"/>
    <d v="2023-09-01T17:39:00"/>
  </r>
  <r>
    <x v="1335"/>
    <s v="977 Elm St"/>
    <n v="5"/>
    <x v="2"/>
    <d v="2023-09-01T14:28:00"/>
    <x v="1"/>
    <s v="D54"/>
    <n v="6.1"/>
    <x v="0"/>
    <s v="Truck B"/>
    <s v="CityD"/>
    <n v="122"/>
    <n v="1"/>
    <n v="121"/>
    <x v="0"/>
    <s v="Delayed"/>
    <n v="100"/>
    <x v="1"/>
    <n v="5"/>
    <x v="2"/>
    <x v="2"/>
    <s v="Custom Rules"/>
    <d v="2023-09-01T09:22:00"/>
  </r>
  <r>
    <x v="1336"/>
    <s v="111 Elm St"/>
    <n v="5"/>
    <x v="2"/>
    <d v="2023-09-08T16:48:00"/>
    <x v="0"/>
    <s v="D34"/>
    <n v="3.12"/>
    <x v="0"/>
    <s v="Van A"/>
    <s v="CityB"/>
    <n v="78"/>
    <n v="23"/>
    <n v="55"/>
    <x v="0"/>
    <s v="Extremely Delayed"/>
    <n v="100"/>
    <x v="0"/>
    <n v="5"/>
    <x v="1"/>
    <x v="2"/>
    <s v="Custom Rules"/>
    <d v="2023-09-01T09:16:00"/>
  </r>
  <r>
    <x v="1337"/>
    <s v="302 Elm St"/>
    <n v="5"/>
    <x v="1"/>
    <d v="2023-09-02T08:41:00"/>
    <x v="0"/>
    <s v="D99"/>
    <n v="12.111111111111111"/>
    <x v="0"/>
    <s v="Van A"/>
    <s v="CityC"/>
    <n v="218"/>
    <n v="4"/>
    <n v="214"/>
    <x v="0"/>
    <s v="Delayed"/>
    <n v="100"/>
    <x v="0"/>
    <n v="5"/>
    <x v="0"/>
    <x v="0"/>
    <s v="Custom Rules"/>
    <d v="2023-09-01T14:37:00"/>
  </r>
  <r>
    <x v="1338"/>
    <s v="414 Cedar St"/>
    <n v="5"/>
    <x v="0"/>
    <d v="2023-09-03T16:30:00"/>
    <x v="1"/>
    <s v="D20"/>
    <n v="9.0625"/>
    <x v="0"/>
    <s v="Van A"/>
    <s v="CityA"/>
    <n v="145"/>
    <n v="19"/>
    <n v="126"/>
    <x v="0"/>
    <s v="Extremely Delayed"/>
    <n v="100"/>
    <x v="2"/>
    <n v="5"/>
    <x v="0"/>
    <x v="1"/>
    <s v="Expedited Rules"/>
    <d v="2023-09-01T14:49:00"/>
  </r>
  <r>
    <x v="1339"/>
    <s v="984 Main St"/>
    <n v="5"/>
    <x v="1"/>
    <d v="2023-09-01T14:56:00"/>
    <x v="0"/>
    <s v="D63"/>
    <n v="17.363636363636363"/>
    <x v="1"/>
    <s v="Van A"/>
    <s v="CityC"/>
    <n v="191"/>
    <n v="18"/>
    <n v="173"/>
    <x v="0"/>
    <s v="Extremely Delayed"/>
    <n v="100"/>
    <x v="1"/>
    <n v="5"/>
    <x v="3"/>
    <x v="2"/>
    <s v="Custom Rules"/>
    <d v="2023-09-01T13:18:00"/>
  </r>
  <r>
    <x v="1340"/>
    <s v="638 Main St"/>
    <n v="5"/>
    <x v="0"/>
    <d v="2023-09-04T08:07:00"/>
    <x v="1"/>
    <s v="D65"/>
    <n v="7.5"/>
    <x v="0"/>
    <s v="Van A"/>
    <s v="CityB"/>
    <n v="150"/>
    <n v="9"/>
    <n v="141"/>
    <x v="0"/>
    <s v="Delayed"/>
    <n v="100"/>
    <x v="0"/>
    <n v="5"/>
    <x v="2"/>
    <x v="0"/>
    <s v="Standard Rules"/>
    <d v="2023-09-01T13:18:00"/>
  </r>
  <r>
    <x v="1341"/>
    <s v="485 Elm St"/>
    <n v="5"/>
    <x v="1"/>
    <d v="2023-09-02T14:23:00"/>
    <x v="1"/>
    <s v="D75"/>
    <n v="12.333333333333334"/>
    <x v="1"/>
    <s v="Bike C"/>
    <s v="CityC"/>
    <n v="148"/>
    <n v="17"/>
    <n v="131"/>
    <x v="0"/>
    <s v="Extremely Delayed"/>
    <n v="100"/>
    <x v="2"/>
    <n v="5"/>
    <x v="2"/>
    <x v="0"/>
    <s v="Custom Rules"/>
    <d v="2023-09-01T09:17:00"/>
  </r>
  <r>
    <x v="1342"/>
    <s v="656 Main St"/>
    <n v="5"/>
    <x v="1"/>
    <d v="2023-09-05T08:14:00"/>
    <x v="1"/>
    <s v="D55"/>
    <n v="8.9285714285714288"/>
    <x v="1"/>
    <s v="Truck B"/>
    <s v="CityD"/>
    <n v="125"/>
    <n v="22"/>
    <n v="103"/>
    <x v="0"/>
    <s v="Extremely Delayed"/>
    <n v="100"/>
    <x v="1"/>
    <n v="5"/>
    <x v="1"/>
    <x v="2"/>
    <s v="Custom Rules"/>
    <d v="2023-09-01T11:57:00"/>
  </r>
  <r>
    <x v="1343"/>
    <s v="783 Pine St"/>
    <n v="5"/>
    <x v="3"/>
    <d v="2023-09-05T12:19:00"/>
    <x v="0"/>
    <s v="D16"/>
    <n v="8"/>
    <x v="0"/>
    <s v="Truck B"/>
    <s v="CityC"/>
    <n v="144"/>
    <n v="7"/>
    <n v="137"/>
    <x v="0"/>
    <s v="Delayed"/>
    <n v="100"/>
    <x v="0"/>
    <n v="5"/>
    <x v="3"/>
    <x v="1"/>
    <s v="Standard Rules"/>
    <d v="2023-09-01T09:24:00"/>
  </r>
  <r>
    <x v="1344"/>
    <s v="658 Pine St"/>
    <n v="5"/>
    <x v="2"/>
    <d v="2023-09-01T10:38:00"/>
    <x v="0"/>
    <s v="D41"/>
    <n v="17.615384615384617"/>
    <x v="1"/>
    <s v="Bike C"/>
    <s v="CityA"/>
    <n v="229"/>
    <n v="9"/>
    <n v="220"/>
    <x v="0"/>
    <s v="Delayed"/>
    <n v="100"/>
    <x v="0"/>
    <n v="5"/>
    <x v="3"/>
    <x v="0"/>
    <s v="Standard Rules"/>
    <d v="2023-09-01T16:56:00"/>
  </r>
  <r>
    <x v="1345"/>
    <s v="768 Elm St"/>
    <n v="5"/>
    <x v="4"/>
    <d v="2023-09-05T14:30:00"/>
    <x v="1"/>
    <s v="D61"/>
    <n v="7"/>
    <x v="0"/>
    <s v="Bike C"/>
    <s v="CityB"/>
    <n v="133"/>
    <n v="22"/>
    <n v="111"/>
    <x v="0"/>
    <s v="Extremely Delayed"/>
    <n v="100"/>
    <x v="1"/>
    <n v="5"/>
    <x v="4"/>
    <x v="2"/>
    <s v="Custom Rules"/>
    <d v="2023-09-01T11:55:00"/>
  </r>
  <r>
    <x v="1346"/>
    <s v="576 Elm St"/>
    <n v="5"/>
    <x v="0"/>
    <d v="2023-09-07T13:27:00"/>
    <x v="0"/>
    <s v="D32"/>
    <n v="7.8461538461538458"/>
    <x v="1"/>
    <s v="Truck B"/>
    <s v="CityC"/>
    <n v="102"/>
    <n v="23"/>
    <n v="79"/>
    <x v="0"/>
    <s v="Extremely Delayed"/>
    <n v="100"/>
    <x v="1"/>
    <n v="5"/>
    <x v="3"/>
    <x v="1"/>
    <s v="Standard Rules"/>
    <d v="2023-09-01T15:30:00"/>
  </r>
  <r>
    <x v="1347"/>
    <s v="622 Elm St"/>
    <n v="5"/>
    <x v="4"/>
    <d v="2023-09-05T13:10:00"/>
    <x v="1"/>
    <s v="D71"/>
    <n v="8.0500000000000007"/>
    <x v="0"/>
    <s v="Van A"/>
    <s v="CityB"/>
    <n v="161"/>
    <n v="25"/>
    <n v="136"/>
    <x v="0"/>
    <s v="Extremely Delayed"/>
    <n v="100"/>
    <x v="1"/>
    <n v="5"/>
    <x v="3"/>
    <x v="2"/>
    <s v="Standard Rules"/>
    <d v="2023-09-01T12:06:00"/>
  </r>
  <r>
    <x v="1348"/>
    <s v="687 Cedar St"/>
    <n v="5"/>
    <x v="4"/>
    <d v="2023-09-03T08:24:00"/>
    <x v="0"/>
    <s v="D44"/>
    <n v="5.083333333333333"/>
    <x v="1"/>
    <s v="Van A"/>
    <s v="CityA"/>
    <n v="61"/>
    <n v="27"/>
    <n v="34"/>
    <x v="0"/>
    <s v="Extremely Delayed"/>
    <n v="100"/>
    <x v="1"/>
    <n v="5"/>
    <x v="3"/>
    <x v="0"/>
    <s v="Expedited Rules"/>
    <d v="2023-09-01T16:26:00"/>
  </r>
  <r>
    <x v="1349"/>
    <s v="666 Elm St"/>
    <n v="5"/>
    <x v="0"/>
    <d v="2023-09-06T10:07:00"/>
    <x v="1"/>
    <s v="D42"/>
    <n v="9.7272727272727266"/>
    <x v="1"/>
    <s v="Truck B"/>
    <s v="CityB"/>
    <n v="107"/>
    <n v="15"/>
    <n v="92"/>
    <x v="0"/>
    <s v="Delayed"/>
    <n v="100"/>
    <x v="0"/>
    <n v="5"/>
    <x v="3"/>
    <x v="1"/>
    <s v="Standard Rules"/>
    <d v="2023-09-01T10:12:00"/>
  </r>
  <r>
    <x v="1350"/>
    <s v="142 Cedar St"/>
    <n v="5"/>
    <x v="3"/>
    <d v="2023-09-07T13:39:00"/>
    <x v="0"/>
    <s v="D96"/>
    <n v="10.35"/>
    <x v="0"/>
    <s v="Truck B"/>
    <s v="CityD"/>
    <n v="207"/>
    <n v="28"/>
    <n v="179"/>
    <x v="0"/>
    <s v="Extremely Delayed"/>
    <n v="100"/>
    <x v="0"/>
    <n v="5"/>
    <x v="4"/>
    <x v="2"/>
    <s v="Custom Rules"/>
    <d v="2023-09-01T10:06:00"/>
  </r>
  <r>
    <x v="1351"/>
    <s v="857 Oak St"/>
    <n v="5"/>
    <x v="3"/>
    <d v="2023-09-06T15:08:00"/>
    <x v="1"/>
    <s v="D98"/>
    <n v="3.0952380952380953"/>
    <x v="0"/>
    <s v="Van A"/>
    <s v="CityE"/>
    <n v="65"/>
    <n v="13"/>
    <n v="52"/>
    <x v="0"/>
    <s v="Delayed"/>
    <n v="100"/>
    <x v="0"/>
    <n v="5"/>
    <x v="0"/>
    <x v="2"/>
    <s v="Expedited Rules"/>
    <d v="2023-09-01T11:09:00"/>
  </r>
  <r>
    <x v="1352"/>
    <s v="919 Oak St"/>
    <n v="5"/>
    <x v="1"/>
    <d v="2023-09-03T14:49:00"/>
    <x v="1"/>
    <s v="D15"/>
    <n v="9"/>
    <x v="0"/>
    <s v="Van A"/>
    <s v="CityC"/>
    <n v="162"/>
    <n v="2"/>
    <n v="160"/>
    <x v="0"/>
    <s v="Delayed"/>
    <n v="100"/>
    <x v="2"/>
    <n v="5"/>
    <x v="0"/>
    <x v="2"/>
    <s v="Standard Rules"/>
    <d v="2023-09-01T11:56:00"/>
  </r>
  <r>
    <x v="1353"/>
    <s v="909 Main St"/>
    <n v="5"/>
    <x v="2"/>
    <d v="2023-09-03T10:54:00"/>
    <x v="0"/>
    <s v="D18"/>
    <n v="4.7142857142857144"/>
    <x v="0"/>
    <s v="Van A"/>
    <s v="CityD"/>
    <n v="99"/>
    <n v="7"/>
    <n v="92"/>
    <x v="0"/>
    <s v="Delayed"/>
    <n v="100"/>
    <x v="2"/>
    <n v="5"/>
    <x v="0"/>
    <x v="0"/>
    <s v="Expedited Rules"/>
    <d v="2023-09-01T13:42:00"/>
  </r>
  <r>
    <x v="1354"/>
    <s v="924 Cedar St"/>
    <n v="5"/>
    <x v="0"/>
    <d v="2023-09-01T09:38:00"/>
    <x v="1"/>
    <s v="D70"/>
    <n v="8.2941176470588243"/>
    <x v="0"/>
    <s v="Bike C"/>
    <s v="CityA"/>
    <n v="141"/>
    <n v="2"/>
    <n v="139"/>
    <x v="0"/>
    <s v="Delayed"/>
    <n v="100"/>
    <x v="0"/>
    <n v="5"/>
    <x v="3"/>
    <x v="0"/>
    <s v="Custom Rules"/>
    <d v="2023-09-01T10:16:00"/>
  </r>
  <r>
    <x v="1355"/>
    <s v="445 Oak St"/>
    <n v="5"/>
    <x v="3"/>
    <d v="2023-09-04T13:15:00"/>
    <x v="0"/>
    <s v="D99"/>
    <n v="10"/>
    <x v="0"/>
    <s v="Van A"/>
    <s v="CityA"/>
    <n v="180"/>
    <n v="11"/>
    <n v="169"/>
    <x v="0"/>
    <s v="Delayed"/>
    <n v="100"/>
    <x v="2"/>
    <n v="5"/>
    <x v="1"/>
    <x v="2"/>
    <s v="Custom Rules"/>
    <d v="2023-09-01T15:57:00"/>
  </r>
  <r>
    <x v="1356"/>
    <s v="563 Elm St"/>
    <n v="5"/>
    <x v="1"/>
    <d v="2023-09-01T12:28:00"/>
    <x v="1"/>
    <s v="D10"/>
    <n v="13.4"/>
    <x v="1"/>
    <s v="Van A"/>
    <s v="CityA"/>
    <n v="134"/>
    <n v="17"/>
    <n v="117"/>
    <x v="0"/>
    <s v="Extremely Delayed"/>
    <n v="100"/>
    <x v="1"/>
    <n v="5"/>
    <x v="3"/>
    <x v="0"/>
    <s v="Expedited Rules"/>
    <d v="2023-09-01T10:03:00"/>
  </r>
  <r>
    <x v="1357"/>
    <s v="605 Oak St"/>
    <n v="5"/>
    <x v="0"/>
    <d v="2023-09-05T12:31:00"/>
    <x v="0"/>
    <s v="D58"/>
    <n v="8.3125"/>
    <x v="0"/>
    <s v="Bike C"/>
    <s v="CityD"/>
    <n v="133"/>
    <n v="17"/>
    <n v="116"/>
    <x v="0"/>
    <s v="Extremely Delayed"/>
    <n v="100"/>
    <x v="1"/>
    <n v="5"/>
    <x v="2"/>
    <x v="2"/>
    <s v="Expedited Rules"/>
    <d v="2023-09-01T16:20:00"/>
  </r>
  <r>
    <x v="1358"/>
    <s v="693 Elm St"/>
    <n v="5"/>
    <x v="1"/>
    <d v="2023-09-07T15:57:00"/>
    <x v="0"/>
    <s v="D64"/>
    <n v="6.0588235294117645"/>
    <x v="0"/>
    <s v="Bike C"/>
    <s v="CityD"/>
    <n v="103"/>
    <n v="15"/>
    <n v="88"/>
    <x v="0"/>
    <s v="Delayed"/>
    <n v="100"/>
    <x v="1"/>
    <n v="5"/>
    <x v="1"/>
    <x v="2"/>
    <s v="Standard Rules"/>
    <d v="2023-09-01T11:15:00"/>
  </r>
  <r>
    <x v="1359"/>
    <s v="677 Oak St"/>
    <n v="5"/>
    <x v="3"/>
    <d v="2023-09-05T12:34:00"/>
    <x v="1"/>
    <s v="D43"/>
    <n v="17.416666666666668"/>
    <x v="1"/>
    <s v="Truck B"/>
    <s v="CityD"/>
    <n v="209"/>
    <n v="19"/>
    <n v="190"/>
    <x v="0"/>
    <s v="Extremely Delayed"/>
    <n v="100"/>
    <x v="2"/>
    <n v="5"/>
    <x v="1"/>
    <x v="0"/>
    <s v="Expedited Rules"/>
    <d v="2023-09-01T17:04:00"/>
  </r>
  <r>
    <x v="1360"/>
    <s v="803 Cedar St"/>
    <n v="5"/>
    <x v="1"/>
    <d v="2023-09-04T13:23:00"/>
    <x v="0"/>
    <s v="D13"/>
    <n v="7.6363636363636367"/>
    <x v="0"/>
    <s v="Van A"/>
    <s v="CityB"/>
    <n v="168"/>
    <n v="12"/>
    <n v="156"/>
    <x v="0"/>
    <s v="Delayed"/>
    <n v="100"/>
    <x v="0"/>
    <n v="5"/>
    <x v="4"/>
    <x v="1"/>
    <s v="Standard Rules"/>
    <d v="2023-09-01T15:14:00"/>
  </r>
  <r>
    <x v="1361"/>
    <s v="587 Pine St"/>
    <n v="5"/>
    <x v="4"/>
    <d v="2023-09-03T14:20:00"/>
    <x v="0"/>
    <s v="D18"/>
    <n v="9.2857142857142865"/>
    <x v="0"/>
    <s v="Truck B"/>
    <s v="CityB"/>
    <n v="195"/>
    <n v="23"/>
    <n v="172"/>
    <x v="0"/>
    <s v="Extremely Delayed"/>
    <n v="100"/>
    <x v="1"/>
    <n v="5"/>
    <x v="0"/>
    <x v="2"/>
    <s v="Expedited Rules"/>
    <d v="2023-09-01T15:07:00"/>
  </r>
  <r>
    <x v="1362"/>
    <s v="417 Main St"/>
    <n v="5"/>
    <x v="2"/>
    <d v="2023-09-04T09:54:00"/>
    <x v="1"/>
    <s v="D30"/>
    <n v="7.2352941176470589"/>
    <x v="0"/>
    <s v="Truck B"/>
    <s v="CityA"/>
    <n v="123"/>
    <n v="25"/>
    <n v="98"/>
    <x v="0"/>
    <s v="Extremely Delayed"/>
    <n v="100"/>
    <x v="0"/>
    <n v="5"/>
    <x v="4"/>
    <x v="0"/>
    <s v="Expedited Rules"/>
    <d v="2023-09-01T13:06:00"/>
  </r>
  <r>
    <x v="1363"/>
    <s v="16 Cedar St"/>
    <n v="5"/>
    <x v="1"/>
    <d v="2023-09-06T16:14:00"/>
    <x v="1"/>
    <s v="D76"/>
    <n v="15.538461538461538"/>
    <x v="1"/>
    <s v="Van A"/>
    <s v="CityD"/>
    <n v="202"/>
    <n v="6"/>
    <n v="196"/>
    <x v="0"/>
    <s v="Delayed"/>
    <n v="100"/>
    <x v="2"/>
    <n v="5"/>
    <x v="4"/>
    <x v="2"/>
    <s v="Custom Rules"/>
    <d v="2023-09-01T15:45:00"/>
  </r>
  <r>
    <x v="1364"/>
    <s v="829 Pine St"/>
    <n v="5"/>
    <x v="3"/>
    <d v="2023-09-02T08:31:00"/>
    <x v="0"/>
    <s v="D48"/>
    <n v="14.222222222222221"/>
    <x v="1"/>
    <s v="Truck B"/>
    <s v="CityC"/>
    <n v="128"/>
    <n v="18"/>
    <n v="110"/>
    <x v="0"/>
    <s v="Extremely Delayed"/>
    <n v="100"/>
    <x v="2"/>
    <n v="5"/>
    <x v="4"/>
    <x v="0"/>
    <s v="Custom Rules"/>
    <d v="2023-09-01T11:28:00"/>
  </r>
  <r>
    <x v="1365"/>
    <s v="689 Elm St"/>
    <n v="5"/>
    <x v="2"/>
    <d v="2023-09-06T10:18:00"/>
    <x v="1"/>
    <s v="D98"/>
    <n v="6.3809523809523814"/>
    <x v="0"/>
    <s v="Bike C"/>
    <s v="CityA"/>
    <n v="134"/>
    <n v="22"/>
    <n v="112"/>
    <x v="0"/>
    <s v="Extremely Delayed"/>
    <n v="100"/>
    <x v="0"/>
    <n v="5"/>
    <x v="1"/>
    <x v="1"/>
    <s v="Custom Rules"/>
    <d v="2023-09-01T14:48:00"/>
  </r>
  <r>
    <x v="1366"/>
    <s v="827 Cedar St"/>
    <n v="5"/>
    <x v="4"/>
    <d v="2023-09-02T13:13:00"/>
    <x v="1"/>
    <s v="D73"/>
    <n v="10.857142857142858"/>
    <x v="1"/>
    <s v="Truck B"/>
    <s v="CityB"/>
    <n v="152"/>
    <n v="22"/>
    <n v="130"/>
    <x v="0"/>
    <s v="Extremely Delayed"/>
    <n v="100"/>
    <x v="1"/>
    <n v="5"/>
    <x v="2"/>
    <x v="2"/>
    <s v="Expedited Rules"/>
    <d v="2023-09-01T10:38:00"/>
  </r>
  <r>
    <x v="1367"/>
    <s v="586 Oak St"/>
    <n v="5"/>
    <x v="3"/>
    <d v="2023-09-01T10:44:00"/>
    <x v="1"/>
    <s v="D64"/>
    <n v="13.235294117647058"/>
    <x v="0"/>
    <s v="Bike C"/>
    <s v="CityD"/>
    <n v="225"/>
    <n v="19"/>
    <n v="206"/>
    <x v="0"/>
    <s v="Extremely Delayed"/>
    <n v="100"/>
    <x v="2"/>
    <n v="5"/>
    <x v="1"/>
    <x v="1"/>
    <s v="Custom Rules"/>
    <d v="2023-09-01T14:55:00"/>
  </r>
  <r>
    <x v="1368"/>
    <s v="258 Elm St"/>
    <n v="5"/>
    <x v="4"/>
    <d v="2023-09-04T08:47:00"/>
    <x v="1"/>
    <s v="D65"/>
    <n v="10.35"/>
    <x v="0"/>
    <s v="Van A"/>
    <s v="CityA"/>
    <n v="207"/>
    <n v="2"/>
    <n v="205"/>
    <x v="0"/>
    <s v="Delayed"/>
    <n v="100"/>
    <x v="1"/>
    <n v="5"/>
    <x v="3"/>
    <x v="1"/>
    <s v="Standard Rules"/>
    <d v="2023-09-01T17:37:00"/>
  </r>
  <r>
    <x v="1369"/>
    <s v="409 Cedar St"/>
    <n v="5"/>
    <x v="2"/>
    <d v="2023-09-03T14:08:00"/>
    <x v="1"/>
    <s v="D13"/>
    <n v="10.454545454545455"/>
    <x v="0"/>
    <s v="Bike C"/>
    <s v="CityE"/>
    <n v="230"/>
    <n v="12"/>
    <n v="218"/>
    <x v="0"/>
    <s v="Delayed"/>
    <n v="100"/>
    <x v="2"/>
    <n v="5"/>
    <x v="0"/>
    <x v="0"/>
    <s v="Standard Rules"/>
    <d v="2023-09-01T16:36:00"/>
  </r>
  <r>
    <x v="1370"/>
    <s v="247 Cedar St"/>
    <n v="5"/>
    <x v="4"/>
    <d v="2023-09-02T09:59:00"/>
    <x v="0"/>
    <s v="D44"/>
    <n v="8.9166666666666661"/>
    <x v="1"/>
    <s v="Van A"/>
    <s v="CityB"/>
    <n v="107"/>
    <n v="24"/>
    <n v="83"/>
    <x v="0"/>
    <s v="Extremely Delayed"/>
    <n v="100"/>
    <x v="2"/>
    <n v="5"/>
    <x v="4"/>
    <x v="0"/>
    <s v="Expedited Rules"/>
    <d v="2023-09-01T12:09:00"/>
  </r>
  <r>
    <x v="1371"/>
    <s v="871 Cedar St"/>
    <n v="5"/>
    <x v="4"/>
    <d v="2023-09-03T15:15:00"/>
    <x v="1"/>
    <s v="D47"/>
    <n v="17.5"/>
    <x v="1"/>
    <s v="Van A"/>
    <s v="CityA"/>
    <n v="210"/>
    <n v="21"/>
    <n v="189"/>
    <x v="0"/>
    <s v="Extremely Delayed"/>
    <n v="100"/>
    <x v="1"/>
    <n v="5"/>
    <x v="3"/>
    <x v="0"/>
    <s v="Custom Rules"/>
    <d v="2023-09-01T14:30:00"/>
  </r>
  <r>
    <x v="1372"/>
    <s v="642 Main St"/>
    <n v="5"/>
    <x v="3"/>
    <d v="2023-09-03T15:31:00"/>
    <x v="1"/>
    <s v="D34"/>
    <n v="8.2799999999999994"/>
    <x v="0"/>
    <s v="Truck B"/>
    <s v="CityB"/>
    <n v="207"/>
    <n v="22"/>
    <n v="185"/>
    <x v="0"/>
    <s v="Extremely Delayed"/>
    <n v="100"/>
    <x v="0"/>
    <n v="5"/>
    <x v="2"/>
    <x v="2"/>
    <s v="Custom Rules"/>
    <d v="2023-09-01T13:21:00"/>
  </r>
  <r>
    <x v="1373"/>
    <s v="853 Elm St"/>
    <n v="5"/>
    <x v="1"/>
    <d v="2023-09-05T14:49:00"/>
    <x v="1"/>
    <s v="D20"/>
    <n v="10.4375"/>
    <x v="0"/>
    <s v="Van A"/>
    <s v="CityC"/>
    <n v="167"/>
    <n v="7"/>
    <n v="160"/>
    <x v="0"/>
    <s v="Delayed"/>
    <n v="100"/>
    <x v="0"/>
    <n v="5"/>
    <x v="3"/>
    <x v="1"/>
    <s v="Expedited Rules"/>
    <d v="2023-09-01T17:39:00"/>
  </r>
  <r>
    <x v="1374"/>
    <s v="771 Elm St"/>
    <n v="5"/>
    <x v="3"/>
    <d v="2023-09-04T16:41:00"/>
    <x v="0"/>
    <s v="D49"/>
    <n v="11"/>
    <x v="0"/>
    <s v="Bike C"/>
    <s v="CityE"/>
    <n v="176"/>
    <n v="15"/>
    <n v="161"/>
    <x v="0"/>
    <s v="Delayed"/>
    <n v="100"/>
    <x v="2"/>
    <n v="5"/>
    <x v="0"/>
    <x v="1"/>
    <s v="Expedited Rules"/>
    <d v="2023-09-01T16:38:00"/>
  </r>
  <r>
    <x v="1375"/>
    <s v="7 Cedar St"/>
    <n v="5"/>
    <x v="1"/>
    <d v="2023-09-06T13:35:00"/>
    <x v="0"/>
    <s v="D82"/>
    <n v="17.615384615384617"/>
    <x v="1"/>
    <s v="Van A"/>
    <s v="CityE"/>
    <n v="229"/>
    <n v="2"/>
    <n v="227"/>
    <x v="0"/>
    <s v="Delayed"/>
    <n v="100"/>
    <x v="2"/>
    <n v="5"/>
    <x v="1"/>
    <x v="0"/>
    <s v="Custom Rules"/>
    <d v="2023-09-01T15:55:00"/>
  </r>
  <r>
    <x v="1376"/>
    <s v="615 Pine St"/>
    <n v="5"/>
    <x v="1"/>
    <d v="2023-09-06T13:35:00"/>
    <x v="1"/>
    <s v="D6"/>
    <n v="12.3125"/>
    <x v="0"/>
    <s v="Truck B"/>
    <s v="CityE"/>
    <n v="197"/>
    <n v="20"/>
    <n v="177"/>
    <x v="0"/>
    <s v="Extremely Delayed"/>
    <n v="100"/>
    <x v="1"/>
    <n v="5"/>
    <x v="3"/>
    <x v="0"/>
    <s v="Expedited Rules"/>
    <d v="2023-09-01T12:11:00"/>
  </r>
  <r>
    <x v="1377"/>
    <s v="65 Main St"/>
    <n v="5"/>
    <x v="3"/>
    <d v="2023-09-05T10:11:00"/>
    <x v="0"/>
    <s v="D98"/>
    <n v="11.285714285714286"/>
    <x v="0"/>
    <s v="Van A"/>
    <s v="CityA"/>
    <n v="237"/>
    <n v="9"/>
    <n v="228"/>
    <x v="0"/>
    <s v="Delayed"/>
    <n v="100"/>
    <x v="2"/>
    <n v="5"/>
    <x v="3"/>
    <x v="2"/>
    <s v="Custom Rules"/>
    <d v="2023-09-01T16:14:00"/>
  </r>
  <r>
    <x v="1378"/>
    <s v="854 Pine St"/>
    <n v="5"/>
    <x v="0"/>
    <d v="2023-09-06T10:43:00"/>
    <x v="0"/>
    <s v="D86"/>
    <n v="15.133333333333333"/>
    <x v="1"/>
    <s v="Bike C"/>
    <s v="CityE"/>
    <n v="227"/>
    <n v="25"/>
    <n v="202"/>
    <x v="0"/>
    <s v="Extremely Delayed"/>
    <n v="100"/>
    <x v="2"/>
    <n v="5"/>
    <x v="2"/>
    <x v="0"/>
    <s v="Custom Rules"/>
    <d v="2023-09-01T14:00:00"/>
  </r>
  <r>
    <x v="1379"/>
    <s v="207 Main St"/>
    <n v="5"/>
    <x v="3"/>
    <d v="2023-09-06T10:45:00"/>
    <x v="1"/>
    <s v="D77"/>
    <n v="11.7"/>
    <x v="1"/>
    <s v="Truck B"/>
    <s v="CityB"/>
    <n v="117"/>
    <n v="2"/>
    <n v="115"/>
    <x v="0"/>
    <s v="Delayed"/>
    <n v="100"/>
    <x v="2"/>
    <n v="5"/>
    <x v="2"/>
    <x v="2"/>
    <s v="Custom Rules"/>
    <d v="2023-09-01T15:59:00"/>
  </r>
  <r>
    <x v="1380"/>
    <s v="685 Elm St"/>
    <n v="5"/>
    <x v="0"/>
    <d v="2023-09-02T09:25:00"/>
    <x v="0"/>
    <s v="D60"/>
    <n v="6.9047619047619051"/>
    <x v="0"/>
    <s v="Bike C"/>
    <s v="CityE"/>
    <n v="145"/>
    <n v="11"/>
    <n v="134"/>
    <x v="0"/>
    <s v="Delayed"/>
    <n v="100"/>
    <x v="0"/>
    <n v="5"/>
    <x v="0"/>
    <x v="1"/>
    <s v="Expedited Rules"/>
    <d v="2023-09-01T10:47:00"/>
  </r>
  <r>
    <x v="1381"/>
    <s v="343 Main St"/>
    <n v="5"/>
    <x v="3"/>
    <d v="2023-09-08T16:20:00"/>
    <x v="1"/>
    <s v="D21"/>
    <n v="9.0666666666666664"/>
    <x v="1"/>
    <s v="Van A"/>
    <s v="CityD"/>
    <n v="136"/>
    <n v="12"/>
    <n v="124"/>
    <x v="0"/>
    <s v="Delayed"/>
    <n v="100"/>
    <x v="2"/>
    <n v="5"/>
    <x v="1"/>
    <x v="0"/>
    <s v="Standard Rules"/>
    <d v="2023-09-01T15:42:00"/>
  </r>
  <r>
    <x v="1382"/>
    <s v="969 Main St"/>
    <n v="5"/>
    <x v="1"/>
    <d v="2023-09-02T13:39:00"/>
    <x v="0"/>
    <s v="D30"/>
    <n v="13.411764705882353"/>
    <x v="0"/>
    <s v="Truck B"/>
    <s v="CityB"/>
    <n v="228"/>
    <n v="20"/>
    <n v="208"/>
    <x v="0"/>
    <s v="Extremely Delayed"/>
    <n v="100"/>
    <x v="1"/>
    <n v="5"/>
    <x v="3"/>
    <x v="1"/>
    <s v="Standard Rules"/>
    <d v="2023-09-01T09:28:00"/>
  </r>
  <r>
    <x v="1383"/>
    <s v="541 Main St"/>
    <n v="5"/>
    <x v="0"/>
    <d v="2023-09-01T15:04:00"/>
    <x v="0"/>
    <s v="D94"/>
    <n v="14.714285714285714"/>
    <x v="1"/>
    <s v="Bike C"/>
    <s v="CityB"/>
    <n v="206"/>
    <n v="13"/>
    <n v="193"/>
    <x v="0"/>
    <s v="Delayed"/>
    <n v="100"/>
    <x v="0"/>
    <n v="5"/>
    <x v="0"/>
    <x v="2"/>
    <s v="Custom Rules"/>
    <d v="2023-09-01T12:33:00"/>
  </r>
  <r>
    <x v="1384"/>
    <s v="664 Oak St"/>
    <n v="5"/>
    <x v="3"/>
    <d v="2023-09-01T13:58:00"/>
    <x v="1"/>
    <s v="D50"/>
    <n v="6.333333333333333"/>
    <x v="0"/>
    <s v="Bike C"/>
    <s v="CityD"/>
    <n v="114"/>
    <n v="8"/>
    <n v="106"/>
    <x v="0"/>
    <s v="Delayed"/>
    <n v="100"/>
    <x v="2"/>
    <n v="5"/>
    <x v="1"/>
    <x v="2"/>
    <s v="Expedited Rules"/>
    <d v="2023-09-01T14:21:00"/>
  </r>
  <r>
    <x v="1385"/>
    <s v="301 Cedar St"/>
    <n v="5"/>
    <x v="3"/>
    <d v="2023-09-01T16:54:00"/>
    <x v="1"/>
    <s v="D3"/>
    <n v="3.2727272727272729"/>
    <x v="0"/>
    <s v="Bike C"/>
    <s v="CityA"/>
    <n v="72"/>
    <n v="25"/>
    <n v="47"/>
    <x v="0"/>
    <s v="Extremely Delayed"/>
    <n v="100"/>
    <x v="0"/>
    <n v="5"/>
    <x v="1"/>
    <x v="2"/>
    <s v="Custom Rules"/>
    <d v="2023-09-01T08:21:00"/>
  </r>
  <r>
    <x v="1386"/>
    <s v="879 Oak St"/>
    <n v="5"/>
    <x v="3"/>
    <d v="2023-09-02T13:19:00"/>
    <x v="1"/>
    <s v="D20"/>
    <n v="9.4375"/>
    <x v="0"/>
    <s v="Truck B"/>
    <s v="CityB"/>
    <n v="151"/>
    <n v="8"/>
    <n v="143"/>
    <x v="0"/>
    <s v="Delayed"/>
    <n v="100"/>
    <x v="0"/>
    <n v="5"/>
    <x v="1"/>
    <x v="0"/>
    <s v="Expedited Rules"/>
    <d v="2023-09-01T10:43:00"/>
  </r>
  <r>
    <x v="1387"/>
    <s v="465 Pine St"/>
    <n v="5"/>
    <x v="2"/>
    <d v="2023-09-08T12:28:00"/>
    <x v="0"/>
    <s v="D38"/>
    <n v="15.461538461538462"/>
    <x v="1"/>
    <s v="Bike C"/>
    <s v="CityC"/>
    <n v="201"/>
    <n v="15"/>
    <n v="186"/>
    <x v="0"/>
    <s v="Delayed"/>
    <n v="100"/>
    <x v="0"/>
    <n v="5"/>
    <x v="0"/>
    <x v="1"/>
    <s v="Custom Rules"/>
    <d v="2023-09-01T12:56:00"/>
  </r>
  <r>
    <x v="1388"/>
    <s v="884 Cedar St"/>
    <n v="5"/>
    <x v="2"/>
    <d v="2023-09-08T12:17:00"/>
    <x v="1"/>
    <s v="D38"/>
    <n v="7.4615384615384617"/>
    <x v="1"/>
    <s v="Bike C"/>
    <s v="CityB"/>
    <n v="97"/>
    <n v="20"/>
    <n v="77"/>
    <x v="0"/>
    <s v="Extremely Delayed"/>
    <n v="100"/>
    <x v="0"/>
    <n v="5"/>
    <x v="0"/>
    <x v="2"/>
    <s v="Standard Rules"/>
    <d v="2023-09-01T16:03:00"/>
  </r>
  <r>
    <x v="1389"/>
    <s v="893 Cedar St"/>
    <n v="5"/>
    <x v="1"/>
    <d v="2023-09-06T11:48:00"/>
    <x v="1"/>
    <s v="D56"/>
    <n v="13.833333333333334"/>
    <x v="1"/>
    <s v="Van A"/>
    <s v="CityC"/>
    <n v="166"/>
    <n v="1"/>
    <n v="165"/>
    <x v="0"/>
    <s v="Delayed"/>
    <n v="100"/>
    <x v="0"/>
    <n v="5"/>
    <x v="1"/>
    <x v="0"/>
    <s v="Custom Rules"/>
    <d v="2023-09-01T14:51:00"/>
  </r>
  <r>
    <x v="1390"/>
    <s v="658 Pine St"/>
    <n v="5"/>
    <x v="2"/>
    <d v="2023-09-03T11:22:00"/>
    <x v="1"/>
    <s v="D98"/>
    <n v="4.7142857142857144"/>
    <x v="0"/>
    <s v="Bike C"/>
    <s v="CityC"/>
    <n v="99"/>
    <n v="15"/>
    <n v="84"/>
    <x v="0"/>
    <s v="Delayed"/>
    <n v="100"/>
    <x v="1"/>
    <n v="5"/>
    <x v="3"/>
    <x v="1"/>
    <s v="Custom Rules"/>
    <d v="2023-09-01T16:49:00"/>
  </r>
  <r>
    <x v="1391"/>
    <s v="52 Oak St"/>
    <n v="5"/>
    <x v="2"/>
    <d v="2023-09-05T12:28:00"/>
    <x v="1"/>
    <s v="D95"/>
    <n v="10.23076923076923"/>
    <x v="1"/>
    <s v="Bike C"/>
    <s v="CityC"/>
    <n v="133"/>
    <n v="3"/>
    <n v="130"/>
    <x v="0"/>
    <s v="Delayed"/>
    <n v="100"/>
    <x v="0"/>
    <n v="5"/>
    <x v="1"/>
    <x v="0"/>
    <s v="Expedited Rules"/>
    <d v="2023-09-01T10:00:00"/>
  </r>
  <r>
    <x v="1392"/>
    <s v="653 Oak St"/>
    <n v="5"/>
    <x v="4"/>
    <d v="2023-09-08T09:53:00"/>
    <x v="1"/>
    <s v="D48"/>
    <n v="9"/>
    <x v="1"/>
    <s v="Van A"/>
    <s v="CityD"/>
    <n v="81"/>
    <n v="20"/>
    <n v="61"/>
    <x v="0"/>
    <s v="Extremely Delayed"/>
    <n v="100"/>
    <x v="2"/>
    <n v="5"/>
    <x v="2"/>
    <x v="0"/>
    <s v="Standard Rules"/>
    <d v="2023-09-01T14:20:00"/>
  </r>
  <r>
    <x v="1393"/>
    <s v="18 Pine St"/>
    <n v="5"/>
    <x v="1"/>
    <d v="2023-09-05T09:22:00"/>
    <x v="0"/>
    <s v="D99"/>
    <n v="6.6111111111111107"/>
    <x v="0"/>
    <s v="Truck B"/>
    <s v="CityC"/>
    <n v="119"/>
    <n v="3"/>
    <n v="116"/>
    <x v="0"/>
    <s v="Delayed"/>
    <n v="100"/>
    <x v="1"/>
    <n v="5"/>
    <x v="0"/>
    <x v="2"/>
    <s v="Custom Rules"/>
    <d v="2023-09-01T13:56:00"/>
  </r>
  <r>
    <x v="1394"/>
    <s v="454 Cedar St"/>
    <n v="5"/>
    <x v="4"/>
    <d v="2023-09-05T15:12:00"/>
    <x v="0"/>
    <s v="D36"/>
    <n v="10.466666666666667"/>
    <x v="1"/>
    <s v="Bike C"/>
    <s v="CityE"/>
    <n v="157"/>
    <n v="9"/>
    <n v="148"/>
    <x v="0"/>
    <s v="Delayed"/>
    <n v="100"/>
    <x v="1"/>
    <n v="5"/>
    <x v="1"/>
    <x v="1"/>
    <s v="Standard Rules"/>
    <d v="2023-09-01T17:02:00"/>
  </r>
  <r>
    <x v="1395"/>
    <s v="401 Elm St"/>
    <n v="5"/>
    <x v="3"/>
    <d v="2023-09-04T12:54:00"/>
    <x v="1"/>
    <s v="D55"/>
    <n v="5.3571428571428568"/>
    <x v="1"/>
    <s v="Truck B"/>
    <s v="CityE"/>
    <n v="75"/>
    <n v="4"/>
    <n v="71"/>
    <x v="0"/>
    <s v="Delayed"/>
    <n v="100"/>
    <x v="2"/>
    <n v="5"/>
    <x v="3"/>
    <x v="0"/>
    <s v="Custom Rules"/>
    <d v="2023-09-01T09:48:00"/>
  </r>
  <r>
    <x v="1396"/>
    <s v="732 Pine St"/>
    <n v="5"/>
    <x v="2"/>
    <d v="2023-09-04T08:21:00"/>
    <x v="0"/>
    <s v="D99"/>
    <n v="5.6111111111111107"/>
    <x v="0"/>
    <s v="Van A"/>
    <s v="CityA"/>
    <n v="101"/>
    <n v="5"/>
    <n v="96"/>
    <x v="0"/>
    <s v="Delayed"/>
    <n v="100"/>
    <x v="2"/>
    <n v="5"/>
    <x v="2"/>
    <x v="0"/>
    <s v="Standard Rules"/>
    <d v="2023-09-01T13:00:00"/>
  </r>
  <r>
    <x v="1397"/>
    <s v="744 Pine St"/>
    <n v="5"/>
    <x v="1"/>
    <d v="2023-09-01T15:32:00"/>
    <x v="1"/>
    <s v="D60"/>
    <n v="3.6666666666666665"/>
    <x v="0"/>
    <s v="Van A"/>
    <s v="CityC"/>
    <n v="77"/>
    <n v="27"/>
    <n v="50"/>
    <x v="0"/>
    <s v="Extremely Delayed"/>
    <n v="100"/>
    <x v="1"/>
    <n v="5"/>
    <x v="0"/>
    <x v="0"/>
    <s v="Expedited Rules"/>
    <d v="2023-09-01T08:58:00"/>
  </r>
  <r>
    <x v="1398"/>
    <s v="688 Elm St"/>
    <n v="5"/>
    <x v="0"/>
    <d v="2023-09-02T11:12:00"/>
    <x v="1"/>
    <s v="D60"/>
    <n v="8.4761904761904763"/>
    <x v="0"/>
    <s v="Van A"/>
    <s v="CityD"/>
    <n v="178"/>
    <n v="6"/>
    <n v="172"/>
    <x v="0"/>
    <s v="Delayed"/>
    <n v="100"/>
    <x v="2"/>
    <n v="5"/>
    <x v="0"/>
    <x v="0"/>
    <s v="Custom Rules"/>
    <d v="2023-09-01T13:51:00"/>
  </r>
  <r>
    <x v="1399"/>
    <s v="141 Oak St"/>
    <n v="5"/>
    <x v="3"/>
    <d v="2023-09-07T16:13:00"/>
    <x v="0"/>
    <s v="D19"/>
    <n v="8.7200000000000006"/>
    <x v="0"/>
    <s v="Bike C"/>
    <s v="CityD"/>
    <n v="218"/>
    <n v="8"/>
    <n v="210"/>
    <x v="0"/>
    <s v="Delayed"/>
    <n v="100"/>
    <x v="1"/>
    <n v="5"/>
    <x v="1"/>
    <x v="0"/>
    <s v="Standard Rules"/>
    <d v="2023-09-01T09:23:00"/>
  </r>
  <r>
    <x v="1400"/>
    <s v="569 Main St"/>
    <n v="5"/>
    <x v="1"/>
    <d v="2023-09-02T09:55:00"/>
    <x v="1"/>
    <s v="D5"/>
    <n v="7.2941176470588234"/>
    <x v="0"/>
    <s v="Bike C"/>
    <s v="CityA"/>
    <n v="124"/>
    <n v="27"/>
    <n v="97"/>
    <x v="0"/>
    <s v="Extremely Delayed"/>
    <n v="100"/>
    <x v="2"/>
    <n v="5"/>
    <x v="4"/>
    <x v="0"/>
    <s v="Custom Rules"/>
    <d v="2023-09-01T10:33:00"/>
  </r>
  <r>
    <x v="1401"/>
    <s v="743 Pine St"/>
    <n v="5"/>
    <x v="1"/>
    <d v="2023-09-03T11:15:00"/>
    <x v="1"/>
    <s v="D46"/>
    <n v="10.642857142857142"/>
    <x v="1"/>
    <s v="Bike C"/>
    <s v="CityD"/>
    <n v="149"/>
    <n v="18"/>
    <n v="131"/>
    <x v="0"/>
    <s v="Extremely Delayed"/>
    <n v="100"/>
    <x v="2"/>
    <n v="5"/>
    <x v="3"/>
    <x v="1"/>
    <s v="Standard Rules"/>
    <d v="2023-09-01T11:01:00"/>
  </r>
  <r>
    <x v="1402"/>
    <s v="946 Main St"/>
    <n v="5"/>
    <x v="2"/>
    <d v="2023-09-01T14:59:00"/>
    <x v="0"/>
    <s v="D9"/>
    <n v="8.125"/>
    <x v="0"/>
    <s v="Bike C"/>
    <s v="CityE"/>
    <n v="130"/>
    <n v="6"/>
    <n v="124"/>
    <x v="0"/>
    <s v="Delayed"/>
    <n v="100"/>
    <x v="0"/>
    <n v="5"/>
    <x v="1"/>
    <x v="1"/>
    <s v="Expedited Rules"/>
    <d v="2023-09-01T17:49:00"/>
  </r>
  <r>
    <x v="1403"/>
    <s v="579 Cedar St"/>
    <n v="5"/>
    <x v="3"/>
    <d v="2023-09-03T16:30:00"/>
    <x v="0"/>
    <s v="D57"/>
    <n v="17"/>
    <x v="1"/>
    <s v="Van A"/>
    <s v="CityD"/>
    <n v="187"/>
    <n v="6"/>
    <n v="181"/>
    <x v="0"/>
    <s v="Delayed"/>
    <n v="100"/>
    <x v="1"/>
    <n v="5"/>
    <x v="2"/>
    <x v="1"/>
    <s v="Standard Rules"/>
    <d v="2023-09-01T16:02:00"/>
  </r>
  <r>
    <x v="1404"/>
    <s v="788 Oak St"/>
    <n v="5"/>
    <x v="3"/>
    <d v="2023-09-06T16:04:00"/>
    <x v="0"/>
    <s v="D14"/>
    <n v="14"/>
    <x v="0"/>
    <s v="Van A"/>
    <s v="CityB"/>
    <n v="238"/>
    <n v="16"/>
    <n v="222"/>
    <x v="0"/>
    <s v="Extremely Delayed"/>
    <n v="100"/>
    <x v="2"/>
    <n v="5"/>
    <x v="4"/>
    <x v="1"/>
    <s v="Standard Rules"/>
    <d v="2023-09-01T15:43:00"/>
  </r>
  <r>
    <x v="1405"/>
    <s v="407 Cedar St"/>
    <n v="5"/>
    <x v="0"/>
    <d v="2023-09-08T10:30:00"/>
    <x v="0"/>
    <s v="D4"/>
    <n v="12.470588235294118"/>
    <x v="0"/>
    <s v="Van A"/>
    <s v="CityB"/>
    <n v="212"/>
    <n v="0"/>
    <n v="212"/>
    <x v="1"/>
    <s v="On time"/>
    <n v="100"/>
    <x v="2"/>
    <n v="5"/>
    <x v="0"/>
    <x v="1"/>
    <s v="Standard Rules"/>
    <d v="2023-09-01T11:42:00"/>
  </r>
  <r>
    <x v="1406"/>
    <s v="270 Main St"/>
    <n v="5"/>
    <x v="2"/>
    <d v="2023-09-05T11:00:00"/>
    <x v="0"/>
    <s v="D59"/>
    <n v="11.0625"/>
    <x v="0"/>
    <s v="Van A"/>
    <s v="CityC"/>
    <n v="177"/>
    <n v="3"/>
    <n v="174"/>
    <x v="0"/>
    <s v="Delayed"/>
    <n v="100"/>
    <x v="2"/>
    <n v="5"/>
    <x v="4"/>
    <x v="1"/>
    <s v="Custom Rules"/>
    <d v="2023-09-01T10:49:00"/>
  </r>
  <r>
    <x v="1407"/>
    <s v="204 Elm St"/>
    <n v="5"/>
    <x v="1"/>
    <d v="2023-09-03T16:27:00"/>
    <x v="0"/>
    <s v="D27"/>
    <n v="9.7222222222222214"/>
    <x v="0"/>
    <s v="Van A"/>
    <s v="CityA"/>
    <n v="175"/>
    <n v="13"/>
    <n v="162"/>
    <x v="0"/>
    <s v="Delayed"/>
    <n v="100"/>
    <x v="1"/>
    <n v="5"/>
    <x v="2"/>
    <x v="0"/>
    <s v="Expedited Rules"/>
    <d v="2023-09-01T08:13:00"/>
  </r>
  <r>
    <x v="1408"/>
    <s v="238 Main St"/>
    <n v="5"/>
    <x v="2"/>
    <d v="2023-09-02T13:43:00"/>
    <x v="1"/>
    <s v="D8"/>
    <n v="12.1875"/>
    <x v="0"/>
    <s v="Van A"/>
    <s v="CityA"/>
    <n v="195"/>
    <n v="21"/>
    <n v="174"/>
    <x v="0"/>
    <s v="Extremely Delayed"/>
    <n v="100"/>
    <x v="1"/>
    <n v="5"/>
    <x v="2"/>
    <x v="1"/>
    <s v="Custom Rules"/>
    <d v="2023-09-01T11:01:00"/>
  </r>
  <r>
    <x v="1409"/>
    <s v="978 Oak St"/>
    <n v="5"/>
    <x v="4"/>
    <d v="2023-09-02T13:11:00"/>
    <x v="1"/>
    <s v="D65"/>
    <n v="7.8"/>
    <x v="0"/>
    <s v="Van A"/>
    <s v="CityD"/>
    <n v="156"/>
    <n v="16"/>
    <n v="140"/>
    <x v="0"/>
    <s v="Extremely Delayed"/>
    <n v="100"/>
    <x v="0"/>
    <n v="5"/>
    <x v="3"/>
    <x v="2"/>
    <s v="Custom Rules"/>
    <d v="2023-09-01T08:45:00"/>
  </r>
  <r>
    <x v="1410"/>
    <s v="733 Elm St"/>
    <n v="5"/>
    <x v="2"/>
    <d v="2023-09-05T15:44:00"/>
    <x v="1"/>
    <s v="D60"/>
    <n v="9.2857142857142865"/>
    <x v="0"/>
    <s v="Van A"/>
    <s v="CityD"/>
    <n v="195"/>
    <n v="0"/>
    <n v="195"/>
    <x v="1"/>
    <s v="On time"/>
    <n v="100"/>
    <x v="2"/>
    <n v="5"/>
    <x v="4"/>
    <x v="0"/>
    <s v="Custom Rules"/>
    <d v="2023-09-01T17:18:00"/>
  </r>
  <r>
    <x v="1411"/>
    <s v="354 Pine St"/>
    <n v="5"/>
    <x v="3"/>
    <d v="2023-09-04T14:20:00"/>
    <x v="1"/>
    <s v="D16"/>
    <n v="5.7777777777777777"/>
    <x v="0"/>
    <s v="Truck B"/>
    <s v="CityC"/>
    <n v="104"/>
    <n v="20"/>
    <n v="84"/>
    <x v="0"/>
    <s v="Extremely Delayed"/>
    <n v="100"/>
    <x v="1"/>
    <n v="5"/>
    <x v="2"/>
    <x v="2"/>
    <s v="Custom Rules"/>
    <d v="2023-09-01T08:48:00"/>
  </r>
  <r>
    <x v="1412"/>
    <s v="479 Cedar St"/>
    <n v="5"/>
    <x v="3"/>
    <d v="2023-09-04T13:46:00"/>
    <x v="1"/>
    <s v="D47"/>
    <n v="5.666666666666667"/>
    <x v="1"/>
    <s v="Truck B"/>
    <s v="CityA"/>
    <n v="68"/>
    <n v="16"/>
    <n v="52"/>
    <x v="0"/>
    <s v="Extremely Delayed"/>
    <n v="100"/>
    <x v="2"/>
    <n v="5"/>
    <x v="4"/>
    <x v="0"/>
    <s v="Custom Rules"/>
    <d v="2023-09-01T11:24:00"/>
  </r>
  <r>
    <x v="1413"/>
    <s v="476 Main St"/>
    <n v="5"/>
    <x v="2"/>
    <d v="2023-09-01T15:51:00"/>
    <x v="0"/>
    <s v="D50"/>
    <n v="7"/>
    <x v="0"/>
    <s v="Van A"/>
    <s v="CityE"/>
    <n v="126"/>
    <n v="12"/>
    <n v="114"/>
    <x v="0"/>
    <s v="Delayed"/>
    <n v="100"/>
    <x v="1"/>
    <n v="5"/>
    <x v="3"/>
    <x v="1"/>
    <s v="Custom Rules"/>
    <d v="2023-09-01T09:07:00"/>
  </r>
  <r>
    <x v="1414"/>
    <s v="870 Elm St"/>
    <n v="5"/>
    <x v="3"/>
    <d v="2023-09-02T09:32:00"/>
    <x v="1"/>
    <s v="D34"/>
    <n v="7.92"/>
    <x v="0"/>
    <s v="Van A"/>
    <s v="CityA"/>
    <n v="198"/>
    <n v="20"/>
    <n v="178"/>
    <x v="0"/>
    <s v="Extremely Delayed"/>
    <n v="100"/>
    <x v="0"/>
    <n v="5"/>
    <x v="2"/>
    <x v="0"/>
    <s v="Expedited Rules"/>
    <d v="2023-09-01T13:20:00"/>
  </r>
  <r>
    <x v="1415"/>
    <s v="81 Cedar St"/>
    <n v="5"/>
    <x v="2"/>
    <d v="2023-09-08T13:27:00"/>
    <x v="0"/>
    <s v="D97"/>
    <n v="7.5"/>
    <x v="0"/>
    <s v="Van A"/>
    <s v="CityD"/>
    <n v="150"/>
    <n v="14"/>
    <n v="136"/>
    <x v="0"/>
    <s v="Delayed"/>
    <n v="100"/>
    <x v="2"/>
    <n v="5"/>
    <x v="3"/>
    <x v="2"/>
    <s v="Custom Rules"/>
    <d v="2023-09-01T11:08:00"/>
  </r>
  <r>
    <x v="1416"/>
    <s v="1 Pine St"/>
    <n v="5"/>
    <x v="3"/>
    <d v="2023-09-05T11:18:00"/>
    <x v="0"/>
    <s v="D84"/>
    <n v="14.375"/>
    <x v="0"/>
    <s v="Truck B"/>
    <s v="CityA"/>
    <n v="230"/>
    <n v="9"/>
    <n v="221"/>
    <x v="0"/>
    <s v="Delayed"/>
    <n v="100"/>
    <x v="1"/>
    <n v="5"/>
    <x v="1"/>
    <x v="0"/>
    <s v="Custom Rules"/>
    <d v="2023-09-01T12:04:00"/>
  </r>
  <r>
    <x v="1417"/>
    <s v="225 Pine St"/>
    <n v="5"/>
    <x v="2"/>
    <d v="2023-09-02T14:31:00"/>
    <x v="1"/>
    <s v="D62"/>
    <n v="12.777777777777779"/>
    <x v="1"/>
    <s v="Van A"/>
    <s v="CityE"/>
    <n v="115"/>
    <n v="12"/>
    <n v="103"/>
    <x v="0"/>
    <s v="Delayed"/>
    <n v="100"/>
    <x v="0"/>
    <n v="5"/>
    <x v="1"/>
    <x v="0"/>
    <s v="Custom Rules"/>
    <d v="2023-09-01T11:59:00"/>
  </r>
  <r>
    <x v="1418"/>
    <s v="845 Cedar St"/>
    <n v="5"/>
    <x v="4"/>
    <d v="2023-09-07T15:28:00"/>
    <x v="0"/>
    <s v="D69"/>
    <n v="8.3076923076923084"/>
    <x v="1"/>
    <s v="Bike C"/>
    <s v="CityC"/>
    <n v="108"/>
    <n v="9"/>
    <n v="99"/>
    <x v="0"/>
    <s v="Delayed"/>
    <n v="100"/>
    <x v="0"/>
    <n v="5"/>
    <x v="4"/>
    <x v="2"/>
    <s v="Custom Rules"/>
    <d v="2023-09-01T16:25:00"/>
  </r>
  <r>
    <x v="1419"/>
    <s v="136 Pine St"/>
    <n v="5"/>
    <x v="1"/>
    <d v="2023-09-07T10:37:00"/>
    <x v="1"/>
    <s v="D83"/>
    <n v="5.9090909090909092"/>
    <x v="1"/>
    <s v="Truck B"/>
    <s v="CityA"/>
    <n v="65"/>
    <n v="7"/>
    <n v="58"/>
    <x v="0"/>
    <s v="Delayed"/>
    <n v="100"/>
    <x v="2"/>
    <n v="5"/>
    <x v="1"/>
    <x v="0"/>
    <s v="Custom Rules"/>
    <d v="2023-09-01T10:58:00"/>
  </r>
  <r>
    <x v="1420"/>
    <s v="560 Cedar St"/>
    <n v="5"/>
    <x v="4"/>
    <d v="2023-09-04T09:19:00"/>
    <x v="1"/>
    <s v="D97"/>
    <n v="5.75"/>
    <x v="0"/>
    <s v="Bike C"/>
    <s v="CityD"/>
    <n v="115"/>
    <n v="17"/>
    <n v="98"/>
    <x v="0"/>
    <s v="Extremely Delayed"/>
    <n v="100"/>
    <x v="1"/>
    <n v="5"/>
    <x v="2"/>
    <x v="2"/>
    <s v="Standard Rules"/>
    <d v="2023-09-01T09:21:00"/>
  </r>
  <r>
    <x v="1421"/>
    <s v="386 Main St"/>
    <n v="5"/>
    <x v="2"/>
    <d v="2023-09-07T11:52:00"/>
    <x v="0"/>
    <s v="D30"/>
    <n v="5.7058823529411766"/>
    <x v="0"/>
    <s v="Bike C"/>
    <s v="CityB"/>
    <n v="97"/>
    <n v="0"/>
    <n v="97"/>
    <x v="1"/>
    <s v="On time"/>
    <n v="100"/>
    <x v="0"/>
    <n v="5"/>
    <x v="0"/>
    <x v="2"/>
    <s v="Standard Rules"/>
    <d v="2023-09-01T11:09:00"/>
  </r>
  <r>
    <x v="1422"/>
    <s v="224 Pine St"/>
    <n v="5"/>
    <x v="3"/>
    <d v="2023-09-05T10:37:00"/>
    <x v="0"/>
    <s v="D62"/>
    <n v="8.8888888888888893"/>
    <x v="1"/>
    <s v="Truck B"/>
    <s v="CityB"/>
    <n v="80"/>
    <n v="22"/>
    <n v="58"/>
    <x v="0"/>
    <s v="Extremely Delayed"/>
    <n v="100"/>
    <x v="1"/>
    <n v="5"/>
    <x v="2"/>
    <x v="1"/>
    <s v="Expedited Rules"/>
    <d v="2023-09-01T13:01:00"/>
  </r>
  <r>
    <x v="1423"/>
    <s v="913 Cedar St"/>
    <n v="5"/>
    <x v="4"/>
    <d v="2023-09-07T14:40:00"/>
    <x v="0"/>
    <s v="D86"/>
    <n v="15.4"/>
    <x v="1"/>
    <s v="Bike C"/>
    <s v="CityE"/>
    <n v="231"/>
    <n v="24"/>
    <n v="207"/>
    <x v="0"/>
    <s v="Extremely Delayed"/>
    <n v="100"/>
    <x v="0"/>
    <n v="5"/>
    <x v="0"/>
    <x v="2"/>
    <s v="Expedited Rules"/>
    <d v="2023-09-01T15:26:00"/>
  </r>
  <r>
    <x v="1424"/>
    <s v="315 Oak St"/>
    <n v="5"/>
    <x v="0"/>
    <d v="2023-09-06T12:57:00"/>
    <x v="1"/>
    <s v="D93"/>
    <n v="5.5"/>
    <x v="0"/>
    <s v="Truck B"/>
    <s v="CityE"/>
    <n v="99"/>
    <n v="17"/>
    <n v="82"/>
    <x v="0"/>
    <s v="Extremely Delayed"/>
    <n v="100"/>
    <x v="0"/>
    <n v="5"/>
    <x v="3"/>
    <x v="2"/>
    <s v="Expedited Rules"/>
    <d v="2023-09-01T14:24:00"/>
  </r>
  <r>
    <x v="1425"/>
    <s v="51 Elm St"/>
    <n v="5"/>
    <x v="0"/>
    <d v="2023-09-01T08:39:00"/>
    <x v="1"/>
    <s v="D8"/>
    <n v="12.125"/>
    <x v="0"/>
    <s v="Van A"/>
    <s v="CityC"/>
    <n v="194"/>
    <n v="23"/>
    <n v="171"/>
    <x v="0"/>
    <s v="Extremely Delayed"/>
    <n v="100"/>
    <x v="1"/>
    <n v="5"/>
    <x v="2"/>
    <x v="2"/>
    <s v="Standard Rules"/>
    <d v="2023-09-01T15:38:00"/>
  </r>
  <r>
    <x v="1426"/>
    <s v="331 Main St"/>
    <n v="5"/>
    <x v="2"/>
    <d v="2023-09-01T08:07:00"/>
    <x v="0"/>
    <s v="D28"/>
    <n v="11.066666666666666"/>
    <x v="1"/>
    <s v="Van A"/>
    <s v="CityA"/>
    <n v="166"/>
    <n v="26"/>
    <n v="140"/>
    <x v="0"/>
    <s v="Extremely Delayed"/>
    <n v="100"/>
    <x v="0"/>
    <n v="5"/>
    <x v="2"/>
    <x v="0"/>
    <s v="Expedited Rules"/>
    <d v="2023-09-01T16:37:00"/>
  </r>
  <r>
    <x v="1427"/>
    <s v="885 Pine St"/>
    <n v="5"/>
    <x v="4"/>
    <d v="2023-09-06T16:38:00"/>
    <x v="1"/>
    <s v="D13"/>
    <n v="4.9545454545454541"/>
    <x v="0"/>
    <s v="Bike C"/>
    <s v="CityC"/>
    <n v="109"/>
    <n v="27"/>
    <n v="82"/>
    <x v="0"/>
    <s v="Extremely Delayed"/>
    <n v="100"/>
    <x v="0"/>
    <n v="5"/>
    <x v="0"/>
    <x v="1"/>
    <s v="Standard Rules"/>
    <d v="2023-09-01T12:45:00"/>
  </r>
  <r>
    <x v="1428"/>
    <s v="523 Main St"/>
    <n v="5"/>
    <x v="3"/>
    <d v="2023-09-01T15:14:00"/>
    <x v="1"/>
    <s v="D63"/>
    <n v="5.7272727272727275"/>
    <x v="1"/>
    <s v="Bike C"/>
    <s v="CityC"/>
    <n v="63"/>
    <n v="17"/>
    <n v="46"/>
    <x v="0"/>
    <s v="Extremely Delayed"/>
    <n v="100"/>
    <x v="0"/>
    <n v="5"/>
    <x v="3"/>
    <x v="1"/>
    <s v="Custom Rules"/>
    <d v="2023-09-01T14:27:00"/>
  </r>
  <r>
    <x v="1429"/>
    <s v="442 Oak St"/>
    <n v="5"/>
    <x v="4"/>
    <d v="2023-09-04T16:57:00"/>
    <x v="1"/>
    <s v="D41"/>
    <n v="11.461538461538462"/>
    <x v="1"/>
    <s v="Bike C"/>
    <s v="CityD"/>
    <n v="149"/>
    <n v="28"/>
    <n v="121"/>
    <x v="0"/>
    <s v="Extremely Delayed"/>
    <n v="100"/>
    <x v="0"/>
    <n v="5"/>
    <x v="4"/>
    <x v="1"/>
    <s v="Standard Rules"/>
    <d v="2023-09-01T10:32:00"/>
  </r>
  <r>
    <x v="1430"/>
    <s v="55 Elm St"/>
    <n v="5"/>
    <x v="1"/>
    <d v="2023-09-02T13:10:00"/>
    <x v="1"/>
    <s v="D40"/>
    <n v="7.6111111111111107"/>
    <x v="0"/>
    <s v="Van A"/>
    <s v="CityB"/>
    <n v="137"/>
    <n v="8"/>
    <n v="129"/>
    <x v="0"/>
    <s v="Delayed"/>
    <n v="100"/>
    <x v="2"/>
    <n v="5"/>
    <x v="4"/>
    <x v="0"/>
    <s v="Standard Rules"/>
    <d v="2023-09-01T12:44:00"/>
  </r>
  <r>
    <x v="1431"/>
    <s v="210 Oak St"/>
    <n v="5"/>
    <x v="3"/>
    <d v="2023-09-07T09:34:00"/>
    <x v="0"/>
    <s v="D30"/>
    <n v="8.882352941176471"/>
    <x v="0"/>
    <s v="Truck B"/>
    <s v="CityC"/>
    <n v="151"/>
    <n v="3"/>
    <n v="148"/>
    <x v="0"/>
    <s v="Delayed"/>
    <n v="100"/>
    <x v="0"/>
    <n v="5"/>
    <x v="2"/>
    <x v="1"/>
    <s v="Expedited Rules"/>
    <d v="2023-09-01T14:23:00"/>
  </r>
  <r>
    <x v="1432"/>
    <s v="408 Pine St"/>
    <n v="5"/>
    <x v="0"/>
    <d v="2023-09-05T16:18:00"/>
    <x v="0"/>
    <s v="D68"/>
    <n v="13"/>
    <x v="1"/>
    <s v="Bike C"/>
    <s v="CityA"/>
    <n v="195"/>
    <n v="25"/>
    <n v="170"/>
    <x v="0"/>
    <s v="Extremely Delayed"/>
    <n v="100"/>
    <x v="1"/>
    <n v="5"/>
    <x v="1"/>
    <x v="1"/>
    <s v="Expedited Rules"/>
    <d v="2023-09-01T15:19:00"/>
  </r>
  <r>
    <x v="1433"/>
    <s v="111 Elm St"/>
    <n v="5"/>
    <x v="1"/>
    <d v="2023-09-05T10:41:00"/>
    <x v="0"/>
    <s v="D3"/>
    <n v="7.7727272727272725"/>
    <x v="0"/>
    <s v="Van A"/>
    <s v="CityE"/>
    <n v="171"/>
    <n v="12"/>
    <n v="159"/>
    <x v="0"/>
    <s v="Delayed"/>
    <n v="100"/>
    <x v="2"/>
    <n v="5"/>
    <x v="3"/>
    <x v="1"/>
    <s v="Expedited Rules"/>
    <d v="2023-09-01T15:31:00"/>
  </r>
  <r>
    <x v="1434"/>
    <s v="759 Pine St"/>
    <n v="5"/>
    <x v="0"/>
    <d v="2023-09-05T14:17:00"/>
    <x v="0"/>
    <s v="D100"/>
    <n v="7.6428571428571432"/>
    <x v="1"/>
    <s v="Bike C"/>
    <s v="CityA"/>
    <n v="107"/>
    <n v="11"/>
    <n v="96"/>
    <x v="0"/>
    <s v="Delayed"/>
    <n v="100"/>
    <x v="1"/>
    <n v="5"/>
    <x v="4"/>
    <x v="0"/>
    <s v="Custom Rules"/>
    <d v="2023-09-01T16:03:00"/>
  </r>
  <r>
    <x v="1435"/>
    <s v="175 Elm St"/>
    <n v="5"/>
    <x v="3"/>
    <d v="2023-09-06T15:37:00"/>
    <x v="1"/>
    <s v="D24"/>
    <n v="10.882352941176471"/>
    <x v="0"/>
    <s v="Van A"/>
    <s v="CityE"/>
    <n v="185"/>
    <n v="7"/>
    <n v="178"/>
    <x v="0"/>
    <s v="Delayed"/>
    <n v="100"/>
    <x v="0"/>
    <n v="5"/>
    <x v="2"/>
    <x v="1"/>
    <s v="Custom Rules"/>
    <d v="2023-09-01T14:00:00"/>
  </r>
  <r>
    <x v="1436"/>
    <s v="15 Elm St"/>
    <n v="5"/>
    <x v="3"/>
    <d v="2023-09-06T15:10:00"/>
    <x v="0"/>
    <s v="D57"/>
    <n v="9.1818181818181817"/>
    <x v="1"/>
    <s v="Van A"/>
    <s v="CityC"/>
    <n v="101"/>
    <n v="17"/>
    <n v="84"/>
    <x v="0"/>
    <s v="Extremely Delayed"/>
    <n v="100"/>
    <x v="0"/>
    <n v="5"/>
    <x v="0"/>
    <x v="0"/>
    <s v="Standard Rules"/>
    <d v="2023-09-01T12:37:00"/>
  </r>
  <r>
    <x v="1437"/>
    <s v="900 Pine St"/>
    <n v="5"/>
    <x v="0"/>
    <d v="2023-09-06T15:21:00"/>
    <x v="0"/>
    <s v="D38"/>
    <n v="5.5384615384615383"/>
    <x v="1"/>
    <s v="Truck B"/>
    <s v="CityE"/>
    <n v="72"/>
    <n v="17"/>
    <n v="55"/>
    <x v="0"/>
    <s v="Extremely Delayed"/>
    <n v="100"/>
    <x v="1"/>
    <n v="5"/>
    <x v="2"/>
    <x v="1"/>
    <s v="Standard Rules"/>
    <d v="2023-09-01T13:07:00"/>
  </r>
  <r>
    <x v="1438"/>
    <s v="550 Elm St"/>
    <n v="5"/>
    <x v="3"/>
    <d v="2023-09-02T16:08:00"/>
    <x v="0"/>
    <s v="D10"/>
    <n v="21.7"/>
    <x v="1"/>
    <s v="Truck B"/>
    <s v="CityA"/>
    <n v="217"/>
    <n v="4"/>
    <n v="213"/>
    <x v="0"/>
    <s v="Delayed"/>
    <n v="100"/>
    <x v="0"/>
    <n v="5"/>
    <x v="0"/>
    <x v="1"/>
    <s v="Custom Rules"/>
    <d v="2023-09-01T09:41:00"/>
  </r>
  <r>
    <x v="1439"/>
    <s v="644 Elm St"/>
    <n v="5"/>
    <x v="4"/>
    <d v="2023-09-03T08:11:00"/>
    <x v="1"/>
    <s v="D39"/>
    <n v="16.642857142857142"/>
    <x v="1"/>
    <s v="Truck B"/>
    <s v="CityC"/>
    <n v="233"/>
    <n v="18"/>
    <n v="215"/>
    <x v="0"/>
    <s v="Extremely Delayed"/>
    <n v="100"/>
    <x v="1"/>
    <n v="5"/>
    <x v="3"/>
    <x v="0"/>
    <s v="Expedited Rules"/>
    <d v="2023-09-01T15:32:00"/>
  </r>
  <r>
    <x v="1440"/>
    <s v="532 Pine St"/>
    <n v="5"/>
    <x v="2"/>
    <d v="2023-09-08T09:28:00"/>
    <x v="0"/>
    <s v="D65"/>
    <n v="4.5"/>
    <x v="0"/>
    <s v="Bike C"/>
    <s v="CityC"/>
    <n v="90"/>
    <n v="10"/>
    <n v="80"/>
    <x v="0"/>
    <s v="Delayed"/>
    <n v="100"/>
    <x v="1"/>
    <n v="5"/>
    <x v="4"/>
    <x v="1"/>
    <s v="Custom Rules"/>
    <d v="2023-09-01T17:34:00"/>
  </r>
  <r>
    <x v="1441"/>
    <s v="587 Cedar St"/>
    <n v="5"/>
    <x v="4"/>
    <d v="2023-09-02T16:38:00"/>
    <x v="1"/>
    <s v="D42"/>
    <n v="7.1818181818181817"/>
    <x v="1"/>
    <s v="Van A"/>
    <s v="CityE"/>
    <n v="79"/>
    <n v="6"/>
    <n v="73"/>
    <x v="0"/>
    <s v="Delayed"/>
    <n v="100"/>
    <x v="2"/>
    <n v="5"/>
    <x v="2"/>
    <x v="2"/>
    <s v="Custom Rules"/>
    <d v="2023-09-01T15:21:00"/>
  </r>
  <r>
    <x v="1442"/>
    <s v="753 Pine St"/>
    <n v="5"/>
    <x v="0"/>
    <d v="2023-09-04T10:19:00"/>
    <x v="1"/>
    <s v="D91"/>
    <n v="6.1538461538461542"/>
    <x v="1"/>
    <s v="Van A"/>
    <s v="CityA"/>
    <n v="80"/>
    <n v="7"/>
    <n v="73"/>
    <x v="0"/>
    <s v="Delayed"/>
    <n v="100"/>
    <x v="0"/>
    <n v="5"/>
    <x v="2"/>
    <x v="0"/>
    <s v="Custom Rules"/>
    <d v="2023-09-01T16:54:00"/>
  </r>
  <r>
    <x v="1443"/>
    <s v="449 Elm St"/>
    <n v="5"/>
    <x v="1"/>
    <d v="2023-09-02T15:57:00"/>
    <x v="1"/>
    <s v="D59"/>
    <n v="8.3125"/>
    <x v="0"/>
    <s v="Van A"/>
    <s v="CityA"/>
    <n v="133"/>
    <n v="15"/>
    <n v="118"/>
    <x v="0"/>
    <s v="Delayed"/>
    <n v="100"/>
    <x v="0"/>
    <n v="5"/>
    <x v="2"/>
    <x v="2"/>
    <s v="Expedited Rules"/>
    <d v="2023-09-01T12:44:00"/>
  </r>
  <r>
    <x v="1444"/>
    <s v="888 Elm St"/>
    <n v="5"/>
    <x v="0"/>
    <d v="2023-09-06T15:00:00"/>
    <x v="1"/>
    <s v="D86"/>
    <n v="4.1333333333333337"/>
    <x v="1"/>
    <s v="Truck B"/>
    <s v="CityC"/>
    <n v="62"/>
    <n v="28"/>
    <n v="34"/>
    <x v="0"/>
    <s v="Extremely Delayed"/>
    <n v="100"/>
    <x v="1"/>
    <n v="5"/>
    <x v="3"/>
    <x v="0"/>
    <s v="Standard Rules"/>
    <d v="2023-09-01T13:22:00"/>
  </r>
  <r>
    <x v="1445"/>
    <s v="249 Main St"/>
    <n v="5"/>
    <x v="0"/>
    <d v="2023-09-05T16:19:00"/>
    <x v="1"/>
    <s v="D24"/>
    <n v="12.647058823529411"/>
    <x v="0"/>
    <s v="Van A"/>
    <s v="CityD"/>
    <n v="215"/>
    <n v="23"/>
    <n v="192"/>
    <x v="0"/>
    <s v="Extremely Delayed"/>
    <n v="100"/>
    <x v="1"/>
    <n v="5"/>
    <x v="3"/>
    <x v="2"/>
    <s v="Custom Rules"/>
    <d v="2023-09-01T12:41:00"/>
  </r>
  <r>
    <x v="1446"/>
    <s v="182 Cedar St"/>
    <n v="5"/>
    <x v="4"/>
    <d v="2023-09-02T13:51:00"/>
    <x v="0"/>
    <s v="D50"/>
    <n v="12.666666666666666"/>
    <x v="0"/>
    <s v="Truck B"/>
    <s v="CityC"/>
    <n v="228"/>
    <n v="19"/>
    <n v="209"/>
    <x v="0"/>
    <s v="Extremely Delayed"/>
    <n v="100"/>
    <x v="2"/>
    <n v="5"/>
    <x v="3"/>
    <x v="2"/>
    <s v="Expedited Rules"/>
    <d v="2023-09-01T14:16:00"/>
  </r>
  <r>
    <x v="1447"/>
    <s v="419 Main St"/>
    <n v="5"/>
    <x v="4"/>
    <d v="2023-09-04T12:50:00"/>
    <x v="1"/>
    <s v="D7"/>
    <n v="17.846153846153847"/>
    <x v="1"/>
    <s v="Van A"/>
    <s v="CityC"/>
    <n v="232"/>
    <n v="5"/>
    <n v="227"/>
    <x v="0"/>
    <s v="Delayed"/>
    <n v="100"/>
    <x v="0"/>
    <n v="5"/>
    <x v="3"/>
    <x v="0"/>
    <s v="Standard Rules"/>
    <d v="2023-09-01T14:50:00"/>
  </r>
  <r>
    <x v="1448"/>
    <s v="235 Cedar St"/>
    <n v="5"/>
    <x v="1"/>
    <d v="2023-09-03T14:31:00"/>
    <x v="0"/>
    <s v="D21"/>
    <n v="4.8666666666666663"/>
    <x v="1"/>
    <s v="Bike C"/>
    <s v="CityE"/>
    <n v="73"/>
    <n v="5"/>
    <n v="68"/>
    <x v="0"/>
    <s v="Delayed"/>
    <n v="100"/>
    <x v="1"/>
    <n v="5"/>
    <x v="4"/>
    <x v="2"/>
    <s v="Standard Rules"/>
    <d v="2023-09-01T15:24:00"/>
  </r>
  <r>
    <x v="1449"/>
    <s v="983 Main St"/>
    <n v="5"/>
    <x v="1"/>
    <d v="2023-09-02T16:25:00"/>
    <x v="1"/>
    <s v="D73"/>
    <n v="14.214285714285714"/>
    <x v="1"/>
    <s v="Van A"/>
    <s v="CityD"/>
    <n v="199"/>
    <n v="5"/>
    <n v="194"/>
    <x v="0"/>
    <s v="Delayed"/>
    <n v="100"/>
    <x v="1"/>
    <n v="5"/>
    <x v="2"/>
    <x v="0"/>
    <s v="Standard Rules"/>
    <d v="2023-09-01T11:52:00"/>
  </r>
  <r>
    <x v="1450"/>
    <s v="805 Cedar St"/>
    <n v="5"/>
    <x v="0"/>
    <d v="2023-09-04T09:11:00"/>
    <x v="1"/>
    <s v="D23"/>
    <n v="19.666666666666668"/>
    <x v="1"/>
    <s v="Truck B"/>
    <s v="CityC"/>
    <n v="236"/>
    <n v="25"/>
    <n v="211"/>
    <x v="0"/>
    <s v="Extremely Delayed"/>
    <n v="100"/>
    <x v="1"/>
    <n v="5"/>
    <x v="0"/>
    <x v="1"/>
    <s v="Standard Rules"/>
    <d v="2023-09-01T12:53:00"/>
  </r>
  <r>
    <x v="1451"/>
    <s v="737 Pine St"/>
    <n v="5"/>
    <x v="1"/>
    <d v="2023-09-06T08:13:00"/>
    <x v="1"/>
    <s v="D43"/>
    <n v="17"/>
    <x v="1"/>
    <s v="Van A"/>
    <s v="CityB"/>
    <n v="204"/>
    <n v="24"/>
    <n v="180"/>
    <x v="0"/>
    <s v="Extremely Delayed"/>
    <n v="100"/>
    <x v="0"/>
    <n v="5"/>
    <x v="0"/>
    <x v="2"/>
    <s v="Custom Rules"/>
    <d v="2023-09-01T11:10:00"/>
  </r>
  <r>
    <x v="1452"/>
    <s v="698 Main St"/>
    <n v="5"/>
    <x v="1"/>
    <d v="2023-09-02T14:54:00"/>
    <x v="1"/>
    <s v="D34"/>
    <n v="3.08"/>
    <x v="0"/>
    <s v="Bike C"/>
    <s v="CityE"/>
    <n v="77"/>
    <n v="12"/>
    <n v="65"/>
    <x v="0"/>
    <s v="Delayed"/>
    <n v="100"/>
    <x v="2"/>
    <n v="5"/>
    <x v="2"/>
    <x v="1"/>
    <s v="Custom Rules"/>
    <d v="2023-09-01T15:53:00"/>
  </r>
  <r>
    <x v="1453"/>
    <s v="490 Main St"/>
    <n v="5"/>
    <x v="1"/>
    <d v="2023-09-04T09:36:00"/>
    <x v="1"/>
    <s v="D99"/>
    <n v="10.166666666666666"/>
    <x v="0"/>
    <s v="Truck B"/>
    <s v="CityA"/>
    <n v="183"/>
    <n v="8"/>
    <n v="175"/>
    <x v="0"/>
    <s v="Delayed"/>
    <n v="100"/>
    <x v="1"/>
    <n v="5"/>
    <x v="0"/>
    <x v="1"/>
    <s v="Standard Rules"/>
    <d v="2023-09-01T16:30:00"/>
  </r>
  <r>
    <x v="1454"/>
    <s v="882 Pine St"/>
    <n v="5"/>
    <x v="2"/>
    <d v="2023-09-02T15:53:00"/>
    <x v="1"/>
    <s v="D97"/>
    <n v="9.5"/>
    <x v="0"/>
    <s v="Bike C"/>
    <s v="CityD"/>
    <n v="190"/>
    <n v="11"/>
    <n v="179"/>
    <x v="0"/>
    <s v="Delayed"/>
    <n v="100"/>
    <x v="2"/>
    <n v="5"/>
    <x v="1"/>
    <x v="0"/>
    <s v="Custom Rules"/>
    <d v="2023-09-01T17:35:00"/>
  </r>
  <r>
    <x v="1455"/>
    <s v="922 Pine St"/>
    <n v="5"/>
    <x v="0"/>
    <d v="2023-09-06T12:58:00"/>
    <x v="0"/>
    <s v="D51"/>
    <n v="12.25"/>
    <x v="1"/>
    <s v="Van A"/>
    <s v="CityA"/>
    <n v="147"/>
    <n v="5"/>
    <n v="142"/>
    <x v="0"/>
    <s v="Delayed"/>
    <n v="100"/>
    <x v="0"/>
    <n v="5"/>
    <x v="4"/>
    <x v="2"/>
    <s v="Custom Rules"/>
    <d v="2023-09-01T12:25:00"/>
  </r>
  <r>
    <x v="1456"/>
    <s v="799 Elm St"/>
    <n v="5"/>
    <x v="3"/>
    <d v="2023-09-01T08:56:00"/>
    <x v="1"/>
    <s v="D88"/>
    <n v="18.899999999999999"/>
    <x v="1"/>
    <s v="Van A"/>
    <s v="CityD"/>
    <n v="189"/>
    <n v="24"/>
    <n v="165"/>
    <x v="0"/>
    <s v="Extremely Delayed"/>
    <n v="100"/>
    <x v="1"/>
    <n v="5"/>
    <x v="2"/>
    <x v="2"/>
    <s v="Custom Rules"/>
    <d v="2023-09-01T15:40:00"/>
  </r>
  <r>
    <x v="1457"/>
    <s v="374 Main St"/>
    <n v="5"/>
    <x v="1"/>
    <d v="2023-09-02T10:53:00"/>
    <x v="0"/>
    <s v="D68"/>
    <n v="14.733333333333333"/>
    <x v="1"/>
    <s v="Truck B"/>
    <s v="CityD"/>
    <n v="221"/>
    <n v="0"/>
    <n v="221"/>
    <x v="1"/>
    <s v="On time"/>
    <n v="100"/>
    <x v="1"/>
    <n v="5"/>
    <x v="3"/>
    <x v="2"/>
    <s v="Custom Rules"/>
    <d v="2023-09-01T16:55:00"/>
  </r>
  <r>
    <x v="1458"/>
    <s v="554 Elm St"/>
    <n v="5"/>
    <x v="3"/>
    <d v="2023-09-01T15:29:00"/>
    <x v="1"/>
    <s v="D52"/>
    <n v="12.125"/>
    <x v="0"/>
    <s v="Truck B"/>
    <s v="CityA"/>
    <n v="194"/>
    <n v="24"/>
    <n v="170"/>
    <x v="0"/>
    <s v="Extremely Delayed"/>
    <n v="100"/>
    <x v="1"/>
    <n v="5"/>
    <x v="3"/>
    <x v="1"/>
    <s v="Custom Rules"/>
    <d v="2023-09-01T12:34:00"/>
  </r>
  <r>
    <x v="1459"/>
    <s v="675 Elm St"/>
    <n v="5"/>
    <x v="2"/>
    <d v="2023-09-03T13:20:00"/>
    <x v="1"/>
    <s v="D19"/>
    <n v="4.88"/>
    <x v="0"/>
    <s v="Truck B"/>
    <s v="CityA"/>
    <n v="122"/>
    <n v="13"/>
    <n v="109"/>
    <x v="0"/>
    <s v="Delayed"/>
    <n v="100"/>
    <x v="1"/>
    <n v="5"/>
    <x v="4"/>
    <x v="1"/>
    <s v="Custom Rules"/>
    <d v="2023-09-01T15:22:00"/>
  </r>
  <r>
    <x v="1460"/>
    <s v="230 Oak St"/>
    <n v="5"/>
    <x v="4"/>
    <d v="2023-09-07T16:55:00"/>
    <x v="1"/>
    <s v="D58"/>
    <n v="8.5"/>
    <x v="0"/>
    <s v="Van A"/>
    <s v="CityC"/>
    <n v="136"/>
    <n v="18"/>
    <n v="118"/>
    <x v="0"/>
    <s v="Extremely Delayed"/>
    <n v="100"/>
    <x v="0"/>
    <n v="5"/>
    <x v="2"/>
    <x v="0"/>
    <s v="Expedited Rules"/>
    <d v="2023-09-01T14:29:00"/>
  </r>
  <r>
    <x v="1461"/>
    <s v="691 Elm St"/>
    <n v="5"/>
    <x v="3"/>
    <d v="2023-09-04T14:37:00"/>
    <x v="1"/>
    <s v="D24"/>
    <n v="4.2352941176470589"/>
    <x v="0"/>
    <s v="Van A"/>
    <s v="CityA"/>
    <n v="72"/>
    <n v="17"/>
    <n v="55"/>
    <x v="0"/>
    <s v="Extremely Delayed"/>
    <n v="100"/>
    <x v="2"/>
    <n v="5"/>
    <x v="4"/>
    <x v="1"/>
    <s v="Standard Rules"/>
    <d v="2023-09-01T08:23:00"/>
  </r>
  <r>
    <x v="1462"/>
    <s v="403 Oak St"/>
    <n v="5"/>
    <x v="3"/>
    <d v="2023-09-06T11:52:00"/>
    <x v="1"/>
    <s v="D72"/>
    <n v="13.5"/>
    <x v="1"/>
    <s v="Van A"/>
    <s v="CityE"/>
    <n v="189"/>
    <n v="27"/>
    <n v="162"/>
    <x v="0"/>
    <s v="Extremely Delayed"/>
    <n v="100"/>
    <x v="0"/>
    <n v="5"/>
    <x v="3"/>
    <x v="2"/>
    <s v="Custom Rules"/>
    <d v="2023-09-01T13:11:00"/>
  </r>
  <r>
    <x v="1463"/>
    <s v="796 Oak St"/>
    <n v="5"/>
    <x v="0"/>
    <d v="2023-09-06T09:40:00"/>
    <x v="1"/>
    <s v="D67"/>
    <n v="20.636363636363637"/>
    <x v="1"/>
    <s v="Bike C"/>
    <s v="CityB"/>
    <n v="227"/>
    <n v="0"/>
    <n v="227"/>
    <x v="1"/>
    <s v="On time"/>
    <n v="100"/>
    <x v="2"/>
    <n v="5"/>
    <x v="4"/>
    <x v="1"/>
    <s v="Expedited Rules"/>
    <d v="2023-09-01T09:09:00"/>
  </r>
  <r>
    <x v="1464"/>
    <s v="459 Main St"/>
    <n v="5"/>
    <x v="4"/>
    <d v="2023-09-01T16:34:00"/>
    <x v="1"/>
    <s v="D39"/>
    <n v="10.857142857142858"/>
    <x v="1"/>
    <s v="Truck B"/>
    <s v="CityA"/>
    <n v="152"/>
    <n v="23"/>
    <n v="129"/>
    <x v="0"/>
    <s v="Extremely Delayed"/>
    <n v="100"/>
    <x v="0"/>
    <n v="5"/>
    <x v="1"/>
    <x v="0"/>
    <s v="Standard Rules"/>
    <d v="2023-09-01T08:49:00"/>
  </r>
  <r>
    <x v="1465"/>
    <s v="415 Cedar St"/>
    <n v="5"/>
    <x v="2"/>
    <d v="2023-09-01T15:47:00"/>
    <x v="0"/>
    <s v="D6"/>
    <n v="10.625"/>
    <x v="0"/>
    <s v="Bike C"/>
    <s v="CityC"/>
    <n v="170"/>
    <n v="21"/>
    <n v="149"/>
    <x v="0"/>
    <s v="Extremely Delayed"/>
    <n v="100"/>
    <x v="0"/>
    <n v="5"/>
    <x v="4"/>
    <x v="1"/>
    <s v="Custom Rules"/>
    <d v="2023-09-01T16:42:00"/>
  </r>
  <r>
    <x v="1466"/>
    <s v="751 Main St"/>
    <n v="5"/>
    <x v="0"/>
    <d v="2023-09-03T13:12:00"/>
    <x v="0"/>
    <s v="D58"/>
    <n v="10.125"/>
    <x v="0"/>
    <s v="Van A"/>
    <s v="CityC"/>
    <n v="162"/>
    <n v="16"/>
    <n v="146"/>
    <x v="0"/>
    <s v="Extremely Delayed"/>
    <n v="100"/>
    <x v="2"/>
    <n v="5"/>
    <x v="0"/>
    <x v="0"/>
    <s v="Custom Rules"/>
    <d v="2023-09-01T15:56:00"/>
  </r>
  <r>
    <x v="1467"/>
    <s v="667 Elm St"/>
    <n v="5"/>
    <x v="3"/>
    <d v="2023-09-02T14:01:00"/>
    <x v="1"/>
    <s v="D54"/>
    <n v="7.2"/>
    <x v="0"/>
    <s v="Bike C"/>
    <s v="CityC"/>
    <n v="144"/>
    <n v="0"/>
    <n v="144"/>
    <x v="1"/>
    <s v="On time"/>
    <n v="100"/>
    <x v="2"/>
    <n v="5"/>
    <x v="0"/>
    <x v="0"/>
    <s v="Standard Rules"/>
    <d v="2023-09-01T08:32:00"/>
  </r>
  <r>
    <x v="1468"/>
    <s v="585 Elm St"/>
    <n v="5"/>
    <x v="4"/>
    <d v="2023-09-04T09:36:00"/>
    <x v="1"/>
    <s v="D55"/>
    <n v="9.2857142857142865"/>
    <x v="1"/>
    <s v="Van A"/>
    <s v="CityA"/>
    <n v="130"/>
    <n v="24"/>
    <n v="106"/>
    <x v="0"/>
    <s v="Extremely Delayed"/>
    <n v="100"/>
    <x v="0"/>
    <n v="5"/>
    <x v="1"/>
    <x v="1"/>
    <s v="Standard Rules"/>
    <d v="2023-09-01T11:28:00"/>
  </r>
  <r>
    <x v="1469"/>
    <s v="582 Pine St"/>
    <n v="5"/>
    <x v="1"/>
    <d v="2023-09-04T09:00:00"/>
    <x v="1"/>
    <s v="D33"/>
    <n v="9.1428571428571423"/>
    <x v="1"/>
    <s v="Bike C"/>
    <s v="CityE"/>
    <n v="128"/>
    <n v="2"/>
    <n v="126"/>
    <x v="0"/>
    <s v="Delayed"/>
    <n v="100"/>
    <x v="2"/>
    <n v="5"/>
    <x v="0"/>
    <x v="1"/>
    <s v="Standard Rules"/>
    <d v="2023-09-01T11:38:00"/>
  </r>
  <r>
    <x v="1470"/>
    <s v="774 Cedar St"/>
    <n v="5"/>
    <x v="3"/>
    <d v="2023-09-08T16:08:00"/>
    <x v="1"/>
    <s v="D18"/>
    <n v="3.5714285714285716"/>
    <x v="0"/>
    <s v="Bike C"/>
    <s v="CityC"/>
    <n v="75"/>
    <n v="15"/>
    <n v="60"/>
    <x v="0"/>
    <s v="Delayed"/>
    <n v="100"/>
    <x v="1"/>
    <n v="5"/>
    <x v="1"/>
    <x v="0"/>
    <s v="Custom Rules"/>
    <d v="2023-09-01T15:42:00"/>
  </r>
  <r>
    <x v="1471"/>
    <s v="571 Cedar St"/>
    <n v="5"/>
    <x v="0"/>
    <d v="2023-09-06T12:08:00"/>
    <x v="0"/>
    <s v="D2"/>
    <n v="6.76"/>
    <x v="0"/>
    <s v="Van A"/>
    <s v="CityA"/>
    <n v="169"/>
    <n v="26"/>
    <n v="143"/>
    <x v="0"/>
    <s v="Extremely Delayed"/>
    <n v="100"/>
    <x v="0"/>
    <n v="5"/>
    <x v="2"/>
    <x v="0"/>
    <s v="Expedited Rules"/>
    <d v="2023-09-01T16:07:00"/>
  </r>
  <r>
    <x v="1472"/>
    <s v="792 Oak St"/>
    <n v="5"/>
    <x v="2"/>
    <d v="2023-09-04T13:07:00"/>
    <x v="1"/>
    <s v="D58"/>
    <n v="14.25"/>
    <x v="0"/>
    <s v="Van A"/>
    <s v="CityB"/>
    <n v="228"/>
    <n v="19"/>
    <n v="209"/>
    <x v="0"/>
    <s v="Extremely Delayed"/>
    <n v="100"/>
    <x v="1"/>
    <n v="5"/>
    <x v="1"/>
    <x v="1"/>
    <s v="Custom Rules"/>
    <d v="2023-09-01T13:57:00"/>
  </r>
  <r>
    <x v="1473"/>
    <s v="441 Cedar St"/>
    <n v="5"/>
    <x v="0"/>
    <d v="2023-09-01T14:02:00"/>
    <x v="0"/>
    <s v="D84"/>
    <n v="6.625"/>
    <x v="0"/>
    <s v="Bike C"/>
    <s v="CityE"/>
    <n v="106"/>
    <n v="10"/>
    <n v="96"/>
    <x v="0"/>
    <s v="Delayed"/>
    <n v="100"/>
    <x v="1"/>
    <n v="5"/>
    <x v="3"/>
    <x v="2"/>
    <s v="Custom Rules"/>
    <d v="2023-09-01T14:22:00"/>
  </r>
  <r>
    <x v="1474"/>
    <s v="555 Oak St"/>
    <n v="5"/>
    <x v="0"/>
    <d v="2023-09-02T16:20:00"/>
    <x v="0"/>
    <s v="D49"/>
    <n v="13.5"/>
    <x v="0"/>
    <s v="Bike C"/>
    <s v="CityE"/>
    <n v="216"/>
    <n v="24"/>
    <n v="192"/>
    <x v="0"/>
    <s v="Extremely Delayed"/>
    <n v="100"/>
    <x v="2"/>
    <n v="5"/>
    <x v="0"/>
    <x v="2"/>
    <s v="Standard Rules"/>
    <d v="2023-09-01T08:50:00"/>
  </r>
  <r>
    <x v="1475"/>
    <s v="889 Main St"/>
    <n v="5"/>
    <x v="2"/>
    <d v="2023-09-02T16:45:00"/>
    <x v="1"/>
    <s v="D88"/>
    <n v="19.7"/>
    <x v="1"/>
    <s v="Van A"/>
    <s v="CityB"/>
    <n v="197"/>
    <n v="15"/>
    <n v="182"/>
    <x v="0"/>
    <s v="Delayed"/>
    <n v="100"/>
    <x v="2"/>
    <n v="5"/>
    <x v="0"/>
    <x v="1"/>
    <s v="Standard Rules"/>
    <d v="2023-09-01T08:30:00"/>
  </r>
  <r>
    <x v="1476"/>
    <s v="130 Main St"/>
    <n v="5"/>
    <x v="4"/>
    <d v="2023-09-06T08:18:00"/>
    <x v="1"/>
    <s v="D27"/>
    <n v="13.055555555555555"/>
    <x v="0"/>
    <s v="Truck B"/>
    <s v="CityB"/>
    <n v="235"/>
    <n v="13"/>
    <n v="222"/>
    <x v="0"/>
    <s v="Delayed"/>
    <n v="100"/>
    <x v="2"/>
    <n v="5"/>
    <x v="4"/>
    <x v="2"/>
    <s v="Standard Rules"/>
    <d v="2023-09-01T10:56:00"/>
  </r>
  <r>
    <x v="1477"/>
    <s v="818 Main St"/>
    <n v="5"/>
    <x v="0"/>
    <d v="2023-09-03T08:56:00"/>
    <x v="0"/>
    <s v="D19"/>
    <n v="6.32"/>
    <x v="0"/>
    <s v="Bike C"/>
    <s v="CityA"/>
    <n v="158"/>
    <n v="23"/>
    <n v="135"/>
    <x v="0"/>
    <s v="Extremely Delayed"/>
    <n v="100"/>
    <x v="2"/>
    <n v="5"/>
    <x v="3"/>
    <x v="1"/>
    <s v="Expedited Rules"/>
    <d v="2023-09-01T13:29:00"/>
  </r>
  <r>
    <x v="1478"/>
    <s v="709 Elm St"/>
    <n v="5"/>
    <x v="0"/>
    <d v="2023-09-08T12:13:00"/>
    <x v="0"/>
    <s v="D62"/>
    <n v="14.333333333333334"/>
    <x v="1"/>
    <s v="Bike C"/>
    <s v="CityE"/>
    <n v="129"/>
    <n v="6"/>
    <n v="123"/>
    <x v="0"/>
    <s v="Delayed"/>
    <n v="100"/>
    <x v="2"/>
    <n v="5"/>
    <x v="0"/>
    <x v="2"/>
    <s v="Expedited Rules"/>
    <d v="2023-09-01T08:51:00"/>
  </r>
  <r>
    <x v="1479"/>
    <s v="444 Cedar St"/>
    <n v="5"/>
    <x v="4"/>
    <d v="2023-09-02T11:25:00"/>
    <x v="0"/>
    <s v="D9"/>
    <n v="9.6875"/>
    <x v="0"/>
    <s v="Truck B"/>
    <s v="CityA"/>
    <n v="155"/>
    <n v="9"/>
    <n v="146"/>
    <x v="0"/>
    <s v="Delayed"/>
    <n v="100"/>
    <x v="2"/>
    <n v="5"/>
    <x v="0"/>
    <x v="2"/>
    <s v="Custom Rules"/>
    <d v="2023-09-01T08:40:00"/>
  </r>
  <r>
    <x v="1480"/>
    <s v="520 Oak St"/>
    <n v="5"/>
    <x v="2"/>
    <d v="2023-09-08T13:59:00"/>
    <x v="1"/>
    <s v="D91"/>
    <n v="17.23076923076923"/>
    <x v="1"/>
    <s v="Truck B"/>
    <s v="CityB"/>
    <n v="224"/>
    <n v="14"/>
    <n v="210"/>
    <x v="0"/>
    <s v="Delayed"/>
    <n v="100"/>
    <x v="0"/>
    <n v="5"/>
    <x v="3"/>
    <x v="0"/>
    <s v="Standard Rules"/>
    <d v="2023-09-01T08:53:00"/>
  </r>
  <r>
    <x v="1481"/>
    <s v="306 Cedar St"/>
    <n v="5"/>
    <x v="4"/>
    <d v="2023-09-07T11:24:00"/>
    <x v="0"/>
    <s v="D27"/>
    <n v="9.7777777777777786"/>
    <x v="0"/>
    <s v="Bike C"/>
    <s v="CityE"/>
    <n v="176"/>
    <n v="12"/>
    <n v="164"/>
    <x v="0"/>
    <s v="Delayed"/>
    <n v="100"/>
    <x v="2"/>
    <n v="5"/>
    <x v="1"/>
    <x v="2"/>
    <s v="Expedited Rules"/>
    <d v="2023-09-01T16:25:00"/>
  </r>
  <r>
    <x v="1482"/>
    <s v="867 Cedar St"/>
    <n v="5"/>
    <x v="0"/>
    <d v="2023-09-08T10:58:00"/>
    <x v="1"/>
    <s v="D44"/>
    <n v="10.166666666666666"/>
    <x v="1"/>
    <s v="Bike C"/>
    <s v="CityD"/>
    <n v="122"/>
    <n v="7"/>
    <n v="115"/>
    <x v="0"/>
    <s v="Delayed"/>
    <n v="100"/>
    <x v="2"/>
    <n v="5"/>
    <x v="4"/>
    <x v="1"/>
    <s v="Standard Rules"/>
    <d v="2023-09-01T11:35:00"/>
  </r>
  <r>
    <x v="1483"/>
    <s v="567 Main St"/>
    <n v="5"/>
    <x v="3"/>
    <d v="2023-09-06T09:13:00"/>
    <x v="0"/>
    <s v="D27"/>
    <n v="6.3888888888888893"/>
    <x v="0"/>
    <s v="Van A"/>
    <s v="CityD"/>
    <n v="115"/>
    <n v="1"/>
    <n v="114"/>
    <x v="0"/>
    <s v="Delayed"/>
    <n v="100"/>
    <x v="1"/>
    <n v="5"/>
    <x v="2"/>
    <x v="0"/>
    <s v="Expedited Rules"/>
    <d v="2023-09-01T10:06:00"/>
  </r>
  <r>
    <x v="1484"/>
    <s v="291 Oak St"/>
    <n v="5"/>
    <x v="1"/>
    <d v="2023-09-07T16:46:00"/>
    <x v="1"/>
    <s v="D94"/>
    <n v="15.857142857142858"/>
    <x v="1"/>
    <s v="Truck B"/>
    <s v="CityB"/>
    <n v="222"/>
    <n v="4"/>
    <n v="218"/>
    <x v="0"/>
    <s v="Delayed"/>
    <n v="100"/>
    <x v="0"/>
    <n v="5"/>
    <x v="3"/>
    <x v="0"/>
    <s v="Standard Rules"/>
    <d v="2023-09-01T15:54:00"/>
  </r>
  <r>
    <x v="1485"/>
    <s v="642 Cedar St"/>
    <n v="5"/>
    <x v="0"/>
    <d v="2023-09-06T11:13:00"/>
    <x v="1"/>
    <s v="D71"/>
    <n v="7.95"/>
    <x v="0"/>
    <s v="Truck B"/>
    <s v="CityA"/>
    <n v="159"/>
    <n v="6"/>
    <n v="153"/>
    <x v="0"/>
    <s v="Delayed"/>
    <n v="100"/>
    <x v="2"/>
    <n v="5"/>
    <x v="2"/>
    <x v="0"/>
    <s v="Custom Rules"/>
    <d v="2023-09-01T12:06:00"/>
  </r>
  <r>
    <x v="1486"/>
    <s v="469 Main St"/>
    <n v="5"/>
    <x v="1"/>
    <d v="2023-09-01T11:51:00"/>
    <x v="0"/>
    <s v="D52"/>
    <n v="13.1875"/>
    <x v="0"/>
    <s v="Van A"/>
    <s v="CityB"/>
    <n v="211"/>
    <n v="26"/>
    <n v="185"/>
    <x v="0"/>
    <s v="Extremely Delayed"/>
    <n v="100"/>
    <x v="1"/>
    <n v="5"/>
    <x v="2"/>
    <x v="1"/>
    <s v="Standard Rules"/>
    <d v="2023-09-01T16:33:00"/>
  </r>
  <r>
    <x v="1487"/>
    <s v="94 Oak St"/>
    <n v="5"/>
    <x v="2"/>
    <d v="2023-09-06T08:40:00"/>
    <x v="1"/>
    <s v="D61"/>
    <n v="9.0526315789473681"/>
    <x v="0"/>
    <s v="Truck B"/>
    <s v="CityE"/>
    <n v="172"/>
    <n v="11"/>
    <n v="161"/>
    <x v="0"/>
    <s v="Delayed"/>
    <n v="100"/>
    <x v="0"/>
    <n v="5"/>
    <x v="2"/>
    <x v="1"/>
    <s v="Custom Rules"/>
    <d v="2023-09-01T13:17:00"/>
  </r>
  <r>
    <x v="1488"/>
    <s v="241 Cedar St"/>
    <n v="5"/>
    <x v="1"/>
    <d v="2023-09-07T16:20:00"/>
    <x v="0"/>
    <s v="D54"/>
    <n v="4.5999999999999996"/>
    <x v="0"/>
    <s v="Truck B"/>
    <s v="CityC"/>
    <n v="92"/>
    <n v="29"/>
    <n v="63"/>
    <x v="0"/>
    <s v="Extremely Delayed"/>
    <n v="100"/>
    <x v="1"/>
    <n v="5"/>
    <x v="0"/>
    <x v="2"/>
    <s v="Expedited Rules"/>
    <d v="2023-09-01T09:16:00"/>
  </r>
  <r>
    <x v="1489"/>
    <s v="459 Pine St"/>
    <n v="5"/>
    <x v="1"/>
    <d v="2023-09-05T09:23:00"/>
    <x v="0"/>
    <s v="D89"/>
    <n v="6.0588235294117645"/>
    <x v="0"/>
    <s v="Van A"/>
    <s v="CityE"/>
    <n v="103"/>
    <n v="4"/>
    <n v="99"/>
    <x v="0"/>
    <s v="Delayed"/>
    <n v="100"/>
    <x v="2"/>
    <n v="5"/>
    <x v="1"/>
    <x v="2"/>
    <s v="Expedited Rules"/>
    <d v="2023-09-01T12:04:00"/>
  </r>
  <r>
    <x v="1490"/>
    <s v="201 Cedar St"/>
    <n v="5"/>
    <x v="2"/>
    <d v="2023-09-04T15:42:00"/>
    <x v="0"/>
    <s v="D18"/>
    <n v="5.666666666666667"/>
    <x v="0"/>
    <s v="Bike C"/>
    <s v="CityE"/>
    <n v="119"/>
    <n v="17"/>
    <n v="102"/>
    <x v="0"/>
    <s v="Extremely Delayed"/>
    <n v="100"/>
    <x v="1"/>
    <n v="5"/>
    <x v="1"/>
    <x v="1"/>
    <s v="Custom Rules"/>
    <d v="2023-09-01T09:12:00"/>
  </r>
  <r>
    <x v="1491"/>
    <s v="27 Cedar St"/>
    <n v="5"/>
    <x v="1"/>
    <d v="2023-09-06T09:41:00"/>
    <x v="1"/>
    <s v="D46"/>
    <n v="14.428571428571429"/>
    <x v="1"/>
    <s v="Van A"/>
    <s v="CityD"/>
    <n v="202"/>
    <n v="0"/>
    <n v="202"/>
    <x v="1"/>
    <s v="On time"/>
    <n v="100"/>
    <x v="1"/>
    <n v="5"/>
    <x v="2"/>
    <x v="2"/>
    <s v="Standard Rules"/>
    <d v="2023-09-01T10:47:00"/>
  </r>
  <r>
    <x v="1492"/>
    <s v="282 Pine St"/>
    <n v="5"/>
    <x v="3"/>
    <d v="2023-09-07T14:52:00"/>
    <x v="1"/>
    <s v="D78"/>
    <n v="8"/>
    <x v="1"/>
    <s v="Bike C"/>
    <s v="CityC"/>
    <n v="104"/>
    <n v="2"/>
    <n v="102"/>
    <x v="0"/>
    <s v="Delayed"/>
    <n v="100"/>
    <x v="1"/>
    <n v="5"/>
    <x v="4"/>
    <x v="2"/>
    <s v="Custom Rules"/>
    <d v="2023-09-01T11:25:00"/>
  </r>
  <r>
    <x v="1493"/>
    <s v="987 Cedar St"/>
    <n v="5"/>
    <x v="3"/>
    <d v="2023-09-08T11:37:00"/>
    <x v="0"/>
    <s v="D17"/>
    <n v="4.7333333333333334"/>
    <x v="1"/>
    <s v="Truck B"/>
    <s v="CityA"/>
    <n v="71"/>
    <n v="3"/>
    <n v="68"/>
    <x v="0"/>
    <s v="Delayed"/>
    <n v="100"/>
    <x v="0"/>
    <n v="5"/>
    <x v="4"/>
    <x v="2"/>
    <s v="Standard Rules"/>
    <d v="2023-09-01T12:44:00"/>
  </r>
  <r>
    <x v="1494"/>
    <s v="737 Pine St"/>
    <n v="5"/>
    <x v="1"/>
    <d v="2023-09-06T10:22:00"/>
    <x v="0"/>
    <s v="D28"/>
    <n v="15.066666666666666"/>
    <x v="1"/>
    <s v="Van A"/>
    <s v="CityD"/>
    <n v="226"/>
    <n v="8"/>
    <n v="218"/>
    <x v="0"/>
    <s v="Delayed"/>
    <n v="100"/>
    <x v="1"/>
    <n v="5"/>
    <x v="4"/>
    <x v="1"/>
    <s v="Custom Rules"/>
    <d v="2023-09-01T15:36:00"/>
  </r>
  <r>
    <x v="1495"/>
    <s v="626 Cedar St"/>
    <n v="5"/>
    <x v="1"/>
    <d v="2023-09-07T09:06:00"/>
    <x v="1"/>
    <s v="D68"/>
    <n v="14.2"/>
    <x v="1"/>
    <s v="Truck B"/>
    <s v="CityE"/>
    <n v="213"/>
    <n v="18"/>
    <n v="195"/>
    <x v="0"/>
    <s v="Extremely Delayed"/>
    <n v="100"/>
    <x v="1"/>
    <n v="5"/>
    <x v="0"/>
    <x v="2"/>
    <s v="Expedited Rules"/>
    <d v="2023-09-01T15:08:00"/>
  </r>
  <r>
    <x v="1496"/>
    <s v="394 Cedar St"/>
    <n v="5"/>
    <x v="2"/>
    <d v="2023-09-07T12:15:00"/>
    <x v="1"/>
    <s v="D56"/>
    <n v="11.833333333333334"/>
    <x v="1"/>
    <s v="Van A"/>
    <s v="CityE"/>
    <n v="142"/>
    <n v="21"/>
    <n v="121"/>
    <x v="0"/>
    <s v="Extremely Delayed"/>
    <n v="100"/>
    <x v="2"/>
    <n v="5"/>
    <x v="0"/>
    <x v="2"/>
    <s v="Custom Rules"/>
    <d v="2023-09-01T13:51:00"/>
  </r>
  <r>
    <x v="1497"/>
    <s v="878 Cedar St"/>
    <n v="5"/>
    <x v="0"/>
    <d v="2023-09-03T08:42:00"/>
    <x v="1"/>
    <s v="D93"/>
    <n v="4.5555555555555554"/>
    <x v="0"/>
    <s v="Bike C"/>
    <s v="CityA"/>
    <n v="82"/>
    <n v="16"/>
    <n v="66"/>
    <x v="0"/>
    <s v="Extremely Delayed"/>
    <n v="100"/>
    <x v="1"/>
    <n v="5"/>
    <x v="1"/>
    <x v="1"/>
    <s v="Standard Rules"/>
    <d v="2023-09-01T08:56:00"/>
  </r>
  <r>
    <x v="1498"/>
    <s v="938 Pine St"/>
    <n v="5"/>
    <x v="0"/>
    <d v="2023-09-04T16:58:00"/>
    <x v="1"/>
    <s v="D65"/>
    <n v="7.05"/>
    <x v="0"/>
    <s v="Truck B"/>
    <s v="CityB"/>
    <n v="141"/>
    <n v="7"/>
    <n v="134"/>
    <x v="0"/>
    <s v="Delayed"/>
    <n v="100"/>
    <x v="2"/>
    <n v="5"/>
    <x v="0"/>
    <x v="1"/>
    <s v="Standard Rules"/>
    <d v="2023-09-01T15:47:00"/>
  </r>
  <r>
    <x v="1499"/>
    <s v="510 Elm St"/>
    <n v="5"/>
    <x v="2"/>
    <d v="2023-09-03T15:31:00"/>
    <x v="0"/>
    <s v="D61"/>
    <n v="7.0526315789473681"/>
    <x v="0"/>
    <s v="Truck B"/>
    <s v="CityD"/>
    <n v="134"/>
    <n v="23"/>
    <n v="111"/>
    <x v="0"/>
    <s v="Extremely Delayed"/>
    <n v="100"/>
    <x v="2"/>
    <n v="5"/>
    <x v="3"/>
    <x v="0"/>
    <s v="Standard Rules"/>
    <d v="2023-09-01T12: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C9A352-716F-3C42-9B57-896FC6DCA941}" name="PivotTable10"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A172:B174" firstHeaderRow="1" firstDataRow="1" firstDataCol="1"/>
  <pivotFields count="25">
    <pivotField axis="axisRow" showAll="0">
      <items count="1501">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t="default"/>
      </items>
    </pivotField>
    <pivotField showAll="0"/>
    <pivotField showAll="0"/>
    <pivotField showAll="0"/>
    <pivotField numFmtId="22" showAll="0"/>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0"/>
  </rowFields>
  <rowItems count="2">
    <i>
      <x/>
    </i>
    <i t="grand">
      <x/>
    </i>
  </rowItems>
  <colItems count="1">
    <i/>
  </colItems>
  <dataFields count="1">
    <dataField name="Average of Delivery Time (min)" fld="11" subtotal="average"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235073-5463-E543-A893-DD8B1D1ECC06}" name="PivotTable5"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9">
  <location ref="A21:B24" firstHeaderRow="1" firstDataRow="1" firstDataCol="1"/>
  <pivotFields count="25">
    <pivotField showAll="0"/>
    <pivotField showAll="0"/>
    <pivotField showAll="0"/>
    <pivotField showAll="0"/>
    <pivotField numFmtId="22" showAll="0"/>
    <pivotField showAll="0"/>
    <pivotField showAll="0"/>
    <pivotField numFmtId="166" showAll="0"/>
    <pivotField axis="axisRow" dataField="1" showAll="0" sortType="de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Driver Status" fld="8" subtotal="count" showDataAs="percentOfTotal" baseField="0" baseItem="0" numFmtId="10"/>
  </dataFields>
  <chartFormats count="15">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8" count="1" selected="0">
            <x v="0"/>
          </reference>
        </references>
      </pivotArea>
    </chartFormat>
    <chartFormat chart="11" format="7">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 chart="28" format="15" series="1">
      <pivotArea type="data" outline="0" fieldPosition="0">
        <references count="1">
          <reference field="4294967294" count="1" selected="0">
            <x v="0"/>
          </reference>
        </references>
      </pivotArea>
    </chartFormat>
    <chartFormat chart="28" format="16">
      <pivotArea type="data" outline="0" fieldPosition="0">
        <references count="2">
          <reference field="4294967294" count="1" selected="0">
            <x v="0"/>
          </reference>
          <reference field="8" count="1" selected="0">
            <x v="0"/>
          </reference>
        </references>
      </pivotArea>
    </chartFormat>
    <chartFormat chart="28" format="17">
      <pivotArea type="data" outline="0" fieldPosition="0">
        <references count="2">
          <reference field="4294967294" count="1" selected="0">
            <x v="0"/>
          </reference>
          <reference field="8" count="1" selected="0">
            <x v="1"/>
          </reference>
        </references>
      </pivotArea>
    </chartFormat>
    <chartFormat chart="36" format="24" series="1">
      <pivotArea type="data" outline="0" fieldPosition="0">
        <references count="1">
          <reference field="4294967294" count="1" selected="0">
            <x v="0"/>
          </reference>
        </references>
      </pivotArea>
    </chartFormat>
    <chartFormat chart="36" format="25">
      <pivotArea type="data" outline="0" fieldPosition="0">
        <references count="2">
          <reference field="4294967294" count="1" selected="0">
            <x v="0"/>
          </reference>
          <reference field="8" count="1" selected="0">
            <x v="0"/>
          </reference>
        </references>
      </pivotArea>
    </chartFormat>
    <chartFormat chart="36" format="26">
      <pivotArea type="data" outline="0" fieldPosition="0">
        <references count="2">
          <reference field="4294967294" count="1" selected="0">
            <x v="0"/>
          </reference>
          <reference field="8" count="1" selected="0">
            <x v="1"/>
          </reference>
        </references>
      </pivotArea>
    </chartFormat>
    <chartFormat chart="38" format="30" series="1">
      <pivotArea type="data" outline="0" fieldPosition="0">
        <references count="1">
          <reference field="4294967294" count="1" selected="0">
            <x v="0"/>
          </reference>
        </references>
      </pivotArea>
    </chartFormat>
    <chartFormat chart="38" format="31">
      <pivotArea type="data" outline="0" fieldPosition="0">
        <references count="2">
          <reference field="4294967294" count="1" selected="0">
            <x v="0"/>
          </reference>
          <reference field="8" count="1" selected="0">
            <x v="0"/>
          </reference>
        </references>
      </pivotArea>
    </chartFormat>
    <chartFormat chart="38" format="3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BF2148-AADA-4BCE-A9F7-268EA00FDA67}" name="PivotTable12"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A106:C110" firstHeaderRow="0"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axis="axisRow" showAll="0">
      <items count="4">
        <item x="2"/>
        <item h="1" x="0"/>
        <item h="1" x="1"/>
        <item t="default"/>
      </items>
    </pivotField>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2">
    <field x="17"/>
    <field x="14"/>
  </rowFields>
  <rowItems count="4">
    <i>
      <x/>
    </i>
    <i r="1">
      <x/>
    </i>
    <i r="1">
      <x v="1"/>
    </i>
    <i t="grand">
      <x/>
    </i>
  </rowItems>
  <colFields count="1">
    <field x="-2"/>
  </colFields>
  <colItems count="2">
    <i>
      <x/>
    </i>
    <i i="1">
      <x v="1"/>
    </i>
  </colItems>
  <dataFields count="2">
    <dataField name="Average of Delays (min)" fld="12" subtotal="average" baseField="0" baseItem="0" numFmtId="4"/>
    <dataField name="Count of Delays (min)" fld="12" subtotal="count" baseField="0" baseItem="0"/>
  </dataFields>
  <formats count="2">
    <format dxfId="26">
      <pivotArea dataOnly="0" labelOnly="1" outline="0" axis="axisValues" fieldPosition="0"/>
    </format>
    <format dxfId="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E6B9A6-DEC3-46F9-B3BD-7581492A43C8}" name="PivotTable11"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01:B102" firstHeaderRow="0" firstDataRow="1" firstDataCol="0"/>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Items count="1">
    <i/>
  </rowItems>
  <colFields count="1">
    <field x="-2"/>
  </colFields>
  <colItems count="2">
    <i>
      <x/>
    </i>
    <i i="1">
      <x v="1"/>
    </i>
  </colItems>
  <dataFields count="2">
    <dataField name="Count of Order ID" fld="0" subtotal="count" baseField="0" baseItem="0"/>
    <dataField name="Average of Delivery Time (m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15AE7D-1189-4DCE-ABE9-4E4FDC95E98C}" name="PivotTable21"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2">
  <location ref="E90:G91" firstHeaderRow="0" firstDataRow="1" firstDataCol="0"/>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Count of Order ID" fld="0" subtotal="count" baseField="0" baseItem="9" numFmtId="1"/>
    <dataField name="Average of Delivery Time (min)" fld="11" subtotal="average" baseField="0" baseItem="0" numFmtId="1"/>
    <dataField name="Average of Delays (min)" fld="12" subtotal="average" baseField="0" baseItem="0" numFmtId="1"/>
  </dataFields>
  <formats count="3">
    <format dxfId="56">
      <pivotArea outline="0" collapsedLevelsAreSubtotals="1" fieldPosition="0"/>
    </format>
    <format dxfId="57">
      <pivotArea outline="0" collapsedLevelsAreSubtotals="1" fieldPosition="0">
        <references count="1">
          <reference field="4294967294" count="2" selected="0">
            <x v="1"/>
            <x v="2"/>
          </reference>
        </references>
      </pivotArea>
    </format>
    <format dxfId="5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7C43AE-B6D5-4147-ACD3-BD7DE6C2F8B8}" name="PivotTable1"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location ref="A3:B7"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pivotField>
    <pivotField showAll="0"/>
    <pivotField numFmtId="22" showAll="0"/>
    <pivotField dragToRow="0" dragToCol="0" dragToPage="0" showAll="0" defaultSubtotal="0"/>
    <pivotField dragToRow="0" dragToCol="0" dragToPage="0" showAll="0" defaultSubtotal="0"/>
  </pivotFields>
  <rowFields count="1">
    <field x="20"/>
  </rowFields>
  <rowItems count="4">
    <i>
      <x/>
    </i>
    <i>
      <x v="1"/>
    </i>
    <i>
      <x v="2"/>
    </i>
    <i t="grand">
      <x/>
    </i>
  </rowItems>
  <colItems count="1">
    <i/>
  </colItems>
  <dataFields count="1">
    <dataField name="Count of Order ID" fld="0" subtotal="count"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249DD-7BC1-432E-BE48-02FCBB5E7112}" name="PivotTable18"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151:B153" firstHeaderRow="1" firstDataRow="1" firstDataCol="1"/>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axis="axisRow" showAll="0" sortType="descending">
      <items count="4">
        <item h="1" x="1"/>
        <item h="1" x="0"/>
        <item x="2"/>
        <item t="default"/>
      </items>
    </pivotField>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7"/>
  </rowFields>
  <rowItems count="2">
    <i>
      <x v="2"/>
    </i>
    <i t="grand">
      <x/>
    </i>
  </rowItems>
  <colItems count="1">
    <i/>
  </colItems>
  <dataFields count="1">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6F705D-7E99-4EB1-873F-EB81998EB4E1}" name="PivotTable14"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location ref="A125:B136"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axis="axisRow" showAll="0" measureFilter="1" sortType="a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6"/>
  </rowFields>
  <rowItems count="11">
    <i>
      <x v="46"/>
    </i>
    <i>
      <x v="12"/>
    </i>
    <i>
      <x v="85"/>
    </i>
    <i>
      <x v="61"/>
    </i>
    <i>
      <x v="8"/>
    </i>
    <i>
      <x v="57"/>
    </i>
    <i>
      <x v="23"/>
    </i>
    <i>
      <x v="5"/>
    </i>
    <i>
      <x v="96"/>
    </i>
    <i>
      <x v="28"/>
    </i>
    <i t="grand">
      <x/>
    </i>
  </rowItems>
  <colItems count="1">
    <i/>
  </colItems>
  <dataFields count="1">
    <dataField name="Sum of Delays (min)" fld="12"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96839-A03E-6A41-B7F8-A427311D0C9D}" name="PivotTable9"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location ref="A80:B83" firstHeaderRow="1" firstDataRow="1" firstDataCol="1"/>
  <pivotFields count="25">
    <pivotField dataField="1" showAll="0"/>
    <pivotField showAll="0"/>
    <pivotField showAll="0"/>
    <pivotField showAll="0"/>
    <pivotField numFmtId="22"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5"/>
  </rowFields>
  <rowItems count="3">
    <i>
      <x v="1"/>
    </i>
    <i>
      <x/>
    </i>
    <i t="grand">
      <x/>
    </i>
  </rowItems>
  <colItems count="1">
    <i/>
  </colItems>
  <dataFields count="1">
    <dataField name="Count of Order ID" fld="0" subtotal="count" baseField="0" baseItem="0"/>
  </dataFields>
  <chartFormats count="9">
    <chartFormat chart="5"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5" count="1" selected="0">
            <x v="0"/>
          </reference>
        </references>
      </pivotArea>
    </chartFormat>
    <chartFormat chart="20" format="5">
      <pivotArea type="data" outline="0" fieldPosition="0">
        <references count="2">
          <reference field="4294967294" count="1" selected="0">
            <x v="0"/>
          </reference>
          <reference field="5" count="1" selected="0">
            <x v="1"/>
          </reference>
        </references>
      </pivotArea>
    </chartFormat>
    <chartFormat chart="27" format="24" series="1">
      <pivotArea type="data" outline="0" fieldPosition="0">
        <references count="1">
          <reference field="4294967294" count="1" selected="0">
            <x v="0"/>
          </reference>
        </references>
      </pivotArea>
    </chartFormat>
    <chartFormat chart="27" format="25">
      <pivotArea type="data" outline="0" fieldPosition="0">
        <references count="2">
          <reference field="4294967294" count="1" selected="0">
            <x v="0"/>
          </reference>
          <reference field="5" count="1" selected="0">
            <x v="1"/>
          </reference>
        </references>
      </pivotArea>
    </chartFormat>
    <chartFormat chart="27" format="26">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B8A87E-A0ED-4030-B5AD-6FC20C7B06F5}" name="PivotTable20"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D75:E79"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17"/>
  </rowFields>
  <rowItems count="4">
    <i>
      <x v="2"/>
    </i>
    <i>
      <x v="1"/>
    </i>
    <i>
      <x/>
    </i>
    <i t="grand">
      <x/>
    </i>
  </rowItems>
  <colItems count="1">
    <i/>
  </colItems>
  <dataFields count="1">
    <dataField name="Count of Order ID" fld="0" subtotal="count" baseField="15" baseItem="0"/>
  </dataFields>
  <formats count="1">
    <format dxfId="55">
      <pivotArea outline="0" collapsedLevelsAreSubtotals="1" fieldPosition="0"/>
    </format>
  </formats>
  <chartFormats count="2">
    <chartFormat chart="18" format="3"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51CCBD-E4DE-4F58-B6CA-6CC6254E9F2B}" name="PivotTable4"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location ref="A95:B99"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5"/>
  </rowFields>
  <rowItems count="4">
    <i>
      <x/>
    </i>
    <i>
      <x v="1"/>
    </i>
    <i>
      <x v="2"/>
    </i>
    <i t="grand">
      <x/>
    </i>
  </rowItems>
  <colItems count="1">
    <i/>
  </colItems>
  <dataFields count="1">
    <dataField name="Count of Customer Delay Status" fld="15" subtotal="count" showDataAs="percentOfCol" baseField="0" baseItem="0" numFmtId="10"/>
  </dataFields>
  <chartFormats count="8">
    <chartFormat chart="11" format="14" series="1">
      <pivotArea type="data" outline="0" fieldPosition="0">
        <references count="1">
          <reference field="4294967294" count="1" selected="0">
            <x v="0"/>
          </reference>
        </references>
      </pivotArea>
    </chartFormat>
    <chartFormat chart="22" format="47" series="1">
      <pivotArea type="data" outline="0" fieldPosition="0">
        <references count="1">
          <reference field="4294967294" count="1" selected="0">
            <x v="0"/>
          </reference>
        </references>
      </pivotArea>
    </chartFormat>
    <chartFormat chart="22" format="48">
      <pivotArea type="data" outline="0" fieldPosition="0">
        <references count="2">
          <reference field="4294967294" count="1" selected="0">
            <x v="0"/>
          </reference>
          <reference field="15" count="1" selected="0">
            <x v="0"/>
          </reference>
        </references>
      </pivotArea>
    </chartFormat>
    <chartFormat chart="22" format="49">
      <pivotArea type="data" outline="0" fieldPosition="0">
        <references count="2">
          <reference field="4294967294" count="1" selected="0">
            <x v="0"/>
          </reference>
          <reference field="15" count="1" selected="0">
            <x v="1"/>
          </reference>
        </references>
      </pivotArea>
    </chartFormat>
    <chartFormat chart="22" format="50">
      <pivotArea type="data" outline="0" fieldPosition="0">
        <references count="2">
          <reference field="4294967294" count="1" selected="0">
            <x v="0"/>
          </reference>
          <reference field="15" count="1" selected="0">
            <x v="2"/>
          </reference>
        </references>
      </pivotArea>
    </chartFormat>
    <chartFormat chart="11" format="15">
      <pivotArea type="data" outline="0" fieldPosition="0">
        <references count="2">
          <reference field="4294967294" count="1" selected="0">
            <x v="0"/>
          </reference>
          <reference field="15" count="1" selected="0">
            <x v="0"/>
          </reference>
        </references>
      </pivotArea>
    </chartFormat>
    <chartFormat chart="11" format="16">
      <pivotArea type="data" outline="0" fieldPosition="0">
        <references count="2">
          <reference field="4294967294" count="1" selected="0">
            <x v="0"/>
          </reference>
          <reference field="15" count="1" selected="0">
            <x v="1"/>
          </reference>
        </references>
      </pivotArea>
    </chartFormat>
    <chartFormat chart="11" format="17">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005CC9-F5A9-492D-9D96-E44FA8FEC2CD}" name="PivotTable13"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17:B123" firstHeaderRow="1" firstDataRow="1" firstDataCol="1"/>
  <pivotFields count="26">
    <pivotField showAll="0"/>
    <pivotField showAll="0"/>
    <pivotField showAll="0"/>
    <pivotField axis="axisRow" showAll="0">
      <items count="6">
        <item x="3"/>
        <item x="2"/>
        <item x="4"/>
        <item x="1"/>
        <item x="0"/>
        <item t="default"/>
      </items>
    </pivotField>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3"/>
  </rowFields>
  <rowItems count="6">
    <i>
      <x/>
    </i>
    <i>
      <x v="1"/>
    </i>
    <i>
      <x v="2"/>
    </i>
    <i>
      <x v="3"/>
    </i>
    <i>
      <x v="4"/>
    </i>
    <i t="grand">
      <x/>
    </i>
  </rowItems>
  <colItems count="1">
    <i/>
  </colItems>
  <dataFields count="1">
    <dataField name="Sum of Delays (min)" fld="12" baseField="0" baseItem="0"/>
  </dataFields>
  <formats count="2">
    <format dxfId="24">
      <pivotArea outline="0" collapsedLevelsAreSubtotals="1" fieldPosition="0"/>
    </format>
    <format dxfId="2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158E90-AA13-C343-9696-BB00C403CDD1}" name="PivotTable6"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9">
  <location ref="A28:C34" firstHeaderRow="0" firstDataRow="1" firstDataCol="1"/>
  <pivotFields count="25">
    <pivotField showAll="0"/>
    <pivotField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numFmtId="166"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sortType="descending"/>
    <pivotField showAll="0"/>
    <pivotField numFmtId="22" showAll="0"/>
    <pivotField dragToRow="0" dragToCol="0" dragToPage="0" showAll="0" defaultSubtotal="0"/>
    <pivotField dragToRow="0" dragToCol="0" dragToPage="0" showAll="0" defaultSubtotal="0"/>
  </pivotFields>
  <rowFields count="1">
    <field x="3"/>
  </rowFields>
  <rowItems count="6">
    <i>
      <x v="1"/>
    </i>
    <i>
      <x/>
    </i>
    <i>
      <x v="3"/>
    </i>
    <i>
      <x v="2"/>
    </i>
    <i>
      <x v="4"/>
    </i>
    <i t="grand">
      <x/>
    </i>
  </rowItems>
  <colFields count="1">
    <field x="-2"/>
  </colFields>
  <colItems count="2">
    <i>
      <x/>
    </i>
    <i i="1">
      <x v="1"/>
    </i>
  </colItems>
  <dataFields count="2">
    <dataField name="Total Delivery Time (min)" fld="11" baseField="0" baseItem="0"/>
    <dataField name="Total Delays (min)" fld="12" baseField="0" baseItem="0"/>
  </dataFields>
  <chartFormats count="4">
    <chartFormat chart="16" format="20"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2FCC75-9BC1-E444-960F-5707F36E9193}" name="PivotTable3"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0">
  <location ref="A11:B17" firstHeaderRow="1" firstDataRow="1" firstDataCol="1"/>
  <pivotFields count="25">
    <pivotField showAll="0"/>
    <pivotField showAll="0"/>
    <pivotField showAll="0"/>
    <pivotField axis="axisRow" showAll="0" sortType="ascending">
      <items count="6">
        <item x="0"/>
        <item x="1"/>
        <item x="4"/>
        <item x="2"/>
        <item x="3"/>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3"/>
  </rowFields>
  <rowItems count="6">
    <i>
      <x v="1"/>
    </i>
    <i>
      <x/>
    </i>
    <i>
      <x v="4"/>
    </i>
    <i>
      <x v="2"/>
    </i>
    <i>
      <x v="3"/>
    </i>
    <i t="grand">
      <x/>
    </i>
  </rowItems>
  <colItems count="1">
    <i/>
  </colItems>
  <dataFields count="1">
    <dataField name="Average of Delivery Time (min)" fld="11" subtotal="average" baseField="0" baseItem="0"/>
  </dataFields>
  <formats count="2">
    <format dxfId="53">
      <pivotArea collapsedLevelsAreSubtotals="1" fieldPosition="0">
        <references count="2">
          <reference field="4294967294" count="1" selected="0">
            <x v="0"/>
          </reference>
          <reference field="3" count="0"/>
        </references>
      </pivotArea>
    </format>
    <format dxfId="54">
      <pivotArea field="3" grandRow="1" outline="0" collapsedLevelsAreSubtotals="1" axis="axisRow" fieldPosition="0">
        <references count="1">
          <reference field="4294967294" count="1" selected="0">
            <x v="0"/>
          </reference>
        </references>
      </pivotArea>
    </format>
  </formats>
  <chartFormats count="3">
    <chartFormat chart="13" format="9"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AC36E8-E1A7-45FA-AD31-F60CE45271E6}" name="PivotTable17"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143:B147" firstHeaderRow="1" firstDataRow="1" firstDataCol="1"/>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21"/>
  </rowFields>
  <rowItems count="4">
    <i>
      <x v="1"/>
    </i>
    <i>
      <x/>
    </i>
    <i>
      <x v="2"/>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AF41018-3C32-4DB5-9863-A392DC23501D}" name="PivotTable19"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D63:E70" firstHeaderRow="1" firstDataRow="1" firstDataCol="1"/>
  <pivotFields count="25">
    <pivotField showAll="0"/>
    <pivotField showAll="0"/>
    <pivotField showAll="0"/>
    <pivotField showAll="0"/>
    <pivotField numFmtId="22" showAll="0"/>
    <pivotField axis="axisRow" showAll="0">
      <items count="3">
        <item x="0"/>
        <item h="1" x="1"/>
        <item t="default"/>
      </items>
    </pivotField>
    <pivotField showAll="0"/>
    <pivotField numFmtId="166" showAll="0"/>
    <pivotField showAll="0"/>
    <pivotField showAll="0"/>
    <pivotField showAll="0"/>
    <pivotField showAll="0"/>
    <pivotField dataField="1" showAll="0"/>
    <pivotField showAll="0"/>
    <pivotField showAll="0"/>
    <pivotField showAll="0"/>
    <pivotField showAll="0"/>
    <pivotField showAll="0"/>
    <pivotField showAll="0"/>
    <pivotField axis="axisRow" showAll="0" sortType="descending">
      <items count="6">
        <item x="3"/>
        <item x="4"/>
        <item x="2"/>
        <item x="0"/>
        <item x="1"/>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dragToRow="0" dragToCol="0" dragToPage="0" showAll="0" defaultSubtotal="0"/>
    <pivotField dragToRow="0" dragToCol="0" dragToPage="0" showAll="0" defaultSubtotal="0"/>
  </pivotFields>
  <rowFields count="2">
    <field x="5"/>
    <field x="19"/>
  </rowFields>
  <rowItems count="7">
    <i>
      <x/>
    </i>
    <i r="1">
      <x v="3"/>
    </i>
    <i r="1">
      <x v="1"/>
    </i>
    <i r="1">
      <x v="2"/>
    </i>
    <i r="1">
      <x/>
    </i>
    <i r="1">
      <x v="4"/>
    </i>
    <i t="grand">
      <x/>
    </i>
  </rowItems>
  <colItems count="1">
    <i/>
  </colItems>
  <dataFields count="1">
    <dataField name="Sum of Delays (min)" fld="12" baseField="0" baseItem="0"/>
  </dataFields>
  <formats count="1">
    <format dxfId="52">
      <pivotArea outline="0" collapsedLevelsAreSubtotals="1" fieldPosition="0"/>
    </format>
  </formats>
  <chartFormats count="1">
    <chartFormat chart="2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FD0E32F-556B-4037-AA71-526E632CDDAE}" name="PivotTable2" cacheId="162"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9">
  <location ref="A159:B168" firstHeaderRow="1" firstDataRow="1" firstDataCol="1"/>
  <pivotFields count="26">
    <pivotField dataField="1" showAll="0"/>
    <pivotField showAll="0"/>
    <pivotField showAll="0"/>
    <pivotField showAll="0"/>
    <pivotField axis="axisRow"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2">
    <field x="25"/>
    <field x="4"/>
  </rowFields>
  <rowItems count="9">
    <i>
      <x v="245"/>
    </i>
    <i>
      <x v="246"/>
    </i>
    <i>
      <x v="247"/>
    </i>
    <i>
      <x v="248"/>
    </i>
    <i>
      <x v="249"/>
    </i>
    <i>
      <x v="250"/>
    </i>
    <i>
      <x v="251"/>
    </i>
    <i>
      <x v="252"/>
    </i>
    <i t="grand">
      <x/>
    </i>
  </rowItems>
  <colItems count="1">
    <i/>
  </colItems>
  <dataFields count="1">
    <dataField name="Count of Order ID" fld="0" subtotal="count" baseField="0" baseItem="0"/>
  </dataFields>
  <chartFormats count="26">
    <chartFormat chart="3" format="8"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25" count="1" selected="0">
            <x v="245"/>
          </reference>
        </references>
      </pivotArea>
    </chartFormat>
    <chartFormat chart="11" format="26">
      <pivotArea type="data" outline="0" fieldPosition="0">
        <references count="2">
          <reference field="4294967294" count="1" selected="0">
            <x v="0"/>
          </reference>
          <reference field="25" count="1" selected="0">
            <x v="246"/>
          </reference>
        </references>
      </pivotArea>
    </chartFormat>
    <chartFormat chart="11" format="27">
      <pivotArea type="data" outline="0" fieldPosition="0">
        <references count="2">
          <reference field="4294967294" count="1" selected="0">
            <x v="0"/>
          </reference>
          <reference field="25" count="1" selected="0">
            <x v="248"/>
          </reference>
        </references>
      </pivotArea>
    </chartFormat>
    <chartFormat chart="11" format="28">
      <pivotArea type="data" outline="0" fieldPosition="0">
        <references count="2">
          <reference field="4294967294" count="1" selected="0">
            <x v="0"/>
          </reference>
          <reference field="25" count="1" selected="0">
            <x v="249"/>
          </reference>
        </references>
      </pivotArea>
    </chartFormat>
    <chartFormat chart="11" format="29">
      <pivotArea type="data" outline="0" fieldPosition="0">
        <references count="2">
          <reference field="4294967294" count="1" selected="0">
            <x v="0"/>
          </reference>
          <reference field="25" count="1" selected="0">
            <x v="250"/>
          </reference>
        </references>
      </pivotArea>
    </chartFormat>
    <chartFormat chart="11" format="30">
      <pivotArea type="data" outline="0" fieldPosition="0">
        <references count="2">
          <reference field="4294967294" count="1" selected="0">
            <x v="0"/>
          </reference>
          <reference field="25" count="1" selected="0">
            <x v="251"/>
          </reference>
        </references>
      </pivotArea>
    </chartFormat>
    <chartFormat chart="11" format="31">
      <pivotArea type="data" outline="0" fieldPosition="0">
        <references count="2">
          <reference field="4294967294" count="1" selected="0">
            <x v="0"/>
          </reference>
          <reference field="25" count="1" selected="0">
            <x v="252"/>
          </reference>
        </references>
      </pivotArea>
    </chartFormat>
    <chartFormat chart="16" format="64" series="1">
      <pivotArea type="data" outline="0" fieldPosition="0">
        <references count="1">
          <reference field="4294967294" count="1" selected="0">
            <x v="0"/>
          </reference>
        </references>
      </pivotArea>
    </chartFormat>
    <chartFormat chart="16" format="65">
      <pivotArea type="data" outline="0" fieldPosition="0">
        <references count="2">
          <reference field="4294967294" count="1" selected="0">
            <x v="0"/>
          </reference>
          <reference field="25" count="1" selected="0">
            <x v="245"/>
          </reference>
        </references>
      </pivotArea>
    </chartFormat>
    <chartFormat chart="16" format="66">
      <pivotArea type="data" outline="0" fieldPosition="0">
        <references count="2">
          <reference field="4294967294" count="1" selected="0">
            <x v="0"/>
          </reference>
          <reference field="25" count="1" selected="0">
            <x v="246"/>
          </reference>
        </references>
      </pivotArea>
    </chartFormat>
    <chartFormat chart="16" format="67">
      <pivotArea type="data" outline="0" fieldPosition="0">
        <references count="2">
          <reference field="4294967294" count="1" selected="0">
            <x v="0"/>
          </reference>
          <reference field="25" count="1" selected="0">
            <x v="248"/>
          </reference>
        </references>
      </pivotArea>
    </chartFormat>
    <chartFormat chart="16" format="68">
      <pivotArea type="data" outline="0" fieldPosition="0">
        <references count="2">
          <reference field="4294967294" count="1" selected="0">
            <x v="0"/>
          </reference>
          <reference field="25" count="1" selected="0">
            <x v="249"/>
          </reference>
        </references>
      </pivotArea>
    </chartFormat>
    <chartFormat chart="16" format="69">
      <pivotArea type="data" outline="0" fieldPosition="0">
        <references count="2">
          <reference field="4294967294" count="1" selected="0">
            <x v="0"/>
          </reference>
          <reference field="25" count="1" selected="0">
            <x v="250"/>
          </reference>
        </references>
      </pivotArea>
    </chartFormat>
    <chartFormat chart="16" format="70">
      <pivotArea type="data" outline="0" fieldPosition="0">
        <references count="2">
          <reference field="4294967294" count="1" selected="0">
            <x v="0"/>
          </reference>
          <reference field="25" count="1" selected="0">
            <x v="251"/>
          </reference>
        </references>
      </pivotArea>
    </chartFormat>
    <chartFormat chart="16" format="71">
      <pivotArea type="data" outline="0" fieldPosition="0">
        <references count="2">
          <reference field="4294967294" count="1" selected="0">
            <x v="0"/>
          </reference>
          <reference field="25" count="1" selected="0">
            <x v="252"/>
          </reference>
        </references>
      </pivotArea>
    </chartFormat>
    <chartFormat chart="18" format="80" series="1">
      <pivotArea type="data" outline="0" fieldPosition="0">
        <references count="1">
          <reference field="4294967294" count="1" selected="0">
            <x v="0"/>
          </reference>
        </references>
      </pivotArea>
    </chartFormat>
    <chartFormat chart="18" format="81">
      <pivotArea type="data" outline="0" fieldPosition="0">
        <references count="2">
          <reference field="4294967294" count="1" selected="0">
            <x v="0"/>
          </reference>
          <reference field="25" count="1" selected="0">
            <x v="245"/>
          </reference>
        </references>
      </pivotArea>
    </chartFormat>
    <chartFormat chart="18" format="82">
      <pivotArea type="data" outline="0" fieldPosition="0">
        <references count="2">
          <reference field="4294967294" count="1" selected="0">
            <x v="0"/>
          </reference>
          <reference field="25" count="1" selected="0">
            <x v="246"/>
          </reference>
        </references>
      </pivotArea>
    </chartFormat>
    <chartFormat chart="18" format="83">
      <pivotArea type="data" outline="0" fieldPosition="0">
        <references count="2">
          <reference field="4294967294" count="1" selected="0">
            <x v="0"/>
          </reference>
          <reference field="25" count="1" selected="0">
            <x v="248"/>
          </reference>
        </references>
      </pivotArea>
    </chartFormat>
    <chartFormat chart="18" format="84">
      <pivotArea type="data" outline="0" fieldPosition="0">
        <references count="2">
          <reference field="4294967294" count="1" selected="0">
            <x v="0"/>
          </reference>
          <reference field="25" count="1" selected="0">
            <x v="249"/>
          </reference>
        </references>
      </pivotArea>
    </chartFormat>
    <chartFormat chart="18" format="85">
      <pivotArea type="data" outline="0" fieldPosition="0">
        <references count="2">
          <reference field="4294967294" count="1" selected="0">
            <x v="0"/>
          </reference>
          <reference field="25" count="1" selected="0">
            <x v="250"/>
          </reference>
        </references>
      </pivotArea>
    </chartFormat>
    <chartFormat chart="18" format="86">
      <pivotArea type="data" outline="0" fieldPosition="0">
        <references count="2">
          <reference field="4294967294" count="1" selected="0">
            <x v="0"/>
          </reference>
          <reference field="25" count="1" selected="0">
            <x v="251"/>
          </reference>
        </references>
      </pivotArea>
    </chartFormat>
    <chartFormat chart="18" format="87">
      <pivotArea type="data" outline="0" fieldPosition="0">
        <references count="2">
          <reference field="4294967294" count="1" selected="0">
            <x v="0"/>
          </reference>
          <reference field="25" count="1" selected="0">
            <x v="2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B639410-3B33-4C40-BC7C-76F284E58F63}" name="PivotTable7"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9" rowHeaderCaption="Order Status">
  <location ref="A37:B42" firstHeaderRow="1" firstDataRow="1" firstDataCol="1"/>
  <pivotFields count="25">
    <pivotField showAll="0"/>
    <pivotField showAll="0"/>
    <pivotField showAll="0"/>
    <pivotField showAll="0"/>
    <pivotField numFmtId="22" showAll="0"/>
    <pivotField axis="axisRow" showAll="0" sortType="descending">
      <items count="3">
        <item x="1"/>
        <item x="0"/>
        <item t="default"/>
      </items>
    </pivotField>
    <pivotField showAll="0"/>
    <pivotField numFmtId="166" showAll="0"/>
    <pivotField showAll="0"/>
    <pivotField showAll="0"/>
    <pivotField showAll="0"/>
    <pivotField showAll="0"/>
    <pivotField showAll="0"/>
    <pivotField showAll="0"/>
    <pivotField axis="axisRow" dataField="1" showAll="0">
      <items count="3">
        <item x="0"/>
        <item h="1" x="1"/>
        <item t="default"/>
      </items>
    </pivotField>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2">
    <field x="5"/>
    <field x="14"/>
  </rowFields>
  <rowItems count="5">
    <i>
      <x/>
    </i>
    <i r="1">
      <x/>
    </i>
    <i>
      <x v="1"/>
    </i>
    <i r="1">
      <x/>
    </i>
    <i t="grand">
      <x/>
    </i>
  </rowItems>
  <colItems count="1">
    <i/>
  </colItems>
  <dataFields count="1">
    <dataField name="Count of Delay Status" fld="14" subtotal="count" baseField="0" baseItem="0"/>
  </dataFields>
  <chartFormats count="1">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1D4479-33DE-FB4A-B623-C4483ACEDD07}" name="PivotTable8"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location ref="A54:B70"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axis="axisRow" showAll="0" sortType="descending">
      <items count="6">
        <item x="3"/>
        <item x="4"/>
        <item x="2"/>
        <item x="0"/>
        <item x="1"/>
        <item t="default"/>
      </items>
    </pivotField>
    <pivotField showAll="0"/>
    <pivotField showAll="0"/>
    <pivotField numFmtId="22" showAll="0"/>
    <pivotField dragToRow="0" dragToCol="0" dragToPage="0" showAll="0" defaultSubtotal="0"/>
    <pivotField dragToRow="0" dragToCol="0" dragToPage="0" showAll="0" defaultSubtotal="0"/>
  </pivotFields>
  <rowFields count="2">
    <field x="19"/>
    <field x="14"/>
  </rowFields>
  <rowItems count="16">
    <i>
      <x/>
    </i>
    <i r="1">
      <x/>
    </i>
    <i r="1">
      <x v="1"/>
    </i>
    <i>
      <x v="1"/>
    </i>
    <i r="1">
      <x/>
    </i>
    <i r="1">
      <x v="1"/>
    </i>
    <i>
      <x v="2"/>
    </i>
    <i r="1">
      <x/>
    </i>
    <i r="1">
      <x v="1"/>
    </i>
    <i>
      <x v="3"/>
    </i>
    <i r="1">
      <x/>
    </i>
    <i r="1">
      <x v="1"/>
    </i>
    <i>
      <x v="4"/>
    </i>
    <i r="1">
      <x/>
    </i>
    <i r="1">
      <x v="1"/>
    </i>
    <i t="grand">
      <x/>
    </i>
  </rowItems>
  <colItems count="1">
    <i/>
  </colItems>
  <dataFields count="1">
    <dataField name="Count of Order ID" fld="0" subtotal="count" baseField="16" baseItem="0"/>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1A872D-C026-4ACB-B204-8BF82B5A3600}" name="PivotTable16" cacheId="17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location ref="D3:E9" firstHeaderRow="1" firstDataRow="1" firstDataCol="1"/>
  <pivotFields count="25">
    <pivotField dataField="1" showAll="0"/>
    <pivotField showAll="0"/>
    <pivotField showAll="0"/>
    <pivotField axis="axisRow" showAll="0">
      <items count="6">
        <item x="3"/>
        <item x="2"/>
        <item x="4"/>
        <item x="1"/>
        <item x="0"/>
        <item t="default"/>
      </items>
    </pivotField>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pivotField showAll="0"/>
    <pivotField numFmtId="22" showAll="0"/>
    <pivotField dragToRow="0" dragToCol="0" dragToPage="0" showAll="0" defaultSubtotal="0"/>
    <pivotField dragToRow="0" dragToCol="0" dragToPage="0" showAll="0" defaultSubtotal="0"/>
  </pivotFields>
  <rowFields count="1">
    <field x="3"/>
  </rowFields>
  <rowItems count="6">
    <i>
      <x/>
    </i>
    <i>
      <x v="1"/>
    </i>
    <i>
      <x v="2"/>
    </i>
    <i>
      <x v="3"/>
    </i>
    <i>
      <x v="4"/>
    </i>
    <i t="grand">
      <x/>
    </i>
  </rowItems>
  <colItems count="1">
    <i/>
  </colItems>
  <dataFields count="1">
    <dataField name="Count of Order ID" fld="0" subtotal="count"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0EA6208-2F40-4211-BDE9-E40A8653FA15}" name="PivotTable15" cacheId="16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9">
  <location ref="D54:E58"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items count="101">
        <item h="1" x="10"/>
        <item h="1" x="21"/>
        <item h="1" x="76"/>
        <item h="1" x="16"/>
        <item h="1" x="99"/>
        <item x="86"/>
        <item h="1" x="23"/>
        <item h="1" x="49"/>
        <item h="1" x="36"/>
        <item h="1" x="89"/>
        <item h="1" x="40"/>
        <item h="1" x="44"/>
        <item h="1" x="43"/>
        <item h="1" x="95"/>
        <item h="1" x="2"/>
        <item h="1" x="91"/>
        <item h="1" x="14"/>
        <item h="1" x="88"/>
        <item h="1" x="37"/>
        <item h="1" x="72"/>
        <item h="1" x="29"/>
        <item h="1" x="42"/>
        <item h="1" x="82"/>
        <item h="1" x="56"/>
        <item h="1" x="53"/>
        <item h="1" x="70"/>
        <item h="1" x="12"/>
        <item h="1" x="17"/>
        <item h="1" x="33"/>
        <item h="1" x="48"/>
        <item h="1" x="67"/>
        <item h="1" x="84"/>
        <item h="1" x="13"/>
        <item h="1" x="32"/>
        <item h="1" x="1"/>
        <item h="1" x="78"/>
        <item h="1" x="55"/>
        <item h="1" x="27"/>
        <item h="1" x="30"/>
        <item h="1" x="11"/>
        <item h="1" x="69"/>
        <item h="1" x="81"/>
        <item h="1" x="98"/>
        <item h="1" x="35"/>
        <item h="1" x="8"/>
        <item h="1" x="22"/>
        <item h="1" x="75"/>
        <item h="1" x="90"/>
        <item h="1" x="59"/>
        <item h="1" x="9"/>
        <item h="1" x="5"/>
        <item h="1" x="45"/>
        <item h="1" x="97"/>
        <item h="1" x="80"/>
        <item h="1" x="85"/>
        <item h="1" x="0"/>
        <item h="1" x="34"/>
        <item h="1" x="26"/>
        <item h="1" x="79"/>
        <item h="1" x="93"/>
        <item h="1" x="41"/>
        <item h="1" x="58"/>
        <item h="1" x="65"/>
        <item h="1" x="46"/>
        <item h="1" x="15"/>
        <item h="1" x="50"/>
        <item h="1" x="31"/>
        <item h="1" x="96"/>
        <item h="1" x="3"/>
        <item h="1" x="74"/>
        <item h="1" x="39"/>
        <item h="1" x="64"/>
        <item h="1" x="57"/>
        <item h="1" x="52"/>
        <item h="1" x="54"/>
        <item h="1" x="4"/>
        <item h="1" x="62"/>
        <item h="1" x="68"/>
        <item h="1" x="92"/>
        <item h="1" x="24"/>
        <item h="1" x="63"/>
        <item h="1" x="28"/>
        <item h="1" x="73"/>
        <item h="1" x="7"/>
        <item h="1" x="61"/>
        <item h="1" x="38"/>
        <item h="1" x="47"/>
        <item h="1" x="20"/>
        <item h="1" x="60"/>
        <item h="1" x="18"/>
        <item h="1" x="25"/>
        <item h="1" x="19"/>
        <item h="1" x="87"/>
        <item h="1" x="77"/>
        <item h="1" x="83"/>
        <item h="1" x="94"/>
        <item h="1" x="71"/>
        <item h="1" x="51"/>
        <item h="1" x="66"/>
        <item h="1" x="6"/>
        <item t="default"/>
      </items>
    </pivotField>
    <pivotField numFmtId="166"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9"/>
  </rowFields>
  <rowItems count="4">
    <i>
      <x v="2"/>
    </i>
    <i>
      <x/>
    </i>
    <i>
      <x v="1"/>
    </i>
    <i t="grand">
      <x/>
    </i>
  </rowItems>
  <colItems count="1">
    <i/>
  </colItems>
  <dataFields count="1">
    <dataField name="Average of Delays (min)" fld="12" subtotal="average" baseField="0" baseItem="0"/>
  </dataFields>
  <chartFormats count="4">
    <chartFormat chart="15" format="5"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_ID" xr10:uid="{B59FF0CE-C27A-4E5F-BDC5-85C8BC3CF4D4}" sourceName="Driver ID">
  <pivotTables>
    <pivotTable tabId="4" name="PivotTable15"/>
  </pivotTables>
  <data>
    <tabular pivotCacheId="2113993793">
      <items count="100">
        <i x="10"/>
        <i x="21"/>
        <i x="76"/>
        <i x="16"/>
        <i x="99"/>
        <i x="86" s="1"/>
        <i x="23"/>
        <i x="49"/>
        <i x="36"/>
        <i x="89"/>
        <i x="40"/>
        <i x="44"/>
        <i x="43"/>
        <i x="95"/>
        <i x="2"/>
        <i x="91"/>
        <i x="14"/>
        <i x="88"/>
        <i x="37"/>
        <i x="72"/>
        <i x="29"/>
        <i x="42"/>
        <i x="82"/>
        <i x="56"/>
        <i x="53"/>
        <i x="70"/>
        <i x="12"/>
        <i x="17"/>
        <i x="33"/>
        <i x="48"/>
        <i x="67"/>
        <i x="84"/>
        <i x="13"/>
        <i x="32"/>
        <i x="1"/>
        <i x="78"/>
        <i x="55"/>
        <i x="27"/>
        <i x="30"/>
        <i x="11"/>
        <i x="69"/>
        <i x="81"/>
        <i x="98"/>
        <i x="35"/>
        <i x="8"/>
        <i x="22"/>
        <i x="75"/>
        <i x="90"/>
        <i x="59"/>
        <i x="9"/>
        <i x="5"/>
        <i x="45"/>
        <i x="97"/>
        <i x="80"/>
        <i x="85"/>
        <i x="0"/>
        <i x="34"/>
        <i x="26"/>
        <i x="79"/>
        <i x="93"/>
        <i x="41"/>
        <i x="58"/>
        <i x="65"/>
        <i x="46"/>
        <i x="15"/>
        <i x="50"/>
        <i x="31"/>
        <i x="96"/>
        <i x="3"/>
        <i x="74"/>
        <i x="39"/>
        <i x="64"/>
        <i x="57"/>
        <i x="52"/>
        <i x="54"/>
        <i x="4"/>
        <i x="62"/>
        <i x="68"/>
        <i x="92"/>
        <i x="24"/>
        <i x="63"/>
        <i x="28"/>
        <i x="73"/>
        <i x="7"/>
        <i x="61"/>
        <i x="38"/>
        <i x="47"/>
        <i x="20"/>
        <i x="60"/>
        <i x="18"/>
        <i x="25"/>
        <i x="19"/>
        <i x="87"/>
        <i x="77"/>
        <i x="83"/>
        <i x="94"/>
        <i x="71"/>
        <i x="51"/>
        <i x="66"/>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Info" xr10:uid="{AF339B1D-628E-4EFB-B478-1767F788C1A1}" sourceName="Vehicle Info">
  <pivotTables>
    <pivotTable tabId="4" name="PivotTable15"/>
  </pivotTables>
  <data>
    <tabular pivotCacheId="211399379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City" xr10:uid="{4FD87A60-7908-40F2-9439-2D7C81911864}" sourceName="Delivery City">
  <pivotTables>
    <pivotTable tabId="4" name="PivotTable3"/>
  </pivotTables>
  <data>
    <tabular pivotCacheId="690749832">
      <items count="5">
        <i x="3" s="1"/>
        <i x="2" s="1"/>
        <i x="4"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Feedback" xr10:uid="{CB803FA9-6D3A-41A7-9955-CBB710F45EC9}" sourceName="Customer Feedback">
  <pivotTables>
    <pivotTable tabId="4" name="PivotTable18"/>
  </pivotTables>
  <data>
    <tabular pivotCacheId="2113993793">
      <items count="3">
        <i x="2"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8B9259FB-4882-4B56-AA28-ECF2D0E9E07E}" sourceName="Order ID">
  <pivotTables>
    <pivotTable tabId="4" name="PivotTable10"/>
  </pivotTables>
  <data>
    <tabular pivotCacheId="690749832">
      <items count="1500">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748"/>
        <i x="749"/>
        <i x="750"/>
        <i x="751"/>
        <i x="752"/>
        <i x="753"/>
        <i x="754"/>
        <i x="755"/>
        <i x="756"/>
        <i x="757"/>
        <i x="758"/>
        <i x="759"/>
        <i x="760"/>
        <i x="761"/>
        <i x="762"/>
        <i x="763"/>
        <i x="764"/>
        <i x="765"/>
        <i x="766"/>
        <i x="767"/>
        <i x="768"/>
        <i x="769"/>
        <i x="770"/>
        <i x="771"/>
        <i x="772"/>
        <i x="773"/>
        <i x="774"/>
        <i x="775"/>
        <i x="776"/>
        <i x="777"/>
        <i x="778"/>
        <i x="779"/>
        <i x="780"/>
        <i x="781"/>
        <i x="782"/>
        <i x="783"/>
        <i x="784"/>
        <i x="785"/>
        <i x="786"/>
        <i x="787"/>
        <i x="788"/>
        <i x="789"/>
        <i x="790"/>
        <i x="791"/>
        <i x="792"/>
        <i x="793"/>
        <i x="794"/>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886"/>
        <i x="887"/>
        <i x="888"/>
        <i x="889"/>
        <i x="890"/>
        <i x="891"/>
        <i x="892"/>
        <i x="893"/>
        <i x="894"/>
        <i x="895"/>
        <i x="896"/>
        <i x="897"/>
        <i x="898"/>
        <i x="899"/>
        <i x="900"/>
        <i x="901"/>
        <i x="902"/>
        <i x="903"/>
        <i x="904"/>
        <i x="905"/>
        <i x="906"/>
        <i x="907"/>
        <i x="908"/>
        <i x="909"/>
        <i x="910"/>
        <i x="911"/>
        <i x="912"/>
        <i x="913"/>
        <i x="914"/>
        <i x="915"/>
        <i x="916"/>
        <i x="917"/>
        <i x="918"/>
        <i x="919"/>
        <i x="920"/>
        <i x="921"/>
        <i x="922"/>
        <i x="923"/>
        <i x="924"/>
        <i x="925"/>
        <i x="926"/>
        <i x="927"/>
        <i x="928"/>
        <i x="929"/>
        <i x="930"/>
        <i x="931"/>
        <i x="932"/>
        <i x="933"/>
        <i x="934"/>
        <i x="935"/>
        <i x="936"/>
        <i x="937"/>
        <i x="938"/>
        <i x="939"/>
        <i x="940"/>
        <i x="941"/>
        <i x="942"/>
        <i x="943"/>
        <i x="944"/>
        <i x="945"/>
        <i x="946"/>
        <i x="947"/>
        <i x="948"/>
        <i x="949"/>
        <i x="950"/>
        <i x="951"/>
        <i x="952"/>
        <i x="953"/>
        <i x="954"/>
        <i x="955"/>
        <i x="956"/>
        <i x="957"/>
        <i x="958"/>
        <i x="959"/>
        <i x="960"/>
        <i x="961"/>
        <i x="962"/>
        <i x="963"/>
        <i x="964"/>
        <i x="965"/>
        <i x="966"/>
        <i x="967"/>
        <i x="968"/>
        <i x="969"/>
        <i x="970"/>
        <i x="971"/>
        <i x="972"/>
        <i x="973"/>
        <i x="974"/>
        <i x="975"/>
        <i x="976"/>
        <i x="977"/>
        <i x="978"/>
        <i x="979"/>
        <i x="980"/>
        <i x="981"/>
        <i x="982"/>
        <i x="983"/>
        <i x="984"/>
        <i x="985"/>
        <i x="986"/>
        <i x="987"/>
        <i x="988"/>
        <i x="989"/>
        <i x="990"/>
        <i x="991"/>
        <i x="992"/>
        <i x="993"/>
        <i x="994"/>
        <i x="995"/>
        <i x="996"/>
        <i x="997"/>
        <i x="998"/>
        <i x="999"/>
        <i x="1000"/>
        <i x="1001"/>
        <i x="1002"/>
        <i x="1003"/>
        <i x="1004"/>
        <i x="1005"/>
        <i x="1006"/>
        <i x="1007"/>
        <i x="1008"/>
        <i x="1009"/>
        <i x="1010"/>
        <i x="1011"/>
        <i x="1012"/>
        <i x="1013"/>
        <i x="1014"/>
        <i x="1015"/>
        <i x="1016"/>
        <i x="1017"/>
        <i x="1018"/>
        <i x="1019"/>
        <i x="1020"/>
        <i x="1021"/>
        <i x="1022"/>
        <i x="1023"/>
        <i x="1024"/>
        <i x="1025"/>
        <i x="1026"/>
        <i x="1027"/>
        <i x="1028"/>
        <i x="1029"/>
        <i x="1030"/>
        <i x="1031"/>
        <i x="1032"/>
        <i x="1033"/>
        <i x="1034"/>
        <i x="1035"/>
        <i x="1036"/>
        <i x="1037"/>
        <i x="1038"/>
        <i x="1039"/>
        <i x="1040"/>
        <i x="1041"/>
        <i x="1042"/>
        <i x="1043"/>
        <i x="1044"/>
        <i x="1045"/>
        <i x="1046"/>
        <i x="1047"/>
        <i x="1048"/>
        <i x="1049"/>
        <i x="1050"/>
        <i x="1051"/>
        <i x="1052"/>
        <i x="1053"/>
        <i x="1054"/>
        <i x="1055"/>
        <i x="1056"/>
        <i x="1057"/>
        <i x="1058"/>
        <i x="1059"/>
        <i x="1060"/>
        <i x="1061"/>
        <i x="1062"/>
        <i x="1063"/>
        <i x="1064"/>
        <i x="1065"/>
        <i x="1066"/>
        <i x="1067"/>
        <i x="1068"/>
        <i x="1069"/>
        <i x="1070"/>
        <i x="1071"/>
        <i x="1072"/>
        <i x="1073"/>
        <i x="1074"/>
        <i x="1075"/>
        <i x="1076"/>
        <i x="1077"/>
        <i x="1078"/>
        <i x="1079"/>
        <i x="1080"/>
        <i x="1081"/>
        <i x="1082"/>
        <i x="1083"/>
        <i x="1084"/>
        <i x="1085"/>
        <i x="1086"/>
        <i x="1087"/>
        <i x="1088"/>
        <i x="1089"/>
        <i x="1090"/>
        <i x="1091"/>
        <i x="1092"/>
        <i x="1093"/>
        <i x="1094"/>
        <i x="1095"/>
        <i x="1096"/>
        <i x="1097"/>
        <i x="1098"/>
        <i x="1099"/>
        <i x="1100"/>
        <i x="1101"/>
        <i x="1102"/>
        <i x="1103"/>
        <i x="1104"/>
        <i x="1105"/>
        <i x="1106"/>
        <i x="1107"/>
        <i x="1108"/>
        <i x="1109"/>
        <i x="1110"/>
        <i x="1111"/>
        <i x="1112"/>
        <i x="1113"/>
        <i x="1114"/>
        <i x="1115"/>
        <i x="1116"/>
        <i x="1117"/>
        <i x="1118"/>
        <i x="1119"/>
        <i x="1120"/>
        <i x="1121"/>
        <i x="1122"/>
        <i x="1123"/>
        <i x="1124"/>
        <i x="1125"/>
        <i x="1126"/>
        <i x="1127"/>
        <i x="1128"/>
        <i x="1129"/>
        <i x="1130"/>
        <i x="1131"/>
        <i x="1132"/>
        <i x="1133"/>
        <i x="1134"/>
        <i x="1135"/>
        <i x="1136"/>
        <i x="1137"/>
        <i x="1138"/>
        <i x="1139"/>
        <i x="1140"/>
        <i x="1141"/>
        <i x="1142"/>
        <i x="1143"/>
        <i x="1144"/>
        <i x="1145"/>
        <i x="1146"/>
        <i x="1147"/>
        <i x="1148"/>
        <i x="1149"/>
        <i x="1150"/>
        <i x="1151"/>
        <i x="1152"/>
        <i x="1153"/>
        <i x="1154"/>
        <i x="1155"/>
        <i x="1156"/>
        <i x="1157"/>
        <i x="1158"/>
        <i x="1159"/>
        <i x="1160"/>
        <i x="1161"/>
        <i x="1162"/>
        <i x="1163"/>
        <i x="1164"/>
        <i x="1165"/>
        <i x="1166"/>
        <i x="1167"/>
        <i x="1168"/>
        <i x="1169"/>
        <i x="1170"/>
        <i x="1171"/>
        <i x="1172"/>
        <i x="1173"/>
        <i x="1174"/>
        <i x="1175"/>
        <i x="1176"/>
        <i x="1177"/>
        <i x="1178"/>
        <i x="1179"/>
        <i x="1180"/>
        <i x="1181"/>
        <i x="1182"/>
        <i x="1183"/>
        <i x="1184"/>
        <i x="1185"/>
        <i x="1186"/>
        <i x="1187"/>
        <i x="1188"/>
        <i x="1189"/>
        <i x="1190"/>
        <i x="1191"/>
        <i x="1192"/>
        <i x="1193"/>
        <i x="1194"/>
        <i x="1195"/>
        <i x="1196"/>
        <i x="1197"/>
        <i x="1198"/>
        <i x="1199"/>
        <i x="1200"/>
        <i x="1201"/>
        <i x="1202"/>
        <i x="1203"/>
        <i x="1204"/>
        <i x="1205"/>
        <i x="1206"/>
        <i x="1207"/>
        <i x="1208"/>
        <i x="1209"/>
        <i x="1210"/>
        <i x="1211"/>
        <i x="1212"/>
        <i x="1213"/>
        <i x="1214"/>
        <i x="1215"/>
        <i x="1216"/>
        <i x="1217"/>
        <i x="1218"/>
        <i x="1219"/>
        <i x="1220"/>
        <i x="1221"/>
        <i x="1222"/>
        <i x="1223"/>
        <i x="1224"/>
        <i x="1225"/>
        <i x="1226"/>
        <i x="1227"/>
        <i x="1228"/>
        <i x="1229"/>
        <i x="1230"/>
        <i x="1231"/>
        <i x="1232"/>
        <i x="1233"/>
        <i x="1234"/>
        <i x="1235"/>
        <i x="1236"/>
        <i x="1237"/>
        <i x="1238"/>
        <i x="1239"/>
        <i x="1240"/>
        <i x="1241"/>
        <i x="1242"/>
        <i x="1243"/>
        <i x="1244"/>
        <i x="1245"/>
        <i x="1246"/>
        <i x="1247"/>
        <i x="1248"/>
        <i x="1249"/>
        <i x="1250"/>
        <i x="1251"/>
        <i x="1252"/>
        <i x="1253"/>
        <i x="1254"/>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298"/>
        <i x="1299"/>
        <i x="1300"/>
        <i x="1301"/>
        <i x="1302"/>
        <i x="1303"/>
        <i x="1304"/>
        <i x="1305"/>
        <i x="1306"/>
        <i x="1307"/>
        <i x="1308"/>
        <i x="1309"/>
        <i x="1310"/>
        <i x="1311"/>
        <i x="1312"/>
        <i x="1313"/>
        <i x="1314"/>
        <i x="1315"/>
        <i x="1316"/>
        <i x="1317"/>
        <i x="1318"/>
        <i x="1319"/>
        <i x="1320"/>
        <i x="1321"/>
        <i x="1322"/>
        <i x="1323"/>
        <i x="1324"/>
        <i x="1325"/>
        <i x="1326"/>
        <i x="1327"/>
        <i x="1328"/>
        <i x="1329"/>
        <i x="1330"/>
        <i x="1331"/>
        <i x="1332"/>
        <i x="1333"/>
        <i x="1334"/>
        <i x="1335"/>
        <i x="1336"/>
        <i x="1337"/>
        <i x="1338"/>
        <i x="1339"/>
        <i x="1340"/>
        <i x="1341"/>
        <i x="1342"/>
        <i x="1343"/>
        <i x="1344"/>
        <i x="1345"/>
        <i x="1346"/>
        <i x="1347"/>
        <i x="1348"/>
        <i x="1349"/>
        <i x="1350"/>
        <i x="1351"/>
        <i x="1352"/>
        <i x="1353"/>
        <i x="1354"/>
        <i x="1355"/>
        <i x="1356"/>
        <i x="1357"/>
        <i x="1358"/>
        <i x="1359"/>
        <i x="1360"/>
        <i x="1361"/>
        <i x="1362"/>
        <i x="1363"/>
        <i x="1364"/>
        <i x="1365"/>
        <i x="1366"/>
        <i x="1367"/>
        <i x="1368"/>
        <i x="1369"/>
        <i x="1370"/>
        <i x="1371"/>
        <i x="1372"/>
        <i x="1373"/>
        <i x="1374"/>
        <i x="1375"/>
        <i x="1376"/>
        <i x="1377"/>
        <i x="1378"/>
        <i x="1379"/>
        <i x="1380"/>
        <i x="1381"/>
        <i x="1382"/>
        <i x="1383"/>
        <i x="1384"/>
        <i x="1385"/>
        <i x="1386"/>
        <i x="1387"/>
        <i x="1388"/>
        <i x="1389"/>
        <i x="1390"/>
        <i x="1391"/>
        <i x="1392"/>
        <i x="1393"/>
        <i x="1394"/>
        <i x="1395"/>
        <i x="1396"/>
        <i x="1397"/>
        <i x="1398"/>
        <i x="1399"/>
        <i x="1400"/>
        <i x="1401"/>
        <i x="1402"/>
        <i x="1403"/>
        <i x="1404"/>
        <i x="1405"/>
        <i x="1406"/>
        <i x="1407"/>
        <i x="1408"/>
        <i x="1409"/>
        <i x="1410"/>
        <i x="1411"/>
        <i x="1412"/>
        <i x="1413"/>
        <i x="1414"/>
        <i x="1415"/>
        <i x="1416"/>
        <i x="1417"/>
        <i x="1418"/>
        <i x="1419"/>
        <i x="1420"/>
        <i x="1421"/>
        <i x="1422"/>
        <i x="1423"/>
        <i x="1424"/>
        <i x="1425"/>
        <i x="1426"/>
        <i x="1427"/>
        <i x="1428"/>
        <i x="1429"/>
        <i x="1430"/>
        <i x="1431"/>
        <i x="1432"/>
        <i x="1433"/>
        <i x="1434"/>
        <i x="1435"/>
        <i x="1436"/>
        <i x="1437"/>
        <i x="1438"/>
        <i x="1439"/>
        <i x="1440"/>
        <i x="1441"/>
        <i x="1442"/>
        <i x="1443"/>
        <i x="1444"/>
        <i x="1445"/>
        <i x="1446"/>
        <i x="1447"/>
        <i x="1448"/>
        <i x="1449"/>
        <i x="1450"/>
        <i x="1451"/>
        <i x="1452"/>
        <i x="1453"/>
        <i x="1454"/>
        <i x="1455"/>
        <i x="1456"/>
        <i x="1457"/>
        <i x="1458"/>
        <i x="1459"/>
        <i x="1460"/>
        <i x="1461"/>
        <i x="1462"/>
        <i x="1463"/>
        <i x="1464"/>
        <i x="1465"/>
        <i x="1466"/>
        <i x="1467"/>
        <i x="1468"/>
        <i x="1469"/>
        <i x="1470"/>
        <i x="1471"/>
        <i x="1472"/>
        <i x="1473"/>
        <i x="1474"/>
        <i x="1475"/>
        <i x="1476"/>
        <i x="1477"/>
        <i x="1478"/>
        <i x="1479"/>
        <i x="1480"/>
        <i x="1481"/>
        <i x="1482"/>
        <i x="1483"/>
        <i x="1484"/>
        <i x="1485"/>
        <i x="1486"/>
        <i x="1487"/>
        <i x="1488"/>
        <i x="1489"/>
        <i x="1490"/>
        <i x="1491"/>
        <i x="1492"/>
        <i x="1493"/>
        <i x="1494"/>
        <i x="1495"/>
        <i x="1496"/>
        <i x="1497"/>
        <i x="1498"/>
        <i x="149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iver ID" xr10:uid="{6769262C-9A3F-4F63-B061-C96FBD972C29}" cache="Slicer_Driver_ID" caption="Driver ID" rowHeight="241300"/>
  <slicer name="Vehicle Info" xr10:uid="{BE956CC4-5549-4418-B223-6C36249DCDE5}" cache="Slicer_Vehicle_Info" caption="Vehicle Info" rowHeight="241300"/>
  <slicer name="Delivery City" xr10:uid="{D756DF05-75D9-42E8-AF76-F7588CB4BD19}" cache="Slicer_Delivery_City" caption="Delivery City" rowHeight="241300"/>
  <slicer name="Customer Feedback" xr10:uid="{AD2CFA3D-7DE5-4049-8772-025E7B24ABD5}" cache="Slicer_Customer_Feedback" caption="Customer Feedback" rowHeight="241300"/>
  <slicer name="Order ID" xr10:uid="{931DB281-3F3D-4DE4-8F66-009C8B5A72C6}" cache="Slicer_Order_ID" caption="Order I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5CE5FE-6567-3D47-8B84-3EAA9951A160}" name="Delivery" displayName="Delivery" ref="A1:W1502" totalsRowCount="1" headerRowDxfId="88" dataDxfId="87">
  <autoFilter ref="A1:W1501" xr:uid="{325CE5FE-6567-3D47-8B84-3EAA9951A160}"/>
  <tableColumns count="23">
    <tableColumn id="1" xr3:uid="{FF9DD337-1525-6048-B21A-1C1064883075}" name="Order ID" dataDxfId="50" totalsRowDxfId="23"/>
    <tableColumn id="2" xr3:uid="{9F1CF250-8646-234C-BFDB-E60F1B9B1A77}" name="Delivery St" dataDxfId="49" totalsRowDxfId="22"/>
    <tableColumn id="19" xr3:uid="{C4902C5F-BD07-4B65-A1A2-C0B16A4ADD38}" name="Column1" dataDxfId="48" totalsRowDxfId="21">
      <calculatedColumnFormula>COUNTA(_xlfn.UNIQUE(Delivery[Delivery City]))</calculatedColumnFormula>
    </tableColumn>
    <tableColumn id="3" xr3:uid="{7D2DE3E0-EB11-154D-B0A1-A174BB352678}" name="Delivery City" dataDxfId="47" totalsRowDxfId="20"/>
    <tableColumn id="4" xr3:uid="{FA522FA3-3451-5444-9CF8-178577570DBE}" name="Order Timestamp" dataDxfId="46" totalsRowDxfId="19"/>
    <tableColumn id="5" xr3:uid="{D9CDA8FE-12B0-0245-BC50-8DF87E338805}" name="Order Status" dataDxfId="45" totalsRowDxfId="18"/>
    <tableColumn id="6" xr3:uid="{0E4BFBCA-C0CF-DE41-B6B5-ADA7AC2656F8}" name="Driver ID" dataDxfId="44" totalsRowDxfId="17"/>
    <tableColumn id="17" xr3:uid="{50338FBC-D275-4D4E-A11E-C572FB32CB64}" name="Driver Efficiency" dataDxfId="43" totalsRowDxfId="16">
      <calculatedColumnFormula>IFERROR(Delivery[[#This Row],[Delivery Time (min)]]/COUNTIFS(Delivery[Driver ID],Delivery[[#This Row],[Driver ID]]),"")</calculatedColumnFormula>
    </tableColumn>
    <tableColumn id="18" xr3:uid="{A2E0B70A-5622-D045-977C-4718CA060B5E}" name="Driver Status" dataDxfId="0" totalsRowDxfId="15">
      <calculatedColumnFormula>IFERROR((IF(COUNTIFS(Delivery[Driver ID], Delivery[[#This Row],[Driver ID]]) &lt; 16, "Under Utilized","Utilized")), "")</calculatedColumnFormula>
    </tableColumn>
    <tableColumn id="7" xr3:uid="{A5CD49E4-66F9-B242-B687-6B19FD20BB4A}" name="Vehicle Info" dataDxfId="42" totalsRowDxfId="14"/>
    <tableColumn id="8" xr3:uid="{2BE6AD40-0BFF-1449-8547-3770D6681124}" name="Current Location" dataDxfId="41" totalsRowDxfId="13"/>
    <tableColumn id="9" xr3:uid="{B49AB0B2-B01D-D342-ADD6-85A190ADC894}" name="Delivery Time (min)" dataDxfId="40" totalsRowDxfId="12"/>
    <tableColumn id="10" xr3:uid="{42B95EA7-D8D4-FC45-BE73-B9430C7203B8}" name="Delays (min)" totalsRowFunction="average" dataDxfId="39" totalsRowDxfId="11"/>
    <tableColumn id="24" xr3:uid="{E50F0997-817A-A14F-99CC-7ADB781FE784}" name="Actual Delivery Duration" dataDxfId="38" totalsRowDxfId="10">
      <calculatedColumnFormula>Delivery[[#This Row],[Delivery Time (min)]]-Delivery[[#This Row],[Delays (min)]]</calculatedColumnFormula>
    </tableColumn>
    <tableColumn id="11" xr3:uid="{E01BFD81-2A59-1848-BC1E-CD5127538010}" name="Delay Status" dataDxfId="37" totalsRowDxfId="9">
      <calculatedColumnFormula>IF(Delivery[[#This Row],[Delays (min)]]&gt;0,"Delayed", "On time")</calculatedColumnFormula>
    </tableColumn>
    <tableColumn id="20" xr3:uid="{6D0213A7-D7CA-404F-B7E9-7A9864E83451}" name="Customer Delay Status" dataDxfId="36" totalsRowDxfId="8">
      <calculatedColumnFormula>IF(Delivery[[#This Row],[Delays (min)]]&gt;15, "Extremely Delayed", IF(Delivery[[#This Row],[Delays (min)]]=0, "On time",  "Delayed"))</calculatedColumnFormula>
    </tableColumn>
    <tableColumn id="22" xr3:uid="{E0AA9BD0-6372-4B77-9ECD-A1B6E754F6BE}" name="Column3" dataDxfId="35" totalsRowDxfId="7">
      <calculatedColumnFormula>COUNTA(_xlfn.UNIQUE(Delivery[Driver ID]))</calculatedColumnFormula>
    </tableColumn>
    <tableColumn id="12" xr3:uid="{47B51A7F-F262-8840-A817-CDB5ABFECBE3}" name="Customer Feedback" dataDxfId="34" totalsRowDxfId="6"/>
    <tableColumn id="21" xr3:uid="{4357E704-2D8B-49D8-BF4C-C2A27C4CFA7D}" name="Column2" dataDxfId="33" totalsRowDxfId="5">
      <calculatedColumnFormula>COUNTA(_xlfn.UNIQUE(Delivery[Route]))</calculatedColumnFormula>
    </tableColumn>
    <tableColumn id="13" xr3:uid="{2299623A-E123-544E-B3AE-89D4CF258B48}" name="Route" dataDxfId="32" totalsRowDxfId="4"/>
    <tableColumn id="14" xr3:uid="{457B365F-074A-DE4B-85F6-13C73AB9A0F7}" name="Delivery Zone" dataDxfId="31" totalsRowDxfId="3"/>
    <tableColumn id="15" xr3:uid="{D4043CDC-8C06-2542-A51A-674E89E3886E}" name="Allocation Rules" dataDxfId="30" totalsRowDxfId="2"/>
    <tableColumn id="16" xr3:uid="{672F7C8F-5F5D-1846-9BDE-812168F0CAF5}" name="Timestamp for Tracking" dataDxfId="29" totalsRow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FCE0DA-2052-C842-96BA-72E3FF3459F6}" name="Table1" displayName="Table1" ref="A1:Q1501" totalsRowShown="0" headerRowDxfId="77" dataDxfId="76">
  <autoFilter ref="A1:Q1501" xr:uid="{7AFCE0DA-2052-C842-96BA-72E3FF3459F6}"/>
  <tableColumns count="17">
    <tableColumn id="1" xr3:uid="{93D27C34-68C4-8647-8320-BF38D159CD3A}" name="Order ID" dataDxfId="75"/>
    <tableColumn id="2" xr3:uid="{B5FAFC29-69BE-A840-9763-2166230835FC}" name="Delivery Address" dataDxfId="74"/>
    <tableColumn id="3" xr3:uid="{4C4B9B95-78F8-B843-ADF5-114FA599645C}" name="Previous Location" dataDxfId="73"/>
    <tableColumn id="4" xr3:uid="{E5907A9B-095C-CA4B-9EA0-762DA8BBD0F5}" name="Order Date" dataDxfId="72"/>
    <tableColumn id="5" xr3:uid="{6BCC4D24-A185-0940-BF98-99A5CD34E971}" name="Timestamp" dataDxfId="71"/>
    <tableColumn id="6" xr3:uid="{B7AEB31A-3914-3C49-A949-79AF88B7F5B5}" name="Order Status" dataDxfId="70"/>
    <tableColumn id="7" xr3:uid="{CEF17117-5C31-4249-8B77-20D86BD34DA4}" name="Driver ID" dataDxfId="69"/>
    <tableColumn id="8" xr3:uid="{08A7FF32-451A-BC44-8BAC-6A386F73F511}" name="Vehicle Info" dataDxfId="68"/>
    <tableColumn id="9" xr3:uid="{454FF360-5824-A54B-821D-94CF7703D0E8}" name="Current Location" dataDxfId="67"/>
    <tableColumn id="10" xr3:uid="{FE46A4EC-8C59-0D46-90EC-0B72BF86565E}" name="Delivery Time (min)" dataDxfId="66"/>
    <tableColumn id="11" xr3:uid="{BF39F167-0CE3-A94C-B60D-7FDF03121A74}" name="Delays (min)" dataDxfId="65"/>
    <tableColumn id="12" xr3:uid="{DABD0B1A-8D86-F940-B1EA-F9FF854FCBE8}" name="Customer Feedback" dataDxfId="64"/>
    <tableColumn id="13" xr3:uid="{A9CF3DCB-C207-B44A-997E-42C70F41C4AA}" name="Route" dataDxfId="63"/>
    <tableColumn id="14" xr3:uid="{879DD756-3B2F-6B4D-93B7-A3B1454DCFBE}" name="Delivery Zone" dataDxfId="62"/>
    <tableColumn id="15" xr3:uid="{1FE39F8D-70E7-B24E-A3C8-034D3257D038}" name="Allocation Rules" dataDxfId="61"/>
    <tableColumn id="16" xr3:uid="{AEF47AF2-3780-DD45-944D-E8340295423C}" name="Date for Tracking" dataDxfId="60"/>
    <tableColumn id="17" xr3:uid="{F0F2AD96-1F1C-324D-9847-AF553C44F5A1}" name="Time for Tracking" dataDxfId="59"/>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Timestamp" xr10:uid="{C2271230-A2DB-43CC-93D0-1758DE9D73ED}" sourceName="Order Timestamp">
  <pivotTables>
    <pivotTable tabId="4" name="PivotTable2"/>
  </pivotTables>
  <state minimalRefreshVersion="6" lastRefreshVersion="6" pivotCacheId="2113993793" filterType="unknown">
    <bounds startDate="2023-01-01T08:00:00" endDate="2024-01-01T16:58: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Timestamp" xr10:uid="{6F19D7E5-E6DF-443E-BD9E-F2D67AF6A8A1}" cache="NativeTimeline_Order_Timestamp" caption="Order Timestamp" level="3" selectionLevel="2" scrollPosition="2023-08-29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microsoft.com/office/2011/relationships/timeline" Target="../timelines/timeline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C7F0D-BE2C-4BC5-A843-A6425211E889}">
  <dimension ref="A1"/>
  <sheetViews>
    <sheetView showGridLines="0" topLeftCell="A16" zoomScale="80" zoomScaleNormal="80" workbookViewId="0">
      <selection activeCell="P7" sqref="P7"/>
    </sheetView>
  </sheetViews>
  <sheetFormatPr defaultRowHeight="14.5" x14ac:dyDescent="0.35"/>
  <cols>
    <col min="1" max="16384" width="8.726562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D6C0-6FCE-A34E-9277-023621596271}">
  <dimension ref="A1:J174"/>
  <sheetViews>
    <sheetView showGridLines="0" topLeftCell="A14" workbookViewId="0">
      <selection activeCell="B23" sqref="B23"/>
    </sheetView>
  </sheetViews>
  <sheetFormatPr defaultColWidth="10.81640625" defaultRowHeight="14.5" x14ac:dyDescent="0.35"/>
  <cols>
    <col min="1" max="1" width="12.36328125" bestFit="1" customWidth="1"/>
    <col min="2" max="2" width="15.81640625" bestFit="1" customWidth="1"/>
    <col min="3" max="3" width="16" bestFit="1" customWidth="1"/>
    <col min="4" max="4" width="12.36328125" bestFit="1" customWidth="1"/>
    <col min="5" max="5" width="15.81640625" bestFit="1" customWidth="1"/>
    <col min="6" max="6" width="26.7265625" bestFit="1" customWidth="1"/>
    <col min="7" max="10" width="20.7265625" bestFit="1" customWidth="1"/>
    <col min="11" max="11" width="16" bestFit="1" customWidth="1"/>
    <col min="12" max="12" width="26.7265625" bestFit="1" customWidth="1"/>
    <col min="13" max="13" width="20.7265625" bestFit="1" customWidth="1"/>
    <col min="14" max="14" width="15.81640625" bestFit="1" customWidth="1"/>
    <col min="15" max="15" width="16" bestFit="1" customWidth="1"/>
    <col min="16" max="16" width="26.7265625" bestFit="1" customWidth="1"/>
    <col min="17" max="17" width="20.7265625" bestFit="1" customWidth="1"/>
    <col min="18" max="18" width="15.81640625" bestFit="1" customWidth="1"/>
    <col min="19" max="19" width="16" bestFit="1" customWidth="1"/>
    <col min="20" max="20" width="26.7265625" bestFit="1" customWidth="1"/>
    <col min="21" max="21" width="20.7265625" bestFit="1" customWidth="1"/>
    <col min="22" max="22" width="15.81640625" bestFit="1" customWidth="1"/>
    <col min="23" max="23" width="16" bestFit="1" customWidth="1"/>
    <col min="24" max="24" width="26.7265625" bestFit="1" customWidth="1"/>
    <col min="25" max="25" width="20.7265625" bestFit="1" customWidth="1"/>
    <col min="26" max="26" width="20.6328125" bestFit="1" customWidth="1"/>
    <col min="27" max="27" width="20.81640625" bestFit="1" customWidth="1"/>
    <col min="28" max="28" width="31.54296875" bestFit="1" customWidth="1"/>
    <col min="29" max="29" width="25.6328125" bestFit="1" customWidth="1"/>
    <col min="30" max="34" width="12.453125" bestFit="1" customWidth="1"/>
    <col min="35" max="161" width="13.54296875" bestFit="1" customWidth="1"/>
    <col min="162" max="201" width="12.453125" bestFit="1" customWidth="1"/>
    <col min="202" max="329" width="13.54296875" bestFit="1" customWidth="1"/>
    <col min="330" max="365" width="12.453125" bestFit="1" customWidth="1"/>
    <col min="366" max="504" width="13.54296875" bestFit="1" customWidth="1"/>
    <col min="505" max="541" width="12.453125" bestFit="1" customWidth="1"/>
    <col min="542" max="660" width="13.54296875" bestFit="1" customWidth="1"/>
    <col min="661" max="687" width="12.453125" bestFit="1" customWidth="1"/>
    <col min="688" max="805" width="13.54296875" bestFit="1" customWidth="1"/>
    <col min="806" max="851" width="12.453125" bestFit="1" customWidth="1"/>
    <col min="852" max="980" width="13.54296875" bestFit="1" customWidth="1"/>
    <col min="981" max="1020" width="12.453125" bestFit="1" customWidth="1"/>
    <col min="1021" max="1139" width="13.54296875" bestFit="1" customWidth="1"/>
    <col min="1140" max="1167" width="12.453125" bestFit="1" customWidth="1"/>
    <col min="1168" max="1278" width="13.54296875" bestFit="1" customWidth="1"/>
    <col min="1279" max="1279" width="10.7265625" bestFit="1" customWidth="1"/>
    <col min="1280" max="1280" width="15.36328125" bestFit="1" customWidth="1"/>
    <col min="1281" max="1281" width="18.36328125" bestFit="1" customWidth="1"/>
    <col min="1282" max="1282" width="15.36328125" bestFit="1" customWidth="1"/>
    <col min="1283" max="1283" width="18.36328125" bestFit="1" customWidth="1"/>
    <col min="1284" max="1284" width="15.36328125" bestFit="1" customWidth="1"/>
    <col min="1285" max="1285" width="18.36328125" bestFit="1" customWidth="1"/>
    <col min="1286" max="1286" width="15.36328125" bestFit="1" customWidth="1"/>
    <col min="1287" max="1287" width="18.36328125" bestFit="1" customWidth="1"/>
    <col min="1288" max="1288" width="15.36328125" bestFit="1" customWidth="1"/>
    <col min="1289" max="1289" width="18.36328125" bestFit="1" customWidth="1"/>
    <col min="1290" max="1290" width="15.36328125" bestFit="1" customWidth="1"/>
    <col min="1291" max="1291" width="18.36328125" bestFit="1" customWidth="1"/>
    <col min="1292" max="1292" width="15.36328125" bestFit="1" customWidth="1"/>
    <col min="1293" max="1293" width="18.36328125" bestFit="1" customWidth="1"/>
    <col min="1294" max="1294" width="15.36328125" bestFit="1" customWidth="1"/>
    <col min="1295" max="1295" width="18.36328125" bestFit="1" customWidth="1"/>
    <col min="1296" max="1296" width="15.36328125" bestFit="1" customWidth="1"/>
    <col min="1297" max="1297" width="18.36328125" bestFit="1" customWidth="1"/>
    <col min="1298" max="1298" width="15.36328125" bestFit="1" customWidth="1"/>
    <col min="1299" max="1299" width="18.36328125" bestFit="1" customWidth="1"/>
    <col min="1300" max="1300" width="15.36328125" bestFit="1" customWidth="1"/>
    <col min="1301" max="1301" width="18.36328125" bestFit="1" customWidth="1"/>
    <col min="1302" max="1302" width="15.36328125" bestFit="1" customWidth="1"/>
    <col min="1303" max="1303" width="18.36328125" bestFit="1" customWidth="1"/>
    <col min="1304" max="1304" width="15.36328125" bestFit="1" customWidth="1"/>
    <col min="1305" max="1305" width="18.36328125" bestFit="1" customWidth="1"/>
    <col min="1306" max="1306" width="15.36328125" bestFit="1" customWidth="1"/>
    <col min="1307" max="1307" width="18.36328125" bestFit="1" customWidth="1"/>
    <col min="1308" max="1308" width="15.36328125" bestFit="1" customWidth="1"/>
    <col min="1309" max="1309" width="18.36328125" bestFit="1" customWidth="1"/>
    <col min="1310" max="1310" width="15.36328125" bestFit="1" customWidth="1"/>
    <col min="1311" max="1311" width="18.36328125" bestFit="1" customWidth="1"/>
    <col min="1312" max="1312" width="15.36328125" bestFit="1" customWidth="1"/>
    <col min="1313" max="1313" width="18.36328125" bestFit="1" customWidth="1"/>
    <col min="1314" max="1314" width="15.36328125" bestFit="1" customWidth="1"/>
    <col min="1315" max="1315" width="18.36328125" bestFit="1" customWidth="1"/>
    <col min="1316" max="1316" width="15.36328125" bestFit="1" customWidth="1"/>
    <col min="1317" max="1317" width="18.36328125" bestFit="1" customWidth="1"/>
    <col min="1318" max="1318" width="15.36328125" bestFit="1" customWidth="1"/>
    <col min="1319" max="1319" width="18.36328125" bestFit="1" customWidth="1"/>
    <col min="1320" max="1320" width="14.26953125" bestFit="1" customWidth="1"/>
    <col min="1321" max="1321" width="17.36328125" bestFit="1" customWidth="1"/>
    <col min="1322" max="1322" width="14.26953125" bestFit="1" customWidth="1"/>
    <col min="1323" max="1323" width="17.36328125" bestFit="1" customWidth="1"/>
    <col min="1324" max="1324" width="14.26953125" bestFit="1" customWidth="1"/>
    <col min="1325" max="1325" width="17.36328125" bestFit="1" customWidth="1"/>
    <col min="1326" max="1326" width="14.26953125" bestFit="1" customWidth="1"/>
    <col min="1327" max="1327" width="17.36328125" bestFit="1" customWidth="1"/>
    <col min="1328" max="1328" width="14.26953125" bestFit="1" customWidth="1"/>
    <col min="1329" max="1329" width="17.36328125" bestFit="1" customWidth="1"/>
    <col min="1330" max="1330" width="14.26953125" bestFit="1" customWidth="1"/>
    <col min="1331" max="1331" width="17.36328125" bestFit="1" customWidth="1"/>
    <col min="1332" max="1332" width="14.26953125" bestFit="1" customWidth="1"/>
    <col min="1333" max="1333" width="17.36328125" bestFit="1" customWidth="1"/>
    <col min="1334" max="1334" width="14.26953125" bestFit="1" customWidth="1"/>
    <col min="1335" max="1335" width="17.36328125" bestFit="1" customWidth="1"/>
    <col min="1336" max="1336" width="14.26953125" bestFit="1" customWidth="1"/>
    <col min="1337" max="1337" width="17.36328125" bestFit="1" customWidth="1"/>
    <col min="1338" max="1338" width="14.26953125" bestFit="1" customWidth="1"/>
    <col min="1339" max="1339" width="17.36328125" bestFit="1" customWidth="1"/>
    <col min="1340" max="1340" width="14.26953125" bestFit="1" customWidth="1"/>
    <col min="1341" max="1341" width="17.36328125" bestFit="1" customWidth="1"/>
    <col min="1342" max="1342" width="14.26953125" bestFit="1" customWidth="1"/>
    <col min="1343" max="1343" width="17.36328125" bestFit="1" customWidth="1"/>
    <col min="1344" max="1344" width="14.26953125" bestFit="1" customWidth="1"/>
    <col min="1345" max="1345" width="17.36328125" bestFit="1" customWidth="1"/>
    <col min="1346" max="1346" width="14.26953125" bestFit="1" customWidth="1"/>
    <col min="1347" max="1347" width="17.36328125" bestFit="1" customWidth="1"/>
    <col min="1348" max="1348" width="14.26953125" bestFit="1" customWidth="1"/>
    <col min="1349" max="1349" width="17.36328125" bestFit="1" customWidth="1"/>
    <col min="1350" max="1350" width="14.26953125" bestFit="1" customWidth="1"/>
    <col min="1351" max="1351" width="17.36328125" bestFit="1" customWidth="1"/>
    <col min="1352" max="1352" width="14.26953125" bestFit="1" customWidth="1"/>
    <col min="1353" max="1353" width="17.36328125" bestFit="1" customWidth="1"/>
    <col min="1354" max="1354" width="14.26953125" bestFit="1" customWidth="1"/>
    <col min="1355" max="1355" width="17.36328125" bestFit="1" customWidth="1"/>
    <col min="1356" max="1356" width="14.26953125" bestFit="1" customWidth="1"/>
    <col min="1357" max="1357" width="17.36328125" bestFit="1" customWidth="1"/>
    <col min="1358" max="1358" width="14.26953125" bestFit="1" customWidth="1"/>
    <col min="1359" max="1359" width="17.36328125" bestFit="1" customWidth="1"/>
    <col min="1360" max="1360" width="14.26953125" bestFit="1" customWidth="1"/>
    <col min="1361" max="1361" width="17.36328125" bestFit="1" customWidth="1"/>
    <col min="1362" max="1362" width="14.26953125" bestFit="1" customWidth="1"/>
    <col min="1363" max="1363" width="17.36328125" bestFit="1" customWidth="1"/>
    <col min="1364" max="1364" width="14.26953125" bestFit="1" customWidth="1"/>
    <col min="1365" max="1365" width="17.36328125" bestFit="1" customWidth="1"/>
    <col min="1366" max="1366" width="14.26953125" bestFit="1" customWidth="1"/>
    <col min="1367" max="1367" width="17.36328125" bestFit="1" customWidth="1"/>
    <col min="1368" max="1368" width="14.26953125" bestFit="1" customWidth="1"/>
    <col min="1369" max="1369" width="17.36328125" bestFit="1" customWidth="1"/>
    <col min="1370" max="1370" width="14.26953125" bestFit="1" customWidth="1"/>
    <col min="1371" max="1371" width="17.36328125" bestFit="1" customWidth="1"/>
    <col min="1372" max="1372" width="14.26953125" bestFit="1" customWidth="1"/>
    <col min="1373" max="1373" width="17.36328125" bestFit="1" customWidth="1"/>
    <col min="1374" max="1374" width="15.36328125" bestFit="1" customWidth="1"/>
    <col min="1375" max="1375" width="18.36328125" bestFit="1" customWidth="1"/>
    <col min="1376" max="1376" width="15.36328125" bestFit="1" customWidth="1"/>
    <col min="1377" max="1377" width="18.36328125" bestFit="1" customWidth="1"/>
    <col min="1378" max="1378" width="15.36328125" bestFit="1" customWidth="1"/>
    <col min="1379" max="1379" width="18.36328125" bestFit="1" customWidth="1"/>
    <col min="1380" max="1380" width="15.36328125" bestFit="1" customWidth="1"/>
    <col min="1381" max="1381" width="18.36328125" bestFit="1" customWidth="1"/>
    <col min="1382" max="1382" width="15.36328125" bestFit="1" customWidth="1"/>
    <col min="1383" max="1383" width="18.36328125" bestFit="1" customWidth="1"/>
    <col min="1384" max="1384" width="15.36328125" bestFit="1" customWidth="1"/>
    <col min="1385" max="1385" width="18.36328125" bestFit="1" customWidth="1"/>
    <col min="1386" max="1386" width="15.36328125" bestFit="1" customWidth="1"/>
    <col min="1387" max="1387" width="18.36328125" bestFit="1" customWidth="1"/>
    <col min="1388" max="1388" width="15.36328125" bestFit="1" customWidth="1"/>
    <col min="1389" max="1389" width="18.36328125" bestFit="1" customWidth="1"/>
    <col min="1390" max="1390" width="15.36328125" bestFit="1" customWidth="1"/>
    <col min="1391" max="1391" width="18.36328125" bestFit="1" customWidth="1"/>
    <col min="1392" max="1392" width="15.36328125" bestFit="1" customWidth="1"/>
    <col min="1393" max="1393" width="18.36328125" bestFit="1" customWidth="1"/>
    <col min="1394" max="1394" width="15.36328125" bestFit="1" customWidth="1"/>
    <col min="1395" max="1395" width="18.36328125" bestFit="1" customWidth="1"/>
    <col min="1396" max="1396" width="15.36328125" bestFit="1" customWidth="1"/>
    <col min="1397" max="1397" width="18.36328125" bestFit="1" customWidth="1"/>
    <col min="1398" max="1398" width="15.36328125" bestFit="1" customWidth="1"/>
    <col min="1399" max="1399" width="18.36328125" bestFit="1" customWidth="1"/>
    <col min="1400" max="1400" width="15.36328125" bestFit="1" customWidth="1"/>
    <col min="1401" max="1401" width="18.36328125" bestFit="1" customWidth="1"/>
    <col min="1402" max="1402" width="15.36328125" bestFit="1" customWidth="1"/>
    <col min="1403" max="1403" width="18.36328125" bestFit="1" customWidth="1"/>
    <col min="1404" max="1404" width="15.36328125" bestFit="1" customWidth="1"/>
    <col min="1405" max="1405" width="18.36328125" bestFit="1" customWidth="1"/>
    <col min="1406" max="1406" width="15.36328125" bestFit="1" customWidth="1"/>
    <col min="1407" max="1407" width="18.36328125" bestFit="1" customWidth="1"/>
    <col min="1408" max="1408" width="15.36328125" bestFit="1" customWidth="1"/>
    <col min="1409" max="1409" width="18.36328125" bestFit="1" customWidth="1"/>
    <col min="1410" max="1410" width="15.36328125" bestFit="1" customWidth="1"/>
    <col min="1411" max="1411" width="18.36328125" bestFit="1" customWidth="1"/>
    <col min="1412" max="1412" width="15.36328125" bestFit="1" customWidth="1"/>
    <col min="1413" max="1413" width="18.36328125" bestFit="1" customWidth="1"/>
    <col min="1414" max="1414" width="15.36328125" bestFit="1" customWidth="1"/>
    <col min="1415" max="1415" width="18.36328125" bestFit="1" customWidth="1"/>
    <col min="1416" max="1416" width="15.36328125" bestFit="1" customWidth="1"/>
    <col min="1417" max="1417" width="18.36328125" bestFit="1" customWidth="1"/>
    <col min="1418" max="1418" width="15.36328125" bestFit="1" customWidth="1"/>
    <col min="1419" max="1419" width="18.36328125" bestFit="1" customWidth="1"/>
    <col min="1420" max="1420" width="15.36328125" bestFit="1" customWidth="1"/>
    <col min="1421" max="1421" width="18.36328125" bestFit="1" customWidth="1"/>
    <col min="1422" max="1422" width="15.36328125" bestFit="1" customWidth="1"/>
    <col min="1423" max="1423" width="18.36328125" bestFit="1" customWidth="1"/>
    <col min="1424" max="1424" width="15.36328125" bestFit="1" customWidth="1"/>
    <col min="1425" max="1425" width="18.36328125" bestFit="1" customWidth="1"/>
    <col min="1426" max="1426" width="15.36328125" bestFit="1" customWidth="1"/>
    <col min="1427" max="1427" width="18.36328125" bestFit="1" customWidth="1"/>
    <col min="1428" max="1428" width="15.36328125" bestFit="1" customWidth="1"/>
    <col min="1429" max="1429" width="18.36328125" bestFit="1" customWidth="1"/>
    <col min="1430" max="1430" width="15.36328125" bestFit="1" customWidth="1"/>
    <col min="1431" max="1431" width="18.36328125" bestFit="1" customWidth="1"/>
    <col min="1432" max="1432" width="15.36328125" bestFit="1" customWidth="1"/>
    <col min="1433" max="1433" width="18.36328125" bestFit="1" customWidth="1"/>
    <col min="1434" max="1434" width="15.36328125" bestFit="1" customWidth="1"/>
    <col min="1435" max="1435" width="18.36328125" bestFit="1" customWidth="1"/>
    <col min="1436" max="1436" width="15.36328125" bestFit="1" customWidth="1"/>
    <col min="1437" max="1437" width="18.36328125" bestFit="1" customWidth="1"/>
    <col min="1438" max="1438" width="15.36328125" bestFit="1" customWidth="1"/>
    <col min="1439" max="1439" width="18.36328125" bestFit="1" customWidth="1"/>
    <col min="1440" max="1440" width="15.36328125" bestFit="1" customWidth="1"/>
    <col min="1441" max="1441" width="18.36328125" bestFit="1" customWidth="1"/>
    <col min="1442" max="1442" width="15.36328125" bestFit="1" customWidth="1"/>
    <col min="1443" max="1443" width="18.36328125" bestFit="1" customWidth="1"/>
    <col min="1444" max="1444" width="15.36328125" bestFit="1" customWidth="1"/>
    <col min="1445" max="1445" width="18.36328125" bestFit="1" customWidth="1"/>
    <col min="1446" max="1446" width="15.36328125" bestFit="1" customWidth="1"/>
    <col min="1447" max="1447" width="18.36328125" bestFit="1" customWidth="1"/>
    <col min="1448" max="1448" width="15.36328125" bestFit="1" customWidth="1"/>
    <col min="1449" max="1449" width="18.36328125" bestFit="1" customWidth="1"/>
    <col min="1450" max="1450" width="15.36328125" bestFit="1" customWidth="1"/>
    <col min="1451" max="1451" width="18.36328125" bestFit="1" customWidth="1"/>
    <col min="1452" max="1452" width="15.36328125" bestFit="1" customWidth="1"/>
    <col min="1453" max="1453" width="18.36328125" bestFit="1" customWidth="1"/>
    <col min="1454" max="1454" width="15.36328125" bestFit="1" customWidth="1"/>
    <col min="1455" max="1455" width="18.36328125" bestFit="1" customWidth="1"/>
    <col min="1456" max="1456" width="15.36328125" bestFit="1" customWidth="1"/>
    <col min="1457" max="1457" width="18.36328125" bestFit="1" customWidth="1"/>
    <col min="1458" max="1458" width="15.36328125" bestFit="1" customWidth="1"/>
    <col min="1459" max="1459" width="18.36328125" bestFit="1" customWidth="1"/>
    <col min="1460" max="1460" width="15.36328125" bestFit="1" customWidth="1"/>
    <col min="1461" max="1461" width="18.36328125" bestFit="1" customWidth="1"/>
    <col min="1462" max="1462" width="15.36328125" bestFit="1" customWidth="1"/>
    <col min="1463" max="1463" width="18.36328125" bestFit="1" customWidth="1"/>
    <col min="1464" max="1464" width="15.36328125" bestFit="1" customWidth="1"/>
    <col min="1465" max="1465" width="18.36328125" bestFit="1" customWidth="1"/>
    <col min="1466" max="1466" width="15.36328125" bestFit="1" customWidth="1"/>
    <col min="1467" max="1467" width="18.36328125" bestFit="1" customWidth="1"/>
    <col min="1468" max="1468" width="15.36328125" bestFit="1" customWidth="1"/>
    <col min="1469" max="1469" width="18.36328125" bestFit="1" customWidth="1"/>
    <col min="1470" max="1470" width="15.36328125" bestFit="1" customWidth="1"/>
    <col min="1471" max="1471" width="18.36328125" bestFit="1" customWidth="1"/>
    <col min="1472" max="1472" width="15.36328125" bestFit="1" customWidth="1"/>
    <col min="1473" max="1473" width="18.36328125" bestFit="1" customWidth="1"/>
    <col min="1474" max="1474" width="15.36328125" bestFit="1" customWidth="1"/>
    <col min="1475" max="1475" width="18.36328125" bestFit="1" customWidth="1"/>
    <col min="1476" max="1476" width="15.36328125" bestFit="1" customWidth="1"/>
    <col min="1477" max="1477" width="18.36328125" bestFit="1" customWidth="1"/>
    <col min="1478" max="1478" width="15.36328125" bestFit="1" customWidth="1"/>
    <col min="1479" max="1479" width="18.36328125" bestFit="1" customWidth="1"/>
    <col min="1480" max="1480" width="15.36328125" bestFit="1" customWidth="1"/>
    <col min="1481" max="1481" width="18.36328125" bestFit="1" customWidth="1"/>
    <col min="1482" max="1482" width="15.36328125" bestFit="1" customWidth="1"/>
    <col min="1483" max="1483" width="18.36328125" bestFit="1" customWidth="1"/>
    <col min="1484" max="1484" width="15.36328125" bestFit="1" customWidth="1"/>
    <col min="1485" max="1485" width="18.36328125" bestFit="1" customWidth="1"/>
    <col min="1486" max="1486" width="15.36328125" bestFit="1" customWidth="1"/>
    <col min="1487" max="1487" width="18.36328125" bestFit="1" customWidth="1"/>
    <col min="1488" max="1488" width="15.36328125" bestFit="1" customWidth="1"/>
    <col min="1489" max="1489" width="18.36328125" bestFit="1" customWidth="1"/>
    <col min="1490" max="1490" width="15.36328125" bestFit="1" customWidth="1"/>
    <col min="1491" max="1491" width="18.36328125" bestFit="1" customWidth="1"/>
    <col min="1492" max="1492" width="15.36328125" bestFit="1" customWidth="1"/>
    <col min="1493" max="1493" width="18.36328125" bestFit="1" customWidth="1"/>
    <col min="1494" max="1494" width="15.36328125" bestFit="1" customWidth="1"/>
    <col min="1495" max="1495" width="18.36328125" bestFit="1" customWidth="1"/>
    <col min="1496" max="1496" width="15.36328125" bestFit="1" customWidth="1"/>
    <col min="1497" max="1497" width="18.36328125" bestFit="1" customWidth="1"/>
    <col min="1498" max="1498" width="15.36328125" bestFit="1" customWidth="1"/>
    <col min="1499" max="1499" width="18.36328125" bestFit="1" customWidth="1"/>
    <col min="1500" max="1500" width="15.36328125" bestFit="1" customWidth="1"/>
    <col min="1501" max="1501" width="18.36328125" bestFit="1" customWidth="1"/>
    <col min="1502" max="1502" width="15.36328125" bestFit="1" customWidth="1"/>
    <col min="1503" max="1503" width="18.36328125" bestFit="1" customWidth="1"/>
    <col min="1504" max="1504" width="15.36328125" bestFit="1" customWidth="1"/>
    <col min="1505" max="1505" width="18.36328125" bestFit="1" customWidth="1"/>
    <col min="1506" max="1506" width="15.36328125" bestFit="1" customWidth="1"/>
    <col min="1507" max="1507" width="18.36328125" bestFit="1" customWidth="1"/>
    <col min="1508" max="1508" width="15.36328125" bestFit="1" customWidth="1"/>
    <col min="1509" max="1509" width="18.36328125" bestFit="1" customWidth="1"/>
    <col min="1510" max="1510" width="15.36328125" bestFit="1" customWidth="1"/>
    <col min="1511" max="1511" width="18.36328125" bestFit="1" customWidth="1"/>
    <col min="1512" max="1512" width="15.36328125" bestFit="1" customWidth="1"/>
    <col min="1513" max="1513" width="18.36328125" bestFit="1" customWidth="1"/>
    <col min="1514" max="1514" width="15.36328125" bestFit="1" customWidth="1"/>
    <col min="1515" max="1515" width="18.36328125" bestFit="1" customWidth="1"/>
    <col min="1516" max="1516" width="15.36328125" bestFit="1" customWidth="1"/>
    <col min="1517" max="1517" width="18.36328125" bestFit="1" customWidth="1"/>
    <col min="1518" max="1518" width="15.36328125" bestFit="1" customWidth="1"/>
    <col min="1519" max="1519" width="18.36328125" bestFit="1" customWidth="1"/>
    <col min="1520" max="1520" width="15.36328125" bestFit="1" customWidth="1"/>
    <col min="1521" max="1521" width="18.36328125" bestFit="1" customWidth="1"/>
    <col min="1522" max="1522" width="15.36328125" bestFit="1" customWidth="1"/>
    <col min="1523" max="1523" width="18.36328125" bestFit="1" customWidth="1"/>
    <col min="1524" max="1524" width="15.36328125" bestFit="1" customWidth="1"/>
    <col min="1525" max="1525" width="18.36328125" bestFit="1" customWidth="1"/>
    <col min="1526" max="1526" width="15.36328125" bestFit="1" customWidth="1"/>
    <col min="1527" max="1527" width="18.36328125" bestFit="1" customWidth="1"/>
    <col min="1528" max="1528" width="15.36328125" bestFit="1" customWidth="1"/>
    <col min="1529" max="1529" width="18.36328125" bestFit="1" customWidth="1"/>
    <col min="1530" max="1530" width="15.36328125" bestFit="1" customWidth="1"/>
    <col min="1531" max="1531" width="18.36328125" bestFit="1" customWidth="1"/>
    <col min="1532" max="1532" width="15.36328125" bestFit="1" customWidth="1"/>
    <col min="1533" max="1533" width="18.36328125" bestFit="1" customWidth="1"/>
    <col min="1534" max="1534" width="15.36328125" bestFit="1" customWidth="1"/>
    <col min="1535" max="1535" width="18.36328125" bestFit="1" customWidth="1"/>
    <col min="1536" max="1536" width="15.36328125" bestFit="1" customWidth="1"/>
    <col min="1537" max="1537" width="18.36328125" bestFit="1" customWidth="1"/>
    <col min="1538" max="1538" width="15.36328125" bestFit="1" customWidth="1"/>
    <col min="1539" max="1539" width="18.36328125" bestFit="1" customWidth="1"/>
    <col min="1540" max="1540" width="15.36328125" bestFit="1" customWidth="1"/>
    <col min="1541" max="1541" width="18.36328125" bestFit="1" customWidth="1"/>
    <col min="1542" max="1542" width="15.36328125" bestFit="1" customWidth="1"/>
    <col min="1543" max="1543" width="18.36328125" bestFit="1" customWidth="1"/>
    <col min="1544" max="1544" width="15.36328125" bestFit="1" customWidth="1"/>
    <col min="1545" max="1545" width="18.36328125" bestFit="1" customWidth="1"/>
    <col min="1546" max="1546" width="15.36328125" bestFit="1" customWidth="1"/>
    <col min="1547" max="1547" width="18.36328125" bestFit="1" customWidth="1"/>
    <col min="1548" max="1548" width="15.36328125" bestFit="1" customWidth="1"/>
    <col min="1549" max="1549" width="18.36328125" bestFit="1" customWidth="1"/>
    <col min="1550" max="1550" width="15.36328125" bestFit="1" customWidth="1"/>
    <col min="1551" max="1551" width="18.36328125" bestFit="1" customWidth="1"/>
    <col min="1552" max="1552" width="15.36328125" bestFit="1" customWidth="1"/>
    <col min="1553" max="1553" width="18.36328125" bestFit="1" customWidth="1"/>
    <col min="1554" max="1554" width="15.36328125" bestFit="1" customWidth="1"/>
    <col min="1555" max="1555" width="18.36328125" bestFit="1" customWidth="1"/>
    <col min="1556" max="1556" width="15.36328125" bestFit="1" customWidth="1"/>
    <col min="1557" max="1557" width="18.36328125" bestFit="1" customWidth="1"/>
    <col min="1558" max="1558" width="15.36328125" bestFit="1" customWidth="1"/>
    <col min="1559" max="1559" width="18.36328125" bestFit="1" customWidth="1"/>
    <col min="1560" max="1560" width="15.36328125" bestFit="1" customWidth="1"/>
    <col min="1561" max="1561" width="18.36328125" bestFit="1" customWidth="1"/>
    <col min="1562" max="1562" width="15.36328125" bestFit="1" customWidth="1"/>
    <col min="1563" max="1563" width="18.36328125" bestFit="1" customWidth="1"/>
    <col min="1564" max="1564" width="15.36328125" bestFit="1" customWidth="1"/>
    <col min="1565" max="1565" width="18.36328125" bestFit="1" customWidth="1"/>
    <col min="1566" max="1566" width="15.36328125" bestFit="1" customWidth="1"/>
    <col min="1567" max="1567" width="18.36328125" bestFit="1" customWidth="1"/>
    <col min="1568" max="1568" width="15.36328125" bestFit="1" customWidth="1"/>
    <col min="1569" max="1569" width="18.36328125" bestFit="1" customWidth="1"/>
    <col min="1570" max="1570" width="15.36328125" bestFit="1" customWidth="1"/>
    <col min="1571" max="1571" width="18.36328125" bestFit="1" customWidth="1"/>
    <col min="1572" max="1572" width="15.36328125" bestFit="1" customWidth="1"/>
    <col min="1573" max="1573" width="18.36328125" bestFit="1" customWidth="1"/>
    <col min="1574" max="1574" width="15.36328125" bestFit="1" customWidth="1"/>
    <col min="1575" max="1575" width="18.36328125" bestFit="1" customWidth="1"/>
    <col min="1576" max="1576" width="15.36328125" bestFit="1" customWidth="1"/>
    <col min="1577" max="1577" width="18.36328125" bestFit="1" customWidth="1"/>
    <col min="1578" max="1578" width="15.36328125" bestFit="1" customWidth="1"/>
    <col min="1579" max="1579" width="18.36328125" bestFit="1" customWidth="1"/>
    <col min="1580" max="1580" width="15.36328125" bestFit="1" customWidth="1"/>
    <col min="1581" max="1581" width="18.36328125" bestFit="1" customWidth="1"/>
    <col min="1582" max="1582" width="15.36328125" bestFit="1" customWidth="1"/>
    <col min="1583" max="1583" width="18.36328125" bestFit="1" customWidth="1"/>
    <col min="1584" max="1584" width="15.36328125" bestFit="1" customWidth="1"/>
    <col min="1585" max="1585" width="18.36328125" bestFit="1" customWidth="1"/>
    <col min="1586" max="1586" width="15.36328125" bestFit="1" customWidth="1"/>
    <col min="1587" max="1587" width="18.36328125" bestFit="1" customWidth="1"/>
    <col min="1588" max="1588" width="15.36328125" bestFit="1" customWidth="1"/>
    <col min="1589" max="1589" width="18.36328125" bestFit="1" customWidth="1"/>
    <col min="1590" max="1590" width="15.36328125" bestFit="1" customWidth="1"/>
    <col min="1591" max="1591" width="18.36328125" bestFit="1" customWidth="1"/>
    <col min="1592" max="1592" width="15.36328125" bestFit="1" customWidth="1"/>
    <col min="1593" max="1593" width="18.36328125" bestFit="1" customWidth="1"/>
    <col min="1594" max="1594" width="15.36328125" bestFit="1" customWidth="1"/>
    <col min="1595" max="1595" width="18.36328125" bestFit="1" customWidth="1"/>
    <col min="1596" max="1596" width="15.36328125" bestFit="1" customWidth="1"/>
    <col min="1597" max="1597" width="18.36328125" bestFit="1" customWidth="1"/>
    <col min="1598" max="1598" width="15.36328125" bestFit="1" customWidth="1"/>
    <col min="1599" max="1599" width="18.36328125" bestFit="1" customWidth="1"/>
    <col min="1600" max="1600" width="15.36328125" bestFit="1" customWidth="1"/>
    <col min="1601" max="1601" width="18.36328125" bestFit="1" customWidth="1"/>
    <col min="1602" max="1602" width="15.36328125" bestFit="1" customWidth="1"/>
    <col min="1603" max="1603" width="18.36328125" bestFit="1" customWidth="1"/>
    <col min="1604" max="1604" width="15.36328125" bestFit="1" customWidth="1"/>
    <col min="1605" max="1605" width="18.36328125" bestFit="1" customWidth="1"/>
    <col min="1606" max="1606" width="15.36328125" bestFit="1" customWidth="1"/>
    <col min="1607" max="1607" width="18.36328125" bestFit="1" customWidth="1"/>
    <col min="1608" max="1608" width="15.36328125" bestFit="1" customWidth="1"/>
    <col min="1609" max="1609" width="18.36328125" bestFit="1" customWidth="1"/>
    <col min="1610" max="1610" width="14.26953125" bestFit="1" customWidth="1"/>
    <col min="1611" max="1611" width="17.36328125" bestFit="1" customWidth="1"/>
    <col min="1612" max="1612" width="14.26953125" bestFit="1" customWidth="1"/>
    <col min="1613" max="1613" width="17.36328125" bestFit="1" customWidth="1"/>
    <col min="1614" max="1614" width="14.26953125" bestFit="1" customWidth="1"/>
    <col min="1615" max="1615" width="17.36328125" bestFit="1" customWidth="1"/>
    <col min="1616" max="1616" width="14.26953125" bestFit="1" customWidth="1"/>
    <col min="1617" max="1617" width="17.36328125" bestFit="1" customWidth="1"/>
    <col min="1618" max="1618" width="14.26953125" bestFit="1" customWidth="1"/>
    <col min="1619" max="1619" width="17.36328125" bestFit="1" customWidth="1"/>
    <col min="1620" max="1620" width="14.26953125" bestFit="1" customWidth="1"/>
    <col min="1621" max="1621" width="17.36328125" bestFit="1" customWidth="1"/>
    <col min="1622" max="1622" width="14.26953125" bestFit="1" customWidth="1"/>
    <col min="1623" max="1623" width="17.36328125" bestFit="1" customWidth="1"/>
    <col min="1624" max="1624" width="14.26953125" bestFit="1" customWidth="1"/>
    <col min="1625" max="1625" width="17.36328125" bestFit="1" customWidth="1"/>
    <col min="1626" max="1626" width="14.26953125" bestFit="1" customWidth="1"/>
    <col min="1627" max="1627" width="17.36328125" bestFit="1" customWidth="1"/>
    <col min="1628" max="1628" width="14.26953125" bestFit="1" customWidth="1"/>
    <col min="1629" max="1629" width="17.36328125" bestFit="1" customWidth="1"/>
    <col min="1630" max="1630" width="14.26953125" bestFit="1" customWidth="1"/>
    <col min="1631" max="1631" width="17.36328125" bestFit="1" customWidth="1"/>
    <col min="1632" max="1632" width="14.26953125" bestFit="1" customWidth="1"/>
    <col min="1633" max="1633" width="17.36328125" bestFit="1" customWidth="1"/>
    <col min="1634" max="1634" width="14.26953125" bestFit="1" customWidth="1"/>
    <col min="1635" max="1635" width="17.36328125" bestFit="1" customWidth="1"/>
    <col min="1636" max="1636" width="14.26953125" bestFit="1" customWidth="1"/>
    <col min="1637" max="1637" width="17.36328125" bestFit="1" customWidth="1"/>
    <col min="1638" max="1638" width="14.26953125" bestFit="1" customWidth="1"/>
    <col min="1639" max="1639" width="17.36328125" bestFit="1" customWidth="1"/>
    <col min="1640" max="1640" width="14.26953125" bestFit="1" customWidth="1"/>
    <col min="1641" max="1641" width="17.36328125" bestFit="1" customWidth="1"/>
    <col min="1642" max="1642" width="14.26953125" bestFit="1" customWidth="1"/>
    <col min="1643" max="1643" width="17.36328125" bestFit="1" customWidth="1"/>
    <col min="1644" max="1644" width="14.26953125" bestFit="1" customWidth="1"/>
    <col min="1645" max="1645" width="17.36328125" bestFit="1" customWidth="1"/>
    <col min="1646" max="1646" width="14.26953125" bestFit="1" customWidth="1"/>
    <col min="1647" max="1647" width="17.36328125" bestFit="1" customWidth="1"/>
    <col min="1648" max="1648" width="14.26953125" bestFit="1" customWidth="1"/>
    <col min="1649" max="1649" width="17.36328125" bestFit="1" customWidth="1"/>
    <col min="1650" max="1650" width="14.26953125" bestFit="1" customWidth="1"/>
    <col min="1651" max="1651" width="17.36328125" bestFit="1" customWidth="1"/>
    <col min="1652" max="1652" width="14.26953125" bestFit="1" customWidth="1"/>
    <col min="1653" max="1653" width="17.36328125" bestFit="1" customWidth="1"/>
    <col min="1654" max="1654" width="14.26953125" bestFit="1" customWidth="1"/>
    <col min="1655" max="1655" width="17.36328125" bestFit="1" customWidth="1"/>
    <col min="1656" max="1656" width="14.26953125" bestFit="1" customWidth="1"/>
    <col min="1657" max="1657" width="17.36328125" bestFit="1" customWidth="1"/>
    <col min="1658" max="1658" width="14.26953125" bestFit="1" customWidth="1"/>
    <col min="1659" max="1659" width="17.36328125" bestFit="1" customWidth="1"/>
    <col min="1660" max="1660" width="14.26953125" bestFit="1" customWidth="1"/>
    <col min="1661" max="1661" width="17.36328125" bestFit="1" customWidth="1"/>
    <col min="1662" max="1662" width="14.26953125" bestFit="1" customWidth="1"/>
    <col min="1663" max="1663" width="17.36328125" bestFit="1" customWidth="1"/>
    <col min="1664" max="1664" width="14.26953125" bestFit="1" customWidth="1"/>
    <col min="1665" max="1665" width="17.36328125" bestFit="1" customWidth="1"/>
    <col min="1666" max="1666" width="14.26953125" bestFit="1" customWidth="1"/>
    <col min="1667" max="1667" width="17.36328125" bestFit="1" customWidth="1"/>
    <col min="1668" max="1668" width="14.26953125" bestFit="1" customWidth="1"/>
    <col min="1669" max="1669" width="17.36328125" bestFit="1" customWidth="1"/>
    <col min="1670" max="1670" width="14.26953125" bestFit="1" customWidth="1"/>
    <col min="1671" max="1671" width="17.36328125" bestFit="1" customWidth="1"/>
    <col min="1672" max="1672" width="14.26953125" bestFit="1" customWidth="1"/>
    <col min="1673" max="1673" width="17.36328125" bestFit="1" customWidth="1"/>
    <col min="1674" max="1674" width="14.26953125" bestFit="1" customWidth="1"/>
    <col min="1675" max="1675" width="17.36328125" bestFit="1" customWidth="1"/>
    <col min="1676" max="1676" width="14.26953125" bestFit="1" customWidth="1"/>
    <col min="1677" max="1677" width="17.36328125" bestFit="1" customWidth="1"/>
    <col min="1678" max="1678" width="14.26953125" bestFit="1" customWidth="1"/>
    <col min="1679" max="1679" width="17.36328125" bestFit="1" customWidth="1"/>
    <col min="1680" max="1680" width="14.26953125" bestFit="1" customWidth="1"/>
    <col min="1681" max="1681" width="17.36328125" bestFit="1" customWidth="1"/>
    <col min="1682" max="1682" width="14.26953125" bestFit="1" customWidth="1"/>
    <col min="1683" max="1683" width="17.36328125" bestFit="1" customWidth="1"/>
    <col min="1684" max="1684" width="14.26953125" bestFit="1" customWidth="1"/>
    <col min="1685" max="1685" width="17.36328125" bestFit="1" customWidth="1"/>
    <col min="1686" max="1686" width="14.26953125" bestFit="1" customWidth="1"/>
    <col min="1687" max="1687" width="17.36328125" bestFit="1" customWidth="1"/>
    <col min="1688" max="1688" width="14.26953125" bestFit="1" customWidth="1"/>
    <col min="1689" max="1689" width="17.36328125" bestFit="1" customWidth="1"/>
    <col min="1690" max="1690" width="14.26953125" bestFit="1" customWidth="1"/>
    <col min="1691" max="1691" width="17.36328125" bestFit="1" customWidth="1"/>
    <col min="1692" max="1692" width="14.26953125" bestFit="1" customWidth="1"/>
    <col min="1693" max="1693" width="17.36328125" bestFit="1" customWidth="1"/>
    <col min="1694" max="1694" width="14.26953125" bestFit="1" customWidth="1"/>
    <col min="1695" max="1695" width="17.36328125" bestFit="1" customWidth="1"/>
    <col min="1696" max="1696" width="14.26953125" bestFit="1" customWidth="1"/>
    <col min="1697" max="1697" width="17.36328125" bestFit="1" customWidth="1"/>
    <col min="1698" max="1698" width="14.26953125" bestFit="1" customWidth="1"/>
    <col min="1699" max="1699" width="17.36328125" bestFit="1" customWidth="1"/>
    <col min="1700" max="1700" width="14.26953125" bestFit="1" customWidth="1"/>
    <col min="1701" max="1701" width="17.36328125" bestFit="1" customWidth="1"/>
    <col min="1702" max="1702" width="15.36328125" bestFit="1" customWidth="1"/>
    <col min="1703" max="1703" width="18.36328125" bestFit="1" customWidth="1"/>
    <col min="1704" max="1704" width="15.36328125" bestFit="1" customWidth="1"/>
    <col min="1705" max="1705" width="18.36328125" bestFit="1" customWidth="1"/>
    <col min="1706" max="1706" width="15.36328125" bestFit="1" customWidth="1"/>
    <col min="1707" max="1707" width="18.36328125" bestFit="1" customWidth="1"/>
    <col min="1708" max="1708" width="15.36328125" bestFit="1" customWidth="1"/>
    <col min="1709" max="1709" width="18.36328125" bestFit="1" customWidth="1"/>
    <col min="1710" max="1710" width="15.36328125" bestFit="1" customWidth="1"/>
    <col min="1711" max="1711" width="18.36328125" bestFit="1" customWidth="1"/>
    <col min="1712" max="1712" width="15.36328125" bestFit="1" customWidth="1"/>
    <col min="1713" max="1713" width="18.36328125" bestFit="1" customWidth="1"/>
    <col min="1714" max="1714" width="15.36328125" bestFit="1" customWidth="1"/>
    <col min="1715" max="1715" width="18.36328125" bestFit="1" customWidth="1"/>
    <col min="1716" max="1716" width="15.36328125" bestFit="1" customWidth="1"/>
    <col min="1717" max="1717" width="18.36328125" bestFit="1" customWidth="1"/>
    <col min="1718" max="1718" width="15.36328125" bestFit="1" customWidth="1"/>
    <col min="1719" max="1719" width="18.36328125" bestFit="1" customWidth="1"/>
    <col min="1720" max="1720" width="15.36328125" bestFit="1" customWidth="1"/>
    <col min="1721" max="1721" width="18.36328125" bestFit="1" customWidth="1"/>
    <col min="1722" max="1722" width="15.36328125" bestFit="1" customWidth="1"/>
    <col min="1723" max="1723" width="18.36328125" bestFit="1" customWidth="1"/>
    <col min="1724" max="1724" width="15.36328125" bestFit="1" customWidth="1"/>
    <col min="1725" max="1725" width="18.36328125" bestFit="1" customWidth="1"/>
    <col min="1726" max="1726" width="15.36328125" bestFit="1" customWidth="1"/>
    <col min="1727" max="1727" width="18.36328125" bestFit="1" customWidth="1"/>
    <col min="1728" max="1728" width="15.36328125" bestFit="1" customWidth="1"/>
    <col min="1729" max="1729" width="18.36328125" bestFit="1" customWidth="1"/>
    <col min="1730" max="1730" width="15.36328125" bestFit="1" customWidth="1"/>
    <col min="1731" max="1731" width="18.36328125" bestFit="1" customWidth="1"/>
    <col min="1732" max="1732" width="15.36328125" bestFit="1" customWidth="1"/>
    <col min="1733" max="1733" width="18.36328125" bestFit="1" customWidth="1"/>
    <col min="1734" max="1734" width="15.36328125" bestFit="1" customWidth="1"/>
    <col min="1735" max="1735" width="18.36328125" bestFit="1" customWidth="1"/>
    <col min="1736" max="1736" width="15.36328125" bestFit="1" customWidth="1"/>
    <col min="1737" max="1737" width="18.36328125" bestFit="1" customWidth="1"/>
    <col min="1738" max="1738" width="15.36328125" bestFit="1" customWidth="1"/>
    <col min="1739" max="1739" width="18.36328125" bestFit="1" customWidth="1"/>
    <col min="1740" max="1740" width="15.36328125" bestFit="1" customWidth="1"/>
    <col min="1741" max="1741" width="18.36328125" bestFit="1" customWidth="1"/>
    <col min="1742" max="1742" width="15.36328125" bestFit="1" customWidth="1"/>
    <col min="1743" max="1743" width="18.36328125" bestFit="1" customWidth="1"/>
    <col min="1744" max="1744" width="15.36328125" bestFit="1" customWidth="1"/>
    <col min="1745" max="1745" width="18.36328125" bestFit="1" customWidth="1"/>
    <col min="1746" max="1746" width="15.36328125" bestFit="1" customWidth="1"/>
    <col min="1747" max="1747" width="18.36328125" bestFit="1" customWidth="1"/>
    <col min="1748" max="1748" width="15.36328125" bestFit="1" customWidth="1"/>
    <col min="1749" max="1749" width="18.36328125" bestFit="1" customWidth="1"/>
    <col min="1750" max="1750" width="15.36328125" bestFit="1" customWidth="1"/>
    <col min="1751" max="1751" width="18.36328125" bestFit="1" customWidth="1"/>
    <col min="1752" max="1752" width="15.36328125" bestFit="1" customWidth="1"/>
    <col min="1753" max="1753" width="18.36328125" bestFit="1" customWidth="1"/>
    <col min="1754" max="1754" width="15.36328125" bestFit="1" customWidth="1"/>
    <col min="1755" max="1755" width="18.36328125" bestFit="1" customWidth="1"/>
    <col min="1756" max="1756" width="15.36328125" bestFit="1" customWidth="1"/>
    <col min="1757" max="1757" width="18.36328125" bestFit="1" customWidth="1"/>
    <col min="1758" max="1758" width="15.36328125" bestFit="1" customWidth="1"/>
    <col min="1759" max="1759" width="18.36328125" bestFit="1" customWidth="1"/>
    <col min="1760" max="1760" width="15.36328125" bestFit="1" customWidth="1"/>
    <col min="1761" max="1761" width="18.36328125" bestFit="1" customWidth="1"/>
    <col min="1762" max="1762" width="15.36328125" bestFit="1" customWidth="1"/>
    <col min="1763" max="1763" width="18.36328125" bestFit="1" customWidth="1"/>
    <col min="1764" max="1764" width="15.36328125" bestFit="1" customWidth="1"/>
    <col min="1765" max="1765" width="18.36328125" bestFit="1" customWidth="1"/>
    <col min="1766" max="1766" width="15.36328125" bestFit="1" customWidth="1"/>
    <col min="1767" max="1767" width="18.36328125" bestFit="1" customWidth="1"/>
    <col min="1768" max="1768" width="15.36328125" bestFit="1" customWidth="1"/>
    <col min="1769" max="1769" width="18.36328125" bestFit="1" customWidth="1"/>
    <col min="1770" max="1770" width="15.36328125" bestFit="1" customWidth="1"/>
    <col min="1771" max="1771" width="18.36328125" bestFit="1" customWidth="1"/>
    <col min="1772" max="1772" width="15.36328125" bestFit="1" customWidth="1"/>
    <col min="1773" max="1773" width="18.36328125" bestFit="1" customWidth="1"/>
    <col min="1774" max="1774" width="15.36328125" bestFit="1" customWidth="1"/>
    <col min="1775" max="1775" width="18.36328125" bestFit="1" customWidth="1"/>
    <col min="1776" max="1776" width="15.36328125" bestFit="1" customWidth="1"/>
    <col min="1777" max="1777" width="18.36328125" bestFit="1" customWidth="1"/>
    <col min="1778" max="1778" width="15.36328125" bestFit="1" customWidth="1"/>
    <col min="1779" max="1779" width="18.36328125" bestFit="1" customWidth="1"/>
    <col min="1780" max="1780" width="15.36328125" bestFit="1" customWidth="1"/>
    <col min="1781" max="1781" width="18.36328125" bestFit="1" customWidth="1"/>
    <col min="1782" max="1782" width="15.36328125" bestFit="1" customWidth="1"/>
    <col min="1783" max="1783" width="18.36328125" bestFit="1" customWidth="1"/>
    <col min="1784" max="1784" width="15.36328125" bestFit="1" customWidth="1"/>
    <col min="1785" max="1785" width="18.36328125" bestFit="1" customWidth="1"/>
    <col min="1786" max="1786" width="15.36328125" bestFit="1" customWidth="1"/>
    <col min="1787" max="1787" width="18.36328125" bestFit="1" customWidth="1"/>
    <col min="1788" max="1788" width="15.36328125" bestFit="1" customWidth="1"/>
    <col min="1789" max="1789" width="18.36328125" bestFit="1" customWidth="1"/>
    <col min="1790" max="1790" width="15.36328125" bestFit="1" customWidth="1"/>
    <col min="1791" max="1791" width="18.36328125" bestFit="1" customWidth="1"/>
    <col min="1792" max="1792" width="15.36328125" bestFit="1" customWidth="1"/>
    <col min="1793" max="1793" width="18.36328125" bestFit="1" customWidth="1"/>
    <col min="1794" max="1794" width="15.36328125" bestFit="1" customWidth="1"/>
    <col min="1795" max="1795" width="18.36328125" bestFit="1" customWidth="1"/>
    <col min="1796" max="1796" width="15.36328125" bestFit="1" customWidth="1"/>
    <col min="1797" max="1797" width="18.36328125" bestFit="1" customWidth="1"/>
    <col min="1798" max="1798" width="15.36328125" bestFit="1" customWidth="1"/>
    <col min="1799" max="1799" width="18.36328125" bestFit="1" customWidth="1"/>
    <col min="1800" max="1800" width="15.36328125" bestFit="1" customWidth="1"/>
    <col min="1801" max="1801" width="18.36328125" bestFit="1" customWidth="1"/>
    <col min="1802" max="1802" width="15.36328125" bestFit="1" customWidth="1"/>
    <col min="1803" max="1803" width="18.36328125" bestFit="1" customWidth="1"/>
    <col min="1804" max="1804" width="15.36328125" bestFit="1" customWidth="1"/>
    <col min="1805" max="1805" width="18.36328125" bestFit="1" customWidth="1"/>
    <col min="1806" max="1806" width="15.36328125" bestFit="1" customWidth="1"/>
    <col min="1807" max="1807" width="18.36328125" bestFit="1" customWidth="1"/>
    <col min="1808" max="1808" width="15.36328125" bestFit="1" customWidth="1"/>
    <col min="1809" max="1809" width="18.36328125" bestFit="1" customWidth="1"/>
    <col min="1810" max="1810" width="15.36328125" bestFit="1" customWidth="1"/>
    <col min="1811" max="1811" width="18.36328125" bestFit="1" customWidth="1"/>
    <col min="1812" max="1812" width="15.36328125" bestFit="1" customWidth="1"/>
    <col min="1813" max="1813" width="18.36328125" bestFit="1" customWidth="1"/>
    <col min="1814" max="1814" width="15.36328125" bestFit="1" customWidth="1"/>
    <col min="1815" max="1815" width="18.36328125" bestFit="1" customWidth="1"/>
    <col min="1816" max="1816" width="15.36328125" bestFit="1" customWidth="1"/>
    <col min="1817" max="1817" width="18.36328125" bestFit="1" customWidth="1"/>
    <col min="1818" max="1818" width="15.36328125" bestFit="1" customWidth="1"/>
    <col min="1819" max="1819" width="18.36328125" bestFit="1" customWidth="1"/>
    <col min="1820" max="1820" width="15.36328125" bestFit="1" customWidth="1"/>
    <col min="1821" max="1821" width="18.36328125" bestFit="1" customWidth="1"/>
    <col min="1822" max="1822" width="15.36328125" bestFit="1" customWidth="1"/>
    <col min="1823" max="1823" width="18.36328125" bestFit="1" customWidth="1"/>
    <col min="1824" max="1824" width="15.36328125" bestFit="1" customWidth="1"/>
    <col min="1825" max="1825" width="18.36328125" bestFit="1" customWidth="1"/>
    <col min="1826" max="1826" width="15.36328125" bestFit="1" customWidth="1"/>
    <col min="1827" max="1827" width="18.36328125" bestFit="1" customWidth="1"/>
    <col min="1828" max="1828" width="15.36328125" bestFit="1" customWidth="1"/>
    <col min="1829" max="1829" width="18.36328125" bestFit="1" customWidth="1"/>
    <col min="1830" max="1830" width="15.36328125" bestFit="1" customWidth="1"/>
    <col min="1831" max="1831" width="18.36328125" bestFit="1" customWidth="1"/>
    <col min="1832" max="1832" width="15.36328125" bestFit="1" customWidth="1"/>
    <col min="1833" max="1833" width="18.36328125" bestFit="1" customWidth="1"/>
    <col min="1834" max="1834" width="15.36328125" bestFit="1" customWidth="1"/>
    <col min="1835" max="1835" width="18.36328125" bestFit="1" customWidth="1"/>
    <col min="1836" max="1836" width="15.36328125" bestFit="1" customWidth="1"/>
    <col min="1837" max="1837" width="18.36328125" bestFit="1" customWidth="1"/>
    <col min="1838" max="1838" width="15.36328125" bestFit="1" customWidth="1"/>
    <col min="1839" max="1839" width="18.36328125" bestFit="1" customWidth="1"/>
    <col min="1840" max="1840" width="15.36328125" bestFit="1" customWidth="1"/>
    <col min="1841" max="1841" width="18.36328125" bestFit="1" customWidth="1"/>
    <col min="1842" max="1842" width="15.36328125" bestFit="1" customWidth="1"/>
    <col min="1843" max="1843" width="18.36328125" bestFit="1" customWidth="1"/>
    <col min="1844" max="1844" width="15.36328125" bestFit="1" customWidth="1"/>
    <col min="1845" max="1845" width="18.36328125" bestFit="1" customWidth="1"/>
    <col min="1846" max="1846" width="15.36328125" bestFit="1" customWidth="1"/>
    <col min="1847" max="1847" width="18.36328125" bestFit="1" customWidth="1"/>
    <col min="1848" max="1848" width="15.36328125" bestFit="1" customWidth="1"/>
    <col min="1849" max="1849" width="18.36328125" bestFit="1" customWidth="1"/>
    <col min="1850" max="1850" width="15.36328125" bestFit="1" customWidth="1"/>
    <col min="1851" max="1851" width="18.36328125" bestFit="1" customWidth="1"/>
    <col min="1852" max="1852" width="15.36328125" bestFit="1" customWidth="1"/>
    <col min="1853" max="1853" width="18.36328125" bestFit="1" customWidth="1"/>
    <col min="1854" max="1854" width="15.36328125" bestFit="1" customWidth="1"/>
    <col min="1855" max="1855" width="18.36328125" bestFit="1" customWidth="1"/>
    <col min="1856" max="1856" width="15.36328125" bestFit="1" customWidth="1"/>
    <col min="1857" max="1857" width="18.36328125" bestFit="1" customWidth="1"/>
    <col min="1858" max="1858" width="15.36328125" bestFit="1" customWidth="1"/>
    <col min="1859" max="1859" width="18.36328125" bestFit="1" customWidth="1"/>
    <col min="1860" max="1860" width="15.36328125" bestFit="1" customWidth="1"/>
    <col min="1861" max="1861" width="18.36328125" bestFit="1" customWidth="1"/>
    <col min="1862" max="1862" width="15.36328125" bestFit="1" customWidth="1"/>
    <col min="1863" max="1863" width="18.36328125" bestFit="1" customWidth="1"/>
    <col min="1864" max="1864" width="15.36328125" bestFit="1" customWidth="1"/>
    <col min="1865" max="1865" width="18.36328125" bestFit="1" customWidth="1"/>
    <col min="1866" max="1866" width="15.36328125" bestFit="1" customWidth="1"/>
    <col min="1867" max="1867" width="18.36328125" bestFit="1" customWidth="1"/>
    <col min="1868" max="1868" width="15.36328125" bestFit="1" customWidth="1"/>
    <col min="1869" max="1869" width="18.36328125" bestFit="1" customWidth="1"/>
    <col min="1870" max="1870" width="15.36328125" bestFit="1" customWidth="1"/>
    <col min="1871" max="1871" width="18.36328125" bestFit="1" customWidth="1"/>
    <col min="1872" max="1872" width="15.36328125" bestFit="1" customWidth="1"/>
    <col min="1873" max="1873" width="18.36328125" bestFit="1" customWidth="1"/>
    <col min="1874" max="1874" width="15.36328125" bestFit="1" customWidth="1"/>
    <col min="1875" max="1875" width="18.36328125" bestFit="1" customWidth="1"/>
    <col min="1876" max="1876" width="15.36328125" bestFit="1" customWidth="1"/>
    <col min="1877" max="1877" width="18.36328125" bestFit="1" customWidth="1"/>
    <col min="1878" max="1878" width="15.36328125" bestFit="1" customWidth="1"/>
    <col min="1879" max="1879" width="18.36328125" bestFit="1" customWidth="1"/>
    <col min="1880" max="1880" width="15.36328125" bestFit="1" customWidth="1"/>
    <col min="1881" max="1881" width="18.36328125" bestFit="1" customWidth="1"/>
    <col min="1882" max="1882" width="15.36328125" bestFit="1" customWidth="1"/>
    <col min="1883" max="1883" width="18.36328125" bestFit="1" customWidth="1"/>
    <col min="1884" max="1884" width="15.36328125" bestFit="1" customWidth="1"/>
    <col min="1885" max="1885" width="18.36328125" bestFit="1" customWidth="1"/>
    <col min="1886" max="1886" width="15.36328125" bestFit="1" customWidth="1"/>
    <col min="1887" max="1887" width="18.36328125" bestFit="1" customWidth="1"/>
    <col min="1888" max="1888" width="15.36328125" bestFit="1" customWidth="1"/>
    <col min="1889" max="1889" width="18.36328125" bestFit="1" customWidth="1"/>
    <col min="1890" max="1890" width="15.36328125" bestFit="1" customWidth="1"/>
    <col min="1891" max="1891" width="18.36328125" bestFit="1" customWidth="1"/>
    <col min="1892" max="1892" width="15.36328125" bestFit="1" customWidth="1"/>
    <col min="1893" max="1893" width="18.36328125" bestFit="1" customWidth="1"/>
    <col min="1894" max="1894" width="15.36328125" bestFit="1" customWidth="1"/>
    <col min="1895" max="1895" width="18.36328125" bestFit="1" customWidth="1"/>
    <col min="1896" max="1896" width="15.36328125" bestFit="1" customWidth="1"/>
    <col min="1897" max="1897" width="18.36328125" bestFit="1" customWidth="1"/>
    <col min="1898" max="1898" width="15.36328125" bestFit="1" customWidth="1"/>
    <col min="1899" max="1899" width="18.36328125" bestFit="1" customWidth="1"/>
    <col min="1900" max="1900" width="15.36328125" bestFit="1" customWidth="1"/>
    <col min="1901" max="1901" width="18.36328125" bestFit="1" customWidth="1"/>
    <col min="1902" max="1902" width="15.36328125" bestFit="1" customWidth="1"/>
    <col min="1903" max="1903" width="18.36328125" bestFit="1" customWidth="1"/>
    <col min="1904" max="1904" width="15.36328125" bestFit="1" customWidth="1"/>
    <col min="1905" max="1905" width="18.36328125" bestFit="1" customWidth="1"/>
    <col min="1906" max="1906" width="15.36328125" bestFit="1" customWidth="1"/>
    <col min="1907" max="1907" width="18.36328125" bestFit="1" customWidth="1"/>
    <col min="1908" max="1908" width="15.36328125" bestFit="1" customWidth="1"/>
    <col min="1909" max="1909" width="18.36328125" bestFit="1" customWidth="1"/>
    <col min="1910" max="1910" width="15.36328125" bestFit="1" customWidth="1"/>
    <col min="1911" max="1911" width="18.36328125" bestFit="1" customWidth="1"/>
    <col min="1912" max="1912" width="15.36328125" bestFit="1" customWidth="1"/>
    <col min="1913" max="1913" width="18.36328125" bestFit="1" customWidth="1"/>
    <col min="1914" max="1914" width="15.36328125" bestFit="1" customWidth="1"/>
    <col min="1915" max="1915" width="18.36328125" bestFit="1" customWidth="1"/>
    <col min="1916" max="1916" width="15.36328125" bestFit="1" customWidth="1"/>
    <col min="1917" max="1917" width="18.36328125" bestFit="1" customWidth="1"/>
    <col min="1918" max="1918" width="15.36328125" bestFit="1" customWidth="1"/>
    <col min="1919" max="1919" width="18.36328125" bestFit="1" customWidth="1"/>
    <col min="1920" max="1920" width="15.36328125" bestFit="1" customWidth="1"/>
    <col min="1921" max="1921" width="18.36328125" bestFit="1" customWidth="1"/>
    <col min="1922" max="1922" width="15.36328125" bestFit="1" customWidth="1"/>
    <col min="1923" max="1923" width="18.36328125" bestFit="1" customWidth="1"/>
    <col min="1924" max="1924" width="15.36328125" bestFit="1" customWidth="1"/>
    <col min="1925" max="1925" width="18.36328125" bestFit="1" customWidth="1"/>
    <col min="1926" max="1926" width="15.36328125" bestFit="1" customWidth="1"/>
    <col min="1927" max="1927" width="18.36328125" bestFit="1" customWidth="1"/>
    <col min="1928" max="1928" width="15.36328125" bestFit="1" customWidth="1"/>
    <col min="1929" max="1929" width="18.36328125" bestFit="1" customWidth="1"/>
    <col min="1930" max="1930" width="15.36328125" bestFit="1" customWidth="1"/>
    <col min="1931" max="1931" width="18.36328125" bestFit="1" customWidth="1"/>
    <col min="1932" max="1932" width="15.36328125" bestFit="1" customWidth="1"/>
    <col min="1933" max="1933" width="18.36328125" bestFit="1" customWidth="1"/>
    <col min="1934" max="1934" width="15.36328125" bestFit="1" customWidth="1"/>
    <col min="1935" max="1935" width="18.36328125" bestFit="1" customWidth="1"/>
    <col min="1936" max="1936" width="15.36328125" bestFit="1" customWidth="1"/>
    <col min="1937" max="1937" width="18.36328125" bestFit="1" customWidth="1"/>
    <col min="1938" max="1938" width="15.36328125" bestFit="1" customWidth="1"/>
    <col min="1939" max="1939" width="18.36328125" bestFit="1" customWidth="1"/>
    <col min="1940" max="1940" width="15.36328125" bestFit="1" customWidth="1"/>
    <col min="1941" max="1941" width="18.36328125" bestFit="1" customWidth="1"/>
    <col min="1942" max="1942" width="15.36328125" bestFit="1" customWidth="1"/>
    <col min="1943" max="1943" width="18.36328125" bestFit="1" customWidth="1"/>
    <col min="1944" max="1944" width="15.36328125" bestFit="1" customWidth="1"/>
    <col min="1945" max="1945" width="18.36328125" bestFit="1" customWidth="1"/>
    <col min="1946" max="1946" width="15.36328125" bestFit="1" customWidth="1"/>
    <col min="1947" max="1947" width="18.36328125" bestFit="1" customWidth="1"/>
    <col min="1948" max="1948" width="15.36328125" bestFit="1" customWidth="1"/>
    <col min="1949" max="1949" width="18.36328125" bestFit="1" customWidth="1"/>
    <col min="1950" max="1950" width="15.36328125" bestFit="1" customWidth="1"/>
    <col min="1951" max="1951" width="18.36328125" bestFit="1" customWidth="1"/>
    <col min="1952" max="1952" width="15.36328125" bestFit="1" customWidth="1"/>
    <col min="1953" max="1953" width="18.36328125" bestFit="1" customWidth="1"/>
    <col min="1954" max="1954" width="15.36328125" bestFit="1" customWidth="1"/>
    <col min="1955" max="1955" width="18.36328125" bestFit="1" customWidth="1"/>
    <col min="1956" max="1956" width="15.36328125" bestFit="1" customWidth="1"/>
    <col min="1957" max="1957" width="18.36328125" bestFit="1" customWidth="1"/>
    <col min="1958" max="1958" width="15.36328125" bestFit="1" customWidth="1"/>
    <col min="1959" max="1959" width="18.36328125" bestFit="1" customWidth="1"/>
    <col min="1960" max="1960" width="14.26953125" bestFit="1" customWidth="1"/>
    <col min="1961" max="1961" width="17.36328125" bestFit="1" customWidth="1"/>
    <col min="1962" max="1962" width="14.26953125" bestFit="1" customWidth="1"/>
    <col min="1963" max="1963" width="17.36328125" bestFit="1" customWidth="1"/>
    <col min="1964" max="1964" width="14.26953125" bestFit="1" customWidth="1"/>
    <col min="1965" max="1965" width="17.36328125" bestFit="1" customWidth="1"/>
    <col min="1966" max="1966" width="14.26953125" bestFit="1" customWidth="1"/>
    <col min="1967" max="1967" width="17.36328125" bestFit="1" customWidth="1"/>
    <col min="1968" max="1968" width="14.26953125" bestFit="1" customWidth="1"/>
    <col min="1969" max="1969" width="17.36328125" bestFit="1" customWidth="1"/>
    <col min="1970" max="1970" width="14.26953125" bestFit="1" customWidth="1"/>
    <col min="1971" max="1971" width="17.36328125" bestFit="1" customWidth="1"/>
    <col min="1972" max="1972" width="14.26953125" bestFit="1" customWidth="1"/>
    <col min="1973" max="1973" width="17.36328125" bestFit="1" customWidth="1"/>
    <col min="1974" max="1974" width="14.26953125" bestFit="1" customWidth="1"/>
    <col min="1975" max="1975" width="17.36328125" bestFit="1" customWidth="1"/>
    <col min="1976" max="1976" width="14.26953125" bestFit="1" customWidth="1"/>
    <col min="1977" max="1977" width="17.36328125" bestFit="1" customWidth="1"/>
    <col min="1978" max="1978" width="14.26953125" bestFit="1" customWidth="1"/>
    <col min="1979" max="1979" width="17.36328125" bestFit="1" customWidth="1"/>
    <col min="1980" max="1980" width="14.26953125" bestFit="1" customWidth="1"/>
    <col min="1981" max="1981" width="17.36328125" bestFit="1" customWidth="1"/>
    <col min="1982" max="1982" width="14.26953125" bestFit="1" customWidth="1"/>
    <col min="1983" max="1983" width="17.36328125" bestFit="1" customWidth="1"/>
    <col min="1984" max="1984" width="14.26953125" bestFit="1" customWidth="1"/>
    <col min="1985" max="1985" width="17.36328125" bestFit="1" customWidth="1"/>
    <col min="1986" max="1986" width="14.26953125" bestFit="1" customWidth="1"/>
    <col min="1987" max="1987" width="17.36328125" bestFit="1" customWidth="1"/>
    <col min="1988" max="1988" width="14.26953125" bestFit="1" customWidth="1"/>
    <col min="1989" max="1989" width="17.36328125" bestFit="1" customWidth="1"/>
    <col min="1990" max="1990" width="14.26953125" bestFit="1" customWidth="1"/>
    <col min="1991" max="1991" width="17.36328125" bestFit="1" customWidth="1"/>
    <col min="1992" max="1992" width="14.26953125" bestFit="1" customWidth="1"/>
    <col min="1993" max="1993" width="17.36328125" bestFit="1" customWidth="1"/>
    <col min="1994" max="1994" width="14.26953125" bestFit="1" customWidth="1"/>
    <col min="1995" max="1995" width="17.36328125" bestFit="1" customWidth="1"/>
    <col min="1996" max="1996" width="14.26953125" bestFit="1" customWidth="1"/>
    <col min="1997" max="1997" width="17.36328125" bestFit="1" customWidth="1"/>
    <col min="1998" max="1998" width="14.26953125" bestFit="1" customWidth="1"/>
    <col min="1999" max="1999" width="17.36328125" bestFit="1" customWidth="1"/>
    <col min="2000" max="2000" width="14.26953125" bestFit="1" customWidth="1"/>
    <col min="2001" max="2001" width="17.36328125" bestFit="1" customWidth="1"/>
    <col min="2002" max="2002" width="14.26953125" bestFit="1" customWidth="1"/>
    <col min="2003" max="2003" width="17.36328125" bestFit="1" customWidth="1"/>
    <col min="2004" max="2004" width="14.26953125" bestFit="1" customWidth="1"/>
    <col min="2005" max="2005" width="17.36328125" bestFit="1" customWidth="1"/>
    <col min="2006" max="2006" width="14.26953125" bestFit="1" customWidth="1"/>
    <col min="2007" max="2007" width="17.36328125" bestFit="1" customWidth="1"/>
    <col min="2008" max="2008" width="14.26953125" bestFit="1" customWidth="1"/>
    <col min="2009" max="2009" width="17.36328125" bestFit="1" customWidth="1"/>
    <col min="2010" max="2010" width="14.26953125" bestFit="1" customWidth="1"/>
    <col min="2011" max="2011" width="17.36328125" bestFit="1" customWidth="1"/>
    <col min="2012" max="2012" width="14.26953125" bestFit="1" customWidth="1"/>
    <col min="2013" max="2013" width="17.36328125" bestFit="1" customWidth="1"/>
    <col min="2014" max="2014" width="14.26953125" bestFit="1" customWidth="1"/>
    <col min="2015" max="2015" width="17.36328125" bestFit="1" customWidth="1"/>
    <col min="2016" max="2016" width="14.26953125" bestFit="1" customWidth="1"/>
    <col min="2017" max="2017" width="17.36328125" bestFit="1" customWidth="1"/>
    <col min="2018" max="2018" width="14.26953125" bestFit="1" customWidth="1"/>
    <col min="2019" max="2019" width="17.36328125" bestFit="1" customWidth="1"/>
    <col min="2020" max="2020" width="14.26953125" bestFit="1" customWidth="1"/>
    <col min="2021" max="2021" width="17.36328125" bestFit="1" customWidth="1"/>
    <col min="2022" max="2022" width="14.26953125" bestFit="1" customWidth="1"/>
    <col min="2023" max="2023" width="17.36328125" bestFit="1" customWidth="1"/>
    <col min="2024" max="2024" width="14.26953125" bestFit="1" customWidth="1"/>
    <col min="2025" max="2025" width="17.36328125" bestFit="1" customWidth="1"/>
    <col min="2026" max="2026" width="14.26953125" bestFit="1" customWidth="1"/>
    <col min="2027" max="2027" width="17.36328125" bestFit="1" customWidth="1"/>
    <col min="2028" max="2028" width="14.26953125" bestFit="1" customWidth="1"/>
    <col min="2029" max="2029" width="17.36328125" bestFit="1" customWidth="1"/>
    <col min="2030" max="2030" width="14.26953125" bestFit="1" customWidth="1"/>
    <col min="2031" max="2031" width="17.36328125" bestFit="1" customWidth="1"/>
    <col min="2032" max="2032" width="14.26953125" bestFit="1" customWidth="1"/>
    <col min="2033" max="2033" width="17.36328125" bestFit="1" customWidth="1"/>
    <col min="2034" max="2034" width="14.26953125" bestFit="1" customWidth="1"/>
    <col min="2035" max="2035" width="17.36328125" bestFit="1" customWidth="1"/>
    <col min="2036" max="2036" width="14.26953125" bestFit="1" customWidth="1"/>
    <col min="2037" max="2037" width="17.36328125" bestFit="1" customWidth="1"/>
    <col min="2038" max="2038" width="14.26953125" bestFit="1" customWidth="1"/>
    <col min="2039" max="2039" width="17.36328125" bestFit="1" customWidth="1"/>
    <col min="2040" max="2040" width="15.36328125" bestFit="1" customWidth="1"/>
    <col min="2041" max="2041" width="18.36328125" bestFit="1" customWidth="1"/>
    <col min="2042" max="2042" width="15.36328125" bestFit="1" customWidth="1"/>
    <col min="2043" max="2043" width="18.36328125" bestFit="1" customWidth="1"/>
    <col min="2044" max="2044" width="15.36328125" bestFit="1" customWidth="1"/>
    <col min="2045" max="2045" width="18.36328125" bestFit="1" customWidth="1"/>
    <col min="2046" max="2046" width="15.36328125" bestFit="1" customWidth="1"/>
    <col min="2047" max="2047" width="18.36328125" bestFit="1" customWidth="1"/>
    <col min="2048" max="2048" width="15.36328125" bestFit="1" customWidth="1"/>
    <col min="2049" max="2049" width="18.36328125" bestFit="1" customWidth="1"/>
    <col min="2050" max="2050" width="15.36328125" bestFit="1" customWidth="1"/>
    <col min="2051" max="2051" width="18.36328125" bestFit="1" customWidth="1"/>
    <col min="2052" max="2052" width="15.36328125" bestFit="1" customWidth="1"/>
    <col min="2053" max="2053" width="18.36328125" bestFit="1" customWidth="1"/>
    <col min="2054" max="2054" width="15.36328125" bestFit="1" customWidth="1"/>
    <col min="2055" max="2055" width="18.36328125" bestFit="1" customWidth="1"/>
    <col min="2056" max="2056" width="15.36328125" bestFit="1" customWidth="1"/>
    <col min="2057" max="2057" width="18.36328125" bestFit="1" customWidth="1"/>
    <col min="2058" max="2058" width="15.36328125" bestFit="1" customWidth="1"/>
    <col min="2059" max="2059" width="18.36328125" bestFit="1" customWidth="1"/>
    <col min="2060" max="2060" width="15.36328125" bestFit="1" customWidth="1"/>
    <col min="2061" max="2061" width="18.36328125" bestFit="1" customWidth="1"/>
    <col min="2062" max="2062" width="15.36328125" bestFit="1" customWidth="1"/>
    <col min="2063" max="2063" width="18.36328125" bestFit="1" customWidth="1"/>
    <col min="2064" max="2064" width="15.36328125" bestFit="1" customWidth="1"/>
    <col min="2065" max="2065" width="18.36328125" bestFit="1" customWidth="1"/>
    <col min="2066" max="2066" width="15.36328125" bestFit="1" customWidth="1"/>
    <col min="2067" max="2067" width="18.36328125" bestFit="1" customWidth="1"/>
    <col min="2068" max="2068" width="15.36328125" bestFit="1" customWidth="1"/>
    <col min="2069" max="2069" width="18.36328125" bestFit="1" customWidth="1"/>
    <col min="2070" max="2070" width="15.36328125" bestFit="1" customWidth="1"/>
    <col min="2071" max="2071" width="18.36328125" bestFit="1" customWidth="1"/>
    <col min="2072" max="2072" width="15.36328125" bestFit="1" customWidth="1"/>
    <col min="2073" max="2073" width="18.36328125" bestFit="1" customWidth="1"/>
    <col min="2074" max="2074" width="15.36328125" bestFit="1" customWidth="1"/>
    <col min="2075" max="2075" width="18.36328125" bestFit="1" customWidth="1"/>
    <col min="2076" max="2076" width="15.36328125" bestFit="1" customWidth="1"/>
    <col min="2077" max="2077" width="18.36328125" bestFit="1" customWidth="1"/>
    <col min="2078" max="2078" width="15.36328125" bestFit="1" customWidth="1"/>
    <col min="2079" max="2079" width="18.36328125" bestFit="1" customWidth="1"/>
    <col min="2080" max="2080" width="15.36328125" bestFit="1" customWidth="1"/>
    <col min="2081" max="2081" width="18.36328125" bestFit="1" customWidth="1"/>
    <col min="2082" max="2082" width="15.36328125" bestFit="1" customWidth="1"/>
    <col min="2083" max="2083" width="18.36328125" bestFit="1" customWidth="1"/>
    <col min="2084" max="2084" width="15.36328125" bestFit="1" customWidth="1"/>
    <col min="2085" max="2085" width="18.36328125" bestFit="1" customWidth="1"/>
    <col min="2086" max="2086" width="15.36328125" bestFit="1" customWidth="1"/>
    <col min="2087" max="2087" width="18.36328125" bestFit="1" customWidth="1"/>
    <col min="2088" max="2088" width="15.36328125" bestFit="1" customWidth="1"/>
    <col min="2089" max="2089" width="18.36328125" bestFit="1" customWidth="1"/>
    <col min="2090" max="2090" width="15.36328125" bestFit="1" customWidth="1"/>
    <col min="2091" max="2091" width="18.36328125" bestFit="1" customWidth="1"/>
    <col min="2092" max="2092" width="15.36328125" bestFit="1" customWidth="1"/>
    <col min="2093" max="2093" width="18.36328125" bestFit="1" customWidth="1"/>
    <col min="2094" max="2094" width="15.36328125" bestFit="1" customWidth="1"/>
    <col min="2095" max="2095" width="18.36328125" bestFit="1" customWidth="1"/>
    <col min="2096" max="2096" width="15.36328125" bestFit="1" customWidth="1"/>
    <col min="2097" max="2097" width="18.36328125" bestFit="1" customWidth="1"/>
    <col min="2098" max="2098" width="15.36328125" bestFit="1" customWidth="1"/>
    <col min="2099" max="2099" width="18.36328125" bestFit="1" customWidth="1"/>
    <col min="2100" max="2100" width="15.36328125" bestFit="1" customWidth="1"/>
    <col min="2101" max="2101" width="18.36328125" bestFit="1" customWidth="1"/>
    <col min="2102" max="2102" width="15.36328125" bestFit="1" customWidth="1"/>
    <col min="2103" max="2103" width="18.36328125" bestFit="1" customWidth="1"/>
    <col min="2104" max="2104" width="15.36328125" bestFit="1" customWidth="1"/>
    <col min="2105" max="2105" width="18.36328125" bestFit="1" customWidth="1"/>
    <col min="2106" max="2106" width="15.36328125" bestFit="1" customWidth="1"/>
    <col min="2107" max="2107" width="18.36328125" bestFit="1" customWidth="1"/>
    <col min="2108" max="2108" width="15.36328125" bestFit="1" customWidth="1"/>
    <col min="2109" max="2109" width="18.36328125" bestFit="1" customWidth="1"/>
    <col min="2110" max="2110" width="15.36328125" bestFit="1" customWidth="1"/>
    <col min="2111" max="2111" width="18.36328125" bestFit="1" customWidth="1"/>
    <col min="2112" max="2112" width="15.36328125" bestFit="1" customWidth="1"/>
    <col min="2113" max="2113" width="18.36328125" bestFit="1" customWidth="1"/>
    <col min="2114" max="2114" width="15.36328125" bestFit="1" customWidth="1"/>
    <col min="2115" max="2115" width="18.36328125" bestFit="1" customWidth="1"/>
    <col min="2116" max="2116" width="15.36328125" bestFit="1" customWidth="1"/>
    <col min="2117" max="2117" width="18.36328125" bestFit="1" customWidth="1"/>
    <col min="2118" max="2118" width="15.36328125" bestFit="1" customWidth="1"/>
    <col min="2119" max="2119" width="18.36328125" bestFit="1" customWidth="1"/>
    <col min="2120" max="2120" width="15.36328125" bestFit="1" customWidth="1"/>
    <col min="2121" max="2121" width="18.36328125" bestFit="1" customWidth="1"/>
    <col min="2122" max="2122" width="15.36328125" bestFit="1" customWidth="1"/>
    <col min="2123" max="2123" width="18.36328125" bestFit="1" customWidth="1"/>
    <col min="2124" max="2124" width="15.36328125" bestFit="1" customWidth="1"/>
    <col min="2125" max="2125" width="18.36328125" bestFit="1" customWidth="1"/>
    <col min="2126" max="2126" width="15.36328125" bestFit="1" customWidth="1"/>
    <col min="2127" max="2127" width="18.36328125" bestFit="1" customWidth="1"/>
    <col min="2128" max="2128" width="15.36328125" bestFit="1" customWidth="1"/>
    <col min="2129" max="2129" width="18.36328125" bestFit="1" customWidth="1"/>
    <col min="2130" max="2130" width="15.36328125" bestFit="1" customWidth="1"/>
    <col min="2131" max="2131" width="18.36328125" bestFit="1" customWidth="1"/>
    <col min="2132" max="2132" width="15.36328125" bestFit="1" customWidth="1"/>
    <col min="2133" max="2133" width="18.36328125" bestFit="1" customWidth="1"/>
    <col min="2134" max="2134" width="15.36328125" bestFit="1" customWidth="1"/>
    <col min="2135" max="2135" width="18.36328125" bestFit="1" customWidth="1"/>
    <col min="2136" max="2136" width="15.36328125" bestFit="1" customWidth="1"/>
    <col min="2137" max="2137" width="18.36328125" bestFit="1" customWidth="1"/>
    <col min="2138" max="2138" width="15.36328125" bestFit="1" customWidth="1"/>
    <col min="2139" max="2139" width="18.36328125" bestFit="1" customWidth="1"/>
    <col min="2140" max="2140" width="15.36328125" bestFit="1" customWidth="1"/>
    <col min="2141" max="2141" width="18.36328125" bestFit="1" customWidth="1"/>
    <col min="2142" max="2142" width="15.36328125" bestFit="1" customWidth="1"/>
    <col min="2143" max="2143" width="18.36328125" bestFit="1" customWidth="1"/>
    <col min="2144" max="2144" width="15.36328125" bestFit="1" customWidth="1"/>
    <col min="2145" max="2145" width="18.36328125" bestFit="1" customWidth="1"/>
    <col min="2146" max="2146" width="15.36328125" bestFit="1" customWidth="1"/>
    <col min="2147" max="2147" width="18.36328125" bestFit="1" customWidth="1"/>
    <col min="2148" max="2148" width="15.36328125" bestFit="1" customWidth="1"/>
    <col min="2149" max="2149" width="18.36328125" bestFit="1" customWidth="1"/>
    <col min="2150" max="2150" width="15.36328125" bestFit="1" customWidth="1"/>
    <col min="2151" max="2151" width="18.36328125" bestFit="1" customWidth="1"/>
    <col min="2152" max="2152" width="15.36328125" bestFit="1" customWidth="1"/>
    <col min="2153" max="2153" width="18.36328125" bestFit="1" customWidth="1"/>
    <col min="2154" max="2154" width="15.36328125" bestFit="1" customWidth="1"/>
    <col min="2155" max="2155" width="18.36328125" bestFit="1" customWidth="1"/>
    <col min="2156" max="2156" width="15.36328125" bestFit="1" customWidth="1"/>
    <col min="2157" max="2157" width="18.36328125" bestFit="1" customWidth="1"/>
    <col min="2158" max="2158" width="15.36328125" bestFit="1" customWidth="1"/>
    <col min="2159" max="2159" width="18.36328125" bestFit="1" customWidth="1"/>
    <col min="2160" max="2160" width="15.36328125" bestFit="1" customWidth="1"/>
    <col min="2161" max="2161" width="18.36328125" bestFit="1" customWidth="1"/>
    <col min="2162" max="2162" width="15.36328125" bestFit="1" customWidth="1"/>
    <col min="2163" max="2163" width="18.36328125" bestFit="1" customWidth="1"/>
    <col min="2164" max="2164" width="15.36328125" bestFit="1" customWidth="1"/>
    <col min="2165" max="2165" width="18.36328125" bestFit="1" customWidth="1"/>
    <col min="2166" max="2166" width="15.36328125" bestFit="1" customWidth="1"/>
    <col min="2167" max="2167" width="18.36328125" bestFit="1" customWidth="1"/>
    <col min="2168" max="2168" width="15.36328125" bestFit="1" customWidth="1"/>
    <col min="2169" max="2169" width="18.36328125" bestFit="1" customWidth="1"/>
    <col min="2170" max="2170" width="15.36328125" bestFit="1" customWidth="1"/>
    <col min="2171" max="2171" width="18.36328125" bestFit="1" customWidth="1"/>
    <col min="2172" max="2172" width="15.36328125" bestFit="1" customWidth="1"/>
    <col min="2173" max="2173" width="18.36328125" bestFit="1" customWidth="1"/>
    <col min="2174" max="2174" width="15.36328125" bestFit="1" customWidth="1"/>
    <col min="2175" max="2175" width="18.36328125" bestFit="1" customWidth="1"/>
    <col min="2176" max="2176" width="15.36328125" bestFit="1" customWidth="1"/>
    <col min="2177" max="2177" width="18.36328125" bestFit="1" customWidth="1"/>
    <col min="2178" max="2178" width="15.36328125" bestFit="1" customWidth="1"/>
    <col min="2179" max="2179" width="18.36328125" bestFit="1" customWidth="1"/>
    <col min="2180" max="2180" width="15.36328125" bestFit="1" customWidth="1"/>
    <col min="2181" max="2181" width="18.36328125" bestFit="1" customWidth="1"/>
    <col min="2182" max="2182" width="15.36328125" bestFit="1" customWidth="1"/>
    <col min="2183" max="2183" width="18.36328125" bestFit="1" customWidth="1"/>
    <col min="2184" max="2184" width="15.36328125" bestFit="1" customWidth="1"/>
    <col min="2185" max="2185" width="18.36328125" bestFit="1" customWidth="1"/>
    <col min="2186" max="2186" width="15.36328125" bestFit="1" customWidth="1"/>
    <col min="2187" max="2187" width="18.36328125" bestFit="1" customWidth="1"/>
    <col min="2188" max="2188" width="15.36328125" bestFit="1" customWidth="1"/>
    <col min="2189" max="2189" width="18.36328125" bestFit="1" customWidth="1"/>
    <col min="2190" max="2190" width="15.36328125" bestFit="1" customWidth="1"/>
    <col min="2191" max="2191" width="18.36328125" bestFit="1" customWidth="1"/>
    <col min="2192" max="2192" width="15.36328125" bestFit="1" customWidth="1"/>
    <col min="2193" max="2193" width="18.36328125" bestFit="1" customWidth="1"/>
    <col min="2194" max="2194" width="15.36328125" bestFit="1" customWidth="1"/>
    <col min="2195" max="2195" width="18.36328125" bestFit="1" customWidth="1"/>
    <col min="2196" max="2196" width="15.36328125" bestFit="1" customWidth="1"/>
    <col min="2197" max="2197" width="18.36328125" bestFit="1" customWidth="1"/>
    <col min="2198" max="2198" width="15.36328125" bestFit="1" customWidth="1"/>
    <col min="2199" max="2199" width="18.36328125" bestFit="1" customWidth="1"/>
    <col min="2200" max="2200" width="15.36328125" bestFit="1" customWidth="1"/>
    <col min="2201" max="2201" width="18.36328125" bestFit="1" customWidth="1"/>
    <col min="2202" max="2202" width="15.36328125" bestFit="1" customWidth="1"/>
    <col min="2203" max="2203" width="18.36328125" bestFit="1" customWidth="1"/>
    <col min="2204" max="2204" width="15.36328125" bestFit="1" customWidth="1"/>
    <col min="2205" max="2205" width="18.36328125" bestFit="1" customWidth="1"/>
    <col min="2206" max="2206" width="15.36328125" bestFit="1" customWidth="1"/>
    <col min="2207" max="2207" width="18.36328125" bestFit="1" customWidth="1"/>
    <col min="2208" max="2208" width="15.36328125" bestFit="1" customWidth="1"/>
    <col min="2209" max="2209" width="18.36328125" bestFit="1" customWidth="1"/>
    <col min="2210" max="2210" width="15.36328125" bestFit="1" customWidth="1"/>
    <col min="2211" max="2211" width="18.36328125" bestFit="1" customWidth="1"/>
    <col min="2212" max="2212" width="15.36328125" bestFit="1" customWidth="1"/>
    <col min="2213" max="2213" width="18.36328125" bestFit="1" customWidth="1"/>
    <col min="2214" max="2214" width="15.36328125" bestFit="1" customWidth="1"/>
    <col min="2215" max="2215" width="18.36328125" bestFit="1" customWidth="1"/>
    <col min="2216" max="2216" width="15.36328125" bestFit="1" customWidth="1"/>
    <col min="2217" max="2217" width="18.36328125" bestFit="1" customWidth="1"/>
    <col min="2218" max="2218" width="15.36328125" bestFit="1" customWidth="1"/>
    <col min="2219" max="2219" width="18.36328125" bestFit="1" customWidth="1"/>
    <col min="2220" max="2220" width="15.36328125" bestFit="1" customWidth="1"/>
    <col min="2221" max="2221" width="18.36328125" bestFit="1" customWidth="1"/>
    <col min="2222" max="2222" width="15.36328125" bestFit="1" customWidth="1"/>
    <col min="2223" max="2223" width="18.36328125" bestFit="1" customWidth="1"/>
    <col min="2224" max="2224" width="15.36328125" bestFit="1" customWidth="1"/>
    <col min="2225" max="2225" width="18.36328125" bestFit="1" customWidth="1"/>
    <col min="2226" max="2226" width="15.36328125" bestFit="1" customWidth="1"/>
    <col min="2227" max="2227" width="18.36328125" bestFit="1" customWidth="1"/>
    <col min="2228" max="2228" width="15.36328125" bestFit="1" customWidth="1"/>
    <col min="2229" max="2229" width="18.36328125" bestFit="1" customWidth="1"/>
    <col min="2230" max="2230" width="15.36328125" bestFit="1" customWidth="1"/>
    <col min="2231" max="2231" width="18.36328125" bestFit="1" customWidth="1"/>
    <col min="2232" max="2232" width="15.36328125" bestFit="1" customWidth="1"/>
    <col min="2233" max="2233" width="18.36328125" bestFit="1" customWidth="1"/>
    <col min="2234" max="2234" width="15.36328125" bestFit="1" customWidth="1"/>
    <col min="2235" max="2235" width="18.36328125" bestFit="1" customWidth="1"/>
    <col min="2236" max="2236" width="15.36328125" bestFit="1" customWidth="1"/>
    <col min="2237" max="2237" width="18.36328125" bestFit="1" customWidth="1"/>
    <col min="2238" max="2238" width="15.36328125" bestFit="1" customWidth="1"/>
    <col min="2239" max="2239" width="18.36328125" bestFit="1" customWidth="1"/>
    <col min="2240" max="2240" width="15.36328125" bestFit="1" customWidth="1"/>
    <col min="2241" max="2241" width="18.36328125" bestFit="1" customWidth="1"/>
    <col min="2242" max="2242" width="15.36328125" bestFit="1" customWidth="1"/>
    <col min="2243" max="2243" width="18.36328125" bestFit="1" customWidth="1"/>
    <col min="2244" max="2244" width="15.36328125" bestFit="1" customWidth="1"/>
    <col min="2245" max="2245" width="18.36328125" bestFit="1" customWidth="1"/>
    <col min="2246" max="2246" width="15.36328125" bestFit="1" customWidth="1"/>
    <col min="2247" max="2247" width="18.36328125" bestFit="1" customWidth="1"/>
    <col min="2248" max="2248" width="15.36328125" bestFit="1" customWidth="1"/>
    <col min="2249" max="2249" width="18.36328125" bestFit="1" customWidth="1"/>
    <col min="2250" max="2250" width="15.36328125" bestFit="1" customWidth="1"/>
    <col min="2251" max="2251" width="18.36328125" bestFit="1" customWidth="1"/>
    <col min="2252" max="2252" width="15.36328125" bestFit="1" customWidth="1"/>
    <col min="2253" max="2253" width="18.36328125" bestFit="1" customWidth="1"/>
    <col min="2254" max="2254" width="15.36328125" bestFit="1" customWidth="1"/>
    <col min="2255" max="2255" width="18.36328125" bestFit="1" customWidth="1"/>
    <col min="2256" max="2256" width="15.36328125" bestFit="1" customWidth="1"/>
    <col min="2257" max="2257" width="18.36328125" bestFit="1" customWidth="1"/>
    <col min="2258" max="2258" width="15.36328125" bestFit="1" customWidth="1"/>
    <col min="2259" max="2259" width="18.36328125" bestFit="1" customWidth="1"/>
    <col min="2260" max="2260" width="15.36328125" bestFit="1" customWidth="1"/>
    <col min="2261" max="2261" width="18.36328125" bestFit="1" customWidth="1"/>
    <col min="2262" max="2262" width="15.36328125" bestFit="1" customWidth="1"/>
    <col min="2263" max="2263" width="18.36328125" bestFit="1" customWidth="1"/>
    <col min="2264" max="2264" width="15.36328125" bestFit="1" customWidth="1"/>
    <col min="2265" max="2265" width="18.36328125" bestFit="1" customWidth="1"/>
    <col min="2266" max="2266" width="15.36328125" bestFit="1" customWidth="1"/>
    <col min="2267" max="2267" width="18.36328125" bestFit="1" customWidth="1"/>
    <col min="2268" max="2268" width="15.36328125" bestFit="1" customWidth="1"/>
    <col min="2269" max="2269" width="18.36328125" bestFit="1" customWidth="1"/>
    <col min="2270" max="2270" width="15.36328125" bestFit="1" customWidth="1"/>
    <col min="2271" max="2271" width="18.36328125" bestFit="1" customWidth="1"/>
    <col min="2272" max="2272" width="15.36328125" bestFit="1" customWidth="1"/>
    <col min="2273" max="2273" width="18.36328125" bestFit="1" customWidth="1"/>
    <col min="2274" max="2274" width="15.36328125" bestFit="1" customWidth="1"/>
    <col min="2275" max="2275" width="18.36328125" bestFit="1" customWidth="1"/>
    <col min="2276" max="2276" width="15.36328125" bestFit="1" customWidth="1"/>
    <col min="2277" max="2277" width="18.36328125" bestFit="1" customWidth="1"/>
    <col min="2278" max="2278" width="14.26953125" bestFit="1" customWidth="1"/>
    <col min="2279" max="2279" width="17.36328125" bestFit="1" customWidth="1"/>
    <col min="2280" max="2280" width="14.26953125" bestFit="1" customWidth="1"/>
    <col min="2281" max="2281" width="17.36328125" bestFit="1" customWidth="1"/>
    <col min="2282" max="2282" width="14.26953125" bestFit="1" customWidth="1"/>
    <col min="2283" max="2283" width="17.36328125" bestFit="1" customWidth="1"/>
    <col min="2284" max="2284" width="14.26953125" bestFit="1" customWidth="1"/>
    <col min="2285" max="2285" width="17.36328125" bestFit="1" customWidth="1"/>
    <col min="2286" max="2286" width="14.26953125" bestFit="1" customWidth="1"/>
    <col min="2287" max="2287" width="17.36328125" bestFit="1" customWidth="1"/>
    <col min="2288" max="2288" width="14.26953125" bestFit="1" customWidth="1"/>
    <col min="2289" max="2289" width="17.36328125" bestFit="1" customWidth="1"/>
    <col min="2290" max="2290" width="14.26953125" bestFit="1" customWidth="1"/>
    <col min="2291" max="2291" width="17.36328125" bestFit="1" customWidth="1"/>
    <col min="2292" max="2292" width="14.26953125" bestFit="1" customWidth="1"/>
    <col min="2293" max="2293" width="17.36328125" bestFit="1" customWidth="1"/>
    <col min="2294" max="2294" width="14.26953125" bestFit="1" customWidth="1"/>
    <col min="2295" max="2295" width="17.36328125" bestFit="1" customWidth="1"/>
    <col min="2296" max="2296" width="14.26953125" bestFit="1" customWidth="1"/>
    <col min="2297" max="2297" width="17.36328125" bestFit="1" customWidth="1"/>
    <col min="2298" max="2298" width="14.26953125" bestFit="1" customWidth="1"/>
    <col min="2299" max="2299" width="17.36328125" bestFit="1" customWidth="1"/>
    <col min="2300" max="2300" width="14.26953125" bestFit="1" customWidth="1"/>
    <col min="2301" max="2301" width="17.36328125" bestFit="1" customWidth="1"/>
    <col min="2302" max="2302" width="14.26953125" bestFit="1" customWidth="1"/>
    <col min="2303" max="2303" width="17.36328125" bestFit="1" customWidth="1"/>
    <col min="2304" max="2304" width="14.26953125" bestFit="1" customWidth="1"/>
    <col min="2305" max="2305" width="17.36328125" bestFit="1" customWidth="1"/>
    <col min="2306" max="2306" width="14.26953125" bestFit="1" customWidth="1"/>
    <col min="2307" max="2307" width="17.36328125" bestFit="1" customWidth="1"/>
    <col min="2308" max="2308" width="14.26953125" bestFit="1" customWidth="1"/>
    <col min="2309" max="2309" width="17.36328125" bestFit="1" customWidth="1"/>
    <col min="2310" max="2310" width="14.26953125" bestFit="1" customWidth="1"/>
    <col min="2311" max="2311" width="17.36328125" bestFit="1" customWidth="1"/>
    <col min="2312" max="2312" width="14.26953125" bestFit="1" customWidth="1"/>
    <col min="2313" max="2313" width="17.36328125" bestFit="1" customWidth="1"/>
    <col min="2314" max="2314" width="14.26953125" bestFit="1" customWidth="1"/>
    <col min="2315" max="2315" width="17.36328125" bestFit="1" customWidth="1"/>
    <col min="2316" max="2316" width="14.26953125" bestFit="1" customWidth="1"/>
    <col min="2317" max="2317" width="17.36328125" bestFit="1" customWidth="1"/>
    <col min="2318" max="2318" width="14.26953125" bestFit="1" customWidth="1"/>
    <col min="2319" max="2319" width="17.36328125" bestFit="1" customWidth="1"/>
    <col min="2320" max="2320" width="14.26953125" bestFit="1" customWidth="1"/>
    <col min="2321" max="2321" width="17.36328125" bestFit="1" customWidth="1"/>
    <col min="2322" max="2322" width="14.26953125" bestFit="1" customWidth="1"/>
    <col min="2323" max="2323" width="17.36328125" bestFit="1" customWidth="1"/>
    <col min="2324" max="2324" width="14.26953125" bestFit="1" customWidth="1"/>
    <col min="2325" max="2325" width="17.36328125" bestFit="1" customWidth="1"/>
    <col min="2326" max="2326" width="14.26953125" bestFit="1" customWidth="1"/>
    <col min="2327" max="2327" width="17.36328125" bestFit="1" customWidth="1"/>
    <col min="2328" max="2328" width="14.26953125" bestFit="1" customWidth="1"/>
    <col min="2329" max="2329" width="17.36328125" bestFit="1" customWidth="1"/>
    <col min="2330" max="2330" width="14.26953125" bestFit="1" customWidth="1"/>
    <col min="2331" max="2331" width="17.36328125" bestFit="1" customWidth="1"/>
    <col min="2332" max="2332" width="14.26953125" bestFit="1" customWidth="1"/>
    <col min="2333" max="2333" width="17.36328125" bestFit="1" customWidth="1"/>
    <col min="2334" max="2334" width="15.36328125" bestFit="1" customWidth="1"/>
    <col min="2335" max="2335" width="18.36328125" bestFit="1" customWidth="1"/>
    <col min="2336" max="2336" width="15.36328125" bestFit="1" customWidth="1"/>
    <col min="2337" max="2337" width="18.36328125" bestFit="1" customWidth="1"/>
    <col min="2338" max="2338" width="15.36328125" bestFit="1" customWidth="1"/>
    <col min="2339" max="2339" width="18.36328125" bestFit="1" customWidth="1"/>
    <col min="2340" max="2340" width="15.36328125" bestFit="1" customWidth="1"/>
    <col min="2341" max="2341" width="18.36328125" bestFit="1" customWidth="1"/>
    <col min="2342" max="2342" width="15.36328125" bestFit="1" customWidth="1"/>
    <col min="2343" max="2343" width="18.36328125" bestFit="1" customWidth="1"/>
    <col min="2344" max="2344" width="15.36328125" bestFit="1" customWidth="1"/>
    <col min="2345" max="2345" width="18.36328125" bestFit="1" customWidth="1"/>
    <col min="2346" max="2346" width="15.36328125" bestFit="1" customWidth="1"/>
    <col min="2347" max="2347" width="18.36328125" bestFit="1" customWidth="1"/>
    <col min="2348" max="2348" width="15.36328125" bestFit="1" customWidth="1"/>
    <col min="2349" max="2349" width="18.36328125" bestFit="1" customWidth="1"/>
    <col min="2350" max="2350" width="15.36328125" bestFit="1" customWidth="1"/>
    <col min="2351" max="2351" width="18.36328125" bestFit="1" customWidth="1"/>
    <col min="2352" max="2352" width="15.36328125" bestFit="1" customWidth="1"/>
    <col min="2353" max="2353" width="18.36328125" bestFit="1" customWidth="1"/>
    <col min="2354" max="2354" width="15.36328125" bestFit="1" customWidth="1"/>
    <col min="2355" max="2355" width="18.36328125" bestFit="1" customWidth="1"/>
    <col min="2356" max="2356" width="15.36328125" bestFit="1" customWidth="1"/>
    <col min="2357" max="2357" width="18.36328125" bestFit="1" customWidth="1"/>
    <col min="2358" max="2358" width="15.36328125" bestFit="1" customWidth="1"/>
    <col min="2359" max="2359" width="18.36328125" bestFit="1" customWidth="1"/>
    <col min="2360" max="2360" width="15.36328125" bestFit="1" customWidth="1"/>
    <col min="2361" max="2361" width="18.36328125" bestFit="1" customWidth="1"/>
    <col min="2362" max="2362" width="15.36328125" bestFit="1" customWidth="1"/>
    <col min="2363" max="2363" width="18.36328125" bestFit="1" customWidth="1"/>
    <col min="2364" max="2364" width="15.36328125" bestFit="1" customWidth="1"/>
    <col min="2365" max="2365" width="18.36328125" bestFit="1" customWidth="1"/>
    <col min="2366" max="2366" width="15.36328125" bestFit="1" customWidth="1"/>
    <col min="2367" max="2367" width="18.36328125" bestFit="1" customWidth="1"/>
    <col min="2368" max="2368" width="15.36328125" bestFit="1" customWidth="1"/>
    <col min="2369" max="2369" width="18.36328125" bestFit="1" customWidth="1"/>
    <col min="2370" max="2370" width="15.36328125" bestFit="1" customWidth="1"/>
    <col min="2371" max="2371" width="18.36328125" bestFit="1" customWidth="1"/>
    <col min="2372" max="2372" width="15.36328125" bestFit="1" customWidth="1"/>
    <col min="2373" max="2373" width="18.36328125" bestFit="1" customWidth="1"/>
    <col min="2374" max="2374" width="15.36328125" bestFit="1" customWidth="1"/>
    <col min="2375" max="2375" width="18.36328125" bestFit="1" customWidth="1"/>
    <col min="2376" max="2376" width="15.36328125" bestFit="1" customWidth="1"/>
    <col min="2377" max="2377" width="18.36328125" bestFit="1" customWidth="1"/>
    <col min="2378" max="2378" width="15.36328125" bestFit="1" customWidth="1"/>
    <col min="2379" max="2379" width="18.36328125" bestFit="1" customWidth="1"/>
    <col min="2380" max="2380" width="15.36328125" bestFit="1" customWidth="1"/>
    <col min="2381" max="2381" width="18.36328125" bestFit="1" customWidth="1"/>
    <col min="2382" max="2382" width="15.36328125" bestFit="1" customWidth="1"/>
    <col min="2383" max="2383" width="18.36328125" bestFit="1" customWidth="1"/>
    <col min="2384" max="2384" width="15.36328125" bestFit="1" customWidth="1"/>
    <col min="2385" max="2385" width="18.36328125" bestFit="1" customWidth="1"/>
    <col min="2386" max="2386" width="15.36328125" bestFit="1" customWidth="1"/>
    <col min="2387" max="2387" width="18.36328125" bestFit="1" customWidth="1"/>
    <col min="2388" max="2388" width="15.36328125" bestFit="1" customWidth="1"/>
    <col min="2389" max="2389" width="18.36328125" bestFit="1" customWidth="1"/>
    <col min="2390" max="2390" width="15.36328125" bestFit="1" customWidth="1"/>
    <col min="2391" max="2391" width="18.36328125" bestFit="1" customWidth="1"/>
    <col min="2392" max="2392" width="15.36328125" bestFit="1" customWidth="1"/>
    <col min="2393" max="2393" width="18.36328125" bestFit="1" customWidth="1"/>
    <col min="2394" max="2394" width="15.36328125" bestFit="1" customWidth="1"/>
    <col min="2395" max="2395" width="18.36328125" bestFit="1" customWidth="1"/>
    <col min="2396" max="2396" width="15.36328125" bestFit="1" customWidth="1"/>
    <col min="2397" max="2397" width="18.36328125" bestFit="1" customWidth="1"/>
    <col min="2398" max="2398" width="15.36328125" bestFit="1" customWidth="1"/>
    <col min="2399" max="2399" width="18.36328125" bestFit="1" customWidth="1"/>
    <col min="2400" max="2400" width="15.36328125" bestFit="1" customWidth="1"/>
    <col min="2401" max="2401" width="18.36328125" bestFit="1" customWidth="1"/>
    <col min="2402" max="2402" width="15.36328125" bestFit="1" customWidth="1"/>
    <col min="2403" max="2403" width="18.36328125" bestFit="1" customWidth="1"/>
    <col min="2404" max="2404" width="15.36328125" bestFit="1" customWidth="1"/>
    <col min="2405" max="2405" width="18.36328125" bestFit="1" customWidth="1"/>
    <col min="2406" max="2406" width="15.36328125" bestFit="1" customWidth="1"/>
    <col min="2407" max="2407" width="18.36328125" bestFit="1" customWidth="1"/>
    <col min="2408" max="2408" width="15.36328125" bestFit="1" customWidth="1"/>
    <col min="2409" max="2409" width="18.36328125" bestFit="1" customWidth="1"/>
    <col min="2410" max="2410" width="15.36328125" bestFit="1" customWidth="1"/>
    <col min="2411" max="2411" width="18.36328125" bestFit="1" customWidth="1"/>
    <col min="2412" max="2412" width="15.36328125" bestFit="1" customWidth="1"/>
    <col min="2413" max="2413" width="18.36328125" bestFit="1" customWidth="1"/>
    <col min="2414" max="2414" width="15.36328125" bestFit="1" customWidth="1"/>
    <col min="2415" max="2415" width="18.36328125" bestFit="1" customWidth="1"/>
    <col min="2416" max="2416" width="15.36328125" bestFit="1" customWidth="1"/>
    <col min="2417" max="2417" width="18.36328125" bestFit="1" customWidth="1"/>
    <col min="2418" max="2418" width="15.36328125" bestFit="1" customWidth="1"/>
    <col min="2419" max="2419" width="18.36328125" bestFit="1" customWidth="1"/>
    <col min="2420" max="2420" width="15.36328125" bestFit="1" customWidth="1"/>
    <col min="2421" max="2421" width="18.36328125" bestFit="1" customWidth="1"/>
    <col min="2422" max="2422" width="15.36328125" bestFit="1" customWidth="1"/>
    <col min="2423" max="2423" width="18.36328125" bestFit="1" customWidth="1"/>
    <col min="2424" max="2424" width="15.36328125" bestFit="1" customWidth="1"/>
    <col min="2425" max="2425" width="18.36328125" bestFit="1" customWidth="1"/>
    <col min="2426" max="2426" width="15.36328125" bestFit="1" customWidth="1"/>
    <col min="2427" max="2427" width="18.36328125" bestFit="1" customWidth="1"/>
    <col min="2428" max="2428" width="15.36328125" bestFit="1" customWidth="1"/>
    <col min="2429" max="2429" width="18.36328125" bestFit="1" customWidth="1"/>
    <col min="2430" max="2430" width="15.36328125" bestFit="1" customWidth="1"/>
    <col min="2431" max="2431" width="18.36328125" bestFit="1" customWidth="1"/>
    <col min="2432" max="2432" width="15.36328125" bestFit="1" customWidth="1"/>
    <col min="2433" max="2433" width="18.36328125" bestFit="1" customWidth="1"/>
    <col min="2434" max="2434" width="15.36328125" bestFit="1" customWidth="1"/>
    <col min="2435" max="2435" width="18.36328125" bestFit="1" customWidth="1"/>
    <col min="2436" max="2436" width="15.36328125" bestFit="1" customWidth="1"/>
    <col min="2437" max="2437" width="18.36328125" bestFit="1" customWidth="1"/>
    <col min="2438" max="2438" width="15.36328125" bestFit="1" customWidth="1"/>
    <col min="2439" max="2439" width="18.36328125" bestFit="1" customWidth="1"/>
    <col min="2440" max="2440" width="15.36328125" bestFit="1" customWidth="1"/>
    <col min="2441" max="2441" width="18.36328125" bestFit="1" customWidth="1"/>
    <col min="2442" max="2442" width="15.36328125" bestFit="1" customWidth="1"/>
    <col min="2443" max="2443" width="18.36328125" bestFit="1" customWidth="1"/>
    <col min="2444" max="2444" width="15.36328125" bestFit="1" customWidth="1"/>
    <col min="2445" max="2445" width="18.36328125" bestFit="1" customWidth="1"/>
    <col min="2446" max="2446" width="15.36328125" bestFit="1" customWidth="1"/>
    <col min="2447" max="2447" width="18.36328125" bestFit="1" customWidth="1"/>
    <col min="2448" max="2448" width="15.36328125" bestFit="1" customWidth="1"/>
    <col min="2449" max="2449" width="18.36328125" bestFit="1" customWidth="1"/>
    <col min="2450" max="2450" width="15.36328125" bestFit="1" customWidth="1"/>
    <col min="2451" max="2451" width="18.36328125" bestFit="1" customWidth="1"/>
    <col min="2452" max="2452" width="15.36328125" bestFit="1" customWidth="1"/>
    <col min="2453" max="2453" width="18.36328125" bestFit="1" customWidth="1"/>
    <col min="2454" max="2454" width="15.36328125" bestFit="1" customWidth="1"/>
    <col min="2455" max="2455" width="18.36328125" bestFit="1" customWidth="1"/>
    <col min="2456" max="2456" width="15.36328125" bestFit="1" customWidth="1"/>
    <col min="2457" max="2457" width="18.36328125" bestFit="1" customWidth="1"/>
    <col min="2458" max="2458" width="15.36328125" bestFit="1" customWidth="1"/>
    <col min="2459" max="2459" width="18.36328125" bestFit="1" customWidth="1"/>
    <col min="2460" max="2460" width="15.36328125" bestFit="1" customWidth="1"/>
    <col min="2461" max="2461" width="18.36328125" bestFit="1" customWidth="1"/>
    <col min="2462" max="2462" width="15.36328125" bestFit="1" customWidth="1"/>
    <col min="2463" max="2463" width="18.36328125" bestFit="1" customWidth="1"/>
    <col min="2464" max="2464" width="15.36328125" bestFit="1" customWidth="1"/>
    <col min="2465" max="2465" width="18.36328125" bestFit="1" customWidth="1"/>
    <col min="2466" max="2466" width="15.36328125" bestFit="1" customWidth="1"/>
    <col min="2467" max="2467" width="18.36328125" bestFit="1" customWidth="1"/>
    <col min="2468" max="2468" width="15.36328125" bestFit="1" customWidth="1"/>
    <col min="2469" max="2469" width="18.36328125" bestFit="1" customWidth="1"/>
    <col min="2470" max="2470" width="15.36328125" bestFit="1" customWidth="1"/>
    <col min="2471" max="2471" width="18.36328125" bestFit="1" customWidth="1"/>
    <col min="2472" max="2472" width="15.36328125" bestFit="1" customWidth="1"/>
    <col min="2473" max="2473" width="18.36328125" bestFit="1" customWidth="1"/>
    <col min="2474" max="2474" width="15.36328125" bestFit="1" customWidth="1"/>
    <col min="2475" max="2475" width="18.36328125" bestFit="1" customWidth="1"/>
    <col min="2476" max="2476" width="15.36328125" bestFit="1" customWidth="1"/>
    <col min="2477" max="2477" width="18.36328125" bestFit="1" customWidth="1"/>
    <col min="2478" max="2478" width="15.36328125" bestFit="1" customWidth="1"/>
    <col min="2479" max="2479" width="18.36328125" bestFit="1" customWidth="1"/>
    <col min="2480" max="2480" width="15.36328125" bestFit="1" customWidth="1"/>
    <col min="2481" max="2481" width="18.36328125" bestFit="1" customWidth="1"/>
    <col min="2482" max="2482" width="15.36328125" bestFit="1" customWidth="1"/>
    <col min="2483" max="2483" width="18.36328125" bestFit="1" customWidth="1"/>
    <col min="2484" max="2484" width="15.36328125" bestFit="1" customWidth="1"/>
    <col min="2485" max="2485" width="18.36328125" bestFit="1" customWidth="1"/>
    <col min="2486" max="2486" width="15.36328125" bestFit="1" customWidth="1"/>
    <col min="2487" max="2487" width="18.36328125" bestFit="1" customWidth="1"/>
    <col min="2488" max="2488" width="15.36328125" bestFit="1" customWidth="1"/>
    <col min="2489" max="2489" width="18.36328125" bestFit="1" customWidth="1"/>
    <col min="2490" max="2490" width="15.36328125" bestFit="1" customWidth="1"/>
    <col min="2491" max="2491" width="18.36328125" bestFit="1" customWidth="1"/>
    <col min="2492" max="2492" width="15.36328125" bestFit="1" customWidth="1"/>
    <col min="2493" max="2493" width="18.36328125" bestFit="1" customWidth="1"/>
    <col min="2494" max="2494" width="15.36328125" bestFit="1" customWidth="1"/>
    <col min="2495" max="2495" width="18.36328125" bestFit="1" customWidth="1"/>
    <col min="2496" max="2496" width="15.36328125" bestFit="1" customWidth="1"/>
    <col min="2497" max="2497" width="18.36328125" bestFit="1" customWidth="1"/>
    <col min="2498" max="2498" width="15.36328125" bestFit="1" customWidth="1"/>
    <col min="2499" max="2499" width="18.36328125" bestFit="1" customWidth="1"/>
    <col min="2500" max="2500" width="15.36328125" bestFit="1" customWidth="1"/>
    <col min="2501" max="2501" width="18.36328125" bestFit="1" customWidth="1"/>
    <col min="2502" max="2502" width="15.36328125" bestFit="1" customWidth="1"/>
    <col min="2503" max="2503" width="18.36328125" bestFit="1" customWidth="1"/>
    <col min="2504" max="2504" width="15.36328125" bestFit="1" customWidth="1"/>
    <col min="2505" max="2505" width="18.36328125" bestFit="1" customWidth="1"/>
    <col min="2506" max="2506" width="15.36328125" bestFit="1" customWidth="1"/>
    <col min="2507" max="2507" width="18.36328125" bestFit="1" customWidth="1"/>
    <col min="2508" max="2508" width="15.36328125" bestFit="1" customWidth="1"/>
    <col min="2509" max="2509" width="18.36328125" bestFit="1" customWidth="1"/>
    <col min="2510" max="2510" width="15.36328125" bestFit="1" customWidth="1"/>
    <col min="2511" max="2511" width="18.36328125" bestFit="1" customWidth="1"/>
    <col min="2512" max="2512" width="15.36328125" bestFit="1" customWidth="1"/>
    <col min="2513" max="2513" width="18.36328125" bestFit="1" customWidth="1"/>
    <col min="2514" max="2514" width="15.36328125" bestFit="1" customWidth="1"/>
    <col min="2515" max="2515" width="18.36328125" bestFit="1" customWidth="1"/>
    <col min="2516" max="2516" width="15.36328125" bestFit="1" customWidth="1"/>
    <col min="2517" max="2517" width="18.36328125" bestFit="1" customWidth="1"/>
    <col min="2518" max="2518" width="15.36328125" bestFit="1" customWidth="1"/>
    <col min="2519" max="2519" width="18.36328125" bestFit="1" customWidth="1"/>
    <col min="2520" max="2520" width="15.36328125" bestFit="1" customWidth="1"/>
    <col min="2521" max="2521" width="18.36328125" bestFit="1" customWidth="1"/>
    <col min="2522" max="2522" width="15.36328125" bestFit="1" customWidth="1"/>
    <col min="2523" max="2523" width="18.36328125" bestFit="1" customWidth="1"/>
    <col min="2524" max="2524" width="15.36328125" bestFit="1" customWidth="1"/>
    <col min="2525" max="2525" width="18.36328125" bestFit="1" customWidth="1"/>
    <col min="2526" max="2526" width="15.36328125" bestFit="1" customWidth="1"/>
    <col min="2527" max="2527" width="18.36328125" bestFit="1" customWidth="1"/>
    <col min="2528" max="2528" width="15.36328125" bestFit="1" customWidth="1"/>
    <col min="2529" max="2529" width="18.36328125" bestFit="1" customWidth="1"/>
    <col min="2530" max="2530" width="15.36328125" bestFit="1" customWidth="1"/>
    <col min="2531" max="2531" width="18.36328125" bestFit="1" customWidth="1"/>
    <col min="2532" max="2532" width="15.36328125" bestFit="1" customWidth="1"/>
    <col min="2533" max="2533" width="18.36328125" bestFit="1" customWidth="1"/>
    <col min="2534" max="2534" width="15.36328125" bestFit="1" customWidth="1"/>
    <col min="2535" max="2535" width="18.36328125" bestFit="1" customWidth="1"/>
    <col min="2536" max="2536" width="15.36328125" bestFit="1" customWidth="1"/>
    <col min="2537" max="2537" width="18.36328125" bestFit="1" customWidth="1"/>
    <col min="2538" max="2538" width="15.36328125" bestFit="1" customWidth="1"/>
    <col min="2539" max="2539" width="18.36328125" bestFit="1" customWidth="1"/>
    <col min="2540" max="2540" width="15.36328125" bestFit="1" customWidth="1"/>
    <col min="2541" max="2541" width="18.36328125" bestFit="1" customWidth="1"/>
    <col min="2542" max="2542" width="15.36328125" bestFit="1" customWidth="1"/>
    <col min="2543" max="2543" width="18.36328125" bestFit="1" customWidth="1"/>
    <col min="2544" max="2544" width="15.36328125" bestFit="1" customWidth="1"/>
    <col min="2545" max="2545" width="18.36328125" bestFit="1" customWidth="1"/>
    <col min="2546" max="2546" width="15.36328125" bestFit="1" customWidth="1"/>
    <col min="2547" max="2547" width="18.36328125" bestFit="1" customWidth="1"/>
    <col min="2548" max="2548" width="15.36328125" bestFit="1" customWidth="1"/>
    <col min="2549" max="2549" width="18.36328125" bestFit="1" customWidth="1"/>
    <col min="2550" max="2550" width="15.36328125" bestFit="1" customWidth="1"/>
    <col min="2551" max="2551" width="18.36328125" bestFit="1" customWidth="1"/>
    <col min="2552" max="2552" width="15.36328125" bestFit="1" customWidth="1"/>
    <col min="2553" max="2553" width="18.36328125" bestFit="1" customWidth="1"/>
    <col min="2554" max="2554" width="15.36328125" bestFit="1" customWidth="1"/>
    <col min="2555" max="2555" width="18.36328125" bestFit="1" customWidth="1"/>
    <col min="2556" max="2556" width="10.7265625" bestFit="1" customWidth="1"/>
  </cols>
  <sheetData>
    <row r="1" spans="1:5" x14ac:dyDescent="0.35">
      <c r="B1" s="23" t="s">
        <v>1482</v>
      </c>
    </row>
    <row r="3" spans="1:5" x14ac:dyDescent="0.35">
      <c r="A3" s="13" t="s">
        <v>1463</v>
      </c>
      <c r="B3" t="s">
        <v>1465</v>
      </c>
      <c r="D3" s="13" t="s">
        <v>1463</v>
      </c>
      <c r="E3" t="s">
        <v>1465</v>
      </c>
    </row>
    <row r="4" spans="1:5" x14ac:dyDescent="0.35">
      <c r="A4" s="14" t="s">
        <v>27</v>
      </c>
      <c r="B4" s="32">
        <v>463</v>
      </c>
      <c r="D4" s="14" t="s">
        <v>159</v>
      </c>
      <c r="E4" s="32">
        <v>309</v>
      </c>
    </row>
    <row r="5" spans="1:5" x14ac:dyDescent="0.35">
      <c r="A5" s="14" t="s">
        <v>20</v>
      </c>
      <c r="B5" s="32">
        <v>518</v>
      </c>
      <c r="D5" s="14" t="s">
        <v>156</v>
      </c>
      <c r="E5" s="32">
        <v>320</v>
      </c>
    </row>
    <row r="6" spans="1:5" x14ac:dyDescent="0.35">
      <c r="A6" s="14" t="s">
        <v>36</v>
      </c>
      <c r="B6" s="32">
        <v>519</v>
      </c>
      <c r="D6" s="14" t="s">
        <v>167</v>
      </c>
      <c r="E6" s="32">
        <v>287</v>
      </c>
    </row>
    <row r="7" spans="1:5" x14ac:dyDescent="0.35">
      <c r="A7" s="14" t="s">
        <v>1464</v>
      </c>
      <c r="B7" s="32">
        <v>1500</v>
      </c>
      <c r="D7" s="14" t="s">
        <v>154</v>
      </c>
      <c r="E7" s="32">
        <v>312</v>
      </c>
    </row>
    <row r="8" spans="1:5" x14ac:dyDescent="0.35">
      <c r="D8" s="14" t="s">
        <v>150</v>
      </c>
      <c r="E8" s="32">
        <v>272</v>
      </c>
    </row>
    <row r="9" spans="1:5" x14ac:dyDescent="0.35">
      <c r="B9" s="23" t="s">
        <v>1483</v>
      </c>
      <c r="D9" s="14" t="s">
        <v>1464</v>
      </c>
      <c r="E9" s="32">
        <v>1500</v>
      </c>
    </row>
    <row r="10" spans="1:5" x14ac:dyDescent="0.35">
      <c r="B10" s="23"/>
    </row>
    <row r="11" spans="1:5" x14ac:dyDescent="0.35">
      <c r="A11" s="13" t="s">
        <v>1463</v>
      </c>
      <c r="B11" t="s">
        <v>1466</v>
      </c>
    </row>
    <row r="12" spans="1:5" x14ac:dyDescent="0.35">
      <c r="A12" s="14" t="s">
        <v>154</v>
      </c>
      <c r="B12" s="24">
        <v>149.70192307692307</v>
      </c>
    </row>
    <row r="13" spans="1:5" x14ac:dyDescent="0.35">
      <c r="A13" s="14" t="s">
        <v>150</v>
      </c>
      <c r="B13" s="24">
        <v>150.88235294117646</v>
      </c>
    </row>
    <row r="14" spans="1:5" x14ac:dyDescent="0.35">
      <c r="A14" s="14" t="s">
        <v>159</v>
      </c>
      <c r="B14" s="24">
        <v>152.40129449838187</v>
      </c>
    </row>
    <row r="15" spans="1:5" x14ac:dyDescent="0.35">
      <c r="A15" s="14" t="s">
        <v>167</v>
      </c>
      <c r="B15" s="24">
        <v>152.62717770034843</v>
      </c>
    </row>
    <row r="16" spans="1:5" x14ac:dyDescent="0.35">
      <c r="A16" s="14" t="s">
        <v>156</v>
      </c>
      <c r="B16" s="24">
        <v>153.16249999999999</v>
      </c>
    </row>
    <row r="17" spans="1:3" x14ac:dyDescent="0.35">
      <c r="A17" s="14" t="s">
        <v>1464</v>
      </c>
      <c r="B17" s="24">
        <v>151.77000000000001</v>
      </c>
    </row>
    <row r="18" spans="1:3" x14ac:dyDescent="0.35">
      <c r="A18" s="14"/>
    </row>
    <row r="19" spans="1:3" x14ac:dyDescent="0.35">
      <c r="A19" s="14"/>
      <c r="B19" s="23" t="s">
        <v>1484</v>
      </c>
    </row>
    <row r="20" spans="1:3" x14ac:dyDescent="0.35">
      <c r="A20" s="14"/>
      <c r="B20" s="23"/>
    </row>
    <row r="21" spans="1:3" x14ac:dyDescent="0.35">
      <c r="A21" s="13" t="s">
        <v>1463</v>
      </c>
      <c r="B21" t="s">
        <v>1471</v>
      </c>
    </row>
    <row r="22" spans="1:3" x14ac:dyDescent="0.35">
      <c r="A22" s="14" t="s">
        <v>1470</v>
      </c>
      <c r="B22" s="26">
        <v>0.52200000000000002</v>
      </c>
    </row>
    <row r="23" spans="1:3" x14ac:dyDescent="0.35">
      <c r="A23" s="14" t="s">
        <v>1469</v>
      </c>
      <c r="B23" s="26">
        <v>0.47799999999999998</v>
      </c>
    </row>
    <row r="24" spans="1:3" x14ac:dyDescent="0.35">
      <c r="A24" s="14" t="s">
        <v>1464</v>
      </c>
      <c r="B24" s="26">
        <v>1</v>
      </c>
    </row>
    <row r="26" spans="1:3" x14ac:dyDescent="0.35">
      <c r="B26" s="23" t="s">
        <v>1486</v>
      </c>
    </row>
    <row r="27" spans="1:3" x14ac:dyDescent="0.35">
      <c r="B27" s="23"/>
    </row>
    <row r="28" spans="1:3" x14ac:dyDescent="0.35">
      <c r="A28" s="13" t="s">
        <v>1463</v>
      </c>
      <c r="B28" t="s">
        <v>1512</v>
      </c>
      <c r="C28" t="s">
        <v>1513</v>
      </c>
    </row>
    <row r="29" spans="1:3" x14ac:dyDescent="0.35">
      <c r="A29" s="14" t="s">
        <v>156</v>
      </c>
      <c r="B29" s="32">
        <v>49012</v>
      </c>
      <c r="C29" s="32">
        <v>4674</v>
      </c>
    </row>
    <row r="30" spans="1:3" x14ac:dyDescent="0.35">
      <c r="A30" s="14" t="s">
        <v>159</v>
      </c>
      <c r="B30" s="32">
        <v>47092</v>
      </c>
      <c r="C30" s="32">
        <v>4486</v>
      </c>
    </row>
    <row r="31" spans="1:3" x14ac:dyDescent="0.35">
      <c r="A31" s="14" t="s">
        <v>154</v>
      </c>
      <c r="B31" s="32">
        <v>46707</v>
      </c>
      <c r="C31" s="32">
        <v>4395</v>
      </c>
    </row>
    <row r="32" spans="1:3" x14ac:dyDescent="0.35">
      <c r="A32" s="14" t="s">
        <v>167</v>
      </c>
      <c r="B32" s="32">
        <v>43804</v>
      </c>
      <c r="C32" s="32">
        <v>4046</v>
      </c>
    </row>
    <row r="33" spans="1:4" x14ac:dyDescent="0.35">
      <c r="A33" s="14" t="s">
        <v>150</v>
      </c>
      <c r="B33" s="32">
        <v>41040</v>
      </c>
      <c r="C33" s="32">
        <v>4160</v>
      </c>
    </row>
    <row r="34" spans="1:4" x14ac:dyDescent="0.35">
      <c r="A34" s="14" t="s">
        <v>1464</v>
      </c>
      <c r="B34" s="32">
        <v>227655</v>
      </c>
      <c r="C34" s="32">
        <v>21761</v>
      </c>
    </row>
    <row r="35" spans="1:4" x14ac:dyDescent="0.35">
      <c r="A35" s="14"/>
      <c r="B35" s="23" t="s">
        <v>1485</v>
      </c>
      <c r="D35" s="31"/>
    </row>
    <row r="37" spans="1:4" x14ac:dyDescent="0.35">
      <c r="A37" s="13" t="s">
        <v>3</v>
      </c>
      <c r="B37" t="s">
        <v>1474</v>
      </c>
    </row>
    <row r="38" spans="1:4" x14ac:dyDescent="0.35">
      <c r="A38" s="14" t="s">
        <v>38</v>
      </c>
      <c r="B38" s="32">
        <v>742</v>
      </c>
    </row>
    <row r="39" spans="1:4" x14ac:dyDescent="0.35">
      <c r="A39" s="22" t="s">
        <v>1476</v>
      </c>
      <c r="B39" s="32">
        <v>742</v>
      </c>
    </row>
    <row r="40" spans="1:4" x14ac:dyDescent="0.35">
      <c r="A40" s="14" t="s">
        <v>14</v>
      </c>
      <c r="B40" s="32">
        <v>712</v>
      </c>
    </row>
    <row r="41" spans="1:4" x14ac:dyDescent="0.35">
      <c r="A41" s="22" t="s">
        <v>1476</v>
      </c>
      <c r="B41" s="32">
        <v>712</v>
      </c>
    </row>
    <row r="42" spans="1:4" x14ac:dyDescent="0.35">
      <c r="A42" s="14" t="s">
        <v>1464</v>
      </c>
      <c r="B42" s="32">
        <v>1454</v>
      </c>
    </row>
    <row r="48" spans="1:4" x14ac:dyDescent="0.35">
      <c r="A48" s="25" t="s">
        <v>1488</v>
      </c>
    </row>
    <row r="49" spans="1:5" x14ac:dyDescent="0.35">
      <c r="A49" s="4" t="s">
        <v>5</v>
      </c>
    </row>
    <row r="50" spans="1:5" x14ac:dyDescent="0.35">
      <c r="A50" s="4" t="s">
        <v>1475</v>
      </c>
    </row>
    <row r="51" spans="1:5" x14ac:dyDescent="0.35">
      <c r="A51" s="4" t="s">
        <v>11</v>
      </c>
      <c r="C51" s="23" t="s">
        <v>1487</v>
      </c>
    </row>
    <row r="52" spans="1:5" x14ac:dyDescent="0.35">
      <c r="A52" s="4" t="s">
        <v>10</v>
      </c>
    </row>
    <row r="54" spans="1:5" x14ac:dyDescent="0.35">
      <c r="A54" s="13" t="s">
        <v>1463</v>
      </c>
      <c r="B54" t="s">
        <v>1465</v>
      </c>
      <c r="D54" s="13" t="s">
        <v>1463</v>
      </c>
      <c r="E54" t="s">
        <v>1480</v>
      </c>
    </row>
    <row r="55" spans="1:5" x14ac:dyDescent="0.35">
      <c r="A55" s="14" t="s">
        <v>40</v>
      </c>
      <c r="B55" s="15">
        <v>319</v>
      </c>
      <c r="D55" s="14" t="s">
        <v>34</v>
      </c>
      <c r="E55" s="32">
        <v>23.5</v>
      </c>
    </row>
    <row r="56" spans="1:5" x14ac:dyDescent="0.35">
      <c r="A56" s="22" t="s">
        <v>1476</v>
      </c>
      <c r="B56" s="15">
        <v>307</v>
      </c>
      <c r="D56" s="14" t="s">
        <v>16</v>
      </c>
      <c r="E56" s="32">
        <v>14.5</v>
      </c>
    </row>
    <row r="57" spans="1:5" x14ac:dyDescent="0.35">
      <c r="A57" s="22" t="s">
        <v>1477</v>
      </c>
      <c r="B57" s="15">
        <v>12</v>
      </c>
      <c r="D57" s="14" t="s">
        <v>23</v>
      </c>
      <c r="E57" s="32">
        <v>10</v>
      </c>
    </row>
    <row r="58" spans="1:5" x14ac:dyDescent="0.35">
      <c r="A58" s="14" t="s">
        <v>43</v>
      </c>
      <c r="B58" s="15">
        <v>287</v>
      </c>
      <c r="D58" s="14" t="s">
        <v>1464</v>
      </c>
      <c r="E58" s="32">
        <v>15.318181818181818</v>
      </c>
    </row>
    <row r="59" spans="1:5" x14ac:dyDescent="0.35">
      <c r="A59" s="22" t="s">
        <v>1476</v>
      </c>
      <c r="B59" s="15">
        <v>276</v>
      </c>
    </row>
    <row r="60" spans="1:5" x14ac:dyDescent="0.35">
      <c r="A60" s="22" t="s">
        <v>1477</v>
      </c>
      <c r="B60" s="15">
        <v>11</v>
      </c>
    </row>
    <row r="61" spans="1:5" x14ac:dyDescent="0.35">
      <c r="A61" s="14" t="s">
        <v>32</v>
      </c>
      <c r="B61" s="15">
        <v>289</v>
      </c>
    </row>
    <row r="62" spans="1:5" x14ac:dyDescent="0.35">
      <c r="A62" s="22" t="s">
        <v>1476</v>
      </c>
      <c r="B62" s="15">
        <v>284</v>
      </c>
    </row>
    <row r="63" spans="1:5" x14ac:dyDescent="0.35">
      <c r="A63" s="22" t="s">
        <v>1477</v>
      </c>
      <c r="B63" s="15">
        <v>5</v>
      </c>
      <c r="D63" s="13" t="s">
        <v>1463</v>
      </c>
      <c r="E63" t="s">
        <v>1472</v>
      </c>
    </row>
    <row r="64" spans="1:5" x14ac:dyDescent="0.35">
      <c r="A64" s="14" t="s">
        <v>19</v>
      </c>
      <c r="B64" s="15">
        <v>317</v>
      </c>
      <c r="D64" s="14" t="s">
        <v>14</v>
      </c>
      <c r="E64" s="15">
        <v>10326</v>
      </c>
    </row>
    <row r="65" spans="1:5" x14ac:dyDescent="0.35">
      <c r="A65" s="22" t="s">
        <v>1476</v>
      </c>
      <c r="B65" s="15">
        <v>301</v>
      </c>
      <c r="D65" s="22" t="s">
        <v>19</v>
      </c>
      <c r="E65" s="15">
        <v>2201</v>
      </c>
    </row>
    <row r="66" spans="1:5" x14ac:dyDescent="0.35">
      <c r="A66" s="22" t="s">
        <v>1477</v>
      </c>
      <c r="B66" s="15">
        <v>16</v>
      </c>
      <c r="D66" s="22" t="s">
        <v>43</v>
      </c>
      <c r="E66" s="15">
        <v>2142</v>
      </c>
    </row>
    <row r="67" spans="1:5" x14ac:dyDescent="0.35">
      <c r="A67" s="14" t="s">
        <v>26</v>
      </c>
      <c r="B67" s="15">
        <v>288</v>
      </c>
      <c r="D67" s="22" t="s">
        <v>32</v>
      </c>
      <c r="E67" s="15">
        <v>2097</v>
      </c>
    </row>
    <row r="68" spans="1:5" x14ac:dyDescent="0.35">
      <c r="A68" s="22" t="s">
        <v>1476</v>
      </c>
      <c r="B68" s="15">
        <v>286</v>
      </c>
      <c r="D68" s="22" t="s">
        <v>40</v>
      </c>
      <c r="E68" s="15">
        <v>1988</v>
      </c>
    </row>
    <row r="69" spans="1:5" x14ac:dyDescent="0.35">
      <c r="A69" s="22" t="s">
        <v>1477</v>
      </c>
      <c r="B69" s="15">
        <v>2</v>
      </c>
      <c r="D69" s="22" t="s">
        <v>26</v>
      </c>
      <c r="E69" s="15">
        <v>1898</v>
      </c>
    </row>
    <row r="70" spans="1:5" x14ac:dyDescent="0.35">
      <c r="A70" s="14" t="s">
        <v>1464</v>
      </c>
      <c r="B70" s="15">
        <v>1500</v>
      </c>
      <c r="D70" s="14" t="s">
        <v>1464</v>
      </c>
      <c r="E70" s="15">
        <v>10326</v>
      </c>
    </row>
    <row r="75" spans="1:5" x14ac:dyDescent="0.35">
      <c r="D75" s="13" t="s">
        <v>1463</v>
      </c>
      <c r="E75" t="s">
        <v>1465</v>
      </c>
    </row>
    <row r="76" spans="1:5" x14ac:dyDescent="0.35">
      <c r="D76" s="14" t="s">
        <v>25</v>
      </c>
      <c r="E76" s="15">
        <v>481</v>
      </c>
    </row>
    <row r="77" spans="1:5" x14ac:dyDescent="0.35">
      <c r="A77" s="25" t="s">
        <v>1478</v>
      </c>
      <c r="D77" s="14" t="s">
        <v>18</v>
      </c>
      <c r="E77" s="15">
        <v>490</v>
      </c>
    </row>
    <row r="78" spans="1:5" x14ac:dyDescent="0.35">
      <c r="B78" s="23" t="s">
        <v>1489</v>
      </c>
      <c r="D78" s="14" t="s">
        <v>30</v>
      </c>
      <c r="E78" s="15">
        <v>529</v>
      </c>
    </row>
    <row r="79" spans="1:5" x14ac:dyDescent="0.35">
      <c r="D79" s="14" t="s">
        <v>1464</v>
      </c>
      <c r="E79" s="15">
        <v>1500</v>
      </c>
    </row>
    <row r="80" spans="1:5" x14ac:dyDescent="0.35">
      <c r="A80" s="13" t="s">
        <v>1463</v>
      </c>
      <c r="B80" t="s">
        <v>1465</v>
      </c>
    </row>
    <row r="81" spans="1:10" x14ac:dyDescent="0.35">
      <c r="A81" s="14" t="s">
        <v>38</v>
      </c>
      <c r="B81" s="32">
        <v>767</v>
      </c>
    </row>
    <row r="82" spans="1:10" x14ac:dyDescent="0.35">
      <c r="A82" s="14" t="s">
        <v>14</v>
      </c>
      <c r="B82" s="32">
        <v>733</v>
      </c>
    </row>
    <row r="83" spans="1:10" x14ac:dyDescent="0.35">
      <c r="A83" s="14" t="s">
        <v>1464</v>
      </c>
      <c r="B83" s="32">
        <v>1500</v>
      </c>
    </row>
    <row r="86" spans="1:10" x14ac:dyDescent="0.35">
      <c r="E86" t="s">
        <v>1506</v>
      </c>
      <c r="F86" t="s">
        <v>1508</v>
      </c>
      <c r="G86" t="s">
        <v>1507</v>
      </c>
      <c r="H86" t="s">
        <v>1509</v>
      </c>
      <c r="I86" t="s">
        <v>1510</v>
      </c>
      <c r="J86" t="s">
        <v>1511</v>
      </c>
    </row>
    <row r="87" spans="1:10" x14ac:dyDescent="0.35">
      <c r="E87">
        <f>COUNT(Delivery[Order ID])</f>
        <v>1500</v>
      </c>
      <c r="F87">
        <f>COUNTA(_xlfn.UNIQUE(Delivery[Delivery City]))</f>
        <v>5</v>
      </c>
      <c r="G87" s="38">
        <f>AVERAGE(Delivery[Delivery Time (min)])</f>
        <v>151.77000000000001</v>
      </c>
      <c r="H87" s="38">
        <f>AVERAGE(Delivery[Delays (min)])</f>
        <v>14.507333333333333</v>
      </c>
      <c r="I87">
        <f>COUNTA(_xlfn.UNIQUE(Delivery[Route]))</f>
        <v>5</v>
      </c>
      <c r="J87">
        <f>COUNTA(_xlfn.UNIQUE(Delivery[Driver ID]))</f>
        <v>100</v>
      </c>
    </row>
    <row r="90" spans="1:10" x14ac:dyDescent="0.35">
      <c r="E90" t="s">
        <v>1465</v>
      </c>
      <c r="F90" t="s">
        <v>1466</v>
      </c>
      <c r="G90" t="s">
        <v>1480</v>
      </c>
    </row>
    <row r="91" spans="1:10" x14ac:dyDescent="0.35">
      <c r="E91" s="38">
        <v>1500</v>
      </c>
      <c r="F91" s="38">
        <v>151.77000000000001</v>
      </c>
      <c r="G91" s="38">
        <v>14.507333333333333</v>
      </c>
    </row>
    <row r="93" spans="1:10" x14ac:dyDescent="0.35">
      <c r="B93" s="23" t="s">
        <v>1495</v>
      </c>
    </row>
    <row r="95" spans="1:10" x14ac:dyDescent="0.35">
      <c r="A95" s="13" t="s">
        <v>1463</v>
      </c>
      <c r="B95" t="s">
        <v>1515</v>
      </c>
    </row>
    <row r="96" spans="1:10" x14ac:dyDescent="0.35">
      <c r="A96" s="14" t="s">
        <v>1476</v>
      </c>
      <c r="B96" s="26">
        <v>0.502</v>
      </c>
    </row>
    <row r="97" spans="1:3" x14ac:dyDescent="0.35">
      <c r="A97" s="14" t="s">
        <v>1479</v>
      </c>
      <c r="B97" s="26">
        <v>0.46733333333333332</v>
      </c>
    </row>
    <row r="98" spans="1:3" x14ac:dyDescent="0.35">
      <c r="A98" s="14" t="s">
        <v>1477</v>
      </c>
      <c r="B98" s="26">
        <v>3.0666666666666665E-2</v>
      </c>
    </row>
    <row r="99" spans="1:3" x14ac:dyDescent="0.35">
      <c r="A99" s="14" t="s">
        <v>1464</v>
      </c>
      <c r="B99" s="26">
        <v>1</v>
      </c>
    </row>
    <row r="101" spans="1:3" x14ac:dyDescent="0.35">
      <c r="A101" t="s">
        <v>1465</v>
      </c>
      <c r="B101" t="s">
        <v>1466</v>
      </c>
    </row>
    <row r="102" spans="1:3" x14ac:dyDescent="0.35">
      <c r="A102" s="32">
        <v>1500</v>
      </c>
      <c r="B102" s="32">
        <v>151.77000000000001</v>
      </c>
    </row>
    <row r="104" spans="1:3" x14ac:dyDescent="0.35">
      <c r="B104" s="23" t="s">
        <v>1491</v>
      </c>
    </row>
    <row r="106" spans="1:3" x14ac:dyDescent="0.35">
      <c r="A106" s="13" t="s">
        <v>1463</v>
      </c>
      <c r="B106" t="s">
        <v>1480</v>
      </c>
      <c r="C106" t="s">
        <v>1481</v>
      </c>
    </row>
    <row r="107" spans="1:3" x14ac:dyDescent="0.35">
      <c r="A107" s="14" t="s">
        <v>30</v>
      </c>
      <c r="B107" s="24">
        <v>14.591682419659735</v>
      </c>
      <c r="C107" s="24">
        <v>529</v>
      </c>
    </row>
    <row r="108" spans="1:3" x14ac:dyDescent="0.35">
      <c r="A108" s="22" t="s">
        <v>1476</v>
      </c>
      <c r="B108" s="24">
        <v>15.046783625730994</v>
      </c>
      <c r="C108" s="24">
        <v>513</v>
      </c>
    </row>
    <row r="109" spans="1:3" x14ac:dyDescent="0.35">
      <c r="A109" s="22" t="s">
        <v>1477</v>
      </c>
      <c r="B109" s="24">
        <v>0</v>
      </c>
      <c r="C109" s="24">
        <v>16</v>
      </c>
    </row>
    <row r="110" spans="1:3" x14ac:dyDescent="0.35">
      <c r="A110" s="14" t="s">
        <v>1464</v>
      </c>
      <c r="B110" s="24">
        <v>14.591682419659735</v>
      </c>
      <c r="C110" s="24">
        <v>529</v>
      </c>
    </row>
    <row r="115" spans="1:2" x14ac:dyDescent="0.35">
      <c r="B115" s="23" t="s">
        <v>1492</v>
      </c>
    </row>
    <row r="117" spans="1:2" x14ac:dyDescent="0.35">
      <c r="A117" s="13" t="s">
        <v>1463</v>
      </c>
      <c r="B117" s="24" t="s">
        <v>1472</v>
      </c>
    </row>
    <row r="118" spans="1:2" x14ac:dyDescent="0.35">
      <c r="A118" s="14" t="s">
        <v>159</v>
      </c>
      <c r="B118" s="24">
        <v>4486</v>
      </c>
    </row>
    <row r="119" spans="1:2" x14ac:dyDescent="0.35">
      <c r="A119" s="14" t="s">
        <v>156</v>
      </c>
      <c r="B119" s="24">
        <v>4674</v>
      </c>
    </row>
    <row r="120" spans="1:2" x14ac:dyDescent="0.35">
      <c r="A120" s="14" t="s">
        <v>167</v>
      </c>
      <c r="B120" s="24">
        <v>4046</v>
      </c>
    </row>
    <row r="121" spans="1:2" x14ac:dyDescent="0.35">
      <c r="A121" s="14" t="s">
        <v>154</v>
      </c>
      <c r="B121" s="24">
        <v>4395</v>
      </c>
    </row>
    <row r="122" spans="1:2" x14ac:dyDescent="0.35">
      <c r="A122" s="14" t="s">
        <v>150</v>
      </c>
      <c r="B122" s="24">
        <v>4160</v>
      </c>
    </row>
    <row r="123" spans="1:2" x14ac:dyDescent="0.35">
      <c r="A123" s="14" t="s">
        <v>1464</v>
      </c>
      <c r="B123" s="24">
        <v>21761</v>
      </c>
    </row>
    <row r="125" spans="1:2" x14ac:dyDescent="0.35">
      <c r="A125" s="13" t="s">
        <v>1463</v>
      </c>
      <c r="B125" t="s">
        <v>1472</v>
      </c>
    </row>
    <row r="126" spans="1:2" x14ac:dyDescent="0.35">
      <c r="A126" s="14" t="s">
        <v>113</v>
      </c>
      <c r="B126" s="32">
        <v>304</v>
      </c>
    </row>
    <row r="127" spans="1:2" x14ac:dyDescent="0.35">
      <c r="A127" s="14" t="s">
        <v>81</v>
      </c>
      <c r="B127" s="32">
        <v>305</v>
      </c>
    </row>
    <row r="128" spans="1:2" x14ac:dyDescent="0.35">
      <c r="A128" s="14" t="s">
        <v>76</v>
      </c>
      <c r="B128" s="32">
        <v>311</v>
      </c>
    </row>
    <row r="129" spans="1:2" x14ac:dyDescent="0.35">
      <c r="A129" s="14" t="s">
        <v>96</v>
      </c>
      <c r="B129" s="32">
        <v>314</v>
      </c>
    </row>
    <row r="130" spans="1:2" x14ac:dyDescent="0.35">
      <c r="A130" s="14" t="s">
        <v>74</v>
      </c>
      <c r="B130" s="32">
        <v>318</v>
      </c>
    </row>
    <row r="131" spans="1:2" x14ac:dyDescent="0.35">
      <c r="A131" s="14" t="s">
        <v>64</v>
      </c>
      <c r="B131" s="32">
        <v>325</v>
      </c>
    </row>
    <row r="132" spans="1:2" x14ac:dyDescent="0.35">
      <c r="A132" s="14" t="s">
        <v>94</v>
      </c>
      <c r="B132" s="32">
        <v>328</v>
      </c>
    </row>
    <row r="133" spans="1:2" x14ac:dyDescent="0.35">
      <c r="A133" s="14" t="s">
        <v>124</v>
      </c>
      <c r="B133" s="32">
        <v>337</v>
      </c>
    </row>
    <row r="134" spans="1:2" x14ac:dyDescent="0.35">
      <c r="A134" s="14" t="s">
        <v>109</v>
      </c>
      <c r="B134" s="32">
        <v>342</v>
      </c>
    </row>
    <row r="135" spans="1:2" x14ac:dyDescent="0.35">
      <c r="A135" s="14" t="s">
        <v>71</v>
      </c>
      <c r="B135" s="32">
        <v>348</v>
      </c>
    </row>
    <row r="136" spans="1:2" x14ac:dyDescent="0.35">
      <c r="A136" s="14" t="s">
        <v>1464</v>
      </c>
      <c r="B136" s="32">
        <v>3232</v>
      </c>
    </row>
    <row r="141" spans="1:2" x14ac:dyDescent="0.35">
      <c r="B141" s="23" t="s">
        <v>1493</v>
      </c>
    </row>
    <row r="143" spans="1:2" x14ac:dyDescent="0.35">
      <c r="A143" s="13" t="s">
        <v>1463</v>
      </c>
      <c r="B143" t="s">
        <v>1465</v>
      </c>
    </row>
    <row r="144" spans="1:2" x14ac:dyDescent="0.35">
      <c r="A144" s="14" t="s">
        <v>37</v>
      </c>
      <c r="B144" s="32">
        <v>478</v>
      </c>
    </row>
    <row r="145" spans="1:2" x14ac:dyDescent="0.35">
      <c r="A145" s="14" t="s">
        <v>21</v>
      </c>
      <c r="B145" s="32">
        <v>509</v>
      </c>
    </row>
    <row r="146" spans="1:2" x14ac:dyDescent="0.35">
      <c r="A146" s="14" t="s">
        <v>41</v>
      </c>
      <c r="B146" s="32">
        <v>513</v>
      </c>
    </row>
    <row r="147" spans="1:2" x14ac:dyDescent="0.35">
      <c r="A147" s="14" t="s">
        <v>1464</v>
      </c>
      <c r="B147" s="32">
        <v>1500</v>
      </c>
    </row>
    <row r="148" spans="1:2" x14ac:dyDescent="0.35">
      <c r="A148" s="14"/>
    </row>
    <row r="149" spans="1:2" x14ac:dyDescent="0.35">
      <c r="B149" s="23" t="s">
        <v>1494</v>
      </c>
    </row>
    <row r="151" spans="1:2" x14ac:dyDescent="0.35">
      <c r="A151" s="13" t="s">
        <v>1463</v>
      </c>
      <c r="B151" t="s">
        <v>1465</v>
      </c>
    </row>
    <row r="152" spans="1:2" x14ac:dyDescent="0.35">
      <c r="A152" s="14" t="s">
        <v>30</v>
      </c>
      <c r="B152" s="32">
        <v>529</v>
      </c>
    </row>
    <row r="153" spans="1:2" x14ac:dyDescent="0.35">
      <c r="A153" s="14" t="s">
        <v>1464</v>
      </c>
      <c r="B153" s="32">
        <v>529</v>
      </c>
    </row>
    <row r="157" spans="1:2" x14ac:dyDescent="0.35">
      <c r="B157" s="29" t="s">
        <v>1504</v>
      </c>
    </row>
    <row r="159" spans="1:2" x14ac:dyDescent="0.35">
      <c r="A159" s="13" t="s">
        <v>1463</v>
      </c>
      <c r="B159" t="s">
        <v>1465</v>
      </c>
    </row>
    <row r="160" spans="1:2" x14ac:dyDescent="0.35">
      <c r="A160" s="14" t="s">
        <v>1496</v>
      </c>
      <c r="B160" s="32">
        <v>194</v>
      </c>
    </row>
    <row r="161" spans="1:2" x14ac:dyDescent="0.35">
      <c r="A161" s="14" t="s">
        <v>1497</v>
      </c>
      <c r="B161" s="32">
        <v>195</v>
      </c>
    </row>
    <row r="162" spans="1:2" x14ac:dyDescent="0.35">
      <c r="A162" s="14" t="s">
        <v>1498</v>
      </c>
      <c r="B162" s="32">
        <v>210</v>
      </c>
    </row>
    <row r="163" spans="1:2" x14ac:dyDescent="0.35">
      <c r="A163" s="14" t="s">
        <v>1499</v>
      </c>
      <c r="B163" s="32">
        <v>177</v>
      </c>
    </row>
    <row r="164" spans="1:2" x14ac:dyDescent="0.35">
      <c r="A164" s="14" t="s">
        <v>1500</v>
      </c>
      <c r="B164" s="32">
        <v>178</v>
      </c>
    </row>
    <row r="165" spans="1:2" x14ac:dyDescent="0.35">
      <c r="A165" s="14" t="s">
        <v>1501</v>
      </c>
      <c r="B165" s="32">
        <v>194</v>
      </c>
    </row>
    <row r="166" spans="1:2" x14ac:dyDescent="0.35">
      <c r="A166" s="14" t="s">
        <v>1502</v>
      </c>
      <c r="B166" s="32">
        <v>184</v>
      </c>
    </row>
    <row r="167" spans="1:2" x14ac:dyDescent="0.35">
      <c r="A167" s="14" t="s">
        <v>1503</v>
      </c>
      <c r="B167" s="32">
        <v>168</v>
      </c>
    </row>
    <row r="168" spans="1:2" x14ac:dyDescent="0.35">
      <c r="A168" s="14" t="s">
        <v>1464</v>
      </c>
      <c r="B168" s="32">
        <v>1500</v>
      </c>
    </row>
    <row r="170" spans="1:2" x14ac:dyDescent="0.35">
      <c r="B170" s="23" t="s">
        <v>1490</v>
      </c>
    </row>
    <row r="171" spans="1:2" x14ac:dyDescent="0.35">
      <c r="B171" s="23"/>
    </row>
    <row r="172" spans="1:2" x14ac:dyDescent="0.35">
      <c r="A172" s="13" t="s">
        <v>1463</v>
      </c>
      <c r="B172" t="s">
        <v>1466</v>
      </c>
    </row>
    <row r="173" spans="1:2" x14ac:dyDescent="0.35">
      <c r="A173" s="14">
        <v>1001</v>
      </c>
      <c r="B173" s="32">
        <v>92</v>
      </c>
    </row>
    <row r="174" spans="1:2" x14ac:dyDescent="0.35">
      <c r="A174" s="14" t="s">
        <v>1464</v>
      </c>
      <c r="B174" s="32">
        <v>92</v>
      </c>
    </row>
  </sheetData>
  <conditionalFormatting sqref="A172">
    <cfRule type="top10" dxfId="89" priority="6" rank="10"/>
  </conditionalFormatting>
  <pageMargins left="0.7" right="0.7" top="0.75" bottom="0.75" header="0.3" footer="0.3"/>
  <pageSetup orientation="portrait" r:id="rId22"/>
  <drawing r:id="rId23"/>
  <extLst>
    <ext xmlns:x15="http://schemas.microsoft.com/office/spreadsheetml/2010/11/main" uri="{7E03D99C-DC04-49d9-9315-930204A7B6E9}">
      <x15:timelineRefs>
        <x15:timelineRef r:id="rId2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7FAAD-F366-44A6-B08B-9F69043EFD69}">
  <dimension ref="A1"/>
  <sheetViews>
    <sheetView showGridLines="0" tabSelected="1" showWhiteSpace="0" zoomScaleNormal="100" workbookViewId="0">
      <selection activeCell="N59" sqref="N59"/>
    </sheetView>
  </sheetViews>
  <sheetFormatPr defaultRowHeight="14.5" x14ac:dyDescent="0.35"/>
  <cols>
    <col min="1" max="1" width="6.26953125" style="39" customWidth="1"/>
    <col min="2" max="12" width="8.7265625" style="39"/>
    <col min="13" max="13" width="8.7265625" style="39" customWidth="1"/>
    <col min="14" max="16384" width="8.7265625" style="39"/>
  </cols>
  <sheetData/>
  <sheetProtection algorithmName="SHA-512" hashValue="haGCQOAb0PplGfMVCOuAM5DgfPuG+SypWsmoPNXinpFmBaIg0O8V7ddtJkiPc8rIJm1NIrmoGR5UEoxW6j4UCA==" saltValue="pRVJ/47ZJq2XDWnTfF4eQw==" spinCount="100000" sheet="1" objects="1" scenarios="1"/>
  <pageMargins left="0.25" right="0.25" top="0.75" bottom="0.75" header="0.3" footer="0.3"/>
  <pageSetup paperSize="8" scale="120" orientation="landscape" r:id="rId1"/>
  <headerFooter scaleWithDoc="0"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502"/>
  <sheetViews>
    <sheetView workbookViewId="0">
      <selection activeCell="I3" sqref="I3"/>
    </sheetView>
  </sheetViews>
  <sheetFormatPr defaultColWidth="14.453125" defaultRowHeight="15" customHeight="1" x14ac:dyDescent="0.35"/>
  <cols>
    <col min="1" max="1" width="10" customWidth="1"/>
    <col min="2" max="4" width="17.6328125" customWidth="1"/>
    <col min="5" max="5" width="16.81640625" customWidth="1"/>
    <col min="6" max="6" width="13" customWidth="1"/>
    <col min="7" max="7" width="10.36328125" customWidth="1"/>
    <col min="8" max="8" width="16.1796875" style="21" bestFit="1" customWidth="1"/>
    <col min="9" max="9" width="16.1796875" style="18" customWidth="1"/>
    <col min="10" max="10" width="12.81640625" customWidth="1"/>
    <col min="11" max="11" width="16.453125" customWidth="1"/>
    <col min="12" max="12" width="18.81640625" customWidth="1"/>
    <col min="13" max="13" width="12.81640625" customWidth="1"/>
    <col min="14" max="14" width="23.6328125" bestFit="1" customWidth="1"/>
    <col min="15" max="15" width="13.453125" bestFit="1" customWidth="1"/>
    <col min="16" max="16" width="16.36328125" bestFit="1" customWidth="1"/>
    <col min="17" max="17" width="16.36328125" customWidth="1"/>
    <col min="18" max="19" width="18.6328125" customWidth="1"/>
    <col min="20" max="20" width="8.1796875" customWidth="1"/>
    <col min="21" max="21" width="14.1796875" customWidth="1"/>
    <col min="22" max="22" width="16" customWidth="1"/>
    <col min="23" max="23" width="22" customWidth="1"/>
    <col min="24" max="29" width="8.6328125" customWidth="1"/>
  </cols>
  <sheetData>
    <row r="1" spans="1:23" ht="14.5" x14ac:dyDescent="0.35">
      <c r="A1" s="1" t="s">
        <v>0</v>
      </c>
      <c r="B1" s="4" t="s">
        <v>1461</v>
      </c>
      <c r="C1" s="4" t="s">
        <v>1514</v>
      </c>
      <c r="D1" s="4" t="s">
        <v>1460</v>
      </c>
      <c r="E1" s="1" t="s">
        <v>2</v>
      </c>
      <c r="F1" s="1" t="s">
        <v>3</v>
      </c>
      <c r="G1" s="1" t="s">
        <v>4</v>
      </c>
      <c r="H1" s="19" t="s">
        <v>1467</v>
      </c>
      <c r="I1" s="16" t="s">
        <v>1468</v>
      </c>
      <c r="J1" s="1" t="s">
        <v>5</v>
      </c>
      <c r="K1" s="1" t="s">
        <v>6</v>
      </c>
      <c r="L1" s="1" t="s">
        <v>7</v>
      </c>
      <c r="M1" s="1" t="s">
        <v>8</v>
      </c>
      <c r="N1" s="4" t="s">
        <v>1473</v>
      </c>
      <c r="O1" s="4" t="s">
        <v>1462</v>
      </c>
      <c r="P1" s="33" t="s">
        <v>1505</v>
      </c>
      <c r="Q1" s="33" t="s">
        <v>1517</v>
      </c>
      <c r="R1" s="1" t="s">
        <v>9</v>
      </c>
      <c r="S1" s="1" t="s">
        <v>1516</v>
      </c>
      <c r="T1" s="1" t="s">
        <v>10</v>
      </c>
      <c r="U1" s="1" t="s">
        <v>11</v>
      </c>
      <c r="V1" s="1" t="s">
        <v>12</v>
      </c>
      <c r="W1" s="1" t="s">
        <v>13</v>
      </c>
    </row>
    <row r="2" spans="1:23" ht="14.5" x14ac:dyDescent="0.35">
      <c r="A2" s="1">
        <v>1001</v>
      </c>
      <c r="B2" s="1" t="s">
        <v>149</v>
      </c>
      <c r="C2" s="1">
        <f>COUNTA(_xlfn.UNIQUE(Delivery[Delivery City]))</f>
        <v>5</v>
      </c>
      <c r="D2" s="1" t="s">
        <v>150</v>
      </c>
      <c r="E2" s="27">
        <v>45173.564583333333</v>
      </c>
      <c r="F2" s="1" t="s">
        <v>14</v>
      </c>
      <c r="G2" s="1" t="s">
        <v>15</v>
      </c>
      <c r="H2" s="20">
        <f>IFERROR(Delivery[[#This Row],[Delivery Time (min)]]/COUNTIFS(Delivery[Driver ID],Delivery[[#This Row],[Driver ID]]),"")</f>
        <v>5.75</v>
      </c>
      <c r="I2" s="17" t="str">
        <f>IFERROR((IF(COUNTIFS(Delivery[Driver ID], Delivery[[#This Row],[Driver ID]]) &lt; 16, "Under Utilized","Utilized")), "")</f>
        <v>Utilized</v>
      </c>
      <c r="J2" s="1" t="s">
        <v>16</v>
      </c>
      <c r="K2" s="1" t="s">
        <v>17</v>
      </c>
      <c r="L2" s="1">
        <v>92</v>
      </c>
      <c r="M2" s="1">
        <v>13</v>
      </c>
      <c r="N2" s="1">
        <f>Delivery[[#This Row],[Delivery Time (min)]]-Delivery[[#This Row],[Delays (min)]]</f>
        <v>79</v>
      </c>
      <c r="O2" s="1" t="str">
        <f>IF(Delivery[[#This Row],[Delays (min)]]&gt;0,"Delayed", "On time")</f>
        <v>Delayed</v>
      </c>
      <c r="P2" s="1" t="str">
        <f>IF(Delivery[[#This Row],[Delays (min)]]&gt;15, "Extremely Delayed", IF(Delivery[[#This Row],[Delays (min)]]=0, "On time",  "Delayed"))</f>
        <v>Delayed</v>
      </c>
      <c r="Q2" s="1">
        <f>COUNTA(_xlfn.UNIQUE(Delivery[Driver ID]))</f>
        <v>100</v>
      </c>
      <c r="R2" s="1" t="s">
        <v>18</v>
      </c>
      <c r="S2" s="1">
        <f>COUNTA(_xlfn.UNIQUE(Delivery[Route]))</f>
        <v>5</v>
      </c>
      <c r="T2" s="1" t="s">
        <v>19</v>
      </c>
      <c r="U2" s="1" t="s">
        <v>20</v>
      </c>
      <c r="V2" s="1" t="s">
        <v>21</v>
      </c>
      <c r="W2" s="2">
        <v>45170.574999999997</v>
      </c>
    </row>
    <row r="3" spans="1:23" ht="14.5" x14ac:dyDescent="0.35">
      <c r="A3" s="1">
        <v>1002</v>
      </c>
      <c r="B3" s="1" t="s">
        <v>151</v>
      </c>
      <c r="C3" s="1">
        <f>COUNTA(_xlfn.UNIQUE(Delivery[Delivery City]))</f>
        <v>5</v>
      </c>
      <c r="D3" s="1" t="s">
        <v>150</v>
      </c>
      <c r="E3" s="2">
        <v>45170.657638888886</v>
      </c>
      <c r="F3" s="1" t="s">
        <v>14</v>
      </c>
      <c r="G3" s="1" t="s">
        <v>22</v>
      </c>
      <c r="H3" s="20">
        <f>IFERROR(Delivery[[#This Row],[Delivery Time (min)]]/COUNTIFS(Delivery[Driver ID],Delivery[[#This Row],[Driver ID]]),"")</f>
        <v>9.5882352941176467</v>
      </c>
      <c r="I3" s="17" t="str">
        <f>IFERROR((IF(COUNTIFS(Delivery[Driver ID], Delivery[[#This Row],[Driver ID]]) &lt; 16, "Under Utilized","Utilized")), "")</f>
        <v>Utilized</v>
      </c>
      <c r="J3" s="1" t="s">
        <v>23</v>
      </c>
      <c r="K3" s="1" t="s">
        <v>24</v>
      </c>
      <c r="L3" s="1">
        <v>163</v>
      </c>
      <c r="M3" s="1">
        <v>19</v>
      </c>
      <c r="N3" s="1">
        <f>Delivery[[#This Row],[Delivery Time (min)]]-Delivery[[#This Row],[Delays (min)]]</f>
        <v>144</v>
      </c>
      <c r="O3" s="1" t="str">
        <f>IF(Delivery[[#This Row],[Delays (min)]]&gt;0,"Delayed", "On time")</f>
        <v>Delayed</v>
      </c>
      <c r="P3" s="1" t="str">
        <f>IF(Delivery[[#This Row],[Delays (min)]]&gt;15, "Extremely Delayed", IF(Delivery[[#This Row],[Delays (min)]]=0, "On time",  "Delayed"))</f>
        <v>Extremely Delayed</v>
      </c>
      <c r="Q3" s="1">
        <f>COUNTA(_xlfn.UNIQUE(Delivery[Driver ID]))</f>
        <v>100</v>
      </c>
      <c r="R3" s="1" t="s">
        <v>25</v>
      </c>
      <c r="S3" s="1">
        <f>COUNTA(_xlfn.UNIQUE(Delivery[Route]))</f>
        <v>5</v>
      </c>
      <c r="T3" s="1" t="s">
        <v>26</v>
      </c>
      <c r="U3" s="1" t="s">
        <v>27</v>
      </c>
      <c r="V3" s="1" t="s">
        <v>21</v>
      </c>
      <c r="W3" s="2">
        <v>45170.584722222222</v>
      </c>
    </row>
    <row r="4" spans="1:23" ht="14.5" x14ac:dyDescent="0.35">
      <c r="A4" s="1">
        <v>1003</v>
      </c>
      <c r="B4" s="1" t="s">
        <v>152</v>
      </c>
      <c r="C4" s="1">
        <f>COUNTA(_xlfn.UNIQUE(Delivery[Delivery City]))</f>
        <v>5</v>
      </c>
      <c r="D4" s="1" t="s">
        <v>150</v>
      </c>
      <c r="E4" s="2">
        <v>45170.680555555555</v>
      </c>
      <c r="F4" s="1" t="s">
        <v>14</v>
      </c>
      <c r="G4" s="1" t="s">
        <v>28</v>
      </c>
      <c r="H4" s="20">
        <f>IFERROR(Delivery[[#This Row],[Delivery Time (min)]]/COUNTIFS(Delivery[Driver ID],Delivery[[#This Row],[Driver ID]]),"")</f>
        <v>12.8</v>
      </c>
      <c r="I4" s="17" t="str">
        <f>IFERROR((IF(COUNTIFS(Delivery[Driver ID], Delivery[[#This Row],[Driver ID]]) &lt; 16, "Under Utilized","Utilized")), "")</f>
        <v>Under Utilized</v>
      </c>
      <c r="J4" s="1" t="s">
        <v>23</v>
      </c>
      <c r="K4" s="1" t="s">
        <v>29</v>
      </c>
      <c r="L4" s="1">
        <v>192</v>
      </c>
      <c r="M4" s="1">
        <v>0</v>
      </c>
      <c r="N4" s="1">
        <f>Delivery[[#This Row],[Delivery Time (min)]]-Delivery[[#This Row],[Delays (min)]]</f>
        <v>192</v>
      </c>
      <c r="O4" s="1" t="str">
        <f>IF(Delivery[[#This Row],[Delays (min)]]&gt;0,"Delayed", "On time")</f>
        <v>On time</v>
      </c>
      <c r="P4" s="1" t="str">
        <f>IF(Delivery[[#This Row],[Delays (min)]]&gt;15, "Extremely Delayed", IF(Delivery[[#This Row],[Delays (min)]]=0, "On time",  "Delayed"))</f>
        <v>On time</v>
      </c>
      <c r="Q4" s="1">
        <f>COUNTA(_xlfn.UNIQUE(Delivery[Driver ID]))</f>
        <v>100</v>
      </c>
      <c r="R4" s="1" t="s">
        <v>30</v>
      </c>
      <c r="S4" s="1">
        <f>COUNTA(_xlfn.UNIQUE(Delivery[Route]))</f>
        <v>5</v>
      </c>
      <c r="T4" s="1" t="s">
        <v>26</v>
      </c>
      <c r="U4" s="1" t="s">
        <v>20</v>
      </c>
      <c r="V4" s="1" t="s">
        <v>21</v>
      </c>
      <c r="W4" s="2">
        <v>45170.626388888886</v>
      </c>
    </row>
    <row r="5" spans="1:23" ht="14.5" x14ac:dyDescent="0.35">
      <c r="A5" s="1">
        <v>1004</v>
      </c>
      <c r="B5" s="1" t="s">
        <v>153</v>
      </c>
      <c r="C5" s="1">
        <f>COUNTA(_xlfn.UNIQUE(Delivery[Delivery City]))</f>
        <v>5</v>
      </c>
      <c r="D5" s="1" t="s">
        <v>154</v>
      </c>
      <c r="E5" s="2">
        <v>45172.611805555556</v>
      </c>
      <c r="F5" s="1" t="s">
        <v>14</v>
      </c>
      <c r="G5" s="1" t="s">
        <v>31</v>
      </c>
      <c r="H5" s="20">
        <f>IFERROR(Delivery[[#This Row],[Delivery Time (min)]]/COUNTIFS(Delivery[Driver ID],Delivery[[#This Row],[Driver ID]]),"")</f>
        <v>8.4117647058823533</v>
      </c>
      <c r="I5" s="17" t="str">
        <f>IFERROR((IF(COUNTIFS(Delivery[Driver ID], Delivery[[#This Row],[Driver ID]]) &lt; 16, "Under Utilized","Utilized")), "")</f>
        <v>Utilized</v>
      </c>
      <c r="J5" s="1" t="s">
        <v>23</v>
      </c>
      <c r="K5" s="1" t="s">
        <v>24</v>
      </c>
      <c r="L5" s="1">
        <v>143</v>
      </c>
      <c r="M5" s="1">
        <v>17</v>
      </c>
      <c r="N5" s="1">
        <f>Delivery[[#This Row],[Delivery Time (min)]]-Delivery[[#This Row],[Delays (min)]]</f>
        <v>126</v>
      </c>
      <c r="O5" s="1" t="str">
        <f>IF(Delivery[[#This Row],[Delays (min)]]&gt;0,"Delayed", "On time")</f>
        <v>Delayed</v>
      </c>
      <c r="P5" s="1" t="str">
        <f>IF(Delivery[[#This Row],[Delays (min)]]&gt;15, "Extremely Delayed", IF(Delivery[[#This Row],[Delays (min)]]=0, "On time",  "Delayed"))</f>
        <v>Extremely Delayed</v>
      </c>
      <c r="Q5" s="1">
        <f>COUNTA(_xlfn.UNIQUE(Delivery[Driver ID]))</f>
        <v>100</v>
      </c>
      <c r="R5" s="1" t="s">
        <v>18</v>
      </c>
      <c r="S5" s="1">
        <f>COUNTA(_xlfn.UNIQUE(Delivery[Route]))</f>
        <v>5</v>
      </c>
      <c r="T5" s="1" t="s">
        <v>32</v>
      </c>
      <c r="U5" s="1" t="s">
        <v>27</v>
      </c>
      <c r="V5" s="1" t="s">
        <v>21</v>
      </c>
      <c r="W5" s="2">
        <v>45170.640972222223</v>
      </c>
    </row>
    <row r="6" spans="1:23" ht="14.5" x14ac:dyDescent="0.35">
      <c r="A6" s="1">
        <v>1005</v>
      </c>
      <c r="B6" s="1" t="s">
        <v>155</v>
      </c>
      <c r="C6" s="1">
        <f>COUNTA(_xlfn.UNIQUE(Delivery[Delivery City]))</f>
        <v>5</v>
      </c>
      <c r="D6" s="1" t="s">
        <v>156</v>
      </c>
      <c r="E6" s="2">
        <v>45170.474305555559</v>
      </c>
      <c r="F6" s="1" t="s">
        <v>14</v>
      </c>
      <c r="G6" s="1" t="s">
        <v>33</v>
      </c>
      <c r="H6" s="20">
        <f>IFERROR(Delivery[[#This Row],[Delivery Time (min)]]/COUNTIFS(Delivery[Driver ID],Delivery[[#This Row],[Driver ID]]),"")</f>
        <v>10.3</v>
      </c>
      <c r="I6" s="17" t="str">
        <f>IFERROR((IF(COUNTIFS(Delivery[Driver ID], Delivery[[#This Row],[Driver ID]]) &lt; 16, "Under Utilized","Utilized")), "")</f>
        <v>Under Utilized</v>
      </c>
      <c r="J6" s="1" t="s">
        <v>34</v>
      </c>
      <c r="K6" s="1" t="s">
        <v>35</v>
      </c>
      <c r="L6" s="1">
        <v>103</v>
      </c>
      <c r="M6" s="1">
        <v>17</v>
      </c>
      <c r="N6" s="1">
        <f>Delivery[[#This Row],[Delivery Time (min)]]-Delivery[[#This Row],[Delays (min)]]</f>
        <v>86</v>
      </c>
      <c r="O6" s="1" t="str">
        <f>IF(Delivery[[#This Row],[Delays (min)]]&gt;0,"Delayed", "On time")</f>
        <v>Delayed</v>
      </c>
      <c r="P6" s="1" t="str">
        <f>IF(Delivery[[#This Row],[Delays (min)]]&gt;15, "Extremely Delayed", IF(Delivery[[#This Row],[Delays (min)]]=0, "On time",  "Delayed"))</f>
        <v>Extremely Delayed</v>
      </c>
      <c r="Q6" s="1">
        <f>COUNTA(_xlfn.UNIQUE(Delivery[Driver ID]))</f>
        <v>100</v>
      </c>
      <c r="R6" s="1" t="s">
        <v>30</v>
      </c>
      <c r="S6" s="1">
        <f>COUNTA(_xlfn.UNIQUE(Delivery[Route]))</f>
        <v>5</v>
      </c>
      <c r="T6" s="1" t="s">
        <v>19</v>
      </c>
      <c r="U6" s="1" t="s">
        <v>36</v>
      </c>
      <c r="V6" s="1" t="s">
        <v>37</v>
      </c>
      <c r="W6" s="2">
        <v>45170.505555555559</v>
      </c>
    </row>
    <row r="7" spans="1:23" ht="14.5" x14ac:dyDescent="0.35">
      <c r="A7" s="1">
        <v>1006</v>
      </c>
      <c r="B7" s="1" t="s">
        <v>157</v>
      </c>
      <c r="C7" s="1">
        <f>COUNTA(_xlfn.UNIQUE(Delivery[Delivery City]))</f>
        <v>5</v>
      </c>
      <c r="D7" s="1" t="s">
        <v>156</v>
      </c>
      <c r="E7" s="2">
        <v>45170.538888888892</v>
      </c>
      <c r="F7" s="1" t="s">
        <v>38</v>
      </c>
      <c r="G7" s="1" t="s">
        <v>39</v>
      </c>
      <c r="H7" s="20">
        <f>IFERROR(Delivery[[#This Row],[Delivery Time (min)]]/COUNTIFS(Delivery[Driver ID],Delivery[[#This Row],[Driver ID]]),"")</f>
        <v>7.65</v>
      </c>
      <c r="I7" s="17" t="str">
        <f>IFERROR((IF(COUNTIFS(Delivery[Driver ID], Delivery[[#This Row],[Driver ID]]) &lt; 16, "Under Utilized","Utilized")), "")</f>
        <v>Utilized</v>
      </c>
      <c r="J7" s="1" t="s">
        <v>16</v>
      </c>
      <c r="K7" s="1" t="s">
        <v>17</v>
      </c>
      <c r="L7" s="1">
        <v>153</v>
      </c>
      <c r="M7" s="1">
        <v>22</v>
      </c>
      <c r="N7" s="1">
        <f>Delivery[[#This Row],[Delivery Time (min)]]-Delivery[[#This Row],[Delays (min)]]</f>
        <v>131</v>
      </c>
      <c r="O7" s="1" t="str">
        <f>IF(Delivery[[#This Row],[Delays (min)]]&gt;0,"Delayed", "On time")</f>
        <v>Delayed</v>
      </c>
      <c r="P7" s="1" t="str">
        <f>IF(Delivery[[#This Row],[Delays (min)]]&gt;15, "Extremely Delayed", IF(Delivery[[#This Row],[Delays (min)]]=0, "On time",  "Delayed"))</f>
        <v>Extremely Delayed</v>
      </c>
      <c r="Q7" s="1">
        <f>COUNTA(_xlfn.UNIQUE(Delivery[Driver ID]))</f>
        <v>100</v>
      </c>
      <c r="R7" s="1" t="s">
        <v>18</v>
      </c>
      <c r="S7" s="1">
        <f>COUNTA(_xlfn.UNIQUE(Delivery[Route]))</f>
        <v>5</v>
      </c>
      <c r="T7" s="1" t="s">
        <v>40</v>
      </c>
      <c r="U7" s="1" t="s">
        <v>36</v>
      </c>
      <c r="V7" s="1" t="s">
        <v>41</v>
      </c>
      <c r="W7" s="2">
        <v>45170.504861111112</v>
      </c>
    </row>
    <row r="8" spans="1:23" ht="14.5" x14ac:dyDescent="0.35">
      <c r="A8" s="1">
        <v>1007</v>
      </c>
      <c r="B8" s="1" t="s">
        <v>158</v>
      </c>
      <c r="C8" s="1">
        <f>COUNTA(_xlfn.UNIQUE(Delivery[Delivery City]))</f>
        <v>5</v>
      </c>
      <c r="D8" s="1" t="s">
        <v>159</v>
      </c>
      <c r="E8" s="2">
        <v>45176.574999999997</v>
      </c>
      <c r="F8" s="1" t="s">
        <v>38</v>
      </c>
      <c r="G8" s="1" t="s">
        <v>42</v>
      </c>
      <c r="H8" s="20">
        <f>IFERROR(Delivery[[#This Row],[Delivery Time (min)]]/COUNTIFS(Delivery[Driver ID],Delivery[[#This Row],[Driver ID]]),"")</f>
        <v>8.9444444444444446</v>
      </c>
      <c r="I8" s="17" t="str">
        <f>IFERROR((IF(COUNTIFS(Delivery[Driver ID], Delivery[[#This Row],[Driver ID]]) &lt; 16, "Under Utilized","Utilized")), "")</f>
        <v>Utilized</v>
      </c>
      <c r="J8" s="1" t="s">
        <v>23</v>
      </c>
      <c r="K8" s="1" t="s">
        <v>17</v>
      </c>
      <c r="L8" s="1">
        <v>161</v>
      </c>
      <c r="M8" s="1">
        <v>8</v>
      </c>
      <c r="N8" s="1">
        <f>Delivery[[#This Row],[Delivery Time (min)]]-Delivery[[#This Row],[Delays (min)]]</f>
        <v>153</v>
      </c>
      <c r="O8" s="1" t="str">
        <f>IF(Delivery[[#This Row],[Delays (min)]]&gt;0,"Delayed", "On time")</f>
        <v>Delayed</v>
      </c>
      <c r="P8" s="1" t="str">
        <f>IF(Delivery[[#This Row],[Delays (min)]]&gt;15, "Extremely Delayed", IF(Delivery[[#This Row],[Delays (min)]]=0, "On time",  "Delayed"))</f>
        <v>Delayed</v>
      </c>
      <c r="Q8" s="1">
        <f>COUNTA(_xlfn.UNIQUE(Delivery[Driver ID]))</f>
        <v>100</v>
      </c>
      <c r="R8" s="1" t="s">
        <v>25</v>
      </c>
      <c r="S8" s="1">
        <f>COUNTA(_xlfn.UNIQUE(Delivery[Route]))</f>
        <v>5</v>
      </c>
      <c r="T8" s="1" t="s">
        <v>43</v>
      </c>
      <c r="U8" s="1" t="s">
        <v>36</v>
      </c>
      <c r="V8" s="1" t="s">
        <v>37</v>
      </c>
      <c r="W8" s="2">
        <v>45170.597222222219</v>
      </c>
    </row>
    <row r="9" spans="1:23" ht="14.5" x14ac:dyDescent="0.35">
      <c r="A9" s="1">
        <v>1008</v>
      </c>
      <c r="B9" s="1" t="s">
        <v>160</v>
      </c>
      <c r="C9" s="1">
        <f>COUNTA(_xlfn.UNIQUE(Delivery[Delivery City]))</f>
        <v>5</v>
      </c>
      <c r="D9" s="1" t="s">
        <v>159</v>
      </c>
      <c r="E9" s="2">
        <v>45175.615277777775</v>
      </c>
      <c r="F9" s="1" t="s">
        <v>38</v>
      </c>
      <c r="G9" s="1" t="s">
        <v>44</v>
      </c>
      <c r="H9" s="20">
        <f>IFERROR(Delivery[[#This Row],[Delivery Time (min)]]/COUNTIFS(Delivery[Driver ID],Delivery[[#This Row],[Driver ID]]),"")</f>
        <v>6</v>
      </c>
      <c r="I9" s="17" t="str">
        <f>IFERROR((IF(COUNTIFS(Delivery[Driver ID], Delivery[[#This Row],[Driver ID]]) &lt; 16, "Under Utilized","Utilized")), "")</f>
        <v>Utilized</v>
      </c>
      <c r="J9" s="1" t="s">
        <v>23</v>
      </c>
      <c r="K9" s="1" t="s">
        <v>29</v>
      </c>
      <c r="L9" s="1">
        <v>96</v>
      </c>
      <c r="M9" s="1">
        <v>17</v>
      </c>
      <c r="N9" s="1">
        <f>Delivery[[#This Row],[Delivery Time (min)]]-Delivery[[#This Row],[Delays (min)]]</f>
        <v>79</v>
      </c>
      <c r="O9" s="1" t="str">
        <f>IF(Delivery[[#This Row],[Delays (min)]]&gt;0,"Delayed", "On time")</f>
        <v>Delayed</v>
      </c>
      <c r="P9" s="1" t="str">
        <f>IF(Delivery[[#This Row],[Delays (min)]]&gt;15, "Extremely Delayed", IF(Delivery[[#This Row],[Delays (min)]]=0, "On time",  "Delayed"))</f>
        <v>Extremely Delayed</v>
      </c>
      <c r="Q9" s="1">
        <f>COUNTA(_xlfn.UNIQUE(Delivery[Driver ID]))</f>
        <v>100</v>
      </c>
      <c r="R9" s="1" t="s">
        <v>25</v>
      </c>
      <c r="S9" s="1">
        <f>COUNTA(_xlfn.UNIQUE(Delivery[Route]))</f>
        <v>5</v>
      </c>
      <c r="T9" s="1" t="s">
        <v>19</v>
      </c>
      <c r="U9" s="1" t="s">
        <v>20</v>
      </c>
      <c r="V9" s="1" t="s">
        <v>37</v>
      </c>
      <c r="W9" s="2">
        <v>45170.382638888892</v>
      </c>
    </row>
    <row r="10" spans="1:23" ht="14.5" x14ac:dyDescent="0.35">
      <c r="A10" s="1">
        <v>1009</v>
      </c>
      <c r="B10" s="1" t="s">
        <v>161</v>
      </c>
      <c r="C10" s="1">
        <f>COUNTA(_xlfn.UNIQUE(Delivery[Delivery City]))</f>
        <v>5</v>
      </c>
      <c r="D10" s="1" t="s">
        <v>159</v>
      </c>
      <c r="E10" s="2">
        <v>45170.65</v>
      </c>
      <c r="F10" s="1" t="s">
        <v>38</v>
      </c>
      <c r="G10" s="1" t="s">
        <v>45</v>
      </c>
      <c r="H10" s="20">
        <f>IFERROR(Delivery[[#This Row],[Delivery Time (min)]]/COUNTIFS(Delivery[Driver ID],Delivery[[#This Row],[Driver ID]]),"")</f>
        <v>8.4375</v>
      </c>
      <c r="I10" s="17" t="str">
        <f>IFERROR((IF(COUNTIFS(Delivery[Driver ID], Delivery[[#This Row],[Driver ID]]) &lt; 16, "Under Utilized","Utilized")), "")</f>
        <v>Utilized</v>
      </c>
      <c r="J10" s="1" t="s">
        <v>34</v>
      </c>
      <c r="K10" s="1" t="s">
        <v>17</v>
      </c>
      <c r="L10" s="1">
        <v>135</v>
      </c>
      <c r="M10" s="1">
        <v>5</v>
      </c>
      <c r="N10" s="1">
        <f>Delivery[[#This Row],[Delivery Time (min)]]-Delivery[[#This Row],[Delays (min)]]</f>
        <v>130</v>
      </c>
      <c r="O10" s="1" t="str">
        <f>IF(Delivery[[#This Row],[Delays (min)]]&gt;0,"Delayed", "On time")</f>
        <v>Delayed</v>
      </c>
      <c r="P10" s="1" t="str">
        <f>IF(Delivery[[#This Row],[Delays (min)]]&gt;15, "Extremely Delayed", IF(Delivery[[#This Row],[Delays (min)]]=0, "On time",  "Delayed"))</f>
        <v>Delayed</v>
      </c>
      <c r="Q10" s="1">
        <f>COUNTA(_xlfn.UNIQUE(Delivery[Driver ID]))</f>
        <v>100</v>
      </c>
      <c r="R10" s="1" t="s">
        <v>25</v>
      </c>
      <c r="S10" s="1">
        <f>COUNTA(_xlfn.UNIQUE(Delivery[Route]))</f>
        <v>5</v>
      </c>
      <c r="T10" s="1" t="s">
        <v>26</v>
      </c>
      <c r="U10" s="1" t="s">
        <v>36</v>
      </c>
      <c r="V10" s="1" t="s">
        <v>41</v>
      </c>
      <c r="W10" s="2">
        <v>45170.649305555555</v>
      </c>
    </row>
    <row r="11" spans="1:23" ht="14.5" x14ac:dyDescent="0.35">
      <c r="A11" s="1">
        <v>1010</v>
      </c>
      <c r="B11" s="1" t="s">
        <v>162</v>
      </c>
      <c r="C11" s="1">
        <f>COUNTA(_xlfn.UNIQUE(Delivery[Delivery City]))</f>
        <v>5</v>
      </c>
      <c r="D11" s="1" t="s">
        <v>150</v>
      </c>
      <c r="E11" s="2">
        <v>45171.363194444442</v>
      </c>
      <c r="F11" s="1" t="s">
        <v>14</v>
      </c>
      <c r="G11" s="1" t="s">
        <v>46</v>
      </c>
      <c r="H11" s="20">
        <f>IFERROR(Delivery[[#This Row],[Delivery Time (min)]]/COUNTIFS(Delivery[Driver ID],Delivery[[#This Row],[Driver ID]]),"")</f>
        <v>12.263157894736842</v>
      </c>
      <c r="I11" s="17" t="str">
        <f>IFERROR((IF(COUNTIFS(Delivery[Driver ID], Delivery[[#This Row],[Driver ID]]) &lt; 16, "Under Utilized","Utilized")), "")</f>
        <v>Utilized</v>
      </c>
      <c r="J11" s="1" t="s">
        <v>34</v>
      </c>
      <c r="K11" s="1" t="s">
        <v>47</v>
      </c>
      <c r="L11" s="1">
        <v>233</v>
      </c>
      <c r="M11" s="1">
        <v>19</v>
      </c>
      <c r="N11" s="1">
        <f>Delivery[[#This Row],[Delivery Time (min)]]-Delivery[[#This Row],[Delays (min)]]</f>
        <v>214</v>
      </c>
      <c r="O11" s="1" t="str">
        <f>IF(Delivery[[#This Row],[Delays (min)]]&gt;0,"Delayed", "On time")</f>
        <v>Delayed</v>
      </c>
      <c r="P11" s="1" t="str">
        <f>IF(Delivery[[#This Row],[Delays (min)]]&gt;15, "Extremely Delayed", IF(Delivery[[#This Row],[Delays (min)]]=0, "On time",  "Delayed"))</f>
        <v>Extremely Delayed</v>
      </c>
      <c r="Q11" s="1">
        <f>COUNTA(_xlfn.UNIQUE(Delivery[Driver ID]))</f>
        <v>100</v>
      </c>
      <c r="R11" s="1" t="s">
        <v>18</v>
      </c>
      <c r="S11" s="1">
        <f>COUNTA(_xlfn.UNIQUE(Delivery[Route]))</f>
        <v>5</v>
      </c>
      <c r="T11" s="1" t="s">
        <v>26</v>
      </c>
      <c r="U11" s="1" t="s">
        <v>36</v>
      </c>
      <c r="V11" s="1" t="s">
        <v>41</v>
      </c>
      <c r="W11" s="2">
        <v>45170.395833333336</v>
      </c>
    </row>
    <row r="12" spans="1:23" ht="14.5" x14ac:dyDescent="0.35">
      <c r="A12" s="1">
        <v>1011</v>
      </c>
      <c r="B12" s="1" t="s">
        <v>163</v>
      </c>
      <c r="C12" s="1">
        <f>COUNTA(_xlfn.UNIQUE(Delivery[Delivery City]))</f>
        <v>5</v>
      </c>
      <c r="D12" s="1" t="s">
        <v>154</v>
      </c>
      <c r="E12" s="2">
        <v>45172.428472222222</v>
      </c>
      <c r="F12" s="1" t="s">
        <v>38</v>
      </c>
      <c r="G12" s="1" t="s">
        <v>48</v>
      </c>
      <c r="H12" s="20">
        <f>IFERROR(Delivery[[#This Row],[Delivery Time (min)]]/COUNTIFS(Delivery[Driver ID],Delivery[[#This Row],[Driver ID]]),"")</f>
        <v>10.684210526315789</v>
      </c>
      <c r="I12" s="17" t="str">
        <f>IFERROR((IF(COUNTIFS(Delivery[Driver ID], Delivery[[#This Row],[Driver ID]]) &lt; 16, "Under Utilized","Utilized")), "")</f>
        <v>Utilized</v>
      </c>
      <c r="J12" s="1" t="s">
        <v>16</v>
      </c>
      <c r="K12" s="1" t="s">
        <v>47</v>
      </c>
      <c r="L12" s="1">
        <v>203</v>
      </c>
      <c r="M12" s="1">
        <v>24</v>
      </c>
      <c r="N12" s="1">
        <f>Delivery[[#This Row],[Delivery Time (min)]]-Delivery[[#This Row],[Delays (min)]]</f>
        <v>179</v>
      </c>
      <c r="O12" s="1" t="str">
        <f>IF(Delivery[[#This Row],[Delays (min)]]&gt;0,"Delayed", "On time")</f>
        <v>Delayed</v>
      </c>
      <c r="P12" s="1" t="str">
        <f>IF(Delivery[[#This Row],[Delays (min)]]&gt;15, "Extremely Delayed", IF(Delivery[[#This Row],[Delays (min)]]=0, "On time",  "Delayed"))</f>
        <v>Extremely Delayed</v>
      </c>
      <c r="Q12" s="1">
        <f>COUNTA(_xlfn.UNIQUE(Delivery[Driver ID]))</f>
        <v>100</v>
      </c>
      <c r="R12" s="1" t="s">
        <v>18</v>
      </c>
      <c r="S12" s="1">
        <f>COUNTA(_xlfn.UNIQUE(Delivery[Route]))</f>
        <v>5</v>
      </c>
      <c r="T12" s="1" t="s">
        <v>40</v>
      </c>
      <c r="U12" s="1" t="s">
        <v>27</v>
      </c>
      <c r="V12" s="1" t="s">
        <v>21</v>
      </c>
      <c r="W12" s="2">
        <v>45170.708333333336</v>
      </c>
    </row>
    <row r="13" spans="1:23" ht="14.5" x14ac:dyDescent="0.35">
      <c r="A13" s="1">
        <v>1012</v>
      </c>
      <c r="B13" s="1" t="s">
        <v>164</v>
      </c>
      <c r="C13" s="1">
        <f>COUNTA(_xlfn.UNIQUE(Delivery[Delivery City]))</f>
        <v>5</v>
      </c>
      <c r="D13" s="1" t="s">
        <v>156</v>
      </c>
      <c r="E13" s="2">
        <v>45175.57916666667</v>
      </c>
      <c r="F13" s="1" t="s">
        <v>38</v>
      </c>
      <c r="G13" s="1" t="s">
        <v>49</v>
      </c>
      <c r="H13" s="20">
        <f>IFERROR(Delivery[[#This Row],[Delivery Time (min)]]/COUNTIFS(Delivery[Driver ID],Delivery[[#This Row],[Driver ID]]),"")</f>
        <v>12.5</v>
      </c>
      <c r="I13" s="17" t="str">
        <f>IFERROR((IF(COUNTIFS(Delivery[Driver ID], Delivery[[#This Row],[Driver ID]]) &lt; 16, "Under Utilized","Utilized")), "")</f>
        <v>Under Utilized</v>
      </c>
      <c r="J13" s="1" t="s">
        <v>23</v>
      </c>
      <c r="K13" s="1" t="s">
        <v>24</v>
      </c>
      <c r="L13" s="1">
        <v>150</v>
      </c>
      <c r="M13" s="1">
        <v>18</v>
      </c>
      <c r="N13" s="1">
        <f>Delivery[[#This Row],[Delivery Time (min)]]-Delivery[[#This Row],[Delays (min)]]</f>
        <v>132</v>
      </c>
      <c r="O13" s="1" t="str">
        <f>IF(Delivery[[#This Row],[Delays (min)]]&gt;0,"Delayed", "On time")</f>
        <v>Delayed</v>
      </c>
      <c r="P13" s="1" t="str">
        <f>IF(Delivery[[#This Row],[Delays (min)]]&gt;15, "Extremely Delayed", IF(Delivery[[#This Row],[Delays (min)]]=0, "On time",  "Delayed"))</f>
        <v>Extremely Delayed</v>
      </c>
      <c r="Q13" s="1">
        <f>COUNTA(_xlfn.UNIQUE(Delivery[Driver ID]))</f>
        <v>100</v>
      </c>
      <c r="R13" s="1" t="s">
        <v>30</v>
      </c>
      <c r="S13" s="1">
        <f>COUNTA(_xlfn.UNIQUE(Delivery[Route]))</f>
        <v>5</v>
      </c>
      <c r="T13" s="1" t="s">
        <v>26</v>
      </c>
      <c r="U13" s="1" t="s">
        <v>36</v>
      </c>
      <c r="V13" s="1" t="s">
        <v>41</v>
      </c>
      <c r="W13" s="2">
        <v>45170.606249999997</v>
      </c>
    </row>
    <row r="14" spans="1:23" ht="14.5" x14ac:dyDescent="0.35">
      <c r="A14" s="1">
        <v>1013</v>
      </c>
      <c r="B14" s="1" t="s">
        <v>165</v>
      </c>
      <c r="C14" s="1">
        <f>COUNTA(_xlfn.UNIQUE(Delivery[Delivery City]))</f>
        <v>5</v>
      </c>
      <c r="D14" s="1" t="s">
        <v>156</v>
      </c>
      <c r="E14" s="2">
        <v>45172.511111111111</v>
      </c>
      <c r="F14" s="1" t="s">
        <v>14</v>
      </c>
      <c r="G14" s="1" t="s">
        <v>50</v>
      </c>
      <c r="H14" s="20">
        <f>IFERROR(Delivery[[#This Row],[Delivery Time (min)]]/COUNTIFS(Delivery[Driver ID],Delivery[[#This Row],[Driver ID]]),"")</f>
        <v>9.7692307692307701</v>
      </c>
      <c r="I14" s="17" t="str">
        <f>IFERROR((IF(COUNTIFS(Delivery[Driver ID], Delivery[[#This Row],[Driver ID]]) &lt; 16, "Under Utilized","Utilized")), "")</f>
        <v>Under Utilized</v>
      </c>
      <c r="J14" s="1" t="s">
        <v>16</v>
      </c>
      <c r="K14" s="1" t="s">
        <v>35</v>
      </c>
      <c r="L14" s="1">
        <v>127</v>
      </c>
      <c r="M14" s="1">
        <v>17</v>
      </c>
      <c r="N14" s="1">
        <f>Delivery[[#This Row],[Delivery Time (min)]]-Delivery[[#This Row],[Delays (min)]]</f>
        <v>110</v>
      </c>
      <c r="O14" s="1" t="str">
        <f>IF(Delivery[[#This Row],[Delays (min)]]&gt;0,"Delayed", "On time")</f>
        <v>Delayed</v>
      </c>
      <c r="P14" s="1" t="str">
        <f>IF(Delivery[[#This Row],[Delays (min)]]&gt;15, "Extremely Delayed", IF(Delivery[[#This Row],[Delays (min)]]=0, "On time",  "Delayed"))</f>
        <v>Extremely Delayed</v>
      </c>
      <c r="Q14" s="1">
        <f>COUNTA(_xlfn.UNIQUE(Delivery[Driver ID]))</f>
        <v>100</v>
      </c>
      <c r="R14" s="1" t="s">
        <v>30</v>
      </c>
      <c r="S14" s="1">
        <f>COUNTA(_xlfn.UNIQUE(Delivery[Route]))</f>
        <v>5</v>
      </c>
      <c r="T14" s="1" t="s">
        <v>43</v>
      </c>
      <c r="U14" s="1" t="s">
        <v>36</v>
      </c>
      <c r="V14" s="1" t="s">
        <v>37</v>
      </c>
      <c r="W14" s="2">
        <v>45170.724999999999</v>
      </c>
    </row>
    <row r="15" spans="1:23" ht="14.5" x14ac:dyDescent="0.35">
      <c r="A15" s="1">
        <v>1014</v>
      </c>
      <c r="B15" s="1" t="s">
        <v>166</v>
      </c>
      <c r="C15" s="1">
        <f>COUNTA(_xlfn.UNIQUE(Delivery[Delivery City]))</f>
        <v>5</v>
      </c>
      <c r="D15" s="1" t="s">
        <v>167</v>
      </c>
      <c r="E15" s="2">
        <v>45177.684027777781</v>
      </c>
      <c r="F15" s="1" t="s">
        <v>14</v>
      </c>
      <c r="G15" s="1" t="s">
        <v>51</v>
      </c>
      <c r="H15" s="20">
        <f>IFERROR(Delivery[[#This Row],[Delivery Time (min)]]/COUNTIFS(Delivery[Driver ID],Delivery[[#This Row],[Driver ID]]),"")</f>
        <v>5.0769230769230766</v>
      </c>
      <c r="I15" s="17" t="str">
        <f>IFERROR((IF(COUNTIFS(Delivery[Driver ID], Delivery[[#This Row],[Driver ID]]) &lt; 16, "Under Utilized","Utilized")), "")</f>
        <v>Under Utilized</v>
      </c>
      <c r="J15" s="1" t="s">
        <v>23</v>
      </c>
      <c r="K15" s="1" t="s">
        <v>35</v>
      </c>
      <c r="L15" s="1">
        <v>66</v>
      </c>
      <c r="M15" s="1">
        <v>11</v>
      </c>
      <c r="N15" s="1">
        <f>Delivery[[#This Row],[Delivery Time (min)]]-Delivery[[#This Row],[Delays (min)]]</f>
        <v>55</v>
      </c>
      <c r="O15" s="1" t="str">
        <f>IF(Delivery[[#This Row],[Delays (min)]]&gt;0,"Delayed", "On time")</f>
        <v>Delayed</v>
      </c>
      <c r="P15" s="1" t="str">
        <f>IF(Delivery[[#This Row],[Delays (min)]]&gt;15, "Extremely Delayed", IF(Delivery[[#This Row],[Delays (min)]]=0, "On time",  "Delayed"))</f>
        <v>Delayed</v>
      </c>
      <c r="Q15" s="1">
        <f>COUNTA(_xlfn.UNIQUE(Delivery[Driver ID]))</f>
        <v>100</v>
      </c>
      <c r="R15" s="1" t="s">
        <v>18</v>
      </c>
      <c r="S15" s="1">
        <f>COUNTA(_xlfn.UNIQUE(Delivery[Route]))</f>
        <v>5</v>
      </c>
      <c r="T15" s="1" t="s">
        <v>40</v>
      </c>
      <c r="U15" s="1" t="s">
        <v>36</v>
      </c>
      <c r="V15" s="1" t="s">
        <v>37</v>
      </c>
      <c r="W15" s="2">
        <v>45170.688888888886</v>
      </c>
    </row>
    <row r="16" spans="1:23" ht="14.5" x14ac:dyDescent="0.35">
      <c r="A16" s="1">
        <v>1015</v>
      </c>
      <c r="B16" s="1" t="s">
        <v>168</v>
      </c>
      <c r="C16" s="1">
        <f>COUNTA(_xlfn.UNIQUE(Delivery[Delivery City]))</f>
        <v>5</v>
      </c>
      <c r="D16" s="1" t="s">
        <v>167</v>
      </c>
      <c r="E16" s="2">
        <v>45172.591666666667</v>
      </c>
      <c r="F16" s="1" t="s">
        <v>38</v>
      </c>
      <c r="G16" s="1" t="s">
        <v>52</v>
      </c>
      <c r="H16" s="20">
        <f>IFERROR(Delivery[[#This Row],[Delivery Time (min)]]/COUNTIFS(Delivery[Driver ID],Delivery[[#This Row],[Driver ID]]),"")</f>
        <v>6.25</v>
      </c>
      <c r="I16" s="17" t="str">
        <f>IFERROR((IF(COUNTIFS(Delivery[Driver ID], Delivery[[#This Row],[Driver ID]]) &lt; 16, "Under Utilized","Utilized")), "")</f>
        <v>Under Utilized</v>
      </c>
      <c r="J16" s="1" t="s">
        <v>34</v>
      </c>
      <c r="K16" s="1" t="s">
        <v>47</v>
      </c>
      <c r="L16" s="1">
        <v>75</v>
      </c>
      <c r="M16" s="1">
        <v>26</v>
      </c>
      <c r="N16" s="1">
        <f>Delivery[[#This Row],[Delivery Time (min)]]-Delivery[[#This Row],[Delays (min)]]</f>
        <v>49</v>
      </c>
      <c r="O16" s="1" t="str">
        <f>IF(Delivery[[#This Row],[Delays (min)]]&gt;0,"Delayed", "On time")</f>
        <v>Delayed</v>
      </c>
      <c r="P16" s="1" t="str">
        <f>IF(Delivery[[#This Row],[Delays (min)]]&gt;15, "Extremely Delayed", IF(Delivery[[#This Row],[Delays (min)]]=0, "On time",  "Delayed"))</f>
        <v>Extremely Delayed</v>
      </c>
      <c r="Q16" s="1">
        <f>COUNTA(_xlfn.UNIQUE(Delivery[Driver ID]))</f>
        <v>100</v>
      </c>
      <c r="R16" s="1" t="s">
        <v>25</v>
      </c>
      <c r="S16" s="1">
        <f>COUNTA(_xlfn.UNIQUE(Delivery[Route]))</f>
        <v>5</v>
      </c>
      <c r="T16" s="1" t="s">
        <v>43</v>
      </c>
      <c r="U16" s="1" t="s">
        <v>36</v>
      </c>
      <c r="V16" s="1" t="s">
        <v>41</v>
      </c>
      <c r="W16" s="2">
        <v>45170.447916666664</v>
      </c>
    </row>
    <row r="17" spans="1:23" ht="14.5" x14ac:dyDescent="0.35">
      <c r="A17" s="1">
        <v>1016</v>
      </c>
      <c r="B17" s="1" t="s">
        <v>169</v>
      </c>
      <c r="C17" s="1">
        <f>COUNTA(_xlfn.UNIQUE(Delivery[Delivery City]))</f>
        <v>5</v>
      </c>
      <c r="D17" s="1" t="s">
        <v>156</v>
      </c>
      <c r="E17" s="2">
        <v>45174.577777777777</v>
      </c>
      <c r="F17" s="1" t="s">
        <v>38</v>
      </c>
      <c r="G17" s="1" t="s">
        <v>53</v>
      </c>
      <c r="H17" s="20">
        <f>IFERROR(Delivery[[#This Row],[Delivery Time (min)]]/COUNTIFS(Delivery[Driver ID],Delivery[[#This Row],[Driver ID]]),"")</f>
        <v>14.818181818181818</v>
      </c>
      <c r="I17" s="17" t="str">
        <f>IFERROR((IF(COUNTIFS(Delivery[Driver ID], Delivery[[#This Row],[Driver ID]]) &lt; 16, "Under Utilized","Utilized")), "")</f>
        <v>Under Utilized</v>
      </c>
      <c r="J17" s="1" t="s">
        <v>16</v>
      </c>
      <c r="K17" s="1" t="s">
        <v>35</v>
      </c>
      <c r="L17" s="1">
        <v>163</v>
      </c>
      <c r="M17" s="1">
        <v>6</v>
      </c>
      <c r="N17" s="1">
        <f>Delivery[[#This Row],[Delivery Time (min)]]-Delivery[[#This Row],[Delays (min)]]</f>
        <v>157</v>
      </c>
      <c r="O17" s="1" t="str">
        <f>IF(Delivery[[#This Row],[Delays (min)]]&gt;0,"Delayed", "On time")</f>
        <v>Delayed</v>
      </c>
      <c r="P17" s="1" t="str">
        <f>IF(Delivery[[#This Row],[Delays (min)]]&gt;15, "Extremely Delayed", IF(Delivery[[#This Row],[Delays (min)]]=0, "On time",  "Delayed"))</f>
        <v>Delayed</v>
      </c>
      <c r="Q17" s="1">
        <f>COUNTA(_xlfn.UNIQUE(Delivery[Driver ID]))</f>
        <v>100</v>
      </c>
      <c r="R17" s="1" t="s">
        <v>18</v>
      </c>
      <c r="S17" s="1">
        <f>COUNTA(_xlfn.UNIQUE(Delivery[Route]))</f>
        <v>5</v>
      </c>
      <c r="T17" s="1" t="s">
        <v>40</v>
      </c>
      <c r="U17" s="1" t="s">
        <v>36</v>
      </c>
      <c r="V17" s="1" t="s">
        <v>41</v>
      </c>
      <c r="W17" s="2">
        <v>45170.431944444441</v>
      </c>
    </row>
    <row r="18" spans="1:23" ht="14.5" x14ac:dyDescent="0.35">
      <c r="A18" s="1">
        <v>1017</v>
      </c>
      <c r="B18" s="1" t="s">
        <v>170</v>
      </c>
      <c r="C18" s="1">
        <f>COUNTA(_xlfn.UNIQUE(Delivery[Delivery City]))</f>
        <v>5</v>
      </c>
      <c r="D18" s="1" t="s">
        <v>156</v>
      </c>
      <c r="E18" s="2">
        <v>45173.444444444445</v>
      </c>
      <c r="F18" s="1" t="s">
        <v>38</v>
      </c>
      <c r="G18" s="1" t="s">
        <v>54</v>
      </c>
      <c r="H18" s="20">
        <f>IFERROR(Delivery[[#This Row],[Delivery Time (min)]]/COUNTIFS(Delivery[Driver ID],Delivery[[#This Row],[Driver ID]]),"")</f>
        <v>11.6</v>
      </c>
      <c r="I18" s="17" t="str">
        <f>IFERROR((IF(COUNTIFS(Delivery[Driver ID], Delivery[[#This Row],[Driver ID]]) &lt; 16, "Under Utilized","Utilized")), "")</f>
        <v>Under Utilized</v>
      </c>
      <c r="J18" s="1" t="s">
        <v>16</v>
      </c>
      <c r="K18" s="1" t="s">
        <v>24</v>
      </c>
      <c r="L18" s="1">
        <v>174</v>
      </c>
      <c r="M18" s="1">
        <v>16</v>
      </c>
      <c r="N18" s="1">
        <f>Delivery[[#This Row],[Delivery Time (min)]]-Delivery[[#This Row],[Delays (min)]]</f>
        <v>158</v>
      </c>
      <c r="O18" s="1" t="str">
        <f>IF(Delivery[[#This Row],[Delays (min)]]&gt;0,"Delayed", "On time")</f>
        <v>Delayed</v>
      </c>
      <c r="P18" s="1" t="str">
        <f>IF(Delivery[[#This Row],[Delays (min)]]&gt;15, "Extremely Delayed", IF(Delivery[[#This Row],[Delays (min)]]=0, "On time",  "Delayed"))</f>
        <v>Extremely Delayed</v>
      </c>
      <c r="Q18" s="1">
        <f>COUNTA(_xlfn.UNIQUE(Delivery[Driver ID]))</f>
        <v>100</v>
      </c>
      <c r="R18" s="1" t="s">
        <v>25</v>
      </c>
      <c r="S18" s="1">
        <f>COUNTA(_xlfn.UNIQUE(Delivery[Route]))</f>
        <v>5</v>
      </c>
      <c r="T18" s="1" t="s">
        <v>43</v>
      </c>
      <c r="U18" s="1" t="s">
        <v>27</v>
      </c>
      <c r="V18" s="1" t="s">
        <v>37</v>
      </c>
      <c r="W18" s="2">
        <v>45170.435416666667</v>
      </c>
    </row>
    <row r="19" spans="1:23" ht="14.5" x14ac:dyDescent="0.35">
      <c r="A19" s="1">
        <v>1018</v>
      </c>
      <c r="B19" s="1" t="s">
        <v>171</v>
      </c>
      <c r="C19" s="1">
        <f>COUNTA(_xlfn.UNIQUE(Delivery[Delivery City]))</f>
        <v>5</v>
      </c>
      <c r="D19" s="1" t="s">
        <v>159</v>
      </c>
      <c r="E19" s="2">
        <v>45174.446527777778</v>
      </c>
      <c r="F19" s="1" t="s">
        <v>14</v>
      </c>
      <c r="G19" s="1" t="s">
        <v>45</v>
      </c>
      <c r="H19" s="20">
        <f>IFERROR(Delivery[[#This Row],[Delivery Time (min)]]/COUNTIFS(Delivery[Driver ID],Delivery[[#This Row],[Driver ID]]),"")</f>
        <v>10.4375</v>
      </c>
      <c r="I19" s="17" t="str">
        <f>IFERROR((IF(COUNTIFS(Delivery[Driver ID], Delivery[[#This Row],[Driver ID]]) &lt; 16, "Under Utilized","Utilized")), "")</f>
        <v>Utilized</v>
      </c>
      <c r="J19" s="1" t="s">
        <v>23</v>
      </c>
      <c r="K19" s="1" t="s">
        <v>35</v>
      </c>
      <c r="L19" s="1">
        <v>167</v>
      </c>
      <c r="M19" s="1">
        <v>1</v>
      </c>
      <c r="N19" s="1">
        <f>Delivery[[#This Row],[Delivery Time (min)]]-Delivery[[#This Row],[Delays (min)]]</f>
        <v>166</v>
      </c>
      <c r="O19" s="1" t="str">
        <f>IF(Delivery[[#This Row],[Delays (min)]]&gt;0,"Delayed", "On time")</f>
        <v>Delayed</v>
      </c>
      <c r="P19" s="1" t="str">
        <f>IF(Delivery[[#This Row],[Delays (min)]]&gt;15, "Extremely Delayed", IF(Delivery[[#This Row],[Delays (min)]]=0, "On time",  "Delayed"))</f>
        <v>Delayed</v>
      </c>
      <c r="Q19" s="1">
        <f>COUNTA(_xlfn.UNIQUE(Delivery[Driver ID]))</f>
        <v>100</v>
      </c>
      <c r="R19" s="1" t="s">
        <v>30</v>
      </c>
      <c r="S19" s="1">
        <f>COUNTA(_xlfn.UNIQUE(Delivery[Route]))</f>
        <v>5</v>
      </c>
      <c r="T19" s="1" t="s">
        <v>19</v>
      </c>
      <c r="U19" s="1" t="s">
        <v>36</v>
      </c>
      <c r="V19" s="1" t="s">
        <v>21</v>
      </c>
      <c r="W19" s="2">
        <v>45170.54791666667</v>
      </c>
    </row>
    <row r="20" spans="1:23" ht="14.5" x14ac:dyDescent="0.35">
      <c r="A20" s="1">
        <v>1019</v>
      </c>
      <c r="B20" s="1" t="s">
        <v>172</v>
      </c>
      <c r="C20" s="1">
        <f>COUNTA(_xlfn.UNIQUE(Delivery[Delivery City]))</f>
        <v>5</v>
      </c>
      <c r="D20" s="1" t="s">
        <v>159</v>
      </c>
      <c r="E20" s="2">
        <v>45173.620138888888</v>
      </c>
      <c r="F20" s="1" t="s">
        <v>38</v>
      </c>
      <c r="G20" s="1" t="s">
        <v>55</v>
      </c>
      <c r="H20" s="20">
        <f>IFERROR(Delivery[[#This Row],[Delivery Time (min)]]/COUNTIFS(Delivery[Driver ID],Delivery[[#This Row],[Driver ID]]),"")</f>
        <v>15.642857142857142</v>
      </c>
      <c r="I20" s="17" t="str">
        <f>IFERROR((IF(COUNTIFS(Delivery[Driver ID], Delivery[[#This Row],[Driver ID]]) &lt; 16, "Under Utilized","Utilized")), "")</f>
        <v>Under Utilized</v>
      </c>
      <c r="J20" s="1" t="s">
        <v>16</v>
      </c>
      <c r="K20" s="1" t="s">
        <v>24</v>
      </c>
      <c r="L20" s="1">
        <v>219</v>
      </c>
      <c r="M20" s="1">
        <v>13</v>
      </c>
      <c r="N20" s="1">
        <f>Delivery[[#This Row],[Delivery Time (min)]]-Delivery[[#This Row],[Delays (min)]]</f>
        <v>206</v>
      </c>
      <c r="O20" s="1" t="str">
        <f>IF(Delivery[[#This Row],[Delays (min)]]&gt;0,"Delayed", "On time")</f>
        <v>Delayed</v>
      </c>
      <c r="P20" s="1" t="str">
        <f>IF(Delivery[[#This Row],[Delays (min)]]&gt;15, "Extremely Delayed", IF(Delivery[[#This Row],[Delays (min)]]=0, "On time",  "Delayed"))</f>
        <v>Delayed</v>
      </c>
      <c r="Q20" s="1">
        <f>COUNTA(_xlfn.UNIQUE(Delivery[Driver ID]))</f>
        <v>100</v>
      </c>
      <c r="R20" s="1" t="s">
        <v>25</v>
      </c>
      <c r="S20" s="1">
        <f>COUNTA(_xlfn.UNIQUE(Delivery[Route]))</f>
        <v>5</v>
      </c>
      <c r="T20" s="1" t="s">
        <v>26</v>
      </c>
      <c r="U20" s="1" t="s">
        <v>27</v>
      </c>
      <c r="V20" s="1" t="s">
        <v>37</v>
      </c>
      <c r="W20" s="2">
        <v>45170.386805555558</v>
      </c>
    </row>
    <row r="21" spans="1:23" ht="15.75" customHeight="1" x14ac:dyDescent="0.35">
      <c r="A21" s="1">
        <v>1020</v>
      </c>
      <c r="B21" s="1" t="s">
        <v>173</v>
      </c>
      <c r="C21" s="1">
        <f>COUNTA(_xlfn.UNIQUE(Delivery[Delivery City]))</f>
        <v>5</v>
      </c>
      <c r="D21" s="1" t="s">
        <v>159</v>
      </c>
      <c r="E21" s="2">
        <v>45171.481944444444</v>
      </c>
      <c r="F21" s="1" t="s">
        <v>38</v>
      </c>
      <c r="G21" s="1" t="s">
        <v>55</v>
      </c>
      <c r="H21" s="20">
        <f>IFERROR(Delivery[[#This Row],[Delivery Time (min)]]/COUNTIFS(Delivery[Driver ID],Delivery[[#This Row],[Driver ID]]),"")</f>
        <v>15.214285714285714</v>
      </c>
      <c r="I21" s="17" t="str">
        <f>IFERROR((IF(COUNTIFS(Delivery[Driver ID], Delivery[[#This Row],[Driver ID]]) &lt; 16, "Under Utilized","Utilized")), "")</f>
        <v>Under Utilized</v>
      </c>
      <c r="J21" s="1" t="s">
        <v>16</v>
      </c>
      <c r="K21" s="1" t="s">
        <v>17</v>
      </c>
      <c r="L21" s="1">
        <v>213</v>
      </c>
      <c r="M21" s="1">
        <v>24</v>
      </c>
      <c r="N21" s="1">
        <f>Delivery[[#This Row],[Delivery Time (min)]]-Delivery[[#This Row],[Delays (min)]]</f>
        <v>189</v>
      </c>
      <c r="O21" s="1" t="str">
        <f>IF(Delivery[[#This Row],[Delays (min)]]&gt;0,"Delayed", "On time")</f>
        <v>Delayed</v>
      </c>
      <c r="P21" s="1" t="str">
        <f>IF(Delivery[[#This Row],[Delays (min)]]&gt;15, "Extremely Delayed", IF(Delivery[[#This Row],[Delays (min)]]=0, "On time",  "Delayed"))</f>
        <v>Extremely Delayed</v>
      </c>
      <c r="Q21" s="1">
        <f>COUNTA(_xlfn.UNIQUE(Delivery[Driver ID]))</f>
        <v>100</v>
      </c>
      <c r="R21" s="1" t="s">
        <v>18</v>
      </c>
      <c r="S21" s="1">
        <f>COUNTA(_xlfn.UNIQUE(Delivery[Route]))</f>
        <v>5</v>
      </c>
      <c r="T21" s="1" t="s">
        <v>40</v>
      </c>
      <c r="U21" s="1" t="s">
        <v>27</v>
      </c>
      <c r="V21" s="1" t="s">
        <v>21</v>
      </c>
      <c r="W21" s="2">
        <v>45170.46875</v>
      </c>
    </row>
    <row r="22" spans="1:23" ht="15.75" customHeight="1" x14ac:dyDescent="0.35">
      <c r="A22" s="1">
        <v>1021</v>
      </c>
      <c r="B22" s="1" t="s">
        <v>174</v>
      </c>
      <c r="C22" s="1">
        <f>COUNTA(_xlfn.UNIQUE(Delivery[Delivery City]))</f>
        <v>5</v>
      </c>
      <c r="D22" s="1" t="s">
        <v>159</v>
      </c>
      <c r="E22" s="2">
        <v>45172.559027777781</v>
      </c>
      <c r="F22" s="1" t="s">
        <v>38</v>
      </c>
      <c r="G22" s="1" t="s">
        <v>56</v>
      </c>
      <c r="H22" s="20">
        <f>IFERROR(Delivery[[#This Row],[Delivery Time (min)]]/COUNTIFS(Delivery[Driver ID],Delivery[[#This Row],[Driver ID]]),"")</f>
        <v>5.875</v>
      </c>
      <c r="I22" s="17" t="str">
        <f>IFERROR((IF(COUNTIFS(Delivery[Driver ID], Delivery[[#This Row],[Driver ID]]) &lt; 16, "Under Utilized","Utilized")), "")</f>
        <v>Utilized</v>
      </c>
      <c r="J22" s="1" t="s">
        <v>16</v>
      </c>
      <c r="K22" s="1" t="s">
        <v>17</v>
      </c>
      <c r="L22" s="1">
        <v>94</v>
      </c>
      <c r="M22" s="1">
        <v>24</v>
      </c>
      <c r="N22" s="1">
        <f>Delivery[[#This Row],[Delivery Time (min)]]-Delivery[[#This Row],[Delays (min)]]</f>
        <v>70</v>
      </c>
      <c r="O22" s="1" t="str">
        <f>IF(Delivery[[#This Row],[Delays (min)]]&gt;0,"Delayed", "On time")</f>
        <v>Delayed</v>
      </c>
      <c r="P22" s="1" t="str">
        <f>IF(Delivery[[#This Row],[Delays (min)]]&gt;15, "Extremely Delayed", IF(Delivery[[#This Row],[Delays (min)]]=0, "On time",  "Delayed"))</f>
        <v>Extremely Delayed</v>
      </c>
      <c r="Q22" s="1">
        <f>COUNTA(_xlfn.UNIQUE(Delivery[Driver ID]))</f>
        <v>100</v>
      </c>
      <c r="R22" s="1" t="s">
        <v>30</v>
      </c>
      <c r="S22" s="1">
        <f>COUNTA(_xlfn.UNIQUE(Delivery[Route]))</f>
        <v>5</v>
      </c>
      <c r="T22" s="1" t="s">
        <v>32</v>
      </c>
      <c r="U22" s="1" t="s">
        <v>36</v>
      </c>
      <c r="V22" s="1" t="s">
        <v>21</v>
      </c>
      <c r="W22" s="2">
        <v>45170.591666666667</v>
      </c>
    </row>
    <row r="23" spans="1:23" ht="15.75" customHeight="1" x14ac:dyDescent="0.35">
      <c r="A23" s="1">
        <v>1022</v>
      </c>
      <c r="B23" s="1" t="s">
        <v>175</v>
      </c>
      <c r="C23" s="1">
        <f>COUNTA(_xlfn.UNIQUE(Delivery[Delivery City]))</f>
        <v>5</v>
      </c>
      <c r="D23" s="1" t="s">
        <v>167</v>
      </c>
      <c r="E23" s="2">
        <v>45175.503472222219</v>
      </c>
      <c r="F23" s="1" t="s">
        <v>14</v>
      </c>
      <c r="G23" s="1" t="s">
        <v>57</v>
      </c>
      <c r="H23" s="20">
        <f>IFERROR(Delivery[[#This Row],[Delivery Time (min)]]/COUNTIFS(Delivery[Driver ID],Delivery[[#This Row],[Driver ID]]),"")</f>
        <v>17.846153846153847</v>
      </c>
      <c r="I23" s="17" t="str">
        <f>IFERROR((IF(COUNTIFS(Delivery[Driver ID], Delivery[[#This Row],[Driver ID]]) &lt; 16, "Under Utilized","Utilized")), "")</f>
        <v>Under Utilized</v>
      </c>
      <c r="J23" s="1" t="s">
        <v>16</v>
      </c>
      <c r="K23" s="1" t="s">
        <v>47</v>
      </c>
      <c r="L23" s="1">
        <v>232</v>
      </c>
      <c r="M23" s="1">
        <v>21</v>
      </c>
      <c r="N23" s="1">
        <f>Delivery[[#This Row],[Delivery Time (min)]]-Delivery[[#This Row],[Delays (min)]]</f>
        <v>211</v>
      </c>
      <c r="O23" s="1" t="str">
        <f>IF(Delivery[[#This Row],[Delays (min)]]&gt;0,"Delayed", "On time")</f>
        <v>Delayed</v>
      </c>
      <c r="P23" s="1" t="str">
        <f>IF(Delivery[[#This Row],[Delays (min)]]&gt;15, "Extremely Delayed", IF(Delivery[[#This Row],[Delays (min)]]=0, "On time",  "Delayed"))</f>
        <v>Extremely Delayed</v>
      </c>
      <c r="Q23" s="1">
        <f>COUNTA(_xlfn.UNIQUE(Delivery[Driver ID]))</f>
        <v>100</v>
      </c>
      <c r="R23" s="1" t="s">
        <v>30</v>
      </c>
      <c r="S23" s="1">
        <f>COUNTA(_xlfn.UNIQUE(Delivery[Route]))</f>
        <v>5</v>
      </c>
      <c r="T23" s="1" t="s">
        <v>43</v>
      </c>
      <c r="U23" s="1" t="s">
        <v>20</v>
      </c>
      <c r="V23" s="1" t="s">
        <v>37</v>
      </c>
      <c r="W23" s="2">
        <v>45170.57708333333</v>
      </c>
    </row>
    <row r="24" spans="1:23" ht="15.75" customHeight="1" x14ac:dyDescent="0.35">
      <c r="A24" s="1">
        <v>1023</v>
      </c>
      <c r="B24" s="1" t="s">
        <v>176</v>
      </c>
      <c r="C24" s="1">
        <f>COUNTA(_xlfn.UNIQUE(Delivery[Delivery City]))</f>
        <v>5</v>
      </c>
      <c r="D24" s="1" t="s">
        <v>159</v>
      </c>
      <c r="E24" s="2">
        <v>45175.44027777778</v>
      </c>
      <c r="F24" s="1" t="s">
        <v>14</v>
      </c>
      <c r="G24" s="1" t="s">
        <v>58</v>
      </c>
      <c r="H24" s="20">
        <f>IFERROR(Delivery[[#This Row],[Delivery Time (min)]]/COUNTIFS(Delivery[Driver ID],Delivery[[#This Row],[Driver ID]]),"")</f>
        <v>15.1</v>
      </c>
      <c r="I24" s="17" t="str">
        <f>IFERROR((IF(COUNTIFS(Delivery[Driver ID], Delivery[[#This Row],[Driver ID]]) &lt; 16, "Under Utilized","Utilized")), "")</f>
        <v>Under Utilized</v>
      </c>
      <c r="J24" s="1" t="s">
        <v>23</v>
      </c>
      <c r="K24" s="1" t="s">
        <v>29</v>
      </c>
      <c r="L24" s="1">
        <v>151</v>
      </c>
      <c r="M24" s="1">
        <v>6</v>
      </c>
      <c r="N24" s="1">
        <f>Delivery[[#This Row],[Delivery Time (min)]]-Delivery[[#This Row],[Delays (min)]]</f>
        <v>145</v>
      </c>
      <c r="O24" s="1" t="str">
        <f>IF(Delivery[[#This Row],[Delays (min)]]&gt;0,"Delayed", "On time")</f>
        <v>Delayed</v>
      </c>
      <c r="P24" s="1" t="str">
        <f>IF(Delivery[[#This Row],[Delays (min)]]&gt;15, "Extremely Delayed", IF(Delivery[[#This Row],[Delays (min)]]=0, "On time",  "Delayed"))</f>
        <v>Delayed</v>
      </c>
      <c r="Q24" s="1">
        <f>COUNTA(_xlfn.UNIQUE(Delivery[Driver ID]))</f>
        <v>100</v>
      </c>
      <c r="R24" s="1" t="s">
        <v>18</v>
      </c>
      <c r="S24" s="1">
        <f>COUNTA(_xlfn.UNIQUE(Delivery[Route]))</f>
        <v>5</v>
      </c>
      <c r="T24" s="1" t="s">
        <v>40</v>
      </c>
      <c r="U24" s="1" t="s">
        <v>27</v>
      </c>
      <c r="V24" s="1" t="s">
        <v>41</v>
      </c>
      <c r="W24" s="2">
        <v>45170.705555555556</v>
      </c>
    </row>
    <row r="25" spans="1:23" ht="15.75" customHeight="1" x14ac:dyDescent="0.35">
      <c r="A25" s="1">
        <v>1024</v>
      </c>
      <c r="B25" s="1" t="s">
        <v>177</v>
      </c>
      <c r="C25" s="1">
        <f>COUNTA(_xlfn.UNIQUE(Delivery[Delivery City]))</f>
        <v>5</v>
      </c>
      <c r="D25" s="1" t="s">
        <v>159</v>
      </c>
      <c r="E25" s="2">
        <v>45175.632638888892</v>
      </c>
      <c r="F25" s="1" t="s">
        <v>14</v>
      </c>
      <c r="G25" s="1" t="s">
        <v>46</v>
      </c>
      <c r="H25" s="20">
        <f>IFERROR(Delivery[[#This Row],[Delivery Time (min)]]/COUNTIFS(Delivery[Driver ID],Delivery[[#This Row],[Driver ID]]),"")</f>
        <v>4.1052631578947372</v>
      </c>
      <c r="I25" s="17" t="str">
        <f>IFERROR((IF(COUNTIFS(Delivery[Driver ID], Delivery[[#This Row],[Driver ID]]) &lt; 16, "Under Utilized","Utilized")), "")</f>
        <v>Utilized</v>
      </c>
      <c r="J25" s="1" t="s">
        <v>16</v>
      </c>
      <c r="K25" s="1" t="s">
        <v>47</v>
      </c>
      <c r="L25" s="1">
        <v>78</v>
      </c>
      <c r="M25" s="1">
        <v>29</v>
      </c>
      <c r="N25" s="1">
        <f>Delivery[[#This Row],[Delivery Time (min)]]-Delivery[[#This Row],[Delays (min)]]</f>
        <v>49</v>
      </c>
      <c r="O25" s="1" t="str">
        <f>IF(Delivery[[#This Row],[Delays (min)]]&gt;0,"Delayed", "On time")</f>
        <v>Delayed</v>
      </c>
      <c r="P25" s="1" t="str">
        <f>IF(Delivery[[#This Row],[Delays (min)]]&gt;15, "Extremely Delayed", IF(Delivery[[#This Row],[Delays (min)]]=0, "On time",  "Delayed"))</f>
        <v>Extremely Delayed</v>
      </c>
      <c r="Q25" s="1">
        <f>COUNTA(_xlfn.UNIQUE(Delivery[Driver ID]))</f>
        <v>100</v>
      </c>
      <c r="R25" s="1" t="s">
        <v>18</v>
      </c>
      <c r="S25" s="1">
        <f>COUNTA(_xlfn.UNIQUE(Delivery[Route]))</f>
        <v>5</v>
      </c>
      <c r="T25" s="1" t="s">
        <v>26</v>
      </c>
      <c r="U25" s="1" t="s">
        <v>20</v>
      </c>
      <c r="V25" s="1" t="s">
        <v>21</v>
      </c>
      <c r="W25" s="2">
        <v>45170.354861111111</v>
      </c>
    </row>
    <row r="26" spans="1:23" ht="15.75" customHeight="1" x14ac:dyDescent="0.35">
      <c r="A26" s="1">
        <v>1025</v>
      </c>
      <c r="B26" s="1" t="s">
        <v>178</v>
      </c>
      <c r="C26" s="1">
        <f>COUNTA(_xlfn.UNIQUE(Delivery[Delivery City]))</f>
        <v>5</v>
      </c>
      <c r="D26" s="1" t="s">
        <v>154</v>
      </c>
      <c r="E26" s="2">
        <v>45172.590277777781</v>
      </c>
      <c r="F26" s="1" t="s">
        <v>38</v>
      </c>
      <c r="G26" s="1" t="s">
        <v>59</v>
      </c>
      <c r="H26" s="20">
        <f>IFERROR(Delivery[[#This Row],[Delivery Time (min)]]/COUNTIFS(Delivery[Driver ID],Delivery[[#This Row],[Driver ID]]),"")</f>
        <v>15</v>
      </c>
      <c r="I26" s="17" t="str">
        <f>IFERROR((IF(COUNTIFS(Delivery[Driver ID], Delivery[[#This Row],[Driver ID]]) &lt; 16, "Under Utilized","Utilized")), "")</f>
        <v>Under Utilized</v>
      </c>
      <c r="J26" s="1" t="s">
        <v>34</v>
      </c>
      <c r="K26" s="1" t="s">
        <v>17</v>
      </c>
      <c r="L26" s="1">
        <v>150</v>
      </c>
      <c r="M26" s="1">
        <v>0</v>
      </c>
      <c r="N26" s="1">
        <f>Delivery[[#This Row],[Delivery Time (min)]]-Delivery[[#This Row],[Delays (min)]]</f>
        <v>150</v>
      </c>
      <c r="O26" s="1" t="str">
        <f>IF(Delivery[[#This Row],[Delays (min)]]&gt;0,"Delayed", "On time")</f>
        <v>On time</v>
      </c>
      <c r="P26" s="1" t="str">
        <f>IF(Delivery[[#This Row],[Delays (min)]]&gt;15, "Extremely Delayed", IF(Delivery[[#This Row],[Delays (min)]]=0, "On time",  "Delayed"))</f>
        <v>On time</v>
      </c>
      <c r="Q26" s="1">
        <f>COUNTA(_xlfn.UNIQUE(Delivery[Driver ID]))</f>
        <v>100</v>
      </c>
      <c r="R26" s="1" t="s">
        <v>30</v>
      </c>
      <c r="S26" s="1">
        <f>COUNTA(_xlfn.UNIQUE(Delivery[Route]))</f>
        <v>5</v>
      </c>
      <c r="T26" s="1" t="s">
        <v>19</v>
      </c>
      <c r="U26" s="1" t="s">
        <v>27</v>
      </c>
      <c r="V26" s="1" t="s">
        <v>21</v>
      </c>
      <c r="W26" s="2">
        <v>45170.601388888892</v>
      </c>
    </row>
    <row r="27" spans="1:23" ht="15.75" customHeight="1" x14ac:dyDescent="0.35">
      <c r="A27" s="1">
        <v>1026</v>
      </c>
      <c r="B27" s="1" t="s">
        <v>179</v>
      </c>
      <c r="C27" s="1">
        <f>COUNTA(_xlfn.UNIQUE(Delivery[Delivery City]))</f>
        <v>5</v>
      </c>
      <c r="D27" s="1" t="s">
        <v>150</v>
      </c>
      <c r="E27" s="2">
        <v>45173.609027777777</v>
      </c>
      <c r="F27" s="1" t="s">
        <v>38</v>
      </c>
      <c r="G27" s="1" t="s">
        <v>60</v>
      </c>
      <c r="H27" s="20">
        <f>IFERROR(Delivery[[#This Row],[Delivery Time (min)]]/COUNTIFS(Delivery[Driver ID],Delivery[[#This Row],[Driver ID]]),"")</f>
        <v>9.0588235294117645</v>
      </c>
      <c r="I27" s="17" t="str">
        <f>IFERROR((IF(COUNTIFS(Delivery[Driver ID], Delivery[[#This Row],[Driver ID]]) &lt; 16, "Under Utilized","Utilized")), "")</f>
        <v>Utilized</v>
      </c>
      <c r="J27" s="1" t="s">
        <v>16</v>
      </c>
      <c r="K27" s="1" t="s">
        <v>29</v>
      </c>
      <c r="L27" s="1">
        <v>154</v>
      </c>
      <c r="M27" s="1">
        <v>7</v>
      </c>
      <c r="N27" s="1">
        <f>Delivery[[#This Row],[Delivery Time (min)]]-Delivery[[#This Row],[Delays (min)]]</f>
        <v>147</v>
      </c>
      <c r="O27" s="1" t="str">
        <f>IF(Delivery[[#This Row],[Delays (min)]]&gt;0,"Delayed", "On time")</f>
        <v>Delayed</v>
      </c>
      <c r="P27" s="1" t="str">
        <f>IF(Delivery[[#This Row],[Delays (min)]]&gt;15, "Extremely Delayed", IF(Delivery[[#This Row],[Delays (min)]]=0, "On time",  "Delayed"))</f>
        <v>Delayed</v>
      </c>
      <c r="Q27" s="1">
        <f>COUNTA(_xlfn.UNIQUE(Delivery[Driver ID]))</f>
        <v>100</v>
      </c>
      <c r="R27" s="1" t="s">
        <v>30</v>
      </c>
      <c r="S27" s="1">
        <f>COUNTA(_xlfn.UNIQUE(Delivery[Route]))</f>
        <v>5</v>
      </c>
      <c r="T27" s="1" t="s">
        <v>26</v>
      </c>
      <c r="U27" s="1" t="s">
        <v>20</v>
      </c>
      <c r="V27" s="1" t="s">
        <v>41</v>
      </c>
      <c r="W27" s="2">
        <v>45170.40625</v>
      </c>
    </row>
    <row r="28" spans="1:23" ht="15.75" customHeight="1" x14ac:dyDescent="0.35">
      <c r="A28" s="1">
        <v>1027</v>
      </c>
      <c r="B28" s="1" t="s">
        <v>180</v>
      </c>
      <c r="C28" s="1">
        <f>COUNTA(_xlfn.UNIQUE(Delivery[Delivery City]))</f>
        <v>5</v>
      </c>
      <c r="D28" s="1" t="s">
        <v>159</v>
      </c>
      <c r="E28" s="2">
        <v>45175.472916666666</v>
      </c>
      <c r="F28" s="1" t="s">
        <v>14</v>
      </c>
      <c r="G28" s="1" t="s">
        <v>61</v>
      </c>
      <c r="H28" s="20">
        <f>IFERROR(Delivery[[#This Row],[Delivery Time (min)]]/COUNTIFS(Delivery[Driver ID],Delivery[[#This Row],[Driver ID]]),"")</f>
        <v>9</v>
      </c>
      <c r="I28" s="17" t="str">
        <f>IFERROR((IF(COUNTIFS(Delivery[Driver ID], Delivery[[#This Row],[Driver ID]]) &lt; 16, "Under Utilized","Utilized")), "")</f>
        <v>Utilized</v>
      </c>
      <c r="J28" s="1" t="s">
        <v>16</v>
      </c>
      <c r="K28" s="1" t="s">
        <v>24</v>
      </c>
      <c r="L28" s="1">
        <v>153</v>
      </c>
      <c r="M28" s="1">
        <v>22</v>
      </c>
      <c r="N28" s="1">
        <f>Delivery[[#This Row],[Delivery Time (min)]]-Delivery[[#This Row],[Delays (min)]]</f>
        <v>131</v>
      </c>
      <c r="O28" s="1" t="str">
        <f>IF(Delivery[[#This Row],[Delays (min)]]&gt;0,"Delayed", "On time")</f>
        <v>Delayed</v>
      </c>
      <c r="P28" s="1" t="str">
        <f>IF(Delivery[[#This Row],[Delays (min)]]&gt;15, "Extremely Delayed", IF(Delivery[[#This Row],[Delays (min)]]=0, "On time",  "Delayed"))</f>
        <v>Extremely Delayed</v>
      </c>
      <c r="Q28" s="1">
        <f>COUNTA(_xlfn.UNIQUE(Delivery[Driver ID]))</f>
        <v>100</v>
      </c>
      <c r="R28" s="1" t="s">
        <v>18</v>
      </c>
      <c r="S28" s="1">
        <f>COUNTA(_xlfn.UNIQUE(Delivery[Route]))</f>
        <v>5</v>
      </c>
      <c r="T28" s="1" t="s">
        <v>19</v>
      </c>
      <c r="U28" s="1" t="s">
        <v>27</v>
      </c>
      <c r="V28" s="1" t="s">
        <v>21</v>
      </c>
      <c r="W28" s="2">
        <v>45170.597222222219</v>
      </c>
    </row>
    <row r="29" spans="1:23" ht="15.75" customHeight="1" x14ac:dyDescent="0.35">
      <c r="A29" s="1">
        <v>1028</v>
      </c>
      <c r="B29" s="1" t="s">
        <v>181</v>
      </c>
      <c r="C29" s="1">
        <f>COUNTA(_xlfn.UNIQUE(Delivery[Delivery City]))</f>
        <v>5</v>
      </c>
      <c r="D29" s="1" t="s">
        <v>156</v>
      </c>
      <c r="E29" s="2">
        <v>45171.384722222225</v>
      </c>
      <c r="F29" s="1" t="s">
        <v>14</v>
      </c>
      <c r="G29" s="1" t="s">
        <v>62</v>
      </c>
      <c r="H29" s="20">
        <f>IFERROR(Delivery[[#This Row],[Delivery Time (min)]]/COUNTIFS(Delivery[Driver ID],Delivery[[#This Row],[Driver ID]]),"")</f>
        <v>12.692307692307692</v>
      </c>
      <c r="I29" s="17" t="str">
        <f>IFERROR((IF(COUNTIFS(Delivery[Driver ID], Delivery[[#This Row],[Driver ID]]) &lt; 16, "Under Utilized","Utilized")), "")</f>
        <v>Under Utilized</v>
      </c>
      <c r="J29" s="1" t="s">
        <v>23</v>
      </c>
      <c r="K29" s="1" t="s">
        <v>35</v>
      </c>
      <c r="L29" s="1">
        <v>165</v>
      </c>
      <c r="M29" s="1">
        <v>17</v>
      </c>
      <c r="N29" s="1">
        <f>Delivery[[#This Row],[Delivery Time (min)]]-Delivery[[#This Row],[Delays (min)]]</f>
        <v>148</v>
      </c>
      <c r="O29" s="1" t="str">
        <f>IF(Delivery[[#This Row],[Delays (min)]]&gt;0,"Delayed", "On time")</f>
        <v>Delayed</v>
      </c>
      <c r="P29" s="1" t="str">
        <f>IF(Delivery[[#This Row],[Delays (min)]]&gt;15, "Extremely Delayed", IF(Delivery[[#This Row],[Delays (min)]]=0, "On time",  "Delayed"))</f>
        <v>Extremely Delayed</v>
      </c>
      <c r="Q29" s="1">
        <f>COUNTA(_xlfn.UNIQUE(Delivery[Driver ID]))</f>
        <v>100</v>
      </c>
      <c r="R29" s="1" t="s">
        <v>18</v>
      </c>
      <c r="S29" s="1">
        <f>COUNTA(_xlfn.UNIQUE(Delivery[Route]))</f>
        <v>5</v>
      </c>
      <c r="T29" s="1" t="s">
        <v>32</v>
      </c>
      <c r="U29" s="1" t="s">
        <v>36</v>
      </c>
      <c r="V29" s="1" t="s">
        <v>37</v>
      </c>
      <c r="W29" s="2">
        <v>45170.69027777778</v>
      </c>
    </row>
    <row r="30" spans="1:23" ht="15.75" customHeight="1" x14ac:dyDescent="0.35">
      <c r="A30" s="1">
        <v>1029</v>
      </c>
      <c r="B30" s="1" t="s">
        <v>182</v>
      </c>
      <c r="C30" s="1">
        <f>COUNTA(_xlfn.UNIQUE(Delivery[Delivery City]))</f>
        <v>5</v>
      </c>
      <c r="D30" s="1" t="s">
        <v>154</v>
      </c>
      <c r="E30" s="2">
        <v>45176.697916666664</v>
      </c>
      <c r="F30" s="1" t="s">
        <v>38</v>
      </c>
      <c r="G30" s="1" t="s">
        <v>63</v>
      </c>
      <c r="H30" s="20">
        <f>IFERROR(Delivery[[#This Row],[Delivery Time (min)]]/COUNTIFS(Delivery[Driver ID],Delivery[[#This Row],[Driver ID]]),"")</f>
        <v>24.5</v>
      </c>
      <c r="I30" s="17" t="str">
        <f>IFERROR((IF(COUNTIFS(Delivery[Driver ID], Delivery[[#This Row],[Driver ID]]) &lt; 16, "Under Utilized","Utilized")), "")</f>
        <v>Under Utilized</v>
      </c>
      <c r="J30" s="1" t="s">
        <v>34</v>
      </c>
      <c r="K30" s="1" t="s">
        <v>17</v>
      </c>
      <c r="L30" s="1">
        <v>196</v>
      </c>
      <c r="M30" s="1">
        <v>13</v>
      </c>
      <c r="N30" s="1">
        <f>Delivery[[#This Row],[Delivery Time (min)]]-Delivery[[#This Row],[Delays (min)]]</f>
        <v>183</v>
      </c>
      <c r="O30" s="1" t="str">
        <f>IF(Delivery[[#This Row],[Delays (min)]]&gt;0,"Delayed", "On time")</f>
        <v>Delayed</v>
      </c>
      <c r="P30" s="1" t="str">
        <f>IF(Delivery[[#This Row],[Delays (min)]]&gt;15, "Extremely Delayed", IF(Delivery[[#This Row],[Delays (min)]]=0, "On time",  "Delayed"))</f>
        <v>Delayed</v>
      </c>
      <c r="Q30" s="1">
        <f>COUNTA(_xlfn.UNIQUE(Delivery[Driver ID]))</f>
        <v>100</v>
      </c>
      <c r="R30" s="1" t="s">
        <v>30</v>
      </c>
      <c r="S30" s="1">
        <f>COUNTA(_xlfn.UNIQUE(Delivery[Route]))</f>
        <v>5</v>
      </c>
      <c r="T30" s="1" t="s">
        <v>19</v>
      </c>
      <c r="U30" s="1" t="s">
        <v>27</v>
      </c>
      <c r="V30" s="1" t="s">
        <v>37</v>
      </c>
      <c r="W30" s="2">
        <v>45170.423611111109</v>
      </c>
    </row>
    <row r="31" spans="1:23" ht="15.75" customHeight="1" x14ac:dyDescent="0.35">
      <c r="A31" s="1">
        <v>1030</v>
      </c>
      <c r="B31" s="1" t="s">
        <v>183</v>
      </c>
      <c r="C31" s="1">
        <f>COUNTA(_xlfn.UNIQUE(Delivery[Delivery City]))</f>
        <v>5</v>
      </c>
      <c r="D31" s="1" t="s">
        <v>156</v>
      </c>
      <c r="E31" s="2">
        <v>45170.557638888888</v>
      </c>
      <c r="F31" s="1" t="s">
        <v>38</v>
      </c>
      <c r="G31" s="1" t="s">
        <v>64</v>
      </c>
      <c r="H31" s="20">
        <f>IFERROR(Delivery[[#This Row],[Delivery Time (min)]]/COUNTIFS(Delivery[Driver ID],Delivery[[#This Row],[Driver ID]]),"")</f>
        <v>3.8095238095238093</v>
      </c>
      <c r="I31" s="17" t="str">
        <f>IFERROR((IF(COUNTIFS(Delivery[Driver ID], Delivery[[#This Row],[Driver ID]]) &lt; 16, "Under Utilized","Utilized")), "")</f>
        <v>Utilized</v>
      </c>
      <c r="J31" s="1" t="s">
        <v>16</v>
      </c>
      <c r="K31" s="1" t="s">
        <v>29</v>
      </c>
      <c r="L31" s="1">
        <v>80</v>
      </c>
      <c r="M31" s="1">
        <v>28</v>
      </c>
      <c r="N31" s="1">
        <f>Delivery[[#This Row],[Delivery Time (min)]]-Delivery[[#This Row],[Delays (min)]]</f>
        <v>52</v>
      </c>
      <c r="O31" s="1" t="str">
        <f>IF(Delivery[[#This Row],[Delays (min)]]&gt;0,"Delayed", "On time")</f>
        <v>Delayed</v>
      </c>
      <c r="P31" s="1" t="str">
        <f>IF(Delivery[[#This Row],[Delays (min)]]&gt;15, "Extremely Delayed", IF(Delivery[[#This Row],[Delays (min)]]=0, "On time",  "Delayed"))</f>
        <v>Extremely Delayed</v>
      </c>
      <c r="Q31" s="1">
        <f>COUNTA(_xlfn.UNIQUE(Delivery[Driver ID]))</f>
        <v>100</v>
      </c>
      <c r="R31" s="1" t="s">
        <v>30</v>
      </c>
      <c r="S31" s="1">
        <f>COUNTA(_xlfn.UNIQUE(Delivery[Route]))</f>
        <v>5</v>
      </c>
      <c r="T31" s="1" t="s">
        <v>40</v>
      </c>
      <c r="U31" s="1" t="s">
        <v>20</v>
      </c>
      <c r="V31" s="1" t="s">
        <v>37</v>
      </c>
      <c r="W31" s="2">
        <v>45170.577777777777</v>
      </c>
    </row>
    <row r="32" spans="1:23" ht="15.75" customHeight="1" x14ac:dyDescent="0.35">
      <c r="A32" s="1">
        <v>1031</v>
      </c>
      <c r="B32" s="1" t="s">
        <v>184</v>
      </c>
      <c r="C32" s="1">
        <f>COUNTA(_xlfn.UNIQUE(Delivery[Delivery City]))</f>
        <v>5</v>
      </c>
      <c r="D32" s="1" t="s">
        <v>159</v>
      </c>
      <c r="E32" s="2">
        <v>45174.647916666669</v>
      </c>
      <c r="F32" s="1" t="s">
        <v>38</v>
      </c>
      <c r="G32" s="1" t="s">
        <v>65</v>
      </c>
      <c r="H32" s="20">
        <f>IFERROR(Delivery[[#This Row],[Delivery Time (min)]]/COUNTIFS(Delivery[Driver ID],Delivery[[#This Row],[Driver ID]]),"")</f>
        <v>11.454545454545455</v>
      </c>
      <c r="I32" s="17" t="str">
        <f>IFERROR((IF(COUNTIFS(Delivery[Driver ID], Delivery[[#This Row],[Driver ID]]) &lt; 16, "Under Utilized","Utilized")), "")</f>
        <v>Under Utilized</v>
      </c>
      <c r="J32" s="1" t="s">
        <v>34</v>
      </c>
      <c r="K32" s="1" t="s">
        <v>29</v>
      </c>
      <c r="L32" s="1">
        <v>126</v>
      </c>
      <c r="M32" s="1">
        <v>2</v>
      </c>
      <c r="N32" s="1">
        <f>Delivery[[#This Row],[Delivery Time (min)]]-Delivery[[#This Row],[Delays (min)]]</f>
        <v>124</v>
      </c>
      <c r="O32" s="1" t="str">
        <f>IF(Delivery[[#This Row],[Delays (min)]]&gt;0,"Delayed", "On time")</f>
        <v>Delayed</v>
      </c>
      <c r="P32" s="1" t="str">
        <f>IF(Delivery[[#This Row],[Delays (min)]]&gt;15, "Extremely Delayed", IF(Delivery[[#This Row],[Delays (min)]]=0, "On time",  "Delayed"))</f>
        <v>Delayed</v>
      </c>
      <c r="Q32" s="1">
        <f>COUNTA(_xlfn.UNIQUE(Delivery[Driver ID]))</f>
        <v>100</v>
      </c>
      <c r="R32" s="1" t="s">
        <v>25</v>
      </c>
      <c r="S32" s="1">
        <f>COUNTA(_xlfn.UNIQUE(Delivery[Route]))</f>
        <v>5</v>
      </c>
      <c r="T32" s="1" t="s">
        <v>40</v>
      </c>
      <c r="U32" s="1" t="s">
        <v>36</v>
      </c>
      <c r="V32" s="1" t="s">
        <v>37</v>
      </c>
      <c r="W32" s="2">
        <v>45170.654861111114</v>
      </c>
    </row>
    <row r="33" spans="1:23" ht="15.75" customHeight="1" x14ac:dyDescent="0.35">
      <c r="A33" s="1">
        <v>1032</v>
      </c>
      <c r="B33" s="1" t="s">
        <v>185</v>
      </c>
      <c r="C33" s="1">
        <f>COUNTA(_xlfn.UNIQUE(Delivery[Delivery City]))</f>
        <v>5</v>
      </c>
      <c r="D33" s="1" t="s">
        <v>150</v>
      </c>
      <c r="E33" s="2">
        <v>45175.620833333334</v>
      </c>
      <c r="F33" s="1" t="s">
        <v>14</v>
      </c>
      <c r="G33" s="1" t="s">
        <v>66</v>
      </c>
      <c r="H33" s="20">
        <f>IFERROR(Delivery[[#This Row],[Delivery Time (min)]]/COUNTIFS(Delivery[Driver ID],Delivery[[#This Row],[Driver ID]]),"")</f>
        <v>12.461538461538462</v>
      </c>
      <c r="I33" s="17" t="str">
        <f>IFERROR((IF(COUNTIFS(Delivery[Driver ID], Delivery[[#This Row],[Driver ID]]) &lt; 16, "Under Utilized","Utilized")), "")</f>
        <v>Under Utilized</v>
      </c>
      <c r="J33" s="1" t="s">
        <v>34</v>
      </c>
      <c r="K33" s="1" t="s">
        <v>35</v>
      </c>
      <c r="L33" s="1">
        <v>162</v>
      </c>
      <c r="M33" s="1">
        <v>28</v>
      </c>
      <c r="N33" s="1">
        <f>Delivery[[#This Row],[Delivery Time (min)]]-Delivery[[#This Row],[Delays (min)]]</f>
        <v>134</v>
      </c>
      <c r="O33" s="1" t="str">
        <f>IF(Delivery[[#This Row],[Delays (min)]]&gt;0,"Delayed", "On time")</f>
        <v>Delayed</v>
      </c>
      <c r="P33" s="1" t="str">
        <f>IF(Delivery[[#This Row],[Delays (min)]]&gt;15, "Extremely Delayed", IF(Delivery[[#This Row],[Delays (min)]]=0, "On time",  "Delayed"))</f>
        <v>Extremely Delayed</v>
      </c>
      <c r="Q33" s="1">
        <f>COUNTA(_xlfn.UNIQUE(Delivery[Driver ID]))</f>
        <v>100</v>
      </c>
      <c r="R33" s="1" t="s">
        <v>25</v>
      </c>
      <c r="S33" s="1">
        <f>COUNTA(_xlfn.UNIQUE(Delivery[Route]))</f>
        <v>5</v>
      </c>
      <c r="T33" s="1" t="s">
        <v>43</v>
      </c>
      <c r="U33" s="1" t="s">
        <v>20</v>
      </c>
      <c r="V33" s="1" t="s">
        <v>21</v>
      </c>
      <c r="W33" s="2">
        <v>45170.657638888886</v>
      </c>
    </row>
    <row r="34" spans="1:23" ht="15.75" customHeight="1" x14ac:dyDescent="0.35">
      <c r="A34" s="1">
        <v>1033</v>
      </c>
      <c r="B34" s="1" t="s">
        <v>186</v>
      </c>
      <c r="C34" s="1">
        <f>COUNTA(_xlfn.UNIQUE(Delivery[Delivery City]))</f>
        <v>5</v>
      </c>
      <c r="D34" s="1" t="s">
        <v>156</v>
      </c>
      <c r="E34" s="2">
        <v>45175.36041666667</v>
      </c>
      <c r="F34" s="1" t="s">
        <v>38</v>
      </c>
      <c r="G34" s="1" t="s">
        <v>67</v>
      </c>
      <c r="H34" s="20">
        <f>IFERROR(Delivery[[#This Row],[Delivery Time (min)]]/COUNTIFS(Delivery[Driver ID],Delivery[[#This Row],[Driver ID]]),"")</f>
        <v>9.5555555555555554</v>
      </c>
      <c r="I34" s="17" t="str">
        <f>IFERROR((IF(COUNTIFS(Delivery[Driver ID], Delivery[[#This Row],[Driver ID]]) &lt; 16, "Under Utilized","Utilized")), "")</f>
        <v>Utilized</v>
      </c>
      <c r="J34" s="1" t="s">
        <v>16</v>
      </c>
      <c r="K34" s="1" t="s">
        <v>24</v>
      </c>
      <c r="L34" s="1">
        <v>172</v>
      </c>
      <c r="M34" s="1">
        <v>20</v>
      </c>
      <c r="N34" s="1">
        <f>Delivery[[#This Row],[Delivery Time (min)]]-Delivery[[#This Row],[Delays (min)]]</f>
        <v>152</v>
      </c>
      <c r="O34" s="1" t="str">
        <f>IF(Delivery[[#This Row],[Delays (min)]]&gt;0,"Delayed", "On time")</f>
        <v>Delayed</v>
      </c>
      <c r="P34" s="1" t="str">
        <f>IF(Delivery[[#This Row],[Delays (min)]]&gt;15, "Extremely Delayed", IF(Delivery[[#This Row],[Delays (min)]]=0, "On time",  "Delayed"))</f>
        <v>Extremely Delayed</v>
      </c>
      <c r="Q34" s="1">
        <f>COUNTA(_xlfn.UNIQUE(Delivery[Driver ID]))</f>
        <v>100</v>
      </c>
      <c r="R34" s="1" t="s">
        <v>18</v>
      </c>
      <c r="S34" s="1">
        <f>COUNTA(_xlfn.UNIQUE(Delivery[Route]))</f>
        <v>5</v>
      </c>
      <c r="T34" s="1" t="s">
        <v>32</v>
      </c>
      <c r="U34" s="1" t="s">
        <v>20</v>
      </c>
      <c r="V34" s="1" t="s">
        <v>41</v>
      </c>
      <c r="W34" s="2">
        <v>45170.584722222222</v>
      </c>
    </row>
    <row r="35" spans="1:23" ht="15.75" customHeight="1" x14ac:dyDescent="0.35">
      <c r="A35" s="1">
        <v>1034</v>
      </c>
      <c r="B35" s="1" t="s">
        <v>187</v>
      </c>
      <c r="C35" s="1">
        <f>COUNTA(_xlfn.UNIQUE(Delivery[Delivery City]))</f>
        <v>5</v>
      </c>
      <c r="D35" s="1" t="s">
        <v>156</v>
      </c>
      <c r="E35" s="2">
        <v>45174.65902777778</v>
      </c>
      <c r="F35" s="1" t="s">
        <v>38</v>
      </c>
      <c r="G35" s="1" t="s">
        <v>68</v>
      </c>
      <c r="H35" s="20">
        <f>IFERROR(Delivery[[#This Row],[Delivery Time (min)]]/COUNTIFS(Delivery[Driver ID],Delivery[[#This Row],[Driver ID]]),"")</f>
        <v>17.916666666666668</v>
      </c>
      <c r="I35" s="17" t="str">
        <f>IFERROR((IF(COUNTIFS(Delivery[Driver ID], Delivery[[#This Row],[Driver ID]]) &lt; 16, "Under Utilized","Utilized")), "")</f>
        <v>Under Utilized</v>
      </c>
      <c r="J35" s="1" t="s">
        <v>34</v>
      </c>
      <c r="K35" s="1" t="s">
        <v>35</v>
      </c>
      <c r="L35" s="1">
        <v>215</v>
      </c>
      <c r="M35" s="1">
        <v>26</v>
      </c>
      <c r="N35" s="1">
        <f>Delivery[[#This Row],[Delivery Time (min)]]-Delivery[[#This Row],[Delays (min)]]</f>
        <v>189</v>
      </c>
      <c r="O35" s="1" t="str">
        <f>IF(Delivery[[#This Row],[Delays (min)]]&gt;0,"Delayed", "On time")</f>
        <v>Delayed</v>
      </c>
      <c r="P35" s="1" t="str">
        <f>IF(Delivery[[#This Row],[Delays (min)]]&gt;15, "Extremely Delayed", IF(Delivery[[#This Row],[Delays (min)]]=0, "On time",  "Delayed"))</f>
        <v>Extremely Delayed</v>
      </c>
      <c r="Q35" s="1">
        <f>COUNTA(_xlfn.UNIQUE(Delivery[Driver ID]))</f>
        <v>100</v>
      </c>
      <c r="R35" s="1" t="s">
        <v>25</v>
      </c>
      <c r="S35" s="1">
        <f>COUNTA(_xlfn.UNIQUE(Delivery[Route]))</f>
        <v>5</v>
      </c>
      <c r="T35" s="1" t="s">
        <v>32</v>
      </c>
      <c r="U35" s="1" t="s">
        <v>27</v>
      </c>
      <c r="V35" s="1" t="s">
        <v>37</v>
      </c>
      <c r="W35" s="2">
        <v>45170.552777777775</v>
      </c>
    </row>
    <row r="36" spans="1:23" ht="15.75" customHeight="1" x14ac:dyDescent="0.35">
      <c r="A36" s="1">
        <v>1035</v>
      </c>
      <c r="B36" s="1" t="s">
        <v>188</v>
      </c>
      <c r="C36" s="1">
        <f>COUNTA(_xlfn.UNIQUE(Delivery[Delivery City]))</f>
        <v>5</v>
      </c>
      <c r="D36" s="1" t="s">
        <v>154</v>
      </c>
      <c r="E36" s="2">
        <v>45170.509722222225</v>
      </c>
      <c r="F36" s="1" t="s">
        <v>14</v>
      </c>
      <c r="G36" s="1" t="s">
        <v>69</v>
      </c>
      <c r="H36" s="20">
        <f>IFERROR(Delivery[[#This Row],[Delivery Time (min)]]/COUNTIFS(Delivery[Driver ID],Delivery[[#This Row],[Driver ID]]),"")</f>
        <v>4.9230769230769234</v>
      </c>
      <c r="I36" s="17" t="str">
        <f>IFERROR((IF(COUNTIFS(Delivery[Driver ID], Delivery[[#This Row],[Driver ID]]) &lt; 16, "Under Utilized","Utilized")), "")</f>
        <v>Under Utilized</v>
      </c>
      <c r="J36" s="1" t="s">
        <v>34</v>
      </c>
      <c r="K36" s="1" t="s">
        <v>47</v>
      </c>
      <c r="L36" s="1">
        <v>64</v>
      </c>
      <c r="M36" s="1">
        <v>6</v>
      </c>
      <c r="N36" s="1">
        <f>Delivery[[#This Row],[Delivery Time (min)]]-Delivery[[#This Row],[Delays (min)]]</f>
        <v>58</v>
      </c>
      <c r="O36" s="1" t="str">
        <f>IF(Delivery[[#This Row],[Delays (min)]]&gt;0,"Delayed", "On time")</f>
        <v>Delayed</v>
      </c>
      <c r="P36" s="1" t="str">
        <f>IF(Delivery[[#This Row],[Delays (min)]]&gt;15, "Extremely Delayed", IF(Delivery[[#This Row],[Delays (min)]]=0, "On time",  "Delayed"))</f>
        <v>Delayed</v>
      </c>
      <c r="Q36" s="1">
        <f>COUNTA(_xlfn.UNIQUE(Delivery[Driver ID]))</f>
        <v>100</v>
      </c>
      <c r="R36" s="1" t="s">
        <v>18</v>
      </c>
      <c r="S36" s="1">
        <f>COUNTA(_xlfn.UNIQUE(Delivery[Route]))</f>
        <v>5</v>
      </c>
      <c r="T36" s="1" t="s">
        <v>43</v>
      </c>
      <c r="U36" s="1" t="s">
        <v>20</v>
      </c>
      <c r="V36" s="1" t="s">
        <v>41</v>
      </c>
      <c r="W36" s="2">
        <v>45170.395138888889</v>
      </c>
    </row>
    <row r="37" spans="1:23" ht="15.75" customHeight="1" x14ac:dyDescent="0.35">
      <c r="A37" s="1">
        <v>1036</v>
      </c>
      <c r="B37" s="1" t="s">
        <v>189</v>
      </c>
      <c r="C37" s="1">
        <f>COUNTA(_xlfn.UNIQUE(Delivery[Delivery City]))</f>
        <v>5</v>
      </c>
      <c r="D37" s="1" t="s">
        <v>159</v>
      </c>
      <c r="E37" s="2">
        <v>45171.47152777778</v>
      </c>
      <c r="F37" s="1" t="s">
        <v>14</v>
      </c>
      <c r="G37" s="1" t="s">
        <v>66</v>
      </c>
      <c r="H37" s="20">
        <f>IFERROR(Delivery[[#This Row],[Delivery Time (min)]]/COUNTIFS(Delivery[Driver ID],Delivery[[#This Row],[Driver ID]]),"")</f>
        <v>14</v>
      </c>
      <c r="I37" s="17" t="str">
        <f>IFERROR((IF(COUNTIFS(Delivery[Driver ID], Delivery[[#This Row],[Driver ID]]) &lt; 16, "Under Utilized","Utilized")), "")</f>
        <v>Under Utilized</v>
      </c>
      <c r="J37" s="1" t="s">
        <v>34</v>
      </c>
      <c r="K37" s="1" t="s">
        <v>35</v>
      </c>
      <c r="L37" s="1">
        <v>182</v>
      </c>
      <c r="M37" s="1">
        <v>15</v>
      </c>
      <c r="N37" s="1">
        <f>Delivery[[#This Row],[Delivery Time (min)]]-Delivery[[#This Row],[Delays (min)]]</f>
        <v>167</v>
      </c>
      <c r="O37" s="1" t="str">
        <f>IF(Delivery[[#This Row],[Delays (min)]]&gt;0,"Delayed", "On time")</f>
        <v>Delayed</v>
      </c>
      <c r="P37" s="1" t="str">
        <f>IF(Delivery[[#This Row],[Delays (min)]]&gt;15, "Extremely Delayed", IF(Delivery[[#This Row],[Delays (min)]]=0, "On time",  "Delayed"))</f>
        <v>Delayed</v>
      </c>
      <c r="Q37" s="1">
        <f>COUNTA(_xlfn.UNIQUE(Delivery[Driver ID]))</f>
        <v>100</v>
      </c>
      <c r="R37" s="1" t="s">
        <v>18</v>
      </c>
      <c r="S37" s="1">
        <f>COUNTA(_xlfn.UNIQUE(Delivery[Route]))</f>
        <v>5</v>
      </c>
      <c r="T37" s="1" t="s">
        <v>40</v>
      </c>
      <c r="U37" s="1" t="s">
        <v>20</v>
      </c>
      <c r="V37" s="1" t="s">
        <v>21</v>
      </c>
      <c r="W37" s="2">
        <v>45170.484722222223</v>
      </c>
    </row>
    <row r="38" spans="1:23" ht="15.75" customHeight="1" x14ac:dyDescent="0.35">
      <c r="A38" s="1">
        <v>1037</v>
      </c>
      <c r="B38" s="1" t="s">
        <v>190</v>
      </c>
      <c r="C38" s="1">
        <f>COUNTA(_xlfn.UNIQUE(Delivery[Delivery City]))</f>
        <v>5</v>
      </c>
      <c r="D38" s="1" t="s">
        <v>159</v>
      </c>
      <c r="E38" s="2">
        <v>45171.702777777777</v>
      </c>
      <c r="F38" s="1" t="s">
        <v>38</v>
      </c>
      <c r="G38" s="1" t="s">
        <v>70</v>
      </c>
      <c r="H38" s="20">
        <f>IFERROR(Delivery[[#This Row],[Delivery Time (min)]]/COUNTIFS(Delivery[Driver ID],Delivery[[#This Row],[Driver ID]]),"")</f>
        <v>9.5714285714285712</v>
      </c>
      <c r="I38" s="17" t="str">
        <f>IFERROR((IF(COUNTIFS(Delivery[Driver ID], Delivery[[#This Row],[Driver ID]]) &lt; 16, "Under Utilized","Utilized")), "")</f>
        <v>Under Utilized</v>
      </c>
      <c r="J38" s="1" t="s">
        <v>23</v>
      </c>
      <c r="K38" s="1" t="s">
        <v>29</v>
      </c>
      <c r="L38" s="1">
        <v>134</v>
      </c>
      <c r="M38" s="1">
        <v>18</v>
      </c>
      <c r="N38" s="1">
        <f>Delivery[[#This Row],[Delivery Time (min)]]-Delivery[[#This Row],[Delays (min)]]</f>
        <v>116</v>
      </c>
      <c r="O38" s="1" t="str">
        <f>IF(Delivery[[#This Row],[Delays (min)]]&gt;0,"Delayed", "On time")</f>
        <v>Delayed</v>
      </c>
      <c r="P38" s="1" t="str">
        <f>IF(Delivery[[#This Row],[Delays (min)]]&gt;15, "Extremely Delayed", IF(Delivery[[#This Row],[Delays (min)]]=0, "On time",  "Delayed"))</f>
        <v>Extremely Delayed</v>
      </c>
      <c r="Q38" s="1">
        <f>COUNTA(_xlfn.UNIQUE(Delivery[Driver ID]))</f>
        <v>100</v>
      </c>
      <c r="R38" s="1" t="s">
        <v>30</v>
      </c>
      <c r="S38" s="1">
        <f>COUNTA(_xlfn.UNIQUE(Delivery[Route]))</f>
        <v>5</v>
      </c>
      <c r="T38" s="1" t="s">
        <v>40</v>
      </c>
      <c r="U38" s="1" t="s">
        <v>36</v>
      </c>
      <c r="V38" s="1" t="s">
        <v>21</v>
      </c>
      <c r="W38" s="2">
        <v>45170.481249999997</v>
      </c>
    </row>
    <row r="39" spans="1:23" ht="15.75" customHeight="1" x14ac:dyDescent="0.35">
      <c r="A39" s="1">
        <v>1038</v>
      </c>
      <c r="B39" s="1" t="s">
        <v>191</v>
      </c>
      <c r="C39" s="1">
        <f>COUNTA(_xlfn.UNIQUE(Delivery[Delivery City]))</f>
        <v>5</v>
      </c>
      <c r="D39" s="1" t="s">
        <v>167</v>
      </c>
      <c r="E39" s="2">
        <v>45177.415277777778</v>
      </c>
      <c r="F39" s="1" t="s">
        <v>38</v>
      </c>
      <c r="G39" s="1" t="s">
        <v>46</v>
      </c>
      <c r="H39" s="20">
        <f>IFERROR(Delivery[[#This Row],[Delivery Time (min)]]/COUNTIFS(Delivery[Driver ID],Delivery[[#This Row],[Driver ID]]),"")</f>
        <v>5</v>
      </c>
      <c r="I39" s="17" t="str">
        <f>IFERROR((IF(COUNTIFS(Delivery[Driver ID], Delivery[[#This Row],[Driver ID]]) &lt; 16, "Under Utilized","Utilized")), "")</f>
        <v>Utilized</v>
      </c>
      <c r="J39" s="1" t="s">
        <v>16</v>
      </c>
      <c r="K39" s="1" t="s">
        <v>29</v>
      </c>
      <c r="L39" s="1">
        <v>95</v>
      </c>
      <c r="M39" s="1">
        <v>22</v>
      </c>
      <c r="N39" s="1">
        <f>Delivery[[#This Row],[Delivery Time (min)]]-Delivery[[#This Row],[Delays (min)]]</f>
        <v>73</v>
      </c>
      <c r="O39" s="1" t="str">
        <f>IF(Delivery[[#This Row],[Delays (min)]]&gt;0,"Delayed", "On time")</f>
        <v>Delayed</v>
      </c>
      <c r="P39" s="1" t="str">
        <f>IF(Delivery[[#This Row],[Delays (min)]]&gt;15, "Extremely Delayed", IF(Delivery[[#This Row],[Delays (min)]]=0, "On time",  "Delayed"))</f>
        <v>Extremely Delayed</v>
      </c>
      <c r="Q39" s="1">
        <f>COUNTA(_xlfn.UNIQUE(Delivery[Driver ID]))</f>
        <v>100</v>
      </c>
      <c r="R39" s="1" t="s">
        <v>30</v>
      </c>
      <c r="S39" s="1">
        <f>COUNTA(_xlfn.UNIQUE(Delivery[Route]))</f>
        <v>5</v>
      </c>
      <c r="T39" s="1" t="s">
        <v>32</v>
      </c>
      <c r="U39" s="1" t="s">
        <v>27</v>
      </c>
      <c r="V39" s="1" t="s">
        <v>21</v>
      </c>
      <c r="W39" s="2">
        <v>45170.404166666667</v>
      </c>
    </row>
    <row r="40" spans="1:23" ht="15.75" customHeight="1" x14ac:dyDescent="0.35">
      <c r="A40" s="1">
        <v>1039</v>
      </c>
      <c r="B40" s="1" t="s">
        <v>192</v>
      </c>
      <c r="C40" s="1">
        <f>COUNTA(_xlfn.UNIQUE(Delivery[Delivery City]))</f>
        <v>5</v>
      </c>
      <c r="D40" s="1" t="s">
        <v>156</v>
      </c>
      <c r="E40" s="2">
        <v>45170.631944444445</v>
      </c>
      <c r="F40" s="1" t="s">
        <v>14</v>
      </c>
      <c r="G40" s="1" t="s">
        <v>71</v>
      </c>
      <c r="H40" s="20">
        <f>IFERROR(Delivery[[#This Row],[Delivery Time (min)]]/COUNTIFS(Delivery[Driver ID],Delivery[[#This Row],[Driver ID]]),"")</f>
        <v>4.4000000000000004</v>
      </c>
      <c r="I40" s="17" t="str">
        <f>IFERROR((IF(COUNTIFS(Delivery[Driver ID], Delivery[[#This Row],[Driver ID]]) &lt; 16, "Under Utilized","Utilized")), "")</f>
        <v>Utilized</v>
      </c>
      <c r="J40" s="1" t="s">
        <v>16</v>
      </c>
      <c r="K40" s="1" t="s">
        <v>24</v>
      </c>
      <c r="L40" s="1">
        <v>110</v>
      </c>
      <c r="M40" s="1">
        <v>7</v>
      </c>
      <c r="N40" s="1">
        <f>Delivery[[#This Row],[Delivery Time (min)]]-Delivery[[#This Row],[Delays (min)]]</f>
        <v>103</v>
      </c>
      <c r="O40" s="1" t="str">
        <f>IF(Delivery[[#This Row],[Delays (min)]]&gt;0,"Delayed", "On time")</f>
        <v>Delayed</v>
      </c>
      <c r="P40" s="1" t="str">
        <f>IF(Delivery[[#This Row],[Delays (min)]]&gt;15, "Extremely Delayed", IF(Delivery[[#This Row],[Delays (min)]]=0, "On time",  "Delayed"))</f>
        <v>Delayed</v>
      </c>
      <c r="Q40" s="1">
        <f>COUNTA(_xlfn.UNIQUE(Delivery[Driver ID]))</f>
        <v>100</v>
      </c>
      <c r="R40" s="1" t="s">
        <v>18</v>
      </c>
      <c r="S40" s="1">
        <f>COUNTA(_xlfn.UNIQUE(Delivery[Route]))</f>
        <v>5</v>
      </c>
      <c r="T40" s="1" t="s">
        <v>40</v>
      </c>
      <c r="U40" s="1" t="s">
        <v>36</v>
      </c>
      <c r="V40" s="1" t="s">
        <v>41</v>
      </c>
      <c r="W40" s="2">
        <v>45170.438194444447</v>
      </c>
    </row>
    <row r="41" spans="1:23" ht="15.75" customHeight="1" x14ac:dyDescent="0.35">
      <c r="A41" s="1">
        <v>1040</v>
      </c>
      <c r="B41" s="1" t="s">
        <v>193</v>
      </c>
      <c r="C41" s="1">
        <f>COUNTA(_xlfn.UNIQUE(Delivery[Delivery City]))</f>
        <v>5</v>
      </c>
      <c r="D41" s="1" t="s">
        <v>156</v>
      </c>
      <c r="E41" s="2">
        <v>45175.481249999997</v>
      </c>
      <c r="F41" s="1" t="s">
        <v>14</v>
      </c>
      <c r="G41" s="1" t="s">
        <v>72</v>
      </c>
      <c r="H41" s="20">
        <f>IFERROR(Delivery[[#This Row],[Delivery Time (min)]]/COUNTIFS(Delivery[Driver ID],Delivery[[#This Row],[Driver ID]]),"")</f>
        <v>6.4375</v>
      </c>
      <c r="I41" s="17" t="str">
        <f>IFERROR((IF(COUNTIFS(Delivery[Driver ID], Delivery[[#This Row],[Driver ID]]) &lt; 16, "Under Utilized","Utilized")), "")</f>
        <v>Utilized</v>
      </c>
      <c r="J41" s="1" t="s">
        <v>23</v>
      </c>
      <c r="K41" s="1" t="s">
        <v>29</v>
      </c>
      <c r="L41" s="1">
        <v>103</v>
      </c>
      <c r="M41" s="1">
        <v>9</v>
      </c>
      <c r="N41" s="1">
        <f>Delivery[[#This Row],[Delivery Time (min)]]-Delivery[[#This Row],[Delays (min)]]</f>
        <v>94</v>
      </c>
      <c r="O41" s="1" t="str">
        <f>IF(Delivery[[#This Row],[Delays (min)]]&gt;0,"Delayed", "On time")</f>
        <v>Delayed</v>
      </c>
      <c r="P41" s="1" t="str">
        <f>IF(Delivery[[#This Row],[Delays (min)]]&gt;15, "Extremely Delayed", IF(Delivery[[#This Row],[Delays (min)]]=0, "On time",  "Delayed"))</f>
        <v>Delayed</v>
      </c>
      <c r="Q41" s="1">
        <f>COUNTA(_xlfn.UNIQUE(Delivery[Driver ID]))</f>
        <v>100</v>
      </c>
      <c r="R41" s="1" t="s">
        <v>18</v>
      </c>
      <c r="S41" s="1">
        <f>COUNTA(_xlfn.UNIQUE(Delivery[Route]))</f>
        <v>5</v>
      </c>
      <c r="T41" s="1" t="s">
        <v>40</v>
      </c>
      <c r="U41" s="1" t="s">
        <v>36</v>
      </c>
      <c r="V41" s="1" t="s">
        <v>37</v>
      </c>
      <c r="W41" s="2">
        <v>45170.584027777775</v>
      </c>
    </row>
    <row r="42" spans="1:23" ht="15.75" customHeight="1" x14ac:dyDescent="0.35">
      <c r="A42" s="1">
        <v>1041</v>
      </c>
      <c r="B42" s="1" t="s">
        <v>194</v>
      </c>
      <c r="C42" s="1">
        <f>COUNTA(_xlfn.UNIQUE(Delivery[Delivery City]))</f>
        <v>5</v>
      </c>
      <c r="D42" s="1" t="s">
        <v>154</v>
      </c>
      <c r="E42" s="2">
        <v>45170.470138888886</v>
      </c>
      <c r="F42" s="1" t="s">
        <v>14</v>
      </c>
      <c r="G42" s="1" t="s">
        <v>73</v>
      </c>
      <c r="H42" s="20">
        <f>IFERROR(Delivery[[#This Row],[Delivery Time (min)]]/COUNTIFS(Delivery[Driver ID],Delivery[[#This Row],[Driver ID]]),"")</f>
        <v>18.444444444444443</v>
      </c>
      <c r="I42" s="17" t="str">
        <f>IFERROR((IF(COUNTIFS(Delivery[Driver ID], Delivery[[#This Row],[Driver ID]]) &lt; 16, "Under Utilized","Utilized")), "")</f>
        <v>Under Utilized</v>
      </c>
      <c r="J42" s="1" t="s">
        <v>34</v>
      </c>
      <c r="K42" s="1" t="s">
        <v>17</v>
      </c>
      <c r="L42" s="1">
        <v>166</v>
      </c>
      <c r="M42" s="1">
        <v>5</v>
      </c>
      <c r="N42" s="1">
        <f>Delivery[[#This Row],[Delivery Time (min)]]-Delivery[[#This Row],[Delays (min)]]</f>
        <v>161</v>
      </c>
      <c r="O42" s="1" t="str">
        <f>IF(Delivery[[#This Row],[Delays (min)]]&gt;0,"Delayed", "On time")</f>
        <v>Delayed</v>
      </c>
      <c r="P42" s="1" t="str">
        <f>IF(Delivery[[#This Row],[Delays (min)]]&gt;15, "Extremely Delayed", IF(Delivery[[#This Row],[Delays (min)]]=0, "On time",  "Delayed"))</f>
        <v>Delayed</v>
      </c>
      <c r="Q42" s="1">
        <f>COUNTA(_xlfn.UNIQUE(Delivery[Driver ID]))</f>
        <v>100</v>
      </c>
      <c r="R42" s="1" t="s">
        <v>18</v>
      </c>
      <c r="S42" s="1">
        <f>COUNTA(_xlfn.UNIQUE(Delivery[Route]))</f>
        <v>5</v>
      </c>
      <c r="T42" s="1" t="s">
        <v>43</v>
      </c>
      <c r="U42" s="1" t="s">
        <v>36</v>
      </c>
      <c r="V42" s="1" t="s">
        <v>21</v>
      </c>
      <c r="W42" s="2">
        <v>45170.556944444441</v>
      </c>
    </row>
    <row r="43" spans="1:23" ht="15.75" customHeight="1" x14ac:dyDescent="0.35">
      <c r="A43" s="1">
        <v>1042</v>
      </c>
      <c r="B43" s="1" t="s">
        <v>195</v>
      </c>
      <c r="C43" s="1">
        <f>COUNTA(_xlfn.UNIQUE(Delivery[Delivery City]))</f>
        <v>5</v>
      </c>
      <c r="D43" s="1" t="s">
        <v>156</v>
      </c>
      <c r="E43" s="2">
        <v>45175.411805555559</v>
      </c>
      <c r="F43" s="1" t="s">
        <v>14</v>
      </c>
      <c r="G43" s="1" t="s">
        <v>74</v>
      </c>
      <c r="H43" s="20">
        <f>IFERROR(Delivery[[#This Row],[Delivery Time (min)]]/COUNTIFS(Delivery[Driver ID],Delivery[[#This Row],[Driver ID]]),"")</f>
        <v>9.3333333333333339</v>
      </c>
      <c r="I43" s="17" t="str">
        <f>IFERROR((IF(COUNTIFS(Delivery[Driver ID], Delivery[[#This Row],[Driver ID]]) &lt; 16, "Under Utilized","Utilized")), "")</f>
        <v>Utilized</v>
      </c>
      <c r="J43" s="1" t="s">
        <v>16</v>
      </c>
      <c r="K43" s="1" t="s">
        <v>17</v>
      </c>
      <c r="L43" s="1">
        <v>168</v>
      </c>
      <c r="M43" s="1">
        <v>20</v>
      </c>
      <c r="N43" s="1">
        <f>Delivery[[#This Row],[Delivery Time (min)]]-Delivery[[#This Row],[Delays (min)]]</f>
        <v>148</v>
      </c>
      <c r="O43" s="1" t="str">
        <f>IF(Delivery[[#This Row],[Delays (min)]]&gt;0,"Delayed", "On time")</f>
        <v>Delayed</v>
      </c>
      <c r="P43" s="1" t="str">
        <f>IF(Delivery[[#This Row],[Delays (min)]]&gt;15, "Extremely Delayed", IF(Delivery[[#This Row],[Delays (min)]]=0, "On time",  "Delayed"))</f>
        <v>Extremely Delayed</v>
      </c>
      <c r="Q43" s="1">
        <f>COUNTA(_xlfn.UNIQUE(Delivery[Driver ID]))</f>
        <v>100</v>
      </c>
      <c r="R43" s="1" t="s">
        <v>18</v>
      </c>
      <c r="S43" s="1">
        <f>COUNTA(_xlfn.UNIQUE(Delivery[Route]))</f>
        <v>5</v>
      </c>
      <c r="T43" s="1" t="s">
        <v>32</v>
      </c>
      <c r="U43" s="1" t="s">
        <v>20</v>
      </c>
      <c r="V43" s="1" t="s">
        <v>21</v>
      </c>
      <c r="W43" s="2">
        <v>45170.677083333336</v>
      </c>
    </row>
    <row r="44" spans="1:23" ht="15.75" customHeight="1" x14ac:dyDescent="0.35">
      <c r="A44" s="1">
        <v>1043</v>
      </c>
      <c r="B44" s="1" t="s">
        <v>196</v>
      </c>
      <c r="C44" s="1">
        <f>COUNTA(_xlfn.UNIQUE(Delivery[Delivery City]))</f>
        <v>5</v>
      </c>
      <c r="D44" s="1" t="s">
        <v>154</v>
      </c>
      <c r="E44" s="2">
        <v>45174.475694444445</v>
      </c>
      <c r="F44" s="1" t="s">
        <v>14</v>
      </c>
      <c r="G44" s="1" t="s">
        <v>60</v>
      </c>
      <c r="H44" s="20">
        <f>IFERROR(Delivery[[#This Row],[Delivery Time (min)]]/COUNTIFS(Delivery[Driver ID],Delivery[[#This Row],[Driver ID]]),"")</f>
        <v>13.823529411764707</v>
      </c>
      <c r="I44" s="17" t="str">
        <f>IFERROR((IF(COUNTIFS(Delivery[Driver ID], Delivery[[#This Row],[Driver ID]]) &lt; 16, "Under Utilized","Utilized")), "")</f>
        <v>Utilized</v>
      </c>
      <c r="J44" s="1" t="s">
        <v>34</v>
      </c>
      <c r="K44" s="1" t="s">
        <v>29</v>
      </c>
      <c r="L44" s="1">
        <v>235</v>
      </c>
      <c r="M44" s="1">
        <v>0</v>
      </c>
      <c r="N44" s="1">
        <f>Delivery[[#This Row],[Delivery Time (min)]]-Delivery[[#This Row],[Delays (min)]]</f>
        <v>235</v>
      </c>
      <c r="O44" s="1" t="str">
        <f>IF(Delivery[[#This Row],[Delays (min)]]&gt;0,"Delayed", "On time")</f>
        <v>On time</v>
      </c>
      <c r="P44" s="1" t="str">
        <f>IF(Delivery[[#This Row],[Delays (min)]]&gt;15, "Extremely Delayed", IF(Delivery[[#This Row],[Delays (min)]]=0, "On time",  "Delayed"))</f>
        <v>On time</v>
      </c>
      <c r="Q44" s="1">
        <f>COUNTA(_xlfn.UNIQUE(Delivery[Driver ID]))</f>
        <v>100</v>
      </c>
      <c r="R44" s="1" t="s">
        <v>18</v>
      </c>
      <c r="S44" s="1">
        <f>COUNTA(_xlfn.UNIQUE(Delivery[Route]))</f>
        <v>5</v>
      </c>
      <c r="T44" s="1" t="s">
        <v>40</v>
      </c>
      <c r="U44" s="1" t="s">
        <v>36</v>
      </c>
      <c r="V44" s="1" t="s">
        <v>21</v>
      </c>
      <c r="W44" s="2">
        <v>45170.627083333333</v>
      </c>
    </row>
    <row r="45" spans="1:23" ht="15.75" customHeight="1" x14ac:dyDescent="0.35">
      <c r="A45" s="1">
        <v>1044</v>
      </c>
      <c r="B45" s="1" t="s">
        <v>197</v>
      </c>
      <c r="C45" s="1">
        <f>COUNTA(_xlfn.UNIQUE(Delivery[Delivery City]))</f>
        <v>5</v>
      </c>
      <c r="D45" s="1" t="s">
        <v>154</v>
      </c>
      <c r="E45" s="2">
        <v>45174.388888888891</v>
      </c>
      <c r="F45" s="1" t="s">
        <v>14</v>
      </c>
      <c r="G45" s="1" t="s">
        <v>75</v>
      </c>
      <c r="H45" s="20">
        <f>IFERROR(Delivery[[#This Row],[Delivery Time (min)]]/COUNTIFS(Delivery[Driver ID],Delivery[[#This Row],[Driver ID]]),"")</f>
        <v>16.285714285714285</v>
      </c>
      <c r="I45" s="17" t="str">
        <f>IFERROR((IF(COUNTIFS(Delivery[Driver ID], Delivery[[#This Row],[Driver ID]]) &lt; 16, "Under Utilized","Utilized")), "")</f>
        <v>Under Utilized</v>
      </c>
      <c r="J45" s="1" t="s">
        <v>34</v>
      </c>
      <c r="K45" s="1" t="s">
        <v>29</v>
      </c>
      <c r="L45" s="1">
        <v>114</v>
      </c>
      <c r="M45" s="1">
        <v>1</v>
      </c>
      <c r="N45" s="1">
        <f>Delivery[[#This Row],[Delivery Time (min)]]-Delivery[[#This Row],[Delays (min)]]</f>
        <v>113</v>
      </c>
      <c r="O45" s="1" t="str">
        <f>IF(Delivery[[#This Row],[Delays (min)]]&gt;0,"Delayed", "On time")</f>
        <v>Delayed</v>
      </c>
      <c r="P45" s="1" t="str">
        <f>IF(Delivery[[#This Row],[Delays (min)]]&gt;15, "Extremely Delayed", IF(Delivery[[#This Row],[Delays (min)]]=0, "On time",  "Delayed"))</f>
        <v>Delayed</v>
      </c>
      <c r="Q45" s="1">
        <f>COUNTA(_xlfn.UNIQUE(Delivery[Driver ID]))</f>
        <v>100</v>
      </c>
      <c r="R45" s="1" t="s">
        <v>30</v>
      </c>
      <c r="S45" s="1">
        <f>COUNTA(_xlfn.UNIQUE(Delivery[Route]))</f>
        <v>5</v>
      </c>
      <c r="T45" s="1" t="s">
        <v>19</v>
      </c>
      <c r="U45" s="1" t="s">
        <v>36</v>
      </c>
      <c r="V45" s="1" t="s">
        <v>21</v>
      </c>
      <c r="W45" s="2">
        <v>45170.601388888892</v>
      </c>
    </row>
    <row r="46" spans="1:23" ht="15.75" customHeight="1" x14ac:dyDescent="0.35">
      <c r="A46" s="1">
        <v>1045</v>
      </c>
      <c r="B46" s="1" t="s">
        <v>198</v>
      </c>
      <c r="C46" s="1">
        <f>COUNTA(_xlfn.UNIQUE(Delivery[Delivery City]))</f>
        <v>5</v>
      </c>
      <c r="D46" s="1" t="s">
        <v>159</v>
      </c>
      <c r="E46" s="2">
        <v>45175.629166666666</v>
      </c>
      <c r="F46" s="1" t="s">
        <v>38</v>
      </c>
      <c r="G46" s="1" t="s">
        <v>76</v>
      </c>
      <c r="H46" s="20">
        <f>IFERROR(Delivery[[#This Row],[Delivery Time (min)]]/COUNTIFS(Delivery[Driver ID],Delivery[[#This Row],[Driver ID]]),"")</f>
        <v>10.8</v>
      </c>
      <c r="I46" s="17" t="str">
        <f>IFERROR((IF(COUNTIFS(Delivery[Driver ID], Delivery[[#This Row],[Driver ID]]) &lt; 16, "Under Utilized","Utilized")), "")</f>
        <v>Under Utilized</v>
      </c>
      <c r="J46" s="1" t="s">
        <v>34</v>
      </c>
      <c r="K46" s="1" t="s">
        <v>35</v>
      </c>
      <c r="L46" s="1">
        <v>162</v>
      </c>
      <c r="M46" s="1">
        <v>22</v>
      </c>
      <c r="N46" s="1">
        <f>Delivery[[#This Row],[Delivery Time (min)]]-Delivery[[#This Row],[Delays (min)]]</f>
        <v>140</v>
      </c>
      <c r="O46" s="1" t="str">
        <f>IF(Delivery[[#This Row],[Delays (min)]]&gt;0,"Delayed", "On time")</f>
        <v>Delayed</v>
      </c>
      <c r="P46" s="1" t="str">
        <f>IF(Delivery[[#This Row],[Delays (min)]]&gt;15, "Extremely Delayed", IF(Delivery[[#This Row],[Delays (min)]]=0, "On time",  "Delayed"))</f>
        <v>Extremely Delayed</v>
      </c>
      <c r="Q46" s="1">
        <f>COUNTA(_xlfn.UNIQUE(Delivery[Driver ID]))</f>
        <v>100</v>
      </c>
      <c r="R46" s="1" t="s">
        <v>18</v>
      </c>
      <c r="S46" s="1">
        <f>COUNTA(_xlfn.UNIQUE(Delivery[Route]))</f>
        <v>5</v>
      </c>
      <c r="T46" s="1" t="s">
        <v>40</v>
      </c>
      <c r="U46" s="1" t="s">
        <v>20</v>
      </c>
      <c r="V46" s="1" t="s">
        <v>21</v>
      </c>
      <c r="W46" s="2">
        <v>45170.605555555558</v>
      </c>
    </row>
    <row r="47" spans="1:23" ht="15.75" customHeight="1" x14ac:dyDescent="0.35">
      <c r="A47" s="1">
        <v>1046</v>
      </c>
      <c r="B47" s="1" t="s">
        <v>199</v>
      </c>
      <c r="C47" s="1">
        <f>COUNTA(_xlfn.UNIQUE(Delivery[Delivery City]))</f>
        <v>5</v>
      </c>
      <c r="D47" s="1" t="s">
        <v>159</v>
      </c>
      <c r="E47" s="2">
        <v>45171.55</v>
      </c>
      <c r="F47" s="1" t="s">
        <v>14</v>
      </c>
      <c r="G47" s="1" t="s">
        <v>77</v>
      </c>
      <c r="H47" s="20">
        <f>IFERROR(Delivery[[#This Row],[Delivery Time (min)]]/COUNTIFS(Delivery[Driver ID],Delivery[[#This Row],[Driver ID]]),"")</f>
        <v>6.7142857142857144</v>
      </c>
      <c r="I47" s="17" t="str">
        <f>IFERROR((IF(COUNTIFS(Delivery[Driver ID], Delivery[[#This Row],[Driver ID]]) &lt; 16, "Under Utilized","Utilized")), "")</f>
        <v>Under Utilized</v>
      </c>
      <c r="J47" s="1" t="s">
        <v>16</v>
      </c>
      <c r="K47" s="1" t="s">
        <v>35</v>
      </c>
      <c r="L47" s="1">
        <v>94</v>
      </c>
      <c r="M47" s="1">
        <v>4</v>
      </c>
      <c r="N47" s="1">
        <f>Delivery[[#This Row],[Delivery Time (min)]]-Delivery[[#This Row],[Delays (min)]]</f>
        <v>90</v>
      </c>
      <c r="O47" s="1" t="str">
        <f>IF(Delivery[[#This Row],[Delays (min)]]&gt;0,"Delayed", "On time")</f>
        <v>Delayed</v>
      </c>
      <c r="P47" s="1" t="str">
        <f>IF(Delivery[[#This Row],[Delays (min)]]&gt;15, "Extremely Delayed", IF(Delivery[[#This Row],[Delays (min)]]=0, "On time",  "Delayed"))</f>
        <v>Delayed</v>
      </c>
      <c r="Q47" s="1">
        <f>COUNTA(_xlfn.UNIQUE(Delivery[Driver ID]))</f>
        <v>100</v>
      </c>
      <c r="R47" s="1" t="s">
        <v>30</v>
      </c>
      <c r="S47" s="1">
        <f>COUNTA(_xlfn.UNIQUE(Delivery[Route]))</f>
        <v>5</v>
      </c>
      <c r="T47" s="1" t="s">
        <v>19</v>
      </c>
      <c r="U47" s="1" t="s">
        <v>20</v>
      </c>
      <c r="V47" s="1" t="s">
        <v>37</v>
      </c>
      <c r="W47" s="2">
        <v>45170.624305555553</v>
      </c>
    </row>
    <row r="48" spans="1:23" ht="15.75" customHeight="1" x14ac:dyDescent="0.35">
      <c r="A48" s="1">
        <v>1047</v>
      </c>
      <c r="B48" s="1" t="s">
        <v>200</v>
      </c>
      <c r="C48" s="1">
        <f>COUNTA(_xlfn.UNIQUE(Delivery[Delivery City]))</f>
        <v>5</v>
      </c>
      <c r="D48" s="1" t="s">
        <v>167</v>
      </c>
      <c r="E48" s="2">
        <v>45172.490277777775</v>
      </c>
      <c r="F48" s="1" t="s">
        <v>14</v>
      </c>
      <c r="G48" s="1" t="s">
        <v>31</v>
      </c>
      <c r="H48" s="20">
        <f>IFERROR(Delivery[[#This Row],[Delivery Time (min)]]/COUNTIFS(Delivery[Driver ID],Delivery[[#This Row],[Driver ID]]),"")</f>
        <v>7.2352941176470589</v>
      </c>
      <c r="I48" s="17" t="str">
        <f>IFERROR((IF(COUNTIFS(Delivery[Driver ID], Delivery[[#This Row],[Driver ID]]) &lt; 16, "Under Utilized","Utilized")), "")</f>
        <v>Utilized</v>
      </c>
      <c r="J48" s="1" t="s">
        <v>16</v>
      </c>
      <c r="K48" s="1" t="s">
        <v>35</v>
      </c>
      <c r="L48" s="1">
        <v>123</v>
      </c>
      <c r="M48" s="1">
        <v>14</v>
      </c>
      <c r="N48" s="1">
        <f>Delivery[[#This Row],[Delivery Time (min)]]-Delivery[[#This Row],[Delays (min)]]</f>
        <v>109</v>
      </c>
      <c r="O48" s="1" t="str">
        <f>IF(Delivery[[#This Row],[Delays (min)]]&gt;0,"Delayed", "On time")</f>
        <v>Delayed</v>
      </c>
      <c r="P48" s="1" t="str">
        <f>IF(Delivery[[#This Row],[Delays (min)]]&gt;15, "Extremely Delayed", IF(Delivery[[#This Row],[Delays (min)]]=0, "On time",  "Delayed"))</f>
        <v>Delayed</v>
      </c>
      <c r="Q48" s="1">
        <f>COUNTA(_xlfn.UNIQUE(Delivery[Driver ID]))</f>
        <v>100</v>
      </c>
      <c r="R48" s="1" t="s">
        <v>18</v>
      </c>
      <c r="S48" s="1">
        <f>COUNTA(_xlfn.UNIQUE(Delivery[Route]))</f>
        <v>5</v>
      </c>
      <c r="T48" s="1" t="s">
        <v>19</v>
      </c>
      <c r="U48" s="1" t="s">
        <v>36</v>
      </c>
      <c r="V48" s="1" t="s">
        <v>21</v>
      </c>
      <c r="W48" s="2">
        <v>45170.551388888889</v>
      </c>
    </row>
    <row r="49" spans="1:23" ht="15.75" customHeight="1" x14ac:dyDescent="0.35">
      <c r="A49" s="1">
        <v>1048</v>
      </c>
      <c r="B49" s="1" t="s">
        <v>201</v>
      </c>
      <c r="C49" s="1">
        <f>COUNTA(_xlfn.UNIQUE(Delivery[Delivery City]))</f>
        <v>5</v>
      </c>
      <c r="D49" s="1" t="s">
        <v>154</v>
      </c>
      <c r="E49" s="2">
        <v>45173.568749999999</v>
      </c>
      <c r="F49" s="1" t="s">
        <v>38</v>
      </c>
      <c r="G49" s="1" t="s">
        <v>48</v>
      </c>
      <c r="H49" s="20">
        <f>IFERROR(Delivery[[#This Row],[Delivery Time (min)]]/COUNTIFS(Delivery[Driver ID],Delivery[[#This Row],[Driver ID]]),"")</f>
        <v>9.1052631578947363</v>
      </c>
      <c r="I49" s="17" t="str">
        <f>IFERROR((IF(COUNTIFS(Delivery[Driver ID], Delivery[[#This Row],[Driver ID]]) &lt; 16, "Under Utilized","Utilized")), "")</f>
        <v>Utilized</v>
      </c>
      <c r="J49" s="1" t="s">
        <v>16</v>
      </c>
      <c r="K49" s="1" t="s">
        <v>47</v>
      </c>
      <c r="L49" s="1">
        <v>173</v>
      </c>
      <c r="M49" s="1">
        <v>8</v>
      </c>
      <c r="N49" s="1">
        <f>Delivery[[#This Row],[Delivery Time (min)]]-Delivery[[#This Row],[Delays (min)]]</f>
        <v>165</v>
      </c>
      <c r="O49" s="1" t="str">
        <f>IF(Delivery[[#This Row],[Delays (min)]]&gt;0,"Delayed", "On time")</f>
        <v>Delayed</v>
      </c>
      <c r="P49" s="1" t="str">
        <f>IF(Delivery[[#This Row],[Delays (min)]]&gt;15, "Extremely Delayed", IF(Delivery[[#This Row],[Delays (min)]]=0, "On time",  "Delayed"))</f>
        <v>Delayed</v>
      </c>
      <c r="Q49" s="1">
        <f>COUNTA(_xlfn.UNIQUE(Delivery[Driver ID]))</f>
        <v>100</v>
      </c>
      <c r="R49" s="1" t="s">
        <v>25</v>
      </c>
      <c r="S49" s="1">
        <f>COUNTA(_xlfn.UNIQUE(Delivery[Route]))</f>
        <v>5</v>
      </c>
      <c r="T49" s="1" t="s">
        <v>43</v>
      </c>
      <c r="U49" s="1" t="s">
        <v>27</v>
      </c>
      <c r="V49" s="1" t="s">
        <v>21</v>
      </c>
      <c r="W49" s="2">
        <v>45170.46597222222</v>
      </c>
    </row>
    <row r="50" spans="1:23" ht="15.75" customHeight="1" x14ac:dyDescent="0.35">
      <c r="A50" s="1">
        <v>1049</v>
      </c>
      <c r="B50" s="1" t="s">
        <v>202</v>
      </c>
      <c r="C50" s="1">
        <f>COUNTA(_xlfn.UNIQUE(Delivery[Delivery City]))</f>
        <v>5</v>
      </c>
      <c r="D50" s="1" t="s">
        <v>159</v>
      </c>
      <c r="E50" s="2">
        <v>45171.604166666664</v>
      </c>
      <c r="F50" s="1" t="s">
        <v>38</v>
      </c>
      <c r="G50" s="1" t="s">
        <v>78</v>
      </c>
      <c r="H50" s="20">
        <f>IFERROR(Delivery[[#This Row],[Delivery Time (min)]]/COUNTIFS(Delivery[Driver ID],Delivery[[#This Row],[Driver ID]]),"")</f>
        <v>3.1904761904761907</v>
      </c>
      <c r="I50" s="17" t="str">
        <f>IFERROR((IF(COUNTIFS(Delivery[Driver ID], Delivery[[#This Row],[Driver ID]]) &lt; 16, "Under Utilized","Utilized")), "")</f>
        <v>Utilized</v>
      </c>
      <c r="J50" s="1" t="s">
        <v>34</v>
      </c>
      <c r="K50" s="1" t="s">
        <v>29</v>
      </c>
      <c r="L50" s="1">
        <v>67</v>
      </c>
      <c r="M50" s="1">
        <v>14</v>
      </c>
      <c r="N50" s="1">
        <f>Delivery[[#This Row],[Delivery Time (min)]]-Delivery[[#This Row],[Delays (min)]]</f>
        <v>53</v>
      </c>
      <c r="O50" s="1" t="str">
        <f>IF(Delivery[[#This Row],[Delays (min)]]&gt;0,"Delayed", "On time")</f>
        <v>Delayed</v>
      </c>
      <c r="P50" s="1" t="str">
        <f>IF(Delivery[[#This Row],[Delays (min)]]&gt;15, "Extremely Delayed", IF(Delivery[[#This Row],[Delays (min)]]=0, "On time",  "Delayed"))</f>
        <v>Delayed</v>
      </c>
      <c r="Q50" s="1">
        <f>COUNTA(_xlfn.UNIQUE(Delivery[Driver ID]))</f>
        <v>100</v>
      </c>
      <c r="R50" s="1" t="s">
        <v>30</v>
      </c>
      <c r="S50" s="1">
        <f>COUNTA(_xlfn.UNIQUE(Delivery[Route]))</f>
        <v>5</v>
      </c>
      <c r="T50" s="1" t="s">
        <v>26</v>
      </c>
      <c r="U50" s="1" t="s">
        <v>27</v>
      </c>
      <c r="V50" s="1" t="s">
        <v>41</v>
      </c>
      <c r="W50" s="2">
        <v>45170.431250000001</v>
      </c>
    </row>
    <row r="51" spans="1:23" ht="15.75" customHeight="1" x14ac:dyDescent="0.35">
      <c r="A51" s="1">
        <v>1050</v>
      </c>
      <c r="B51" s="1" t="s">
        <v>203</v>
      </c>
      <c r="C51" s="1">
        <f>COUNTA(_xlfn.UNIQUE(Delivery[Delivery City]))</f>
        <v>5</v>
      </c>
      <c r="D51" s="1" t="s">
        <v>154</v>
      </c>
      <c r="E51" s="2">
        <v>45176.493750000001</v>
      </c>
      <c r="F51" s="1" t="s">
        <v>38</v>
      </c>
      <c r="G51" s="1" t="s">
        <v>79</v>
      </c>
      <c r="H51" s="20">
        <f>IFERROR(Delivery[[#This Row],[Delivery Time (min)]]/COUNTIFS(Delivery[Driver ID],Delivery[[#This Row],[Driver ID]]),"")</f>
        <v>8.545454545454545</v>
      </c>
      <c r="I51" s="17" t="str">
        <f>IFERROR((IF(COUNTIFS(Delivery[Driver ID], Delivery[[#This Row],[Driver ID]]) &lt; 16, "Under Utilized","Utilized")), "")</f>
        <v>Under Utilized</v>
      </c>
      <c r="J51" s="1" t="s">
        <v>16</v>
      </c>
      <c r="K51" s="1" t="s">
        <v>24</v>
      </c>
      <c r="L51" s="1">
        <v>94</v>
      </c>
      <c r="M51" s="1">
        <v>15</v>
      </c>
      <c r="N51" s="1">
        <f>Delivery[[#This Row],[Delivery Time (min)]]-Delivery[[#This Row],[Delays (min)]]</f>
        <v>79</v>
      </c>
      <c r="O51" s="1" t="str">
        <f>IF(Delivery[[#This Row],[Delays (min)]]&gt;0,"Delayed", "On time")</f>
        <v>Delayed</v>
      </c>
      <c r="P51" s="1" t="str">
        <f>IF(Delivery[[#This Row],[Delays (min)]]&gt;15, "Extremely Delayed", IF(Delivery[[#This Row],[Delays (min)]]=0, "On time",  "Delayed"))</f>
        <v>Delayed</v>
      </c>
      <c r="Q51" s="1">
        <f>COUNTA(_xlfn.UNIQUE(Delivery[Driver ID]))</f>
        <v>100</v>
      </c>
      <c r="R51" s="1" t="s">
        <v>30</v>
      </c>
      <c r="S51" s="1">
        <f>COUNTA(_xlfn.UNIQUE(Delivery[Route]))</f>
        <v>5</v>
      </c>
      <c r="T51" s="1" t="s">
        <v>19</v>
      </c>
      <c r="U51" s="1" t="s">
        <v>20</v>
      </c>
      <c r="V51" s="1" t="s">
        <v>21</v>
      </c>
      <c r="W51" s="2">
        <v>45170.506249999999</v>
      </c>
    </row>
    <row r="52" spans="1:23" ht="15.75" customHeight="1" x14ac:dyDescent="0.35">
      <c r="A52" s="1">
        <v>1051</v>
      </c>
      <c r="B52" s="1" t="s">
        <v>204</v>
      </c>
      <c r="C52" s="1">
        <f>COUNTA(_xlfn.UNIQUE(Delivery[Delivery City]))</f>
        <v>5</v>
      </c>
      <c r="D52" s="1" t="s">
        <v>159</v>
      </c>
      <c r="E52" s="2">
        <v>45175.662499999999</v>
      </c>
      <c r="F52" s="1" t="s">
        <v>14</v>
      </c>
      <c r="G52" s="1" t="s">
        <v>80</v>
      </c>
      <c r="H52" s="20">
        <f>IFERROR(Delivery[[#This Row],[Delivery Time (min)]]/COUNTIFS(Delivery[Driver ID],Delivery[[#This Row],[Driver ID]]),"")</f>
        <v>6.9333333333333336</v>
      </c>
      <c r="I52" s="17" t="str">
        <f>IFERROR((IF(COUNTIFS(Delivery[Driver ID], Delivery[[#This Row],[Driver ID]]) &lt; 16, "Under Utilized","Utilized")), "")</f>
        <v>Under Utilized</v>
      </c>
      <c r="J52" s="1" t="s">
        <v>23</v>
      </c>
      <c r="K52" s="1" t="s">
        <v>17</v>
      </c>
      <c r="L52" s="1">
        <v>104</v>
      </c>
      <c r="M52" s="1">
        <v>19</v>
      </c>
      <c r="N52" s="1">
        <f>Delivery[[#This Row],[Delivery Time (min)]]-Delivery[[#This Row],[Delays (min)]]</f>
        <v>85</v>
      </c>
      <c r="O52" s="1" t="str">
        <f>IF(Delivery[[#This Row],[Delays (min)]]&gt;0,"Delayed", "On time")</f>
        <v>Delayed</v>
      </c>
      <c r="P52" s="1" t="str">
        <f>IF(Delivery[[#This Row],[Delays (min)]]&gt;15, "Extremely Delayed", IF(Delivery[[#This Row],[Delays (min)]]=0, "On time",  "Delayed"))</f>
        <v>Extremely Delayed</v>
      </c>
      <c r="Q52" s="1">
        <f>COUNTA(_xlfn.UNIQUE(Delivery[Driver ID]))</f>
        <v>100</v>
      </c>
      <c r="R52" s="1" t="s">
        <v>30</v>
      </c>
      <c r="S52" s="1">
        <f>COUNTA(_xlfn.UNIQUE(Delivery[Route]))</f>
        <v>5</v>
      </c>
      <c r="T52" s="1" t="s">
        <v>40</v>
      </c>
      <c r="U52" s="1" t="s">
        <v>27</v>
      </c>
      <c r="V52" s="1" t="s">
        <v>21</v>
      </c>
      <c r="W52" s="2">
        <v>45170.599305555559</v>
      </c>
    </row>
    <row r="53" spans="1:23" ht="15.75" customHeight="1" x14ac:dyDescent="0.35">
      <c r="A53" s="1">
        <v>1052</v>
      </c>
      <c r="B53" s="1" t="s">
        <v>205</v>
      </c>
      <c r="C53" s="1">
        <f>COUNTA(_xlfn.UNIQUE(Delivery[Delivery City]))</f>
        <v>5</v>
      </c>
      <c r="D53" s="1" t="s">
        <v>159</v>
      </c>
      <c r="E53" s="2">
        <v>45174.334027777775</v>
      </c>
      <c r="F53" s="1" t="s">
        <v>38</v>
      </c>
      <c r="G53" s="1" t="s">
        <v>81</v>
      </c>
      <c r="H53" s="20">
        <f>IFERROR(Delivery[[#This Row],[Delivery Time (min)]]/COUNTIFS(Delivery[Driver ID],Delivery[[#This Row],[Driver ID]]),"")</f>
        <v>8.16</v>
      </c>
      <c r="I53" s="17" t="str">
        <f>IFERROR((IF(COUNTIFS(Delivery[Driver ID], Delivery[[#This Row],[Driver ID]]) &lt; 16, "Under Utilized","Utilized")), "")</f>
        <v>Utilized</v>
      </c>
      <c r="J53" s="1" t="s">
        <v>34</v>
      </c>
      <c r="K53" s="1" t="s">
        <v>24</v>
      </c>
      <c r="L53" s="1">
        <v>204</v>
      </c>
      <c r="M53" s="1">
        <v>14</v>
      </c>
      <c r="N53" s="1">
        <f>Delivery[[#This Row],[Delivery Time (min)]]-Delivery[[#This Row],[Delays (min)]]</f>
        <v>190</v>
      </c>
      <c r="O53" s="1" t="str">
        <f>IF(Delivery[[#This Row],[Delays (min)]]&gt;0,"Delayed", "On time")</f>
        <v>Delayed</v>
      </c>
      <c r="P53" s="1" t="str">
        <f>IF(Delivery[[#This Row],[Delays (min)]]&gt;15, "Extremely Delayed", IF(Delivery[[#This Row],[Delays (min)]]=0, "On time",  "Delayed"))</f>
        <v>Delayed</v>
      </c>
      <c r="Q53" s="1">
        <f>COUNTA(_xlfn.UNIQUE(Delivery[Driver ID]))</f>
        <v>100</v>
      </c>
      <c r="R53" s="1" t="s">
        <v>25</v>
      </c>
      <c r="S53" s="1">
        <f>COUNTA(_xlfn.UNIQUE(Delivery[Route]))</f>
        <v>5</v>
      </c>
      <c r="T53" s="1" t="s">
        <v>40</v>
      </c>
      <c r="U53" s="1" t="s">
        <v>27</v>
      </c>
      <c r="V53" s="1" t="s">
        <v>41</v>
      </c>
      <c r="W53" s="2">
        <v>45170.726388888892</v>
      </c>
    </row>
    <row r="54" spans="1:23" ht="15.75" customHeight="1" x14ac:dyDescent="0.35">
      <c r="A54" s="1">
        <v>1053</v>
      </c>
      <c r="B54" s="1" t="s">
        <v>206</v>
      </c>
      <c r="C54" s="1">
        <f>COUNTA(_xlfn.UNIQUE(Delivery[Delivery City]))</f>
        <v>5</v>
      </c>
      <c r="D54" s="1" t="s">
        <v>150</v>
      </c>
      <c r="E54" s="2">
        <v>45171.447222222225</v>
      </c>
      <c r="F54" s="1" t="s">
        <v>38</v>
      </c>
      <c r="G54" s="1" t="s">
        <v>71</v>
      </c>
      <c r="H54" s="20">
        <f>IFERROR(Delivery[[#This Row],[Delivery Time (min)]]/COUNTIFS(Delivery[Driver ID],Delivery[[#This Row],[Driver ID]]),"")</f>
        <v>2.64</v>
      </c>
      <c r="I54" s="17" t="str">
        <f>IFERROR((IF(COUNTIFS(Delivery[Driver ID], Delivery[[#This Row],[Driver ID]]) &lt; 16, "Under Utilized","Utilized")), "")</f>
        <v>Utilized</v>
      </c>
      <c r="J54" s="1" t="s">
        <v>23</v>
      </c>
      <c r="K54" s="1" t="s">
        <v>47</v>
      </c>
      <c r="L54" s="1">
        <v>66</v>
      </c>
      <c r="M54" s="1">
        <v>13</v>
      </c>
      <c r="N54" s="1">
        <f>Delivery[[#This Row],[Delivery Time (min)]]-Delivery[[#This Row],[Delays (min)]]</f>
        <v>53</v>
      </c>
      <c r="O54" s="1" t="str">
        <f>IF(Delivery[[#This Row],[Delays (min)]]&gt;0,"Delayed", "On time")</f>
        <v>Delayed</v>
      </c>
      <c r="P54" s="1" t="str">
        <f>IF(Delivery[[#This Row],[Delays (min)]]&gt;15, "Extremely Delayed", IF(Delivery[[#This Row],[Delays (min)]]=0, "On time",  "Delayed"))</f>
        <v>Delayed</v>
      </c>
      <c r="Q54" s="1">
        <f>COUNTA(_xlfn.UNIQUE(Delivery[Driver ID]))</f>
        <v>100</v>
      </c>
      <c r="R54" s="1" t="s">
        <v>18</v>
      </c>
      <c r="S54" s="1">
        <f>COUNTA(_xlfn.UNIQUE(Delivery[Route]))</f>
        <v>5</v>
      </c>
      <c r="T54" s="1" t="s">
        <v>40</v>
      </c>
      <c r="U54" s="1" t="s">
        <v>20</v>
      </c>
      <c r="V54" s="1" t="s">
        <v>37</v>
      </c>
      <c r="W54" s="2">
        <v>45170.382638888892</v>
      </c>
    </row>
    <row r="55" spans="1:23" ht="15.75" customHeight="1" x14ac:dyDescent="0.35">
      <c r="A55" s="1">
        <v>1054</v>
      </c>
      <c r="B55" s="1" t="s">
        <v>207</v>
      </c>
      <c r="C55" s="1">
        <f>COUNTA(_xlfn.UNIQUE(Delivery[Delivery City]))</f>
        <v>5</v>
      </c>
      <c r="D55" s="1" t="s">
        <v>150</v>
      </c>
      <c r="E55" s="2">
        <v>45171.53402777778</v>
      </c>
      <c r="F55" s="1" t="s">
        <v>38</v>
      </c>
      <c r="G55" s="1" t="s">
        <v>82</v>
      </c>
      <c r="H55" s="20">
        <f>IFERROR(Delivery[[#This Row],[Delivery Time (min)]]/COUNTIFS(Delivery[Driver ID],Delivery[[#This Row],[Driver ID]]),"")</f>
        <v>6.48</v>
      </c>
      <c r="I55" s="17" t="str">
        <f>IFERROR((IF(COUNTIFS(Delivery[Driver ID], Delivery[[#This Row],[Driver ID]]) &lt; 16, "Under Utilized","Utilized")), "")</f>
        <v>Utilized</v>
      </c>
      <c r="J55" s="1" t="s">
        <v>16</v>
      </c>
      <c r="K55" s="1" t="s">
        <v>17</v>
      </c>
      <c r="L55" s="1">
        <v>162</v>
      </c>
      <c r="M55" s="1">
        <v>12</v>
      </c>
      <c r="N55" s="1">
        <f>Delivery[[#This Row],[Delivery Time (min)]]-Delivery[[#This Row],[Delays (min)]]</f>
        <v>150</v>
      </c>
      <c r="O55" s="1" t="str">
        <f>IF(Delivery[[#This Row],[Delays (min)]]&gt;0,"Delayed", "On time")</f>
        <v>Delayed</v>
      </c>
      <c r="P55" s="1" t="str">
        <f>IF(Delivery[[#This Row],[Delays (min)]]&gt;15, "Extremely Delayed", IF(Delivery[[#This Row],[Delays (min)]]=0, "On time",  "Delayed"))</f>
        <v>Delayed</v>
      </c>
      <c r="Q55" s="1">
        <f>COUNTA(_xlfn.UNIQUE(Delivery[Driver ID]))</f>
        <v>100</v>
      </c>
      <c r="R55" s="1" t="s">
        <v>25</v>
      </c>
      <c r="S55" s="1">
        <f>COUNTA(_xlfn.UNIQUE(Delivery[Route]))</f>
        <v>5</v>
      </c>
      <c r="T55" s="1" t="s">
        <v>40</v>
      </c>
      <c r="U55" s="1" t="s">
        <v>20</v>
      </c>
      <c r="V55" s="1" t="s">
        <v>37</v>
      </c>
      <c r="W55" s="2">
        <v>45170.623611111114</v>
      </c>
    </row>
    <row r="56" spans="1:23" ht="15.75" customHeight="1" x14ac:dyDescent="0.35">
      <c r="A56" s="1">
        <v>1055</v>
      </c>
      <c r="B56" s="1" t="s">
        <v>208</v>
      </c>
      <c r="C56" s="1">
        <f>COUNTA(_xlfn.UNIQUE(Delivery[Delivery City]))</f>
        <v>5</v>
      </c>
      <c r="D56" s="1" t="s">
        <v>150</v>
      </c>
      <c r="E56" s="2">
        <v>45175.367361111108</v>
      </c>
      <c r="F56" s="1" t="s">
        <v>38</v>
      </c>
      <c r="G56" s="1" t="s">
        <v>79</v>
      </c>
      <c r="H56" s="20">
        <f>IFERROR(Delivery[[#This Row],[Delivery Time (min)]]/COUNTIFS(Delivery[Driver ID],Delivery[[#This Row],[Driver ID]]),"")</f>
        <v>21.727272727272727</v>
      </c>
      <c r="I56" s="17" t="str">
        <f>IFERROR((IF(COUNTIFS(Delivery[Driver ID], Delivery[[#This Row],[Driver ID]]) &lt; 16, "Under Utilized","Utilized")), "")</f>
        <v>Under Utilized</v>
      </c>
      <c r="J56" s="1" t="s">
        <v>23</v>
      </c>
      <c r="K56" s="1" t="s">
        <v>35</v>
      </c>
      <c r="L56" s="1">
        <v>239</v>
      </c>
      <c r="M56" s="1">
        <v>24</v>
      </c>
      <c r="N56" s="1">
        <f>Delivery[[#This Row],[Delivery Time (min)]]-Delivery[[#This Row],[Delays (min)]]</f>
        <v>215</v>
      </c>
      <c r="O56" s="1" t="str">
        <f>IF(Delivery[[#This Row],[Delays (min)]]&gt;0,"Delayed", "On time")</f>
        <v>Delayed</v>
      </c>
      <c r="P56" s="1" t="str">
        <f>IF(Delivery[[#This Row],[Delays (min)]]&gt;15, "Extremely Delayed", IF(Delivery[[#This Row],[Delays (min)]]=0, "On time",  "Delayed"))</f>
        <v>Extremely Delayed</v>
      </c>
      <c r="Q56" s="1">
        <f>COUNTA(_xlfn.UNIQUE(Delivery[Driver ID]))</f>
        <v>100</v>
      </c>
      <c r="R56" s="1" t="s">
        <v>25</v>
      </c>
      <c r="S56" s="1">
        <f>COUNTA(_xlfn.UNIQUE(Delivery[Route]))</f>
        <v>5</v>
      </c>
      <c r="T56" s="1" t="s">
        <v>26</v>
      </c>
      <c r="U56" s="1" t="s">
        <v>36</v>
      </c>
      <c r="V56" s="1" t="s">
        <v>21</v>
      </c>
      <c r="W56" s="2">
        <v>45170.388888888891</v>
      </c>
    </row>
    <row r="57" spans="1:23" ht="15.75" customHeight="1" x14ac:dyDescent="0.35">
      <c r="A57" s="1">
        <v>1056</v>
      </c>
      <c r="B57" s="1" t="s">
        <v>209</v>
      </c>
      <c r="C57" s="1">
        <f>COUNTA(_xlfn.UNIQUE(Delivery[Delivery City]))</f>
        <v>5</v>
      </c>
      <c r="D57" s="1" t="s">
        <v>167</v>
      </c>
      <c r="E57" s="2">
        <v>45176.436805555553</v>
      </c>
      <c r="F57" s="1" t="s">
        <v>38</v>
      </c>
      <c r="G57" s="1" t="s">
        <v>39</v>
      </c>
      <c r="H57" s="20">
        <f>IFERROR(Delivery[[#This Row],[Delivery Time (min)]]/COUNTIFS(Delivery[Driver ID],Delivery[[#This Row],[Driver ID]]),"")</f>
        <v>11.75</v>
      </c>
      <c r="I57" s="17" t="str">
        <f>IFERROR((IF(COUNTIFS(Delivery[Driver ID], Delivery[[#This Row],[Driver ID]]) &lt; 16, "Under Utilized","Utilized")), "")</f>
        <v>Utilized</v>
      </c>
      <c r="J57" s="1" t="s">
        <v>16</v>
      </c>
      <c r="K57" s="1" t="s">
        <v>47</v>
      </c>
      <c r="L57" s="1">
        <v>235</v>
      </c>
      <c r="M57" s="1">
        <v>23</v>
      </c>
      <c r="N57" s="1">
        <f>Delivery[[#This Row],[Delivery Time (min)]]-Delivery[[#This Row],[Delays (min)]]</f>
        <v>212</v>
      </c>
      <c r="O57" s="1" t="str">
        <f>IF(Delivery[[#This Row],[Delays (min)]]&gt;0,"Delayed", "On time")</f>
        <v>Delayed</v>
      </c>
      <c r="P57" s="1" t="str">
        <f>IF(Delivery[[#This Row],[Delays (min)]]&gt;15, "Extremely Delayed", IF(Delivery[[#This Row],[Delays (min)]]=0, "On time",  "Delayed"))</f>
        <v>Extremely Delayed</v>
      </c>
      <c r="Q57" s="1">
        <f>COUNTA(_xlfn.UNIQUE(Delivery[Driver ID]))</f>
        <v>100</v>
      </c>
      <c r="R57" s="1" t="s">
        <v>30</v>
      </c>
      <c r="S57" s="1">
        <f>COUNTA(_xlfn.UNIQUE(Delivery[Route]))</f>
        <v>5</v>
      </c>
      <c r="T57" s="1" t="s">
        <v>19</v>
      </c>
      <c r="U57" s="1" t="s">
        <v>27</v>
      </c>
      <c r="V57" s="1" t="s">
        <v>41</v>
      </c>
      <c r="W57" s="2">
        <v>45170.361111111109</v>
      </c>
    </row>
    <row r="58" spans="1:23" ht="15.75" customHeight="1" x14ac:dyDescent="0.35">
      <c r="A58" s="1">
        <v>1057</v>
      </c>
      <c r="B58" s="1" t="s">
        <v>210</v>
      </c>
      <c r="C58" s="1">
        <f>COUNTA(_xlfn.UNIQUE(Delivery[Delivery City]))</f>
        <v>5</v>
      </c>
      <c r="D58" s="1" t="s">
        <v>154</v>
      </c>
      <c r="E58" s="2">
        <v>45177.671527777777</v>
      </c>
      <c r="F58" s="1" t="s">
        <v>14</v>
      </c>
      <c r="G58" s="1" t="s">
        <v>67</v>
      </c>
      <c r="H58" s="20">
        <f>IFERROR(Delivery[[#This Row],[Delivery Time (min)]]/COUNTIFS(Delivery[Driver ID],Delivery[[#This Row],[Driver ID]]),"")</f>
        <v>4.833333333333333</v>
      </c>
      <c r="I58" s="17" t="str">
        <f>IFERROR((IF(COUNTIFS(Delivery[Driver ID], Delivery[[#This Row],[Driver ID]]) &lt; 16, "Under Utilized","Utilized")), "")</f>
        <v>Utilized</v>
      </c>
      <c r="J58" s="1" t="s">
        <v>23</v>
      </c>
      <c r="K58" s="1" t="s">
        <v>47</v>
      </c>
      <c r="L58" s="1">
        <v>87</v>
      </c>
      <c r="M58" s="1">
        <v>5</v>
      </c>
      <c r="N58" s="1">
        <f>Delivery[[#This Row],[Delivery Time (min)]]-Delivery[[#This Row],[Delays (min)]]</f>
        <v>82</v>
      </c>
      <c r="O58" s="1" t="str">
        <f>IF(Delivery[[#This Row],[Delays (min)]]&gt;0,"Delayed", "On time")</f>
        <v>Delayed</v>
      </c>
      <c r="P58" s="1" t="str">
        <f>IF(Delivery[[#This Row],[Delays (min)]]&gt;15, "Extremely Delayed", IF(Delivery[[#This Row],[Delays (min)]]=0, "On time",  "Delayed"))</f>
        <v>Delayed</v>
      </c>
      <c r="Q58" s="1">
        <f>COUNTA(_xlfn.UNIQUE(Delivery[Driver ID]))</f>
        <v>100</v>
      </c>
      <c r="R58" s="1" t="s">
        <v>30</v>
      </c>
      <c r="S58" s="1">
        <f>COUNTA(_xlfn.UNIQUE(Delivery[Route]))</f>
        <v>5</v>
      </c>
      <c r="T58" s="1" t="s">
        <v>19</v>
      </c>
      <c r="U58" s="1" t="s">
        <v>36</v>
      </c>
      <c r="V58" s="1" t="s">
        <v>41</v>
      </c>
      <c r="W58" s="2">
        <v>45170.368055555555</v>
      </c>
    </row>
    <row r="59" spans="1:23" ht="15.75" customHeight="1" x14ac:dyDescent="0.35">
      <c r="A59" s="1">
        <v>1058</v>
      </c>
      <c r="B59" s="1" t="s">
        <v>211</v>
      </c>
      <c r="C59" s="1">
        <f>COUNTA(_xlfn.UNIQUE(Delivery[Delivery City]))</f>
        <v>5</v>
      </c>
      <c r="D59" s="1" t="s">
        <v>167</v>
      </c>
      <c r="E59" s="2">
        <v>45172.668749999997</v>
      </c>
      <c r="F59" s="1" t="s">
        <v>38</v>
      </c>
      <c r="G59" s="1" t="s">
        <v>83</v>
      </c>
      <c r="H59" s="20">
        <f>IFERROR(Delivery[[#This Row],[Delivery Time (min)]]/COUNTIFS(Delivery[Driver ID],Delivery[[#This Row],[Driver ID]]),"")</f>
        <v>15.285714285714286</v>
      </c>
      <c r="I59" s="17" t="str">
        <f>IFERROR((IF(COUNTIFS(Delivery[Driver ID], Delivery[[#This Row],[Driver ID]]) &lt; 16, "Under Utilized","Utilized")), "")</f>
        <v>Under Utilized</v>
      </c>
      <c r="J59" s="1" t="s">
        <v>23</v>
      </c>
      <c r="K59" s="1" t="s">
        <v>29</v>
      </c>
      <c r="L59" s="1">
        <v>214</v>
      </c>
      <c r="M59" s="1">
        <v>0</v>
      </c>
      <c r="N59" s="1">
        <f>Delivery[[#This Row],[Delivery Time (min)]]-Delivery[[#This Row],[Delays (min)]]</f>
        <v>214</v>
      </c>
      <c r="O59" s="1" t="str">
        <f>IF(Delivery[[#This Row],[Delays (min)]]&gt;0,"Delayed", "On time")</f>
        <v>On time</v>
      </c>
      <c r="P59" s="1" t="str">
        <f>IF(Delivery[[#This Row],[Delays (min)]]&gt;15, "Extremely Delayed", IF(Delivery[[#This Row],[Delays (min)]]=0, "On time",  "Delayed"))</f>
        <v>On time</v>
      </c>
      <c r="Q59" s="1">
        <f>COUNTA(_xlfn.UNIQUE(Delivery[Driver ID]))</f>
        <v>100</v>
      </c>
      <c r="R59" s="1" t="s">
        <v>25</v>
      </c>
      <c r="S59" s="1">
        <f>COUNTA(_xlfn.UNIQUE(Delivery[Route]))</f>
        <v>5</v>
      </c>
      <c r="T59" s="1" t="s">
        <v>40</v>
      </c>
      <c r="U59" s="1" t="s">
        <v>20</v>
      </c>
      <c r="V59" s="1" t="s">
        <v>41</v>
      </c>
      <c r="W59" s="2">
        <v>45170.513888888891</v>
      </c>
    </row>
    <row r="60" spans="1:23" ht="15.75" customHeight="1" x14ac:dyDescent="0.35">
      <c r="A60" s="1">
        <v>1059</v>
      </c>
      <c r="B60" s="1" t="s">
        <v>212</v>
      </c>
      <c r="C60" s="1">
        <f>COUNTA(_xlfn.UNIQUE(Delivery[Delivery City]))</f>
        <v>5</v>
      </c>
      <c r="D60" s="1" t="s">
        <v>154</v>
      </c>
      <c r="E60" s="2">
        <v>45174.625</v>
      </c>
      <c r="F60" s="1" t="s">
        <v>14</v>
      </c>
      <c r="G60" s="1" t="s">
        <v>78</v>
      </c>
      <c r="H60" s="20">
        <f>IFERROR(Delivery[[#This Row],[Delivery Time (min)]]/COUNTIFS(Delivery[Driver ID],Delivery[[#This Row],[Driver ID]]),"")</f>
        <v>7.1904761904761907</v>
      </c>
      <c r="I60" s="17" t="str">
        <f>IFERROR((IF(COUNTIFS(Delivery[Driver ID], Delivery[[#This Row],[Driver ID]]) &lt; 16, "Under Utilized","Utilized")), "")</f>
        <v>Utilized</v>
      </c>
      <c r="J60" s="1" t="s">
        <v>34</v>
      </c>
      <c r="K60" s="1" t="s">
        <v>47</v>
      </c>
      <c r="L60" s="1">
        <v>151</v>
      </c>
      <c r="M60" s="1">
        <v>23</v>
      </c>
      <c r="N60" s="1">
        <f>Delivery[[#This Row],[Delivery Time (min)]]-Delivery[[#This Row],[Delays (min)]]</f>
        <v>128</v>
      </c>
      <c r="O60" s="1" t="str">
        <f>IF(Delivery[[#This Row],[Delays (min)]]&gt;0,"Delayed", "On time")</f>
        <v>Delayed</v>
      </c>
      <c r="P60" s="1" t="str">
        <f>IF(Delivery[[#This Row],[Delays (min)]]&gt;15, "Extremely Delayed", IF(Delivery[[#This Row],[Delays (min)]]=0, "On time",  "Delayed"))</f>
        <v>Extremely Delayed</v>
      </c>
      <c r="Q60" s="1">
        <f>COUNTA(_xlfn.UNIQUE(Delivery[Driver ID]))</f>
        <v>100</v>
      </c>
      <c r="R60" s="1" t="s">
        <v>25</v>
      </c>
      <c r="S60" s="1">
        <f>COUNTA(_xlfn.UNIQUE(Delivery[Route]))</f>
        <v>5</v>
      </c>
      <c r="T60" s="1" t="s">
        <v>19</v>
      </c>
      <c r="U60" s="1" t="s">
        <v>20</v>
      </c>
      <c r="V60" s="1" t="s">
        <v>41</v>
      </c>
      <c r="W60" s="2">
        <v>45170.350694444445</v>
      </c>
    </row>
    <row r="61" spans="1:23" ht="15.75" customHeight="1" x14ac:dyDescent="0.35">
      <c r="A61" s="1">
        <v>1060</v>
      </c>
      <c r="B61" s="1" t="s">
        <v>213</v>
      </c>
      <c r="C61" s="1">
        <f>COUNTA(_xlfn.UNIQUE(Delivery[Delivery City]))</f>
        <v>5</v>
      </c>
      <c r="D61" s="1" t="s">
        <v>159</v>
      </c>
      <c r="E61" s="2">
        <v>45173.547222222223</v>
      </c>
      <c r="F61" s="1" t="s">
        <v>38</v>
      </c>
      <c r="G61" s="1" t="s">
        <v>84</v>
      </c>
      <c r="H61" s="20">
        <f>IFERROR(Delivery[[#This Row],[Delivery Time (min)]]/COUNTIFS(Delivery[Driver ID],Delivery[[#This Row],[Driver ID]]),"")</f>
        <v>9.4285714285714288</v>
      </c>
      <c r="I61" s="17" t="str">
        <f>IFERROR((IF(COUNTIFS(Delivery[Driver ID], Delivery[[#This Row],[Driver ID]]) &lt; 16, "Under Utilized","Utilized")), "")</f>
        <v>Under Utilized</v>
      </c>
      <c r="J61" s="1" t="s">
        <v>16</v>
      </c>
      <c r="K61" s="1" t="s">
        <v>29</v>
      </c>
      <c r="L61" s="1">
        <v>132</v>
      </c>
      <c r="M61" s="1">
        <v>11</v>
      </c>
      <c r="N61" s="1">
        <f>Delivery[[#This Row],[Delivery Time (min)]]-Delivery[[#This Row],[Delays (min)]]</f>
        <v>121</v>
      </c>
      <c r="O61" s="1" t="str">
        <f>IF(Delivery[[#This Row],[Delays (min)]]&gt;0,"Delayed", "On time")</f>
        <v>Delayed</v>
      </c>
      <c r="P61" s="1" t="str">
        <f>IF(Delivery[[#This Row],[Delays (min)]]&gt;15, "Extremely Delayed", IF(Delivery[[#This Row],[Delays (min)]]=0, "On time",  "Delayed"))</f>
        <v>Delayed</v>
      </c>
      <c r="Q61" s="1">
        <f>COUNTA(_xlfn.UNIQUE(Delivery[Driver ID]))</f>
        <v>100</v>
      </c>
      <c r="R61" s="1" t="s">
        <v>30</v>
      </c>
      <c r="S61" s="1">
        <f>COUNTA(_xlfn.UNIQUE(Delivery[Route]))</f>
        <v>5</v>
      </c>
      <c r="T61" s="1" t="s">
        <v>40</v>
      </c>
      <c r="U61" s="1" t="s">
        <v>20</v>
      </c>
      <c r="V61" s="1" t="s">
        <v>21</v>
      </c>
      <c r="W61" s="2">
        <v>45170.47152777778</v>
      </c>
    </row>
    <row r="62" spans="1:23" ht="15.75" customHeight="1" x14ac:dyDescent="0.35">
      <c r="A62" s="1">
        <v>1061</v>
      </c>
      <c r="B62" s="1" t="s">
        <v>214</v>
      </c>
      <c r="C62" s="1">
        <f>COUNTA(_xlfn.UNIQUE(Delivery[Delivery City]))</f>
        <v>5</v>
      </c>
      <c r="D62" s="1" t="s">
        <v>154</v>
      </c>
      <c r="E62" s="2">
        <v>45175.689583333333</v>
      </c>
      <c r="F62" s="1" t="s">
        <v>14</v>
      </c>
      <c r="G62" s="1" t="s">
        <v>61</v>
      </c>
      <c r="H62" s="20">
        <f>IFERROR(Delivery[[#This Row],[Delivery Time (min)]]/COUNTIFS(Delivery[Driver ID],Delivery[[#This Row],[Driver ID]]),"")</f>
        <v>9.5882352941176467</v>
      </c>
      <c r="I62" s="17" t="str">
        <f>IFERROR((IF(COUNTIFS(Delivery[Driver ID], Delivery[[#This Row],[Driver ID]]) &lt; 16, "Under Utilized","Utilized")), "")</f>
        <v>Utilized</v>
      </c>
      <c r="J62" s="1" t="s">
        <v>16</v>
      </c>
      <c r="K62" s="1" t="s">
        <v>47</v>
      </c>
      <c r="L62" s="1">
        <v>163</v>
      </c>
      <c r="M62" s="1">
        <v>25</v>
      </c>
      <c r="N62" s="1">
        <f>Delivery[[#This Row],[Delivery Time (min)]]-Delivery[[#This Row],[Delays (min)]]</f>
        <v>138</v>
      </c>
      <c r="O62" s="1" t="str">
        <f>IF(Delivery[[#This Row],[Delays (min)]]&gt;0,"Delayed", "On time")</f>
        <v>Delayed</v>
      </c>
      <c r="P62" s="1" t="str">
        <f>IF(Delivery[[#This Row],[Delays (min)]]&gt;15, "Extremely Delayed", IF(Delivery[[#This Row],[Delays (min)]]=0, "On time",  "Delayed"))</f>
        <v>Extremely Delayed</v>
      </c>
      <c r="Q62" s="1">
        <f>COUNTA(_xlfn.UNIQUE(Delivery[Driver ID]))</f>
        <v>100</v>
      </c>
      <c r="R62" s="1" t="s">
        <v>18</v>
      </c>
      <c r="S62" s="1">
        <f>COUNTA(_xlfn.UNIQUE(Delivery[Route]))</f>
        <v>5</v>
      </c>
      <c r="T62" s="1" t="s">
        <v>26</v>
      </c>
      <c r="U62" s="1" t="s">
        <v>36</v>
      </c>
      <c r="V62" s="1" t="s">
        <v>21</v>
      </c>
      <c r="W62" s="2">
        <v>45170.431250000001</v>
      </c>
    </row>
    <row r="63" spans="1:23" ht="15.75" customHeight="1" x14ac:dyDescent="0.35">
      <c r="A63" s="1">
        <v>1062</v>
      </c>
      <c r="B63" s="1" t="s">
        <v>215</v>
      </c>
      <c r="C63" s="1">
        <f>COUNTA(_xlfn.UNIQUE(Delivery[Delivery City]))</f>
        <v>5</v>
      </c>
      <c r="D63" s="1" t="s">
        <v>150</v>
      </c>
      <c r="E63" s="2">
        <v>45172.590277777781</v>
      </c>
      <c r="F63" s="1" t="s">
        <v>38</v>
      </c>
      <c r="G63" s="1" t="s">
        <v>71</v>
      </c>
      <c r="H63" s="20">
        <f>IFERROR(Delivery[[#This Row],[Delivery Time (min)]]/COUNTIFS(Delivery[Driver ID],Delivery[[#This Row],[Driver ID]]),"")</f>
        <v>3.04</v>
      </c>
      <c r="I63" s="17" t="str">
        <f>IFERROR((IF(COUNTIFS(Delivery[Driver ID], Delivery[[#This Row],[Driver ID]]) &lt; 16, "Under Utilized","Utilized")), "")</f>
        <v>Utilized</v>
      </c>
      <c r="J63" s="1" t="s">
        <v>34</v>
      </c>
      <c r="K63" s="1" t="s">
        <v>29</v>
      </c>
      <c r="L63" s="1">
        <v>76</v>
      </c>
      <c r="M63" s="1">
        <v>4</v>
      </c>
      <c r="N63" s="1">
        <f>Delivery[[#This Row],[Delivery Time (min)]]-Delivery[[#This Row],[Delays (min)]]</f>
        <v>72</v>
      </c>
      <c r="O63" s="1" t="str">
        <f>IF(Delivery[[#This Row],[Delays (min)]]&gt;0,"Delayed", "On time")</f>
        <v>Delayed</v>
      </c>
      <c r="P63" s="1" t="str">
        <f>IF(Delivery[[#This Row],[Delays (min)]]&gt;15, "Extremely Delayed", IF(Delivery[[#This Row],[Delays (min)]]=0, "On time",  "Delayed"))</f>
        <v>Delayed</v>
      </c>
      <c r="Q63" s="1">
        <f>COUNTA(_xlfn.UNIQUE(Delivery[Driver ID]))</f>
        <v>100</v>
      </c>
      <c r="R63" s="1" t="s">
        <v>18</v>
      </c>
      <c r="S63" s="1">
        <f>COUNTA(_xlfn.UNIQUE(Delivery[Route]))</f>
        <v>5</v>
      </c>
      <c r="T63" s="1" t="s">
        <v>43</v>
      </c>
      <c r="U63" s="1" t="s">
        <v>27</v>
      </c>
      <c r="V63" s="1" t="s">
        <v>41</v>
      </c>
      <c r="W63" s="2">
        <v>45170.631944444445</v>
      </c>
    </row>
    <row r="64" spans="1:23" ht="15.75" customHeight="1" x14ac:dyDescent="0.35">
      <c r="A64" s="1">
        <v>1063</v>
      </c>
      <c r="B64" s="1" t="s">
        <v>216</v>
      </c>
      <c r="C64" s="1">
        <f>COUNTA(_xlfn.UNIQUE(Delivery[Delivery City]))</f>
        <v>5</v>
      </c>
      <c r="D64" s="1" t="s">
        <v>154</v>
      </c>
      <c r="E64" s="2">
        <v>45176.565972222219</v>
      </c>
      <c r="F64" s="1" t="s">
        <v>38</v>
      </c>
      <c r="G64" s="1" t="s">
        <v>66</v>
      </c>
      <c r="H64" s="20">
        <f>IFERROR(Delivery[[#This Row],[Delivery Time (min)]]/COUNTIFS(Delivery[Driver ID],Delivery[[#This Row],[Driver ID]]),"")</f>
        <v>4.9230769230769234</v>
      </c>
      <c r="I64" s="17" t="str">
        <f>IFERROR((IF(COUNTIFS(Delivery[Driver ID], Delivery[[#This Row],[Driver ID]]) &lt; 16, "Under Utilized","Utilized")), "")</f>
        <v>Under Utilized</v>
      </c>
      <c r="J64" s="1" t="s">
        <v>34</v>
      </c>
      <c r="K64" s="1" t="s">
        <v>47</v>
      </c>
      <c r="L64" s="1">
        <v>64</v>
      </c>
      <c r="M64" s="1">
        <v>20</v>
      </c>
      <c r="N64" s="1">
        <f>Delivery[[#This Row],[Delivery Time (min)]]-Delivery[[#This Row],[Delays (min)]]</f>
        <v>44</v>
      </c>
      <c r="O64" s="1" t="str">
        <f>IF(Delivery[[#This Row],[Delays (min)]]&gt;0,"Delayed", "On time")</f>
        <v>Delayed</v>
      </c>
      <c r="P64" s="1" t="str">
        <f>IF(Delivery[[#This Row],[Delays (min)]]&gt;15, "Extremely Delayed", IF(Delivery[[#This Row],[Delays (min)]]=0, "On time",  "Delayed"))</f>
        <v>Extremely Delayed</v>
      </c>
      <c r="Q64" s="1">
        <f>COUNTA(_xlfn.UNIQUE(Delivery[Driver ID]))</f>
        <v>100</v>
      </c>
      <c r="R64" s="1" t="s">
        <v>18</v>
      </c>
      <c r="S64" s="1">
        <f>COUNTA(_xlfn.UNIQUE(Delivery[Route]))</f>
        <v>5</v>
      </c>
      <c r="T64" s="1" t="s">
        <v>43</v>
      </c>
      <c r="U64" s="1" t="s">
        <v>36</v>
      </c>
      <c r="V64" s="1" t="s">
        <v>41</v>
      </c>
      <c r="W64" s="2">
        <v>45170.384027777778</v>
      </c>
    </row>
    <row r="65" spans="1:23" ht="15.75" customHeight="1" x14ac:dyDescent="0.35">
      <c r="A65" s="1">
        <v>1064</v>
      </c>
      <c r="B65" s="1" t="s">
        <v>217</v>
      </c>
      <c r="C65" s="1">
        <f>COUNTA(_xlfn.UNIQUE(Delivery[Delivery City]))</f>
        <v>5</v>
      </c>
      <c r="D65" s="1" t="s">
        <v>167</v>
      </c>
      <c r="E65" s="2">
        <v>45175.585416666669</v>
      </c>
      <c r="F65" s="1" t="s">
        <v>14</v>
      </c>
      <c r="G65" s="1" t="s">
        <v>71</v>
      </c>
      <c r="H65" s="20">
        <f>IFERROR(Delivery[[#This Row],[Delivery Time (min)]]/COUNTIFS(Delivery[Driver ID],Delivery[[#This Row],[Driver ID]]),"")</f>
        <v>5.16</v>
      </c>
      <c r="I65" s="17" t="str">
        <f>IFERROR((IF(COUNTIFS(Delivery[Driver ID], Delivery[[#This Row],[Driver ID]]) &lt; 16, "Under Utilized","Utilized")), "")</f>
        <v>Utilized</v>
      </c>
      <c r="J65" s="1" t="s">
        <v>34</v>
      </c>
      <c r="K65" s="1" t="s">
        <v>47</v>
      </c>
      <c r="L65" s="1">
        <v>129</v>
      </c>
      <c r="M65" s="1">
        <v>2</v>
      </c>
      <c r="N65" s="1">
        <f>Delivery[[#This Row],[Delivery Time (min)]]-Delivery[[#This Row],[Delays (min)]]</f>
        <v>127</v>
      </c>
      <c r="O65" s="1" t="str">
        <f>IF(Delivery[[#This Row],[Delays (min)]]&gt;0,"Delayed", "On time")</f>
        <v>Delayed</v>
      </c>
      <c r="P65" s="1" t="str">
        <f>IF(Delivery[[#This Row],[Delays (min)]]&gt;15, "Extremely Delayed", IF(Delivery[[#This Row],[Delays (min)]]=0, "On time",  "Delayed"))</f>
        <v>Delayed</v>
      </c>
      <c r="Q65" s="1">
        <f>COUNTA(_xlfn.UNIQUE(Delivery[Driver ID]))</f>
        <v>100</v>
      </c>
      <c r="R65" s="1" t="s">
        <v>18</v>
      </c>
      <c r="S65" s="1">
        <f>COUNTA(_xlfn.UNIQUE(Delivery[Route]))</f>
        <v>5</v>
      </c>
      <c r="T65" s="1" t="s">
        <v>19</v>
      </c>
      <c r="U65" s="1" t="s">
        <v>20</v>
      </c>
      <c r="V65" s="1" t="s">
        <v>21</v>
      </c>
      <c r="W65" s="2">
        <v>45170.413194444445</v>
      </c>
    </row>
    <row r="66" spans="1:23" ht="15.75" customHeight="1" x14ac:dyDescent="0.35">
      <c r="A66" s="1">
        <v>1065</v>
      </c>
      <c r="B66" s="1" t="s">
        <v>218</v>
      </c>
      <c r="C66" s="1">
        <f>COUNTA(_xlfn.UNIQUE(Delivery[Delivery City]))</f>
        <v>5</v>
      </c>
      <c r="D66" s="1" t="s">
        <v>150</v>
      </c>
      <c r="E66" s="2">
        <v>45177.68472222222</v>
      </c>
      <c r="F66" s="1" t="s">
        <v>38</v>
      </c>
      <c r="G66" s="1" t="s">
        <v>85</v>
      </c>
      <c r="H66" s="20">
        <f>IFERROR(Delivery[[#This Row],[Delivery Time (min)]]/COUNTIFS(Delivery[Driver ID],Delivery[[#This Row],[Driver ID]]),"")</f>
        <v>21.636363636363637</v>
      </c>
      <c r="I66" s="17" t="str">
        <f>IFERROR((IF(COUNTIFS(Delivery[Driver ID], Delivery[[#This Row],[Driver ID]]) &lt; 16, "Under Utilized","Utilized")), "")</f>
        <v>Under Utilized</v>
      </c>
      <c r="J66" s="1" t="s">
        <v>23</v>
      </c>
      <c r="K66" s="1" t="s">
        <v>24</v>
      </c>
      <c r="L66" s="1">
        <v>238</v>
      </c>
      <c r="M66" s="1">
        <v>7</v>
      </c>
      <c r="N66" s="1">
        <f>Delivery[[#This Row],[Delivery Time (min)]]-Delivery[[#This Row],[Delays (min)]]</f>
        <v>231</v>
      </c>
      <c r="O66" s="1" t="str">
        <f>IF(Delivery[[#This Row],[Delays (min)]]&gt;0,"Delayed", "On time")</f>
        <v>Delayed</v>
      </c>
      <c r="P66" s="1" t="str">
        <f>IF(Delivery[[#This Row],[Delays (min)]]&gt;15, "Extremely Delayed", IF(Delivery[[#This Row],[Delays (min)]]=0, "On time",  "Delayed"))</f>
        <v>Delayed</v>
      </c>
      <c r="Q66" s="1">
        <f>COUNTA(_xlfn.UNIQUE(Delivery[Driver ID]))</f>
        <v>100</v>
      </c>
      <c r="R66" s="1" t="s">
        <v>18</v>
      </c>
      <c r="S66" s="1">
        <f>COUNTA(_xlfn.UNIQUE(Delivery[Route]))</f>
        <v>5</v>
      </c>
      <c r="T66" s="1" t="s">
        <v>32</v>
      </c>
      <c r="U66" s="1" t="s">
        <v>20</v>
      </c>
      <c r="V66" s="1" t="s">
        <v>41</v>
      </c>
      <c r="W66" s="2">
        <v>45170.48541666667</v>
      </c>
    </row>
    <row r="67" spans="1:23" ht="15.75" customHeight="1" x14ac:dyDescent="0.35">
      <c r="A67" s="1">
        <v>1066</v>
      </c>
      <c r="B67" s="1" t="s">
        <v>219</v>
      </c>
      <c r="C67" s="1">
        <f>COUNTA(_xlfn.UNIQUE(Delivery[Delivery City]))</f>
        <v>5</v>
      </c>
      <c r="D67" s="1" t="s">
        <v>156</v>
      </c>
      <c r="E67" s="2">
        <v>45174.686111111114</v>
      </c>
      <c r="F67" s="1" t="s">
        <v>38</v>
      </c>
      <c r="G67" s="1" t="s">
        <v>86</v>
      </c>
      <c r="H67" s="20">
        <f>IFERROR(Delivery[[#This Row],[Delivery Time (min)]]/COUNTIFS(Delivery[Driver ID],Delivery[[#This Row],[Driver ID]]),"")</f>
        <v>11.941176470588236</v>
      </c>
      <c r="I67" s="17" t="str">
        <f>IFERROR((IF(COUNTIFS(Delivery[Driver ID], Delivery[[#This Row],[Driver ID]]) &lt; 16, "Under Utilized","Utilized")), "")</f>
        <v>Utilized</v>
      </c>
      <c r="J67" s="1" t="s">
        <v>34</v>
      </c>
      <c r="K67" s="1" t="s">
        <v>47</v>
      </c>
      <c r="L67" s="1">
        <v>203</v>
      </c>
      <c r="M67" s="1">
        <v>20</v>
      </c>
      <c r="N67" s="1">
        <f>Delivery[[#This Row],[Delivery Time (min)]]-Delivery[[#This Row],[Delays (min)]]</f>
        <v>183</v>
      </c>
      <c r="O67" s="1" t="str">
        <f>IF(Delivery[[#This Row],[Delays (min)]]&gt;0,"Delayed", "On time")</f>
        <v>Delayed</v>
      </c>
      <c r="P67" s="1" t="str">
        <f>IF(Delivery[[#This Row],[Delays (min)]]&gt;15, "Extremely Delayed", IF(Delivery[[#This Row],[Delays (min)]]=0, "On time",  "Delayed"))</f>
        <v>Extremely Delayed</v>
      </c>
      <c r="Q67" s="1">
        <f>COUNTA(_xlfn.UNIQUE(Delivery[Driver ID]))</f>
        <v>100</v>
      </c>
      <c r="R67" s="1" t="s">
        <v>25</v>
      </c>
      <c r="S67" s="1">
        <f>COUNTA(_xlfn.UNIQUE(Delivery[Route]))</f>
        <v>5</v>
      </c>
      <c r="T67" s="1" t="s">
        <v>40</v>
      </c>
      <c r="U67" s="1" t="s">
        <v>20</v>
      </c>
      <c r="V67" s="1" t="s">
        <v>21</v>
      </c>
      <c r="W67" s="2">
        <v>45170.384027777778</v>
      </c>
    </row>
    <row r="68" spans="1:23" ht="15.75" customHeight="1" x14ac:dyDescent="0.35">
      <c r="A68" s="1">
        <v>1067</v>
      </c>
      <c r="B68" s="1" t="s">
        <v>220</v>
      </c>
      <c r="C68" s="1">
        <f>COUNTA(_xlfn.UNIQUE(Delivery[Delivery City]))</f>
        <v>5</v>
      </c>
      <c r="D68" s="1" t="s">
        <v>167</v>
      </c>
      <c r="E68" s="2">
        <v>45172.538194444445</v>
      </c>
      <c r="F68" s="1" t="s">
        <v>14</v>
      </c>
      <c r="G68" s="1" t="s">
        <v>15</v>
      </c>
      <c r="H68" s="20">
        <f>IFERROR(Delivery[[#This Row],[Delivery Time (min)]]/COUNTIFS(Delivery[Driver ID],Delivery[[#This Row],[Driver ID]]),"")</f>
        <v>14.375</v>
      </c>
      <c r="I68" s="17" t="str">
        <f>IFERROR((IF(COUNTIFS(Delivery[Driver ID], Delivery[[#This Row],[Driver ID]]) &lt; 16, "Under Utilized","Utilized")), "")</f>
        <v>Utilized</v>
      </c>
      <c r="J68" s="1" t="s">
        <v>16</v>
      </c>
      <c r="K68" s="1" t="s">
        <v>47</v>
      </c>
      <c r="L68" s="1">
        <v>230</v>
      </c>
      <c r="M68" s="1">
        <v>8</v>
      </c>
      <c r="N68" s="1">
        <f>Delivery[[#This Row],[Delivery Time (min)]]-Delivery[[#This Row],[Delays (min)]]</f>
        <v>222</v>
      </c>
      <c r="O68" s="1" t="str">
        <f>IF(Delivery[[#This Row],[Delays (min)]]&gt;0,"Delayed", "On time")</f>
        <v>Delayed</v>
      </c>
      <c r="P68" s="1" t="str">
        <f>IF(Delivery[[#This Row],[Delays (min)]]&gt;15, "Extremely Delayed", IF(Delivery[[#This Row],[Delays (min)]]=0, "On time",  "Delayed"))</f>
        <v>Delayed</v>
      </c>
      <c r="Q68" s="1">
        <f>COUNTA(_xlfn.UNIQUE(Delivery[Driver ID]))</f>
        <v>100</v>
      </c>
      <c r="R68" s="1" t="s">
        <v>30</v>
      </c>
      <c r="S68" s="1">
        <f>COUNTA(_xlfn.UNIQUE(Delivery[Route]))</f>
        <v>5</v>
      </c>
      <c r="T68" s="1" t="s">
        <v>19</v>
      </c>
      <c r="U68" s="1" t="s">
        <v>36</v>
      </c>
      <c r="V68" s="1" t="s">
        <v>21</v>
      </c>
      <c r="W68" s="2">
        <v>45170.486805555556</v>
      </c>
    </row>
    <row r="69" spans="1:23" ht="15.75" customHeight="1" x14ac:dyDescent="0.35">
      <c r="A69" s="1">
        <v>1068</v>
      </c>
      <c r="B69" s="1" t="s">
        <v>221</v>
      </c>
      <c r="C69" s="1">
        <f>COUNTA(_xlfn.UNIQUE(Delivery[Delivery City]))</f>
        <v>5</v>
      </c>
      <c r="D69" s="1" t="s">
        <v>150</v>
      </c>
      <c r="E69" s="2">
        <v>45175.438194444447</v>
      </c>
      <c r="F69" s="1" t="s">
        <v>14</v>
      </c>
      <c r="G69" s="1" t="s">
        <v>87</v>
      </c>
      <c r="H69" s="20">
        <f>IFERROR(Delivery[[#This Row],[Delivery Time (min)]]/COUNTIFS(Delivery[Driver ID],Delivery[[#This Row],[Driver ID]]),"")</f>
        <v>12.833333333333334</v>
      </c>
      <c r="I69" s="17" t="str">
        <f>IFERROR((IF(COUNTIFS(Delivery[Driver ID], Delivery[[#This Row],[Driver ID]]) &lt; 16, "Under Utilized","Utilized")), "")</f>
        <v>Utilized</v>
      </c>
      <c r="J69" s="1" t="s">
        <v>16</v>
      </c>
      <c r="K69" s="1" t="s">
        <v>47</v>
      </c>
      <c r="L69" s="1">
        <v>231</v>
      </c>
      <c r="M69" s="1">
        <v>12</v>
      </c>
      <c r="N69" s="1">
        <f>Delivery[[#This Row],[Delivery Time (min)]]-Delivery[[#This Row],[Delays (min)]]</f>
        <v>219</v>
      </c>
      <c r="O69" s="1" t="str">
        <f>IF(Delivery[[#This Row],[Delays (min)]]&gt;0,"Delayed", "On time")</f>
        <v>Delayed</v>
      </c>
      <c r="P69" s="1" t="str">
        <f>IF(Delivery[[#This Row],[Delays (min)]]&gt;15, "Extremely Delayed", IF(Delivery[[#This Row],[Delays (min)]]=0, "On time",  "Delayed"))</f>
        <v>Delayed</v>
      </c>
      <c r="Q69" s="1">
        <f>COUNTA(_xlfn.UNIQUE(Delivery[Driver ID]))</f>
        <v>100</v>
      </c>
      <c r="R69" s="1" t="s">
        <v>30</v>
      </c>
      <c r="S69" s="1">
        <f>COUNTA(_xlfn.UNIQUE(Delivery[Route]))</f>
        <v>5</v>
      </c>
      <c r="T69" s="1" t="s">
        <v>26</v>
      </c>
      <c r="U69" s="1" t="s">
        <v>20</v>
      </c>
      <c r="V69" s="1" t="s">
        <v>41</v>
      </c>
      <c r="W69" s="2">
        <v>45170.438194444447</v>
      </c>
    </row>
    <row r="70" spans="1:23" ht="15.75" customHeight="1" x14ac:dyDescent="0.35">
      <c r="A70" s="1">
        <v>1069</v>
      </c>
      <c r="B70" s="1" t="s">
        <v>222</v>
      </c>
      <c r="C70" s="1">
        <f>COUNTA(_xlfn.UNIQUE(Delivery[Delivery City]))</f>
        <v>5</v>
      </c>
      <c r="D70" s="1" t="s">
        <v>167</v>
      </c>
      <c r="E70" s="2">
        <v>45174.681250000001</v>
      </c>
      <c r="F70" s="1" t="s">
        <v>38</v>
      </c>
      <c r="G70" s="1" t="s">
        <v>88</v>
      </c>
      <c r="H70" s="20">
        <f>IFERROR(Delivery[[#This Row],[Delivery Time (min)]]/COUNTIFS(Delivery[Driver ID],Delivery[[#This Row],[Driver ID]]),"")</f>
        <v>4.8</v>
      </c>
      <c r="I70" s="17" t="str">
        <f>IFERROR((IF(COUNTIFS(Delivery[Driver ID], Delivery[[#This Row],[Driver ID]]) &lt; 16, "Under Utilized","Utilized")), "")</f>
        <v>Under Utilized</v>
      </c>
      <c r="J70" s="1" t="s">
        <v>34</v>
      </c>
      <c r="K70" s="1" t="s">
        <v>29</v>
      </c>
      <c r="L70" s="1">
        <v>72</v>
      </c>
      <c r="M70" s="1">
        <v>0</v>
      </c>
      <c r="N70" s="1">
        <f>Delivery[[#This Row],[Delivery Time (min)]]-Delivery[[#This Row],[Delays (min)]]</f>
        <v>72</v>
      </c>
      <c r="O70" s="1" t="str">
        <f>IF(Delivery[[#This Row],[Delays (min)]]&gt;0,"Delayed", "On time")</f>
        <v>On time</v>
      </c>
      <c r="P70" s="1" t="str">
        <f>IF(Delivery[[#This Row],[Delays (min)]]&gt;15, "Extremely Delayed", IF(Delivery[[#This Row],[Delays (min)]]=0, "On time",  "Delayed"))</f>
        <v>On time</v>
      </c>
      <c r="Q70" s="1">
        <f>COUNTA(_xlfn.UNIQUE(Delivery[Driver ID]))</f>
        <v>100</v>
      </c>
      <c r="R70" s="1" t="s">
        <v>18</v>
      </c>
      <c r="S70" s="1">
        <f>COUNTA(_xlfn.UNIQUE(Delivery[Route]))</f>
        <v>5</v>
      </c>
      <c r="T70" s="1" t="s">
        <v>43</v>
      </c>
      <c r="U70" s="1" t="s">
        <v>20</v>
      </c>
      <c r="V70" s="1" t="s">
        <v>41</v>
      </c>
      <c r="W70" s="2">
        <v>45170.370833333334</v>
      </c>
    </row>
    <row r="71" spans="1:23" ht="15.75" customHeight="1" x14ac:dyDescent="0.35">
      <c r="A71" s="1">
        <v>1070</v>
      </c>
      <c r="B71" s="1" t="s">
        <v>223</v>
      </c>
      <c r="C71" s="1">
        <f>COUNTA(_xlfn.UNIQUE(Delivery[Delivery City]))</f>
        <v>5</v>
      </c>
      <c r="D71" s="1" t="s">
        <v>150</v>
      </c>
      <c r="E71" s="2">
        <v>45175.694444444445</v>
      </c>
      <c r="F71" s="1" t="s">
        <v>14</v>
      </c>
      <c r="G71" s="1" t="s">
        <v>89</v>
      </c>
      <c r="H71" s="20">
        <f>IFERROR(Delivery[[#This Row],[Delivery Time (min)]]/COUNTIFS(Delivery[Driver ID],Delivery[[#This Row],[Driver ID]]),"")</f>
        <v>8.6</v>
      </c>
      <c r="I71" s="17" t="str">
        <f>IFERROR((IF(COUNTIFS(Delivery[Driver ID], Delivery[[#This Row],[Driver ID]]) &lt; 16, "Under Utilized","Utilized")), "")</f>
        <v>Utilized</v>
      </c>
      <c r="J71" s="1" t="s">
        <v>16</v>
      </c>
      <c r="K71" s="1" t="s">
        <v>24</v>
      </c>
      <c r="L71" s="1">
        <v>172</v>
      </c>
      <c r="M71" s="1">
        <v>6</v>
      </c>
      <c r="N71" s="1">
        <f>Delivery[[#This Row],[Delivery Time (min)]]-Delivery[[#This Row],[Delays (min)]]</f>
        <v>166</v>
      </c>
      <c r="O71" s="1" t="str">
        <f>IF(Delivery[[#This Row],[Delays (min)]]&gt;0,"Delayed", "On time")</f>
        <v>Delayed</v>
      </c>
      <c r="P71" s="1" t="str">
        <f>IF(Delivery[[#This Row],[Delays (min)]]&gt;15, "Extremely Delayed", IF(Delivery[[#This Row],[Delays (min)]]=0, "On time",  "Delayed"))</f>
        <v>Delayed</v>
      </c>
      <c r="Q71" s="1">
        <f>COUNTA(_xlfn.UNIQUE(Delivery[Driver ID]))</f>
        <v>100</v>
      </c>
      <c r="R71" s="1" t="s">
        <v>30</v>
      </c>
      <c r="S71" s="1">
        <f>COUNTA(_xlfn.UNIQUE(Delivery[Route]))</f>
        <v>5</v>
      </c>
      <c r="T71" s="1" t="s">
        <v>26</v>
      </c>
      <c r="U71" s="1" t="s">
        <v>27</v>
      </c>
      <c r="V71" s="1" t="s">
        <v>37</v>
      </c>
      <c r="W71" s="2">
        <v>45170.57916666667</v>
      </c>
    </row>
    <row r="72" spans="1:23" ht="15.75" customHeight="1" x14ac:dyDescent="0.35">
      <c r="A72" s="1">
        <v>1071</v>
      </c>
      <c r="B72" s="1" t="s">
        <v>224</v>
      </c>
      <c r="C72" s="1">
        <f>COUNTA(_xlfn.UNIQUE(Delivery[Delivery City]))</f>
        <v>5</v>
      </c>
      <c r="D72" s="1" t="s">
        <v>167</v>
      </c>
      <c r="E72" s="2">
        <v>45175.599305555559</v>
      </c>
      <c r="F72" s="1" t="s">
        <v>38</v>
      </c>
      <c r="G72" s="1" t="s">
        <v>90</v>
      </c>
      <c r="H72" s="20">
        <f>IFERROR(Delivery[[#This Row],[Delivery Time (min)]]/COUNTIFS(Delivery[Driver ID],Delivery[[#This Row],[Driver ID]]),"")</f>
        <v>15.666666666666666</v>
      </c>
      <c r="I72" s="17" t="str">
        <f>IFERROR((IF(COUNTIFS(Delivery[Driver ID], Delivery[[#This Row],[Driver ID]]) &lt; 16, "Under Utilized","Utilized")), "")</f>
        <v>Under Utilized</v>
      </c>
      <c r="J72" s="1" t="s">
        <v>34</v>
      </c>
      <c r="K72" s="1" t="s">
        <v>24</v>
      </c>
      <c r="L72" s="1">
        <v>188</v>
      </c>
      <c r="M72" s="1">
        <v>21</v>
      </c>
      <c r="N72" s="1">
        <f>Delivery[[#This Row],[Delivery Time (min)]]-Delivery[[#This Row],[Delays (min)]]</f>
        <v>167</v>
      </c>
      <c r="O72" s="1" t="str">
        <f>IF(Delivery[[#This Row],[Delays (min)]]&gt;0,"Delayed", "On time")</f>
        <v>Delayed</v>
      </c>
      <c r="P72" s="1" t="str">
        <f>IF(Delivery[[#This Row],[Delays (min)]]&gt;15, "Extremely Delayed", IF(Delivery[[#This Row],[Delays (min)]]=0, "On time",  "Delayed"))</f>
        <v>Extremely Delayed</v>
      </c>
      <c r="Q72" s="1">
        <f>COUNTA(_xlfn.UNIQUE(Delivery[Driver ID]))</f>
        <v>100</v>
      </c>
      <c r="R72" s="1" t="s">
        <v>30</v>
      </c>
      <c r="S72" s="1">
        <f>COUNTA(_xlfn.UNIQUE(Delivery[Route]))</f>
        <v>5</v>
      </c>
      <c r="T72" s="1" t="s">
        <v>40</v>
      </c>
      <c r="U72" s="1" t="s">
        <v>20</v>
      </c>
      <c r="V72" s="1" t="s">
        <v>21</v>
      </c>
      <c r="W72" s="2">
        <v>45170.512499999997</v>
      </c>
    </row>
    <row r="73" spans="1:23" ht="15.75" customHeight="1" x14ac:dyDescent="0.35">
      <c r="A73" s="1">
        <v>1072</v>
      </c>
      <c r="B73" s="1" t="s">
        <v>225</v>
      </c>
      <c r="C73" s="1">
        <f>COUNTA(_xlfn.UNIQUE(Delivery[Delivery City]))</f>
        <v>5</v>
      </c>
      <c r="D73" s="1" t="s">
        <v>167</v>
      </c>
      <c r="E73" s="2">
        <v>45172.507638888892</v>
      </c>
      <c r="F73" s="1" t="s">
        <v>14</v>
      </c>
      <c r="G73" s="1" t="s">
        <v>91</v>
      </c>
      <c r="H73" s="20">
        <f>IFERROR(Delivery[[#This Row],[Delivery Time (min)]]/COUNTIFS(Delivery[Driver ID],Delivery[[#This Row],[Driver ID]]),"")</f>
        <v>3.9411764705882355</v>
      </c>
      <c r="I73" s="17" t="str">
        <f>IFERROR((IF(COUNTIFS(Delivery[Driver ID], Delivery[[#This Row],[Driver ID]]) &lt; 16, "Under Utilized","Utilized")), "")</f>
        <v>Utilized</v>
      </c>
      <c r="J73" s="1" t="s">
        <v>23</v>
      </c>
      <c r="K73" s="1" t="s">
        <v>24</v>
      </c>
      <c r="L73" s="1">
        <v>67</v>
      </c>
      <c r="M73" s="1">
        <v>23</v>
      </c>
      <c r="N73" s="1">
        <f>Delivery[[#This Row],[Delivery Time (min)]]-Delivery[[#This Row],[Delays (min)]]</f>
        <v>44</v>
      </c>
      <c r="O73" s="1" t="str">
        <f>IF(Delivery[[#This Row],[Delays (min)]]&gt;0,"Delayed", "On time")</f>
        <v>Delayed</v>
      </c>
      <c r="P73" s="1" t="str">
        <f>IF(Delivery[[#This Row],[Delays (min)]]&gt;15, "Extremely Delayed", IF(Delivery[[#This Row],[Delays (min)]]=0, "On time",  "Delayed"))</f>
        <v>Extremely Delayed</v>
      </c>
      <c r="Q73" s="1">
        <f>COUNTA(_xlfn.UNIQUE(Delivery[Driver ID]))</f>
        <v>100</v>
      </c>
      <c r="R73" s="1" t="s">
        <v>25</v>
      </c>
      <c r="S73" s="1">
        <f>COUNTA(_xlfn.UNIQUE(Delivery[Route]))</f>
        <v>5</v>
      </c>
      <c r="T73" s="1" t="s">
        <v>19</v>
      </c>
      <c r="U73" s="1" t="s">
        <v>20</v>
      </c>
      <c r="V73" s="1" t="s">
        <v>37</v>
      </c>
      <c r="W73" s="2">
        <v>45170.586805555555</v>
      </c>
    </row>
    <row r="74" spans="1:23" ht="15.75" customHeight="1" x14ac:dyDescent="0.35">
      <c r="A74" s="1">
        <v>1073</v>
      </c>
      <c r="B74" s="1" t="s">
        <v>226</v>
      </c>
      <c r="C74" s="1">
        <f>COUNTA(_xlfn.UNIQUE(Delivery[Delivery City]))</f>
        <v>5</v>
      </c>
      <c r="D74" s="1" t="s">
        <v>159</v>
      </c>
      <c r="E74" s="2">
        <v>45171.527083333334</v>
      </c>
      <c r="F74" s="1" t="s">
        <v>38</v>
      </c>
      <c r="G74" s="1" t="s">
        <v>92</v>
      </c>
      <c r="H74" s="20">
        <f>IFERROR(Delivery[[#This Row],[Delivery Time (min)]]/COUNTIFS(Delivery[Driver ID],Delivery[[#This Row],[Driver ID]]),"")</f>
        <v>16.923076923076923</v>
      </c>
      <c r="I74" s="17" t="str">
        <f>IFERROR((IF(COUNTIFS(Delivery[Driver ID], Delivery[[#This Row],[Driver ID]]) &lt; 16, "Under Utilized","Utilized")), "")</f>
        <v>Under Utilized</v>
      </c>
      <c r="J74" s="1" t="s">
        <v>16</v>
      </c>
      <c r="K74" s="1" t="s">
        <v>29</v>
      </c>
      <c r="L74" s="1">
        <v>220</v>
      </c>
      <c r="M74" s="1">
        <v>17</v>
      </c>
      <c r="N74" s="1">
        <f>Delivery[[#This Row],[Delivery Time (min)]]-Delivery[[#This Row],[Delays (min)]]</f>
        <v>203</v>
      </c>
      <c r="O74" s="1" t="str">
        <f>IF(Delivery[[#This Row],[Delays (min)]]&gt;0,"Delayed", "On time")</f>
        <v>Delayed</v>
      </c>
      <c r="P74" s="1" t="str">
        <f>IF(Delivery[[#This Row],[Delays (min)]]&gt;15, "Extremely Delayed", IF(Delivery[[#This Row],[Delays (min)]]=0, "On time",  "Delayed"))</f>
        <v>Extremely Delayed</v>
      </c>
      <c r="Q74" s="1">
        <f>COUNTA(_xlfn.UNIQUE(Delivery[Driver ID]))</f>
        <v>100</v>
      </c>
      <c r="R74" s="1" t="s">
        <v>30</v>
      </c>
      <c r="S74" s="1">
        <f>COUNTA(_xlfn.UNIQUE(Delivery[Route]))</f>
        <v>5</v>
      </c>
      <c r="T74" s="1" t="s">
        <v>43</v>
      </c>
      <c r="U74" s="1" t="s">
        <v>27</v>
      </c>
      <c r="V74" s="1" t="s">
        <v>37</v>
      </c>
      <c r="W74" s="2">
        <v>45170.588888888888</v>
      </c>
    </row>
    <row r="75" spans="1:23" ht="15.75" customHeight="1" x14ac:dyDescent="0.35">
      <c r="A75" s="1">
        <v>1074</v>
      </c>
      <c r="B75" s="1" t="s">
        <v>227</v>
      </c>
      <c r="C75" s="1">
        <f>COUNTA(_xlfn.UNIQUE(Delivery[Delivery City]))</f>
        <v>5</v>
      </c>
      <c r="D75" s="1" t="s">
        <v>150</v>
      </c>
      <c r="E75" s="2">
        <v>45176.410416666666</v>
      </c>
      <c r="F75" s="1" t="s">
        <v>38</v>
      </c>
      <c r="G75" s="1" t="s">
        <v>93</v>
      </c>
      <c r="H75" s="20">
        <f>IFERROR(Delivery[[#This Row],[Delivery Time (min)]]/COUNTIFS(Delivery[Driver ID],Delivery[[#This Row],[Driver ID]]),"")</f>
        <v>11.076923076923077</v>
      </c>
      <c r="I75" s="17" t="str">
        <f>IFERROR((IF(COUNTIFS(Delivery[Driver ID], Delivery[[#This Row],[Driver ID]]) &lt; 16, "Under Utilized","Utilized")), "")</f>
        <v>Under Utilized</v>
      </c>
      <c r="J75" s="1" t="s">
        <v>23</v>
      </c>
      <c r="K75" s="1" t="s">
        <v>35</v>
      </c>
      <c r="L75" s="1">
        <v>144</v>
      </c>
      <c r="M75" s="1">
        <v>8</v>
      </c>
      <c r="N75" s="1">
        <f>Delivery[[#This Row],[Delivery Time (min)]]-Delivery[[#This Row],[Delays (min)]]</f>
        <v>136</v>
      </c>
      <c r="O75" s="1" t="str">
        <f>IF(Delivery[[#This Row],[Delays (min)]]&gt;0,"Delayed", "On time")</f>
        <v>Delayed</v>
      </c>
      <c r="P75" s="1" t="str">
        <f>IF(Delivery[[#This Row],[Delays (min)]]&gt;15, "Extremely Delayed", IF(Delivery[[#This Row],[Delays (min)]]=0, "On time",  "Delayed"))</f>
        <v>Delayed</v>
      </c>
      <c r="Q75" s="1">
        <f>COUNTA(_xlfn.UNIQUE(Delivery[Driver ID]))</f>
        <v>100</v>
      </c>
      <c r="R75" s="1" t="s">
        <v>18</v>
      </c>
      <c r="S75" s="1">
        <f>COUNTA(_xlfn.UNIQUE(Delivery[Route]))</f>
        <v>5</v>
      </c>
      <c r="T75" s="1" t="s">
        <v>19</v>
      </c>
      <c r="U75" s="1" t="s">
        <v>20</v>
      </c>
      <c r="V75" s="1" t="s">
        <v>37</v>
      </c>
      <c r="W75" s="2">
        <v>45170.428472222222</v>
      </c>
    </row>
    <row r="76" spans="1:23" ht="15.75" customHeight="1" x14ac:dyDescent="0.35">
      <c r="A76" s="1">
        <v>1075</v>
      </c>
      <c r="B76" s="1" t="s">
        <v>228</v>
      </c>
      <c r="C76" s="1">
        <f>COUNTA(_xlfn.UNIQUE(Delivery[Delivery City]))</f>
        <v>5</v>
      </c>
      <c r="D76" s="1" t="s">
        <v>150</v>
      </c>
      <c r="E76" s="2">
        <v>45172.542361111111</v>
      </c>
      <c r="F76" s="1" t="s">
        <v>38</v>
      </c>
      <c r="G76" s="1" t="s">
        <v>80</v>
      </c>
      <c r="H76" s="20">
        <f>IFERROR(Delivery[[#This Row],[Delivery Time (min)]]/COUNTIFS(Delivery[Driver ID],Delivery[[#This Row],[Driver ID]]),"")</f>
        <v>13.333333333333334</v>
      </c>
      <c r="I76" s="17" t="str">
        <f>IFERROR((IF(COUNTIFS(Delivery[Driver ID], Delivery[[#This Row],[Driver ID]]) &lt; 16, "Under Utilized","Utilized")), "")</f>
        <v>Under Utilized</v>
      </c>
      <c r="J76" s="1" t="s">
        <v>23</v>
      </c>
      <c r="K76" s="1" t="s">
        <v>29</v>
      </c>
      <c r="L76" s="1">
        <v>200</v>
      </c>
      <c r="M76" s="1">
        <v>26</v>
      </c>
      <c r="N76" s="1">
        <f>Delivery[[#This Row],[Delivery Time (min)]]-Delivery[[#This Row],[Delays (min)]]</f>
        <v>174</v>
      </c>
      <c r="O76" s="1" t="str">
        <f>IF(Delivery[[#This Row],[Delays (min)]]&gt;0,"Delayed", "On time")</f>
        <v>Delayed</v>
      </c>
      <c r="P76" s="1" t="str">
        <f>IF(Delivery[[#This Row],[Delays (min)]]&gt;15, "Extremely Delayed", IF(Delivery[[#This Row],[Delays (min)]]=0, "On time",  "Delayed"))</f>
        <v>Extremely Delayed</v>
      </c>
      <c r="Q76" s="1">
        <f>COUNTA(_xlfn.UNIQUE(Delivery[Driver ID]))</f>
        <v>100</v>
      </c>
      <c r="R76" s="1" t="s">
        <v>25</v>
      </c>
      <c r="S76" s="1">
        <f>COUNTA(_xlfn.UNIQUE(Delivery[Route]))</f>
        <v>5</v>
      </c>
      <c r="T76" s="1" t="s">
        <v>26</v>
      </c>
      <c r="U76" s="1" t="s">
        <v>20</v>
      </c>
      <c r="V76" s="1" t="s">
        <v>21</v>
      </c>
      <c r="W76" s="2">
        <v>45170.435416666667</v>
      </c>
    </row>
    <row r="77" spans="1:23" ht="15.75" customHeight="1" x14ac:dyDescent="0.35">
      <c r="A77" s="1">
        <v>1076</v>
      </c>
      <c r="B77" s="1" t="s">
        <v>229</v>
      </c>
      <c r="C77" s="1">
        <f>COUNTA(_xlfn.UNIQUE(Delivery[Delivery City]))</f>
        <v>5</v>
      </c>
      <c r="D77" s="1" t="s">
        <v>156</v>
      </c>
      <c r="E77" s="2">
        <v>45170.37222222222</v>
      </c>
      <c r="F77" s="1" t="s">
        <v>14</v>
      </c>
      <c r="G77" s="1" t="s">
        <v>94</v>
      </c>
      <c r="H77" s="20">
        <f>IFERROR(Delivery[[#This Row],[Delivery Time (min)]]/COUNTIFS(Delivery[Driver ID],Delivery[[#This Row],[Driver ID]]),"")</f>
        <v>5.7272727272727275</v>
      </c>
      <c r="I77" s="17" t="str">
        <f>IFERROR((IF(COUNTIFS(Delivery[Driver ID], Delivery[[#This Row],[Driver ID]]) &lt; 16, "Under Utilized","Utilized")), "")</f>
        <v>Utilized</v>
      </c>
      <c r="J77" s="1" t="s">
        <v>34</v>
      </c>
      <c r="K77" s="1" t="s">
        <v>29</v>
      </c>
      <c r="L77" s="1">
        <v>126</v>
      </c>
      <c r="M77" s="1">
        <v>7</v>
      </c>
      <c r="N77" s="1">
        <f>Delivery[[#This Row],[Delivery Time (min)]]-Delivery[[#This Row],[Delays (min)]]</f>
        <v>119</v>
      </c>
      <c r="O77" s="1" t="str">
        <f>IF(Delivery[[#This Row],[Delays (min)]]&gt;0,"Delayed", "On time")</f>
        <v>Delayed</v>
      </c>
      <c r="P77" s="1" t="str">
        <f>IF(Delivery[[#This Row],[Delays (min)]]&gt;15, "Extremely Delayed", IF(Delivery[[#This Row],[Delays (min)]]=0, "On time",  "Delayed"))</f>
        <v>Delayed</v>
      </c>
      <c r="Q77" s="1">
        <f>COUNTA(_xlfn.UNIQUE(Delivery[Driver ID]))</f>
        <v>100</v>
      </c>
      <c r="R77" s="1" t="s">
        <v>18</v>
      </c>
      <c r="S77" s="1">
        <f>COUNTA(_xlfn.UNIQUE(Delivery[Route]))</f>
        <v>5</v>
      </c>
      <c r="T77" s="1" t="s">
        <v>32</v>
      </c>
      <c r="U77" s="1" t="s">
        <v>27</v>
      </c>
      <c r="V77" s="1" t="s">
        <v>37</v>
      </c>
      <c r="W77" s="2">
        <v>45170.39166666667</v>
      </c>
    </row>
    <row r="78" spans="1:23" ht="15.75" customHeight="1" x14ac:dyDescent="0.35">
      <c r="A78" s="1">
        <v>1077</v>
      </c>
      <c r="B78" s="1" t="s">
        <v>230</v>
      </c>
      <c r="C78" s="1">
        <f>COUNTA(_xlfn.UNIQUE(Delivery[Delivery City]))</f>
        <v>5</v>
      </c>
      <c r="D78" s="1" t="s">
        <v>156</v>
      </c>
      <c r="E78" s="2">
        <v>45174.339583333334</v>
      </c>
      <c r="F78" s="1" t="s">
        <v>38</v>
      </c>
      <c r="G78" s="1" t="s">
        <v>95</v>
      </c>
      <c r="H78" s="20">
        <f>IFERROR(Delivery[[#This Row],[Delivery Time (min)]]/COUNTIFS(Delivery[Driver ID],Delivery[[#This Row],[Driver ID]]),"")</f>
        <v>12.466666666666667</v>
      </c>
      <c r="I78" s="17" t="str">
        <f>IFERROR((IF(COUNTIFS(Delivery[Driver ID], Delivery[[#This Row],[Driver ID]]) &lt; 16, "Under Utilized","Utilized")), "")</f>
        <v>Under Utilized</v>
      </c>
      <c r="J78" s="1" t="s">
        <v>23</v>
      </c>
      <c r="K78" s="1" t="s">
        <v>17</v>
      </c>
      <c r="L78" s="1">
        <v>187</v>
      </c>
      <c r="M78" s="1">
        <v>21</v>
      </c>
      <c r="N78" s="1">
        <f>Delivery[[#This Row],[Delivery Time (min)]]-Delivery[[#This Row],[Delays (min)]]</f>
        <v>166</v>
      </c>
      <c r="O78" s="1" t="str">
        <f>IF(Delivery[[#This Row],[Delays (min)]]&gt;0,"Delayed", "On time")</f>
        <v>Delayed</v>
      </c>
      <c r="P78" s="1" t="str">
        <f>IF(Delivery[[#This Row],[Delays (min)]]&gt;15, "Extremely Delayed", IF(Delivery[[#This Row],[Delays (min)]]=0, "On time",  "Delayed"))</f>
        <v>Extremely Delayed</v>
      </c>
      <c r="Q78" s="1">
        <f>COUNTA(_xlfn.UNIQUE(Delivery[Driver ID]))</f>
        <v>100</v>
      </c>
      <c r="R78" s="1" t="s">
        <v>30</v>
      </c>
      <c r="S78" s="1">
        <f>COUNTA(_xlfn.UNIQUE(Delivery[Route]))</f>
        <v>5</v>
      </c>
      <c r="T78" s="1" t="s">
        <v>19</v>
      </c>
      <c r="U78" s="1" t="s">
        <v>27</v>
      </c>
      <c r="V78" s="1" t="s">
        <v>37</v>
      </c>
      <c r="W78" s="2">
        <v>45170.686805555553</v>
      </c>
    </row>
    <row r="79" spans="1:23" ht="15.75" customHeight="1" x14ac:dyDescent="0.35">
      <c r="A79" s="1">
        <v>1078</v>
      </c>
      <c r="B79" s="1" t="s">
        <v>231</v>
      </c>
      <c r="C79" s="1">
        <f>COUNTA(_xlfn.UNIQUE(Delivery[Delivery City]))</f>
        <v>5</v>
      </c>
      <c r="D79" s="1" t="s">
        <v>167</v>
      </c>
      <c r="E79" s="2">
        <v>45173.569444444445</v>
      </c>
      <c r="F79" s="1" t="s">
        <v>38</v>
      </c>
      <c r="G79" s="1" t="s">
        <v>46</v>
      </c>
      <c r="H79" s="20">
        <f>IFERROR(Delivery[[#This Row],[Delivery Time (min)]]/COUNTIFS(Delivery[Driver ID],Delivery[[#This Row],[Driver ID]]),"")</f>
        <v>12.210526315789474</v>
      </c>
      <c r="I79" s="17" t="str">
        <f>IFERROR((IF(COUNTIFS(Delivery[Driver ID], Delivery[[#This Row],[Driver ID]]) &lt; 16, "Under Utilized","Utilized")), "")</f>
        <v>Utilized</v>
      </c>
      <c r="J79" s="1" t="s">
        <v>16</v>
      </c>
      <c r="K79" s="1" t="s">
        <v>24</v>
      </c>
      <c r="L79" s="1">
        <v>232</v>
      </c>
      <c r="M79" s="1">
        <v>21</v>
      </c>
      <c r="N79" s="1">
        <f>Delivery[[#This Row],[Delivery Time (min)]]-Delivery[[#This Row],[Delays (min)]]</f>
        <v>211</v>
      </c>
      <c r="O79" s="1" t="str">
        <f>IF(Delivery[[#This Row],[Delays (min)]]&gt;0,"Delayed", "On time")</f>
        <v>Delayed</v>
      </c>
      <c r="P79" s="1" t="str">
        <f>IF(Delivery[[#This Row],[Delays (min)]]&gt;15, "Extremely Delayed", IF(Delivery[[#This Row],[Delays (min)]]=0, "On time",  "Delayed"))</f>
        <v>Extremely Delayed</v>
      </c>
      <c r="Q79" s="1">
        <f>COUNTA(_xlfn.UNIQUE(Delivery[Driver ID]))</f>
        <v>100</v>
      </c>
      <c r="R79" s="1" t="s">
        <v>25</v>
      </c>
      <c r="S79" s="1">
        <f>COUNTA(_xlfn.UNIQUE(Delivery[Route]))</f>
        <v>5</v>
      </c>
      <c r="T79" s="1" t="s">
        <v>19</v>
      </c>
      <c r="U79" s="1" t="s">
        <v>27</v>
      </c>
      <c r="V79" s="1" t="s">
        <v>41</v>
      </c>
      <c r="W79" s="2">
        <v>45170.474999999999</v>
      </c>
    </row>
    <row r="80" spans="1:23" ht="15.75" customHeight="1" x14ac:dyDescent="0.35">
      <c r="A80" s="1">
        <v>1079</v>
      </c>
      <c r="B80" s="1" t="s">
        <v>232</v>
      </c>
      <c r="C80" s="1">
        <f>COUNTA(_xlfn.UNIQUE(Delivery[Delivery City]))</f>
        <v>5</v>
      </c>
      <c r="D80" s="1" t="s">
        <v>154</v>
      </c>
      <c r="E80" s="2">
        <v>45173.461111111108</v>
      </c>
      <c r="F80" s="1" t="s">
        <v>14</v>
      </c>
      <c r="G80" s="1" t="s">
        <v>95</v>
      </c>
      <c r="H80" s="20">
        <f>IFERROR(Delivery[[#This Row],[Delivery Time (min)]]/COUNTIFS(Delivery[Driver ID],Delivery[[#This Row],[Driver ID]]),"")</f>
        <v>9.4</v>
      </c>
      <c r="I80" s="17" t="str">
        <f>IFERROR((IF(COUNTIFS(Delivery[Driver ID], Delivery[[#This Row],[Driver ID]]) &lt; 16, "Under Utilized","Utilized")), "")</f>
        <v>Under Utilized</v>
      </c>
      <c r="J80" s="1" t="s">
        <v>16</v>
      </c>
      <c r="K80" s="1" t="s">
        <v>29</v>
      </c>
      <c r="L80" s="1">
        <v>141</v>
      </c>
      <c r="M80" s="1">
        <v>22</v>
      </c>
      <c r="N80" s="1">
        <f>Delivery[[#This Row],[Delivery Time (min)]]-Delivery[[#This Row],[Delays (min)]]</f>
        <v>119</v>
      </c>
      <c r="O80" s="1" t="str">
        <f>IF(Delivery[[#This Row],[Delays (min)]]&gt;0,"Delayed", "On time")</f>
        <v>Delayed</v>
      </c>
      <c r="P80" s="1" t="str">
        <f>IF(Delivery[[#This Row],[Delays (min)]]&gt;15, "Extremely Delayed", IF(Delivery[[#This Row],[Delays (min)]]=0, "On time",  "Delayed"))</f>
        <v>Extremely Delayed</v>
      </c>
      <c r="Q80" s="1">
        <f>COUNTA(_xlfn.UNIQUE(Delivery[Driver ID]))</f>
        <v>100</v>
      </c>
      <c r="R80" s="1" t="s">
        <v>30</v>
      </c>
      <c r="S80" s="1">
        <f>COUNTA(_xlfn.UNIQUE(Delivery[Route]))</f>
        <v>5</v>
      </c>
      <c r="T80" s="1" t="s">
        <v>19</v>
      </c>
      <c r="U80" s="1" t="s">
        <v>27</v>
      </c>
      <c r="V80" s="1" t="s">
        <v>41</v>
      </c>
      <c r="W80" s="2">
        <v>45170.618055555555</v>
      </c>
    </row>
    <row r="81" spans="1:23" ht="15.75" customHeight="1" x14ac:dyDescent="0.35">
      <c r="A81" s="1">
        <v>1080</v>
      </c>
      <c r="B81" s="1" t="s">
        <v>233</v>
      </c>
      <c r="C81" s="1">
        <f>COUNTA(_xlfn.UNIQUE(Delivery[Delivery City]))</f>
        <v>5</v>
      </c>
      <c r="D81" s="1" t="s">
        <v>150</v>
      </c>
      <c r="E81" s="2">
        <v>45171.445138888892</v>
      </c>
      <c r="F81" s="1" t="s">
        <v>14</v>
      </c>
      <c r="G81" s="1" t="s">
        <v>72</v>
      </c>
      <c r="H81" s="20">
        <f>IFERROR(Delivery[[#This Row],[Delivery Time (min)]]/COUNTIFS(Delivery[Driver ID],Delivery[[#This Row],[Driver ID]]),"")</f>
        <v>5.3125</v>
      </c>
      <c r="I81" s="17" t="str">
        <f>IFERROR((IF(COUNTIFS(Delivery[Driver ID], Delivery[[#This Row],[Driver ID]]) &lt; 16, "Under Utilized","Utilized")), "")</f>
        <v>Utilized</v>
      </c>
      <c r="J81" s="1" t="s">
        <v>34</v>
      </c>
      <c r="K81" s="1" t="s">
        <v>24</v>
      </c>
      <c r="L81" s="1">
        <v>85</v>
      </c>
      <c r="M81" s="1">
        <v>10</v>
      </c>
      <c r="N81" s="1">
        <f>Delivery[[#This Row],[Delivery Time (min)]]-Delivery[[#This Row],[Delays (min)]]</f>
        <v>75</v>
      </c>
      <c r="O81" s="1" t="str">
        <f>IF(Delivery[[#This Row],[Delays (min)]]&gt;0,"Delayed", "On time")</f>
        <v>Delayed</v>
      </c>
      <c r="P81" s="1" t="str">
        <f>IF(Delivery[[#This Row],[Delays (min)]]&gt;15, "Extremely Delayed", IF(Delivery[[#This Row],[Delays (min)]]=0, "On time",  "Delayed"))</f>
        <v>Delayed</v>
      </c>
      <c r="Q81" s="1">
        <f>COUNTA(_xlfn.UNIQUE(Delivery[Driver ID]))</f>
        <v>100</v>
      </c>
      <c r="R81" s="1" t="s">
        <v>30</v>
      </c>
      <c r="S81" s="1">
        <f>COUNTA(_xlfn.UNIQUE(Delivery[Route]))</f>
        <v>5</v>
      </c>
      <c r="T81" s="1" t="s">
        <v>19</v>
      </c>
      <c r="U81" s="1" t="s">
        <v>27</v>
      </c>
      <c r="V81" s="1" t="s">
        <v>41</v>
      </c>
      <c r="W81" s="2">
        <v>45170.678472222222</v>
      </c>
    </row>
    <row r="82" spans="1:23" ht="15.75" customHeight="1" x14ac:dyDescent="0.35">
      <c r="A82" s="1">
        <v>1081</v>
      </c>
      <c r="B82" s="1" t="s">
        <v>234</v>
      </c>
      <c r="C82" s="1">
        <f>COUNTA(_xlfn.UNIQUE(Delivery[Delivery City]))</f>
        <v>5</v>
      </c>
      <c r="D82" s="1" t="s">
        <v>154</v>
      </c>
      <c r="E82" s="2">
        <v>45175.579861111109</v>
      </c>
      <c r="F82" s="1" t="s">
        <v>38</v>
      </c>
      <c r="G82" s="1" t="s">
        <v>39</v>
      </c>
      <c r="H82" s="20">
        <f>IFERROR(Delivery[[#This Row],[Delivery Time (min)]]/COUNTIFS(Delivery[Driver ID],Delivery[[#This Row],[Driver ID]]),"")</f>
        <v>7.85</v>
      </c>
      <c r="I82" s="17" t="str">
        <f>IFERROR((IF(COUNTIFS(Delivery[Driver ID], Delivery[[#This Row],[Driver ID]]) &lt; 16, "Under Utilized","Utilized")), "")</f>
        <v>Utilized</v>
      </c>
      <c r="J82" s="1" t="s">
        <v>16</v>
      </c>
      <c r="K82" s="1" t="s">
        <v>29</v>
      </c>
      <c r="L82" s="1">
        <v>157</v>
      </c>
      <c r="M82" s="1">
        <v>4</v>
      </c>
      <c r="N82" s="1">
        <f>Delivery[[#This Row],[Delivery Time (min)]]-Delivery[[#This Row],[Delays (min)]]</f>
        <v>153</v>
      </c>
      <c r="O82" s="1" t="str">
        <f>IF(Delivery[[#This Row],[Delays (min)]]&gt;0,"Delayed", "On time")</f>
        <v>Delayed</v>
      </c>
      <c r="P82" s="1" t="str">
        <f>IF(Delivery[[#This Row],[Delays (min)]]&gt;15, "Extremely Delayed", IF(Delivery[[#This Row],[Delays (min)]]=0, "On time",  "Delayed"))</f>
        <v>Delayed</v>
      </c>
      <c r="Q82" s="1">
        <f>COUNTA(_xlfn.UNIQUE(Delivery[Driver ID]))</f>
        <v>100</v>
      </c>
      <c r="R82" s="1" t="s">
        <v>30</v>
      </c>
      <c r="S82" s="1">
        <f>COUNTA(_xlfn.UNIQUE(Delivery[Route]))</f>
        <v>5</v>
      </c>
      <c r="T82" s="1" t="s">
        <v>26</v>
      </c>
      <c r="U82" s="1" t="s">
        <v>36</v>
      </c>
      <c r="V82" s="1" t="s">
        <v>41</v>
      </c>
      <c r="W82" s="2">
        <v>45170.588194444441</v>
      </c>
    </row>
    <row r="83" spans="1:23" ht="15.75" customHeight="1" x14ac:dyDescent="0.35">
      <c r="A83" s="1">
        <v>1082</v>
      </c>
      <c r="B83" s="1" t="s">
        <v>235</v>
      </c>
      <c r="C83" s="1">
        <f>COUNTA(_xlfn.UNIQUE(Delivery[Delivery City]))</f>
        <v>5</v>
      </c>
      <c r="D83" s="1" t="s">
        <v>167</v>
      </c>
      <c r="E83" s="2">
        <v>45170.384027777778</v>
      </c>
      <c r="F83" s="1" t="s">
        <v>38</v>
      </c>
      <c r="G83" s="1" t="s">
        <v>96</v>
      </c>
      <c r="H83" s="20">
        <f>IFERROR(Delivery[[#This Row],[Delivery Time (min)]]/COUNTIFS(Delivery[Driver ID],Delivery[[#This Row],[Driver ID]]),"")</f>
        <v>10.588235294117647</v>
      </c>
      <c r="I83" s="17" t="str">
        <f>IFERROR((IF(COUNTIFS(Delivery[Driver ID], Delivery[[#This Row],[Driver ID]]) &lt; 16, "Under Utilized","Utilized")), "")</f>
        <v>Utilized</v>
      </c>
      <c r="J83" s="1" t="s">
        <v>23</v>
      </c>
      <c r="K83" s="1" t="s">
        <v>47</v>
      </c>
      <c r="L83" s="1">
        <v>180</v>
      </c>
      <c r="M83" s="1">
        <v>24</v>
      </c>
      <c r="N83" s="1">
        <f>Delivery[[#This Row],[Delivery Time (min)]]-Delivery[[#This Row],[Delays (min)]]</f>
        <v>156</v>
      </c>
      <c r="O83" s="1" t="str">
        <f>IF(Delivery[[#This Row],[Delays (min)]]&gt;0,"Delayed", "On time")</f>
        <v>Delayed</v>
      </c>
      <c r="P83" s="1" t="str">
        <f>IF(Delivery[[#This Row],[Delays (min)]]&gt;15, "Extremely Delayed", IF(Delivery[[#This Row],[Delays (min)]]=0, "On time",  "Delayed"))</f>
        <v>Extremely Delayed</v>
      </c>
      <c r="Q83" s="1">
        <f>COUNTA(_xlfn.UNIQUE(Delivery[Driver ID]))</f>
        <v>100</v>
      </c>
      <c r="R83" s="1" t="s">
        <v>30</v>
      </c>
      <c r="S83" s="1">
        <f>COUNTA(_xlfn.UNIQUE(Delivery[Route]))</f>
        <v>5</v>
      </c>
      <c r="T83" s="1" t="s">
        <v>26</v>
      </c>
      <c r="U83" s="1" t="s">
        <v>20</v>
      </c>
      <c r="V83" s="1" t="s">
        <v>37</v>
      </c>
      <c r="W83" s="2">
        <v>45170.553472222222</v>
      </c>
    </row>
    <row r="84" spans="1:23" ht="15.75" customHeight="1" x14ac:dyDescent="0.35">
      <c r="A84" s="1">
        <v>1083</v>
      </c>
      <c r="B84" s="1" t="s">
        <v>236</v>
      </c>
      <c r="C84" s="1">
        <f>COUNTA(_xlfn.UNIQUE(Delivery[Delivery City]))</f>
        <v>5</v>
      </c>
      <c r="D84" s="1" t="s">
        <v>167</v>
      </c>
      <c r="E84" s="2">
        <v>45177.556250000001</v>
      </c>
      <c r="F84" s="1" t="s">
        <v>38</v>
      </c>
      <c r="G84" s="1" t="s">
        <v>97</v>
      </c>
      <c r="H84" s="20">
        <f>IFERROR(Delivery[[#This Row],[Delivery Time (min)]]/COUNTIFS(Delivery[Driver ID],Delivery[[#This Row],[Driver ID]]),"")</f>
        <v>3.9375</v>
      </c>
      <c r="I84" s="17" t="str">
        <f>IFERROR((IF(COUNTIFS(Delivery[Driver ID], Delivery[[#This Row],[Driver ID]]) &lt; 16, "Under Utilized","Utilized")), "")</f>
        <v>Utilized</v>
      </c>
      <c r="J84" s="1" t="s">
        <v>34</v>
      </c>
      <c r="K84" s="1" t="s">
        <v>24</v>
      </c>
      <c r="L84" s="1">
        <v>63</v>
      </c>
      <c r="M84" s="1">
        <v>19</v>
      </c>
      <c r="N84" s="1">
        <f>Delivery[[#This Row],[Delivery Time (min)]]-Delivery[[#This Row],[Delays (min)]]</f>
        <v>44</v>
      </c>
      <c r="O84" s="1" t="str">
        <f>IF(Delivery[[#This Row],[Delays (min)]]&gt;0,"Delayed", "On time")</f>
        <v>Delayed</v>
      </c>
      <c r="P84" s="1" t="str">
        <f>IF(Delivery[[#This Row],[Delays (min)]]&gt;15, "Extremely Delayed", IF(Delivery[[#This Row],[Delays (min)]]=0, "On time",  "Delayed"))</f>
        <v>Extremely Delayed</v>
      </c>
      <c r="Q84" s="1">
        <f>COUNTA(_xlfn.UNIQUE(Delivery[Driver ID]))</f>
        <v>100</v>
      </c>
      <c r="R84" s="1" t="s">
        <v>30</v>
      </c>
      <c r="S84" s="1">
        <f>COUNTA(_xlfn.UNIQUE(Delivery[Route]))</f>
        <v>5</v>
      </c>
      <c r="T84" s="1" t="s">
        <v>40</v>
      </c>
      <c r="U84" s="1" t="s">
        <v>36</v>
      </c>
      <c r="V84" s="1" t="s">
        <v>37</v>
      </c>
      <c r="W84" s="2">
        <v>45170.431944444441</v>
      </c>
    </row>
    <row r="85" spans="1:23" ht="15.75" customHeight="1" x14ac:dyDescent="0.35">
      <c r="A85" s="1">
        <v>1084</v>
      </c>
      <c r="B85" s="1" t="s">
        <v>168</v>
      </c>
      <c r="C85" s="1">
        <f>COUNTA(_xlfn.UNIQUE(Delivery[Delivery City]))</f>
        <v>5</v>
      </c>
      <c r="D85" s="1" t="s">
        <v>156</v>
      </c>
      <c r="E85" s="2">
        <v>45173.356249999997</v>
      </c>
      <c r="F85" s="1" t="s">
        <v>38</v>
      </c>
      <c r="G85" s="1" t="s">
        <v>71</v>
      </c>
      <c r="H85" s="20">
        <f>IFERROR(Delivery[[#This Row],[Delivery Time (min)]]/COUNTIFS(Delivery[Driver ID],Delivery[[#This Row],[Driver ID]]),"")</f>
        <v>7.16</v>
      </c>
      <c r="I85" s="17" t="str">
        <f>IFERROR((IF(COUNTIFS(Delivery[Driver ID], Delivery[[#This Row],[Driver ID]]) &lt; 16, "Under Utilized","Utilized")), "")</f>
        <v>Utilized</v>
      </c>
      <c r="J85" s="1" t="s">
        <v>34</v>
      </c>
      <c r="K85" s="1" t="s">
        <v>35</v>
      </c>
      <c r="L85" s="1">
        <v>179</v>
      </c>
      <c r="M85" s="1">
        <v>23</v>
      </c>
      <c r="N85" s="1">
        <f>Delivery[[#This Row],[Delivery Time (min)]]-Delivery[[#This Row],[Delays (min)]]</f>
        <v>156</v>
      </c>
      <c r="O85" s="1" t="str">
        <f>IF(Delivery[[#This Row],[Delays (min)]]&gt;0,"Delayed", "On time")</f>
        <v>Delayed</v>
      </c>
      <c r="P85" s="1" t="str">
        <f>IF(Delivery[[#This Row],[Delays (min)]]&gt;15, "Extremely Delayed", IF(Delivery[[#This Row],[Delays (min)]]=0, "On time",  "Delayed"))</f>
        <v>Extremely Delayed</v>
      </c>
      <c r="Q85" s="1">
        <f>COUNTA(_xlfn.UNIQUE(Delivery[Driver ID]))</f>
        <v>100</v>
      </c>
      <c r="R85" s="1" t="s">
        <v>18</v>
      </c>
      <c r="S85" s="1">
        <f>COUNTA(_xlfn.UNIQUE(Delivery[Route]))</f>
        <v>5</v>
      </c>
      <c r="T85" s="1" t="s">
        <v>40</v>
      </c>
      <c r="U85" s="1" t="s">
        <v>20</v>
      </c>
      <c r="V85" s="1" t="s">
        <v>37</v>
      </c>
      <c r="W85" s="2">
        <v>45170.556944444441</v>
      </c>
    </row>
    <row r="86" spans="1:23" ht="15.75" customHeight="1" x14ac:dyDescent="0.35">
      <c r="A86" s="1">
        <v>1085</v>
      </c>
      <c r="B86" s="1" t="s">
        <v>237</v>
      </c>
      <c r="C86" s="1">
        <f>COUNTA(_xlfn.UNIQUE(Delivery[Delivery City]))</f>
        <v>5</v>
      </c>
      <c r="D86" s="1" t="s">
        <v>159</v>
      </c>
      <c r="E86" s="2">
        <v>45172.607638888891</v>
      </c>
      <c r="F86" s="1" t="s">
        <v>38</v>
      </c>
      <c r="G86" s="1" t="s">
        <v>98</v>
      </c>
      <c r="H86" s="20">
        <f>IFERROR(Delivery[[#This Row],[Delivery Time (min)]]/COUNTIFS(Delivery[Driver ID],Delivery[[#This Row],[Driver ID]]),"")</f>
        <v>6.5294117647058822</v>
      </c>
      <c r="I86" s="17" t="str">
        <f>IFERROR((IF(COUNTIFS(Delivery[Driver ID], Delivery[[#This Row],[Driver ID]]) &lt; 16, "Under Utilized","Utilized")), "")</f>
        <v>Utilized</v>
      </c>
      <c r="J86" s="1" t="s">
        <v>16</v>
      </c>
      <c r="K86" s="1" t="s">
        <v>47</v>
      </c>
      <c r="L86" s="1">
        <v>111</v>
      </c>
      <c r="M86" s="1">
        <v>6</v>
      </c>
      <c r="N86" s="1">
        <f>Delivery[[#This Row],[Delivery Time (min)]]-Delivery[[#This Row],[Delays (min)]]</f>
        <v>105</v>
      </c>
      <c r="O86" s="1" t="str">
        <f>IF(Delivery[[#This Row],[Delays (min)]]&gt;0,"Delayed", "On time")</f>
        <v>Delayed</v>
      </c>
      <c r="P86" s="1" t="str">
        <f>IF(Delivery[[#This Row],[Delays (min)]]&gt;15, "Extremely Delayed", IF(Delivery[[#This Row],[Delays (min)]]=0, "On time",  "Delayed"))</f>
        <v>Delayed</v>
      </c>
      <c r="Q86" s="1">
        <f>COUNTA(_xlfn.UNIQUE(Delivery[Driver ID]))</f>
        <v>100</v>
      </c>
      <c r="R86" s="1" t="s">
        <v>18</v>
      </c>
      <c r="S86" s="1">
        <f>COUNTA(_xlfn.UNIQUE(Delivery[Route]))</f>
        <v>5</v>
      </c>
      <c r="T86" s="1" t="s">
        <v>40</v>
      </c>
      <c r="U86" s="1" t="s">
        <v>27</v>
      </c>
      <c r="V86" s="1" t="s">
        <v>21</v>
      </c>
      <c r="W86" s="2">
        <v>45170.543055555558</v>
      </c>
    </row>
    <row r="87" spans="1:23" ht="15.75" customHeight="1" x14ac:dyDescent="0.35">
      <c r="A87" s="1">
        <v>1086</v>
      </c>
      <c r="B87" s="1" t="s">
        <v>238</v>
      </c>
      <c r="C87" s="1">
        <f>COUNTA(_xlfn.UNIQUE(Delivery[Delivery City]))</f>
        <v>5</v>
      </c>
      <c r="D87" s="1" t="s">
        <v>150</v>
      </c>
      <c r="E87" s="2">
        <v>45174.387499999997</v>
      </c>
      <c r="F87" s="1" t="s">
        <v>14</v>
      </c>
      <c r="G87" s="1" t="s">
        <v>89</v>
      </c>
      <c r="H87" s="20">
        <f>IFERROR(Delivery[[#This Row],[Delivery Time (min)]]/COUNTIFS(Delivery[Driver ID],Delivery[[#This Row],[Driver ID]]),"")</f>
        <v>6.65</v>
      </c>
      <c r="I87" s="17" t="str">
        <f>IFERROR((IF(COUNTIFS(Delivery[Driver ID], Delivery[[#This Row],[Driver ID]]) &lt; 16, "Under Utilized","Utilized")), "")</f>
        <v>Utilized</v>
      </c>
      <c r="J87" s="1" t="s">
        <v>23</v>
      </c>
      <c r="K87" s="1" t="s">
        <v>17</v>
      </c>
      <c r="L87" s="1">
        <v>133</v>
      </c>
      <c r="M87" s="1">
        <v>21</v>
      </c>
      <c r="N87" s="1">
        <f>Delivery[[#This Row],[Delivery Time (min)]]-Delivery[[#This Row],[Delays (min)]]</f>
        <v>112</v>
      </c>
      <c r="O87" s="1" t="str">
        <f>IF(Delivery[[#This Row],[Delays (min)]]&gt;0,"Delayed", "On time")</f>
        <v>Delayed</v>
      </c>
      <c r="P87" s="1" t="str">
        <f>IF(Delivery[[#This Row],[Delays (min)]]&gt;15, "Extremely Delayed", IF(Delivery[[#This Row],[Delays (min)]]=0, "On time",  "Delayed"))</f>
        <v>Extremely Delayed</v>
      </c>
      <c r="Q87" s="1">
        <f>COUNTA(_xlfn.UNIQUE(Delivery[Driver ID]))</f>
        <v>100</v>
      </c>
      <c r="R87" s="1" t="s">
        <v>30</v>
      </c>
      <c r="S87" s="1">
        <f>COUNTA(_xlfn.UNIQUE(Delivery[Route]))</f>
        <v>5</v>
      </c>
      <c r="T87" s="1" t="s">
        <v>32</v>
      </c>
      <c r="U87" s="1" t="s">
        <v>20</v>
      </c>
      <c r="V87" s="1" t="s">
        <v>41</v>
      </c>
      <c r="W87" s="2">
        <v>45170.573611111111</v>
      </c>
    </row>
    <row r="88" spans="1:23" ht="15.75" customHeight="1" x14ac:dyDescent="0.35">
      <c r="A88" s="1">
        <v>1087</v>
      </c>
      <c r="B88" s="1" t="s">
        <v>239</v>
      </c>
      <c r="C88" s="1">
        <f>COUNTA(_xlfn.UNIQUE(Delivery[Delivery City]))</f>
        <v>5</v>
      </c>
      <c r="D88" s="1" t="s">
        <v>167</v>
      </c>
      <c r="E88" s="2">
        <v>45176.537499999999</v>
      </c>
      <c r="F88" s="1" t="s">
        <v>14</v>
      </c>
      <c r="G88" s="1" t="s">
        <v>99</v>
      </c>
      <c r="H88" s="20">
        <f>IFERROR(Delivery[[#This Row],[Delivery Time (min)]]/COUNTIFS(Delivery[Driver ID],Delivery[[#This Row],[Driver ID]]),"")</f>
        <v>14.666666666666666</v>
      </c>
      <c r="I88" s="17" t="str">
        <f>IFERROR((IF(COUNTIFS(Delivery[Driver ID], Delivery[[#This Row],[Driver ID]]) &lt; 16, "Under Utilized","Utilized")), "")</f>
        <v>Under Utilized</v>
      </c>
      <c r="J88" s="1" t="s">
        <v>16</v>
      </c>
      <c r="K88" s="1" t="s">
        <v>17</v>
      </c>
      <c r="L88" s="1">
        <v>88</v>
      </c>
      <c r="M88" s="1">
        <v>14</v>
      </c>
      <c r="N88" s="1">
        <f>Delivery[[#This Row],[Delivery Time (min)]]-Delivery[[#This Row],[Delays (min)]]</f>
        <v>74</v>
      </c>
      <c r="O88" s="1" t="str">
        <f>IF(Delivery[[#This Row],[Delays (min)]]&gt;0,"Delayed", "On time")</f>
        <v>Delayed</v>
      </c>
      <c r="P88" s="1" t="str">
        <f>IF(Delivery[[#This Row],[Delays (min)]]&gt;15, "Extremely Delayed", IF(Delivery[[#This Row],[Delays (min)]]=0, "On time",  "Delayed"))</f>
        <v>Delayed</v>
      </c>
      <c r="Q88" s="1">
        <f>COUNTA(_xlfn.UNIQUE(Delivery[Driver ID]))</f>
        <v>100</v>
      </c>
      <c r="R88" s="1" t="s">
        <v>25</v>
      </c>
      <c r="S88" s="1">
        <f>COUNTA(_xlfn.UNIQUE(Delivery[Route]))</f>
        <v>5</v>
      </c>
      <c r="T88" s="1" t="s">
        <v>19</v>
      </c>
      <c r="U88" s="1" t="s">
        <v>36</v>
      </c>
      <c r="V88" s="1" t="s">
        <v>21</v>
      </c>
      <c r="W88" s="2">
        <v>45170.404166666667</v>
      </c>
    </row>
    <row r="89" spans="1:23" ht="15.75" customHeight="1" x14ac:dyDescent="0.35">
      <c r="A89" s="1">
        <v>1088</v>
      </c>
      <c r="B89" s="1" t="s">
        <v>240</v>
      </c>
      <c r="C89" s="1">
        <f>COUNTA(_xlfn.UNIQUE(Delivery[Delivery City]))</f>
        <v>5</v>
      </c>
      <c r="D89" s="1" t="s">
        <v>150</v>
      </c>
      <c r="E89" s="2">
        <v>45177.609027777777</v>
      </c>
      <c r="F89" s="1" t="s">
        <v>38</v>
      </c>
      <c r="G89" s="1" t="s">
        <v>100</v>
      </c>
      <c r="H89" s="20">
        <f>IFERROR(Delivery[[#This Row],[Delivery Time (min)]]/COUNTIFS(Delivery[Driver ID],Delivery[[#This Row],[Driver ID]]),"")</f>
        <v>15.307692307692308</v>
      </c>
      <c r="I89" s="17" t="str">
        <f>IFERROR((IF(COUNTIFS(Delivery[Driver ID], Delivery[[#This Row],[Driver ID]]) &lt; 16, "Under Utilized","Utilized")), "")</f>
        <v>Under Utilized</v>
      </c>
      <c r="J89" s="1" t="s">
        <v>23</v>
      </c>
      <c r="K89" s="1" t="s">
        <v>35</v>
      </c>
      <c r="L89" s="1">
        <v>199</v>
      </c>
      <c r="M89" s="1">
        <v>18</v>
      </c>
      <c r="N89" s="1">
        <f>Delivery[[#This Row],[Delivery Time (min)]]-Delivery[[#This Row],[Delays (min)]]</f>
        <v>181</v>
      </c>
      <c r="O89" s="1" t="str">
        <f>IF(Delivery[[#This Row],[Delays (min)]]&gt;0,"Delayed", "On time")</f>
        <v>Delayed</v>
      </c>
      <c r="P89" s="1" t="str">
        <f>IF(Delivery[[#This Row],[Delays (min)]]&gt;15, "Extremely Delayed", IF(Delivery[[#This Row],[Delays (min)]]=0, "On time",  "Delayed"))</f>
        <v>Extremely Delayed</v>
      </c>
      <c r="Q89" s="1">
        <f>COUNTA(_xlfn.UNIQUE(Delivery[Driver ID]))</f>
        <v>100</v>
      </c>
      <c r="R89" s="1" t="s">
        <v>25</v>
      </c>
      <c r="S89" s="1">
        <f>COUNTA(_xlfn.UNIQUE(Delivery[Route]))</f>
        <v>5</v>
      </c>
      <c r="T89" s="1" t="s">
        <v>26</v>
      </c>
      <c r="U89" s="1" t="s">
        <v>20</v>
      </c>
      <c r="V89" s="1" t="s">
        <v>37</v>
      </c>
      <c r="W89" s="2">
        <v>45170.385416666664</v>
      </c>
    </row>
    <row r="90" spans="1:23" ht="15.75" customHeight="1" x14ac:dyDescent="0.35">
      <c r="A90" s="1">
        <v>1089</v>
      </c>
      <c r="B90" s="1" t="s">
        <v>241</v>
      </c>
      <c r="C90" s="1">
        <f>COUNTA(_xlfn.UNIQUE(Delivery[Delivery City]))</f>
        <v>5</v>
      </c>
      <c r="D90" s="1" t="s">
        <v>156</v>
      </c>
      <c r="E90" s="2">
        <v>45173.438194444447</v>
      </c>
      <c r="F90" s="1" t="s">
        <v>38</v>
      </c>
      <c r="G90" s="1" t="s">
        <v>101</v>
      </c>
      <c r="H90" s="20">
        <f>IFERROR(Delivery[[#This Row],[Delivery Time (min)]]/COUNTIFS(Delivery[Driver ID],Delivery[[#This Row],[Driver ID]]),"")</f>
        <v>7.8</v>
      </c>
      <c r="I90" s="17" t="str">
        <f>IFERROR((IF(COUNTIFS(Delivery[Driver ID], Delivery[[#This Row],[Driver ID]]) &lt; 16, "Under Utilized","Utilized")), "")</f>
        <v>Under Utilized</v>
      </c>
      <c r="J90" s="1" t="s">
        <v>16</v>
      </c>
      <c r="K90" s="1" t="s">
        <v>24</v>
      </c>
      <c r="L90" s="1">
        <v>78</v>
      </c>
      <c r="M90" s="1">
        <v>6</v>
      </c>
      <c r="N90" s="1">
        <f>Delivery[[#This Row],[Delivery Time (min)]]-Delivery[[#This Row],[Delays (min)]]</f>
        <v>72</v>
      </c>
      <c r="O90" s="1" t="str">
        <f>IF(Delivery[[#This Row],[Delays (min)]]&gt;0,"Delayed", "On time")</f>
        <v>Delayed</v>
      </c>
      <c r="P90" s="1" t="str">
        <f>IF(Delivery[[#This Row],[Delays (min)]]&gt;15, "Extremely Delayed", IF(Delivery[[#This Row],[Delays (min)]]=0, "On time",  "Delayed"))</f>
        <v>Delayed</v>
      </c>
      <c r="Q90" s="1">
        <f>COUNTA(_xlfn.UNIQUE(Delivery[Driver ID]))</f>
        <v>100</v>
      </c>
      <c r="R90" s="1" t="s">
        <v>30</v>
      </c>
      <c r="S90" s="1">
        <f>COUNTA(_xlfn.UNIQUE(Delivery[Route]))</f>
        <v>5</v>
      </c>
      <c r="T90" s="1" t="s">
        <v>40</v>
      </c>
      <c r="U90" s="1" t="s">
        <v>36</v>
      </c>
      <c r="V90" s="1" t="s">
        <v>37</v>
      </c>
      <c r="W90" s="2">
        <v>45170.430555555555</v>
      </c>
    </row>
    <row r="91" spans="1:23" ht="15.75" customHeight="1" x14ac:dyDescent="0.35">
      <c r="A91" s="1">
        <v>1090</v>
      </c>
      <c r="B91" s="1" t="s">
        <v>242</v>
      </c>
      <c r="C91" s="1">
        <f>COUNTA(_xlfn.UNIQUE(Delivery[Delivery City]))</f>
        <v>5</v>
      </c>
      <c r="D91" s="1" t="s">
        <v>154</v>
      </c>
      <c r="E91" s="2">
        <v>45177.602777777778</v>
      </c>
      <c r="F91" s="1" t="s">
        <v>14</v>
      </c>
      <c r="G91" s="1" t="s">
        <v>98</v>
      </c>
      <c r="H91" s="20">
        <f>IFERROR(Delivery[[#This Row],[Delivery Time (min)]]/COUNTIFS(Delivery[Driver ID],Delivery[[#This Row],[Driver ID]]),"")</f>
        <v>10.882352941176471</v>
      </c>
      <c r="I91" s="17" t="str">
        <f>IFERROR((IF(COUNTIFS(Delivery[Driver ID], Delivery[[#This Row],[Driver ID]]) &lt; 16, "Under Utilized","Utilized")), "")</f>
        <v>Utilized</v>
      </c>
      <c r="J91" s="1" t="s">
        <v>16</v>
      </c>
      <c r="K91" s="1" t="s">
        <v>35</v>
      </c>
      <c r="L91" s="1">
        <v>185</v>
      </c>
      <c r="M91" s="1">
        <v>27</v>
      </c>
      <c r="N91" s="1">
        <f>Delivery[[#This Row],[Delivery Time (min)]]-Delivery[[#This Row],[Delays (min)]]</f>
        <v>158</v>
      </c>
      <c r="O91" s="1" t="str">
        <f>IF(Delivery[[#This Row],[Delays (min)]]&gt;0,"Delayed", "On time")</f>
        <v>Delayed</v>
      </c>
      <c r="P91" s="1" t="str">
        <f>IF(Delivery[[#This Row],[Delays (min)]]&gt;15, "Extremely Delayed", IF(Delivery[[#This Row],[Delays (min)]]=0, "On time",  "Delayed"))</f>
        <v>Extremely Delayed</v>
      </c>
      <c r="Q91" s="1">
        <f>COUNTA(_xlfn.UNIQUE(Delivery[Driver ID]))</f>
        <v>100</v>
      </c>
      <c r="R91" s="1" t="s">
        <v>25</v>
      </c>
      <c r="S91" s="1">
        <f>COUNTA(_xlfn.UNIQUE(Delivery[Route]))</f>
        <v>5</v>
      </c>
      <c r="T91" s="1" t="s">
        <v>26</v>
      </c>
      <c r="U91" s="1" t="s">
        <v>27</v>
      </c>
      <c r="V91" s="1" t="s">
        <v>41</v>
      </c>
      <c r="W91" s="2">
        <v>45170.626388888886</v>
      </c>
    </row>
    <row r="92" spans="1:23" ht="15.75" customHeight="1" x14ac:dyDescent="0.35">
      <c r="A92" s="1">
        <v>1091</v>
      </c>
      <c r="B92" s="1" t="s">
        <v>243</v>
      </c>
      <c r="C92" s="1">
        <f>COUNTA(_xlfn.UNIQUE(Delivery[Delivery City]))</f>
        <v>5</v>
      </c>
      <c r="D92" s="1" t="s">
        <v>154</v>
      </c>
      <c r="E92" s="2">
        <v>45176.52847222222</v>
      </c>
      <c r="F92" s="1" t="s">
        <v>38</v>
      </c>
      <c r="G92" s="1" t="s">
        <v>48</v>
      </c>
      <c r="H92" s="20">
        <f>IFERROR(Delivery[[#This Row],[Delivery Time (min)]]/COUNTIFS(Delivery[Driver ID],Delivery[[#This Row],[Driver ID]]),"")</f>
        <v>6.5789473684210522</v>
      </c>
      <c r="I92" s="17" t="str">
        <f>IFERROR((IF(COUNTIFS(Delivery[Driver ID], Delivery[[#This Row],[Driver ID]]) &lt; 16, "Under Utilized","Utilized")), "")</f>
        <v>Utilized</v>
      </c>
      <c r="J92" s="1" t="s">
        <v>16</v>
      </c>
      <c r="K92" s="1" t="s">
        <v>35</v>
      </c>
      <c r="L92" s="1">
        <v>125</v>
      </c>
      <c r="M92" s="1">
        <v>4</v>
      </c>
      <c r="N92" s="1">
        <f>Delivery[[#This Row],[Delivery Time (min)]]-Delivery[[#This Row],[Delays (min)]]</f>
        <v>121</v>
      </c>
      <c r="O92" s="1" t="str">
        <f>IF(Delivery[[#This Row],[Delays (min)]]&gt;0,"Delayed", "On time")</f>
        <v>Delayed</v>
      </c>
      <c r="P92" s="1" t="str">
        <f>IF(Delivery[[#This Row],[Delays (min)]]&gt;15, "Extremely Delayed", IF(Delivery[[#This Row],[Delays (min)]]=0, "On time",  "Delayed"))</f>
        <v>Delayed</v>
      </c>
      <c r="Q92" s="1">
        <f>COUNTA(_xlfn.UNIQUE(Delivery[Driver ID]))</f>
        <v>100</v>
      </c>
      <c r="R92" s="1" t="s">
        <v>18</v>
      </c>
      <c r="S92" s="1">
        <f>COUNTA(_xlfn.UNIQUE(Delivery[Route]))</f>
        <v>5</v>
      </c>
      <c r="T92" s="1" t="s">
        <v>32</v>
      </c>
      <c r="U92" s="1" t="s">
        <v>27</v>
      </c>
      <c r="V92" s="1" t="s">
        <v>21</v>
      </c>
      <c r="W92" s="2">
        <v>45170.573611111111</v>
      </c>
    </row>
    <row r="93" spans="1:23" ht="15.75" customHeight="1" x14ac:dyDescent="0.35">
      <c r="A93" s="1">
        <v>1092</v>
      </c>
      <c r="B93" s="1" t="s">
        <v>227</v>
      </c>
      <c r="C93" s="1">
        <f>COUNTA(_xlfn.UNIQUE(Delivery[Delivery City]))</f>
        <v>5</v>
      </c>
      <c r="D93" s="1" t="s">
        <v>154</v>
      </c>
      <c r="E93" s="2">
        <v>45170.449305555558</v>
      </c>
      <c r="F93" s="1" t="s">
        <v>14</v>
      </c>
      <c r="G93" s="1" t="s">
        <v>102</v>
      </c>
      <c r="H93" s="20">
        <f>IFERROR(Delivery[[#This Row],[Delivery Time (min)]]/COUNTIFS(Delivery[Driver ID],Delivery[[#This Row],[Driver ID]]),"")</f>
        <v>14.142857142857142</v>
      </c>
      <c r="I93" s="17" t="str">
        <f>IFERROR((IF(COUNTIFS(Delivery[Driver ID], Delivery[[#This Row],[Driver ID]]) &lt; 16, "Under Utilized","Utilized")), "")</f>
        <v>Under Utilized</v>
      </c>
      <c r="J93" s="1" t="s">
        <v>23</v>
      </c>
      <c r="K93" s="1" t="s">
        <v>17</v>
      </c>
      <c r="L93" s="1">
        <v>198</v>
      </c>
      <c r="M93" s="1">
        <v>23</v>
      </c>
      <c r="N93" s="1">
        <f>Delivery[[#This Row],[Delivery Time (min)]]-Delivery[[#This Row],[Delays (min)]]</f>
        <v>175</v>
      </c>
      <c r="O93" s="1" t="str">
        <f>IF(Delivery[[#This Row],[Delays (min)]]&gt;0,"Delayed", "On time")</f>
        <v>Delayed</v>
      </c>
      <c r="P93" s="1" t="str">
        <f>IF(Delivery[[#This Row],[Delays (min)]]&gt;15, "Extremely Delayed", IF(Delivery[[#This Row],[Delays (min)]]=0, "On time",  "Delayed"))</f>
        <v>Extremely Delayed</v>
      </c>
      <c r="Q93" s="1">
        <f>COUNTA(_xlfn.UNIQUE(Delivery[Driver ID]))</f>
        <v>100</v>
      </c>
      <c r="R93" s="1" t="s">
        <v>25</v>
      </c>
      <c r="S93" s="1">
        <f>COUNTA(_xlfn.UNIQUE(Delivery[Route]))</f>
        <v>5</v>
      </c>
      <c r="T93" s="1" t="s">
        <v>19</v>
      </c>
      <c r="U93" s="1" t="s">
        <v>27</v>
      </c>
      <c r="V93" s="1" t="s">
        <v>41</v>
      </c>
      <c r="W93" s="2">
        <v>45170.575694444444</v>
      </c>
    </row>
    <row r="94" spans="1:23" ht="15.75" customHeight="1" x14ac:dyDescent="0.35">
      <c r="A94" s="1">
        <v>1093</v>
      </c>
      <c r="B94" s="1" t="s">
        <v>244</v>
      </c>
      <c r="C94" s="1">
        <f>COUNTA(_xlfn.UNIQUE(Delivery[Delivery City]))</f>
        <v>5</v>
      </c>
      <c r="D94" s="1" t="s">
        <v>154</v>
      </c>
      <c r="E94" s="2">
        <v>45172.432638888888</v>
      </c>
      <c r="F94" s="1" t="s">
        <v>14</v>
      </c>
      <c r="G94" s="1" t="s">
        <v>52</v>
      </c>
      <c r="H94" s="20">
        <f>IFERROR(Delivery[[#This Row],[Delivery Time (min)]]/COUNTIFS(Delivery[Driver ID],Delivery[[#This Row],[Driver ID]]),"")</f>
        <v>13.916666666666666</v>
      </c>
      <c r="I94" s="17" t="str">
        <f>IFERROR((IF(COUNTIFS(Delivery[Driver ID], Delivery[[#This Row],[Driver ID]]) &lt; 16, "Under Utilized","Utilized")), "")</f>
        <v>Under Utilized</v>
      </c>
      <c r="J94" s="1" t="s">
        <v>34</v>
      </c>
      <c r="K94" s="1" t="s">
        <v>29</v>
      </c>
      <c r="L94" s="1">
        <v>167</v>
      </c>
      <c r="M94" s="1">
        <v>24</v>
      </c>
      <c r="N94" s="1">
        <f>Delivery[[#This Row],[Delivery Time (min)]]-Delivery[[#This Row],[Delays (min)]]</f>
        <v>143</v>
      </c>
      <c r="O94" s="1" t="str">
        <f>IF(Delivery[[#This Row],[Delays (min)]]&gt;0,"Delayed", "On time")</f>
        <v>Delayed</v>
      </c>
      <c r="P94" s="1" t="str">
        <f>IF(Delivery[[#This Row],[Delays (min)]]&gt;15, "Extremely Delayed", IF(Delivery[[#This Row],[Delays (min)]]=0, "On time",  "Delayed"))</f>
        <v>Extremely Delayed</v>
      </c>
      <c r="Q94" s="1">
        <f>COUNTA(_xlfn.UNIQUE(Delivery[Driver ID]))</f>
        <v>100</v>
      </c>
      <c r="R94" s="1" t="s">
        <v>30</v>
      </c>
      <c r="S94" s="1">
        <f>COUNTA(_xlfn.UNIQUE(Delivery[Route]))</f>
        <v>5</v>
      </c>
      <c r="T94" s="1" t="s">
        <v>40</v>
      </c>
      <c r="U94" s="1" t="s">
        <v>36</v>
      </c>
      <c r="V94" s="1" t="s">
        <v>41</v>
      </c>
      <c r="W94" s="2">
        <v>45170.54791666667</v>
      </c>
    </row>
    <row r="95" spans="1:23" ht="15.75" customHeight="1" x14ac:dyDescent="0.35">
      <c r="A95" s="1">
        <v>1094</v>
      </c>
      <c r="B95" s="1" t="s">
        <v>245</v>
      </c>
      <c r="C95" s="1">
        <f>COUNTA(_xlfn.UNIQUE(Delivery[Delivery City]))</f>
        <v>5</v>
      </c>
      <c r="D95" s="1" t="s">
        <v>159</v>
      </c>
      <c r="E95" s="2">
        <v>45173.554166666669</v>
      </c>
      <c r="F95" s="1" t="s">
        <v>14</v>
      </c>
      <c r="G95" s="1" t="s">
        <v>52</v>
      </c>
      <c r="H95" s="20">
        <f>IFERROR(Delivery[[#This Row],[Delivery Time (min)]]/COUNTIFS(Delivery[Driver ID],Delivery[[#This Row],[Driver ID]]),"")</f>
        <v>18.75</v>
      </c>
      <c r="I95" s="17" t="str">
        <f>IFERROR((IF(COUNTIFS(Delivery[Driver ID], Delivery[[#This Row],[Driver ID]]) &lt; 16, "Under Utilized","Utilized")), "")</f>
        <v>Under Utilized</v>
      </c>
      <c r="J95" s="1" t="s">
        <v>34</v>
      </c>
      <c r="K95" s="1" t="s">
        <v>17</v>
      </c>
      <c r="L95" s="1">
        <v>225</v>
      </c>
      <c r="M95" s="1">
        <v>18</v>
      </c>
      <c r="N95" s="1">
        <f>Delivery[[#This Row],[Delivery Time (min)]]-Delivery[[#This Row],[Delays (min)]]</f>
        <v>207</v>
      </c>
      <c r="O95" s="1" t="str">
        <f>IF(Delivery[[#This Row],[Delays (min)]]&gt;0,"Delayed", "On time")</f>
        <v>Delayed</v>
      </c>
      <c r="P95" s="1" t="str">
        <f>IF(Delivery[[#This Row],[Delays (min)]]&gt;15, "Extremely Delayed", IF(Delivery[[#This Row],[Delays (min)]]=0, "On time",  "Delayed"))</f>
        <v>Extremely Delayed</v>
      </c>
      <c r="Q95" s="1">
        <f>COUNTA(_xlfn.UNIQUE(Delivery[Driver ID]))</f>
        <v>100</v>
      </c>
      <c r="R95" s="1" t="s">
        <v>30</v>
      </c>
      <c r="S95" s="1">
        <f>COUNTA(_xlfn.UNIQUE(Delivery[Route]))</f>
        <v>5</v>
      </c>
      <c r="T95" s="1" t="s">
        <v>32</v>
      </c>
      <c r="U95" s="1" t="s">
        <v>27</v>
      </c>
      <c r="V95" s="1" t="s">
        <v>37</v>
      </c>
      <c r="W95" s="2">
        <v>45170.607638888891</v>
      </c>
    </row>
    <row r="96" spans="1:23" ht="15.75" customHeight="1" x14ac:dyDescent="0.35">
      <c r="A96" s="1">
        <v>1095</v>
      </c>
      <c r="B96" s="1" t="s">
        <v>246</v>
      </c>
      <c r="C96" s="1">
        <f>COUNTA(_xlfn.UNIQUE(Delivery[Delivery City]))</f>
        <v>5</v>
      </c>
      <c r="D96" s="1" t="s">
        <v>159</v>
      </c>
      <c r="E96" s="2">
        <v>45173.397916666669</v>
      </c>
      <c r="F96" s="1" t="s">
        <v>38</v>
      </c>
      <c r="G96" s="1" t="s">
        <v>103</v>
      </c>
      <c r="H96" s="20">
        <f>IFERROR(Delivery[[#This Row],[Delivery Time (min)]]/COUNTIFS(Delivery[Driver ID],Delivery[[#This Row],[Driver ID]]),"")</f>
        <v>7.85</v>
      </c>
      <c r="I96" s="17" t="str">
        <f>IFERROR((IF(COUNTIFS(Delivery[Driver ID], Delivery[[#This Row],[Driver ID]]) &lt; 16, "Under Utilized","Utilized")), "")</f>
        <v>Utilized</v>
      </c>
      <c r="J96" s="1" t="s">
        <v>23</v>
      </c>
      <c r="K96" s="1" t="s">
        <v>17</v>
      </c>
      <c r="L96" s="1">
        <v>157</v>
      </c>
      <c r="M96" s="1">
        <v>1</v>
      </c>
      <c r="N96" s="1">
        <f>Delivery[[#This Row],[Delivery Time (min)]]-Delivery[[#This Row],[Delays (min)]]</f>
        <v>156</v>
      </c>
      <c r="O96" s="1" t="str">
        <f>IF(Delivery[[#This Row],[Delays (min)]]&gt;0,"Delayed", "On time")</f>
        <v>Delayed</v>
      </c>
      <c r="P96" s="1" t="str">
        <f>IF(Delivery[[#This Row],[Delays (min)]]&gt;15, "Extremely Delayed", IF(Delivery[[#This Row],[Delays (min)]]=0, "On time",  "Delayed"))</f>
        <v>Delayed</v>
      </c>
      <c r="Q96" s="1">
        <f>COUNTA(_xlfn.UNIQUE(Delivery[Driver ID]))</f>
        <v>100</v>
      </c>
      <c r="R96" s="1" t="s">
        <v>18</v>
      </c>
      <c r="S96" s="1">
        <f>COUNTA(_xlfn.UNIQUE(Delivery[Route]))</f>
        <v>5</v>
      </c>
      <c r="T96" s="1" t="s">
        <v>26</v>
      </c>
      <c r="U96" s="1" t="s">
        <v>36</v>
      </c>
      <c r="V96" s="1" t="s">
        <v>37</v>
      </c>
      <c r="W96" s="2">
        <v>45170.477777777778</v>
      </c>
    </row>
    <row r="97" spans="1:23" ht="15.75" customHeight="1" x14ac:dyDescent="0.35">
      <c r="A97" s="1">
        <v>1096</v>
      </c>
      <c r="B97" s="1" t="s">
        <v>247</v>
      </c>
      <c r="C97" s="1">
        <f>COUNTA(_xlfn.UNIQUE(Delivery[Delivery City]))</f>
        <v>5</v>
      </c>
      <c r="D97" s="1" t="s">
        <v>156</v>
      </c>
      <c r="E97" s="2">
        <v>45171.447916666664</v>
      </c>
      <c r="F97" s="1" t="s">
        <v>14</v>
      </c>
      <c r="G97" s="1" t="s">
        <v>69</v>
      </c>
      <c r="H97" s="20">
        <f>IFERROR(Delivery[[#This Row],[Delivery Time (min)]]/COUNTIFS(Delivery[Driver ID],Delivery[[#This Row],[Driver ID]]),"")</f>
        <v>15.461538461538462</v>
      </c>
      <c r="I97" s="17" t="str">
        <f>IFERROR((IF(COUNTIFS(Delivery[Driver ID], Delivery[[#This Row],[Driver ID]]) &lt; 16, "Under Utilized","Utilized")), "")</f>
        <v>Under Utilized</v>
      </c>
      <c r="J97" s="1" t="s">
        <v>16</v>
      </c>
      <c r="K97" s="1" t="s">
        <v>47</v>
      </c>
      <c r="L97" s="1">
        <v>201</v>
      </c>
      <c r="M97" s="1">
        <v>5</v>
      </c>
      <c r="N97" s="1">
        <f>Delivery[[#This Row],[Delivery Time (min)]]-Delivery[[#This Row],[Delays (min)]]</f>
        <v>196</v>
      </c>
      <c r="O97" s="1" t="str">
        <f>IF(Delivery[[#This Row],[Delays (min)]]&gt;0,"Delayed", "On time")</f>
        <v>Delayed</v>
      </c>
      <c r="P97" s="1" t="str">
        <f>IF(Delivery[[#This Row],[Delays (min)]]&gt;15, "Extremely Delayed", IF(Delivery[[#This Row],[Delays (min)]]=0, "On time",  "Delayed"))</f>
        <v>Delayed</v>
      </c>
      <c r="Q97" s="1">
        <f>COUNTA(_xlfn.UNIQUE(Delivery[Driver ID]))</f>
        <v>100</v>
      </c>
      <c r="R97" s="1" t="s">
        <v>25</v>
      </c>
      <c r="S97" s="1">
        <f>COUNTA(_xlfn.UNIQUE(Delivery[Route]))</f>
        <v>5</v>
      </c>
      <c r="T97" s="1" t="s">
        <v>32</v>
      </c>
      <c r="U97" s="1" t="s">
        <v>36</v>
      </c>
      <c r="V97" s="1" t="s">
        <v>41</v>
      </c>
      <c r="W97" s="2">
        <v>45170.552777777775</v>
      </c>
    </row>
    <row r="98" spans="1:23" ht="15.75" customHeight="1" x14ac:dyDescent="0.35">
      <c r="A98" s="1">
        <v>1097</v>
      </c>
      <c r="B98" s="1" t="s">
        <v>248</v>
      </c>
      <c r="C98" s="1">
        <f>COUNTA(_xlfn.UNIQUE(Delivery[Delivery City]))</f>
        <v>5</v>
      </c>
      <c r="D98" s="1" t="s">
        <v>159</v>
      </c>
      <c r="E98" s="2">
        <v>45171.425000000003</v>
      </c>
      <c r="F98" s="1" t="s">
        <v>14</v>
      </c>
      <c r="G98" s="1" t="s">
        <v>104</v>
      </c>
      <c r="H98" s="20">
        <f>IFERROR(Delivery[[#This Row],[Delivery Time (min)]]/COUNTIFS(Delivery[Driver ID],Delivery[[#This Row],[Driver ID]]),"")</f>
        <v>4.4761904761904763</v>
      </c>
      <c r="I98" s="17" t="str">
        <f>IFERROR((IF(COUNTIFS(Delivery[Driver ID], Delivery[[#This Row],[Driver ID]]) &lt; 16, "Under Utilized","Utilized")), "")</f>
        <v>Utilized</v>
      </c>
      <c r="J98" s="1" t="s">
        <v>16</v>
      </c>
      <c r="K98" s="1" t="s">
        <v>24</v>
      </c>
      <c r="L98" s="1">
        <v>94</v>
      </c>
      <c r="M98" s="1">
        <v>0</v>
      </c>
      <c r="N98" s="1">
        <f>Delivery[[#This Row],[Delivery Time (min)]]-Delivery[[#This Row],[Delays (min)]]</f>
        <v>94</v>
      </c>
      <c r="O98" s="1" t="str">
        <f>IF(Delivery[[#This Row],[Delays (min)]]&gt;0,"Delayed", "On time")</f>
        <v>On time</v>
      </c>
      <c r="P98" s="1" t="str">
        <f>IF(Delivery[[#This Row],[Delays (min)]]&gt;15, "Extremely Delayed", IF(Delivery[[#This Row],[Delays (min)]]=0, "On time",  "Delayed"))</f>
        <v>On time</v>
      </c>
      <c r="Q98" s="1">
        <f>COUNTA(_xlfn.UNIQUE(Delivery[Driver ID]))</f>
        <v>100</v>
      </c>
      <c r="R98" s="1" t="s">
        <v>30</v>
      </c>
      <c r="S98" s="1">
        <f>COUNTA(_xlfn.UNIQUE(Delivery[Route]))</f>
        <v>5</v>
      </c>
      <c r="T98" s="1" t="s">
        <v>40</v>
      </c>
      <c r="U98" s="1" t="s">
        <v>20</v>
      </c>
      <c r="V98" s="1" t="s">
        <v>41</v>
      </c>
      <c r="W98" s="2">
        <v>45170.673611111109</v>
      </c>
    </row>
    <row r="99" spans="1:23" ht="15.75" customHeight="1" x14ac:dyDescent="0.35">
      <c r="A99" s="1">
        <v>1098</v>
      </c>
      <c r="B99" s="1" t="s">
        <v>249</v>
      </c>
      <c r="C99" s="1">
        <f>COUNTA(_xlfn.UNIQUE(Delivery[Delivery City]))</f>
        <v>5</v>
      </c>
      <c r="D99" s="1" t="s">
        <v>159</v>
      </c>
      <c r="E99" s="2">
        <v>45172.425000000003</v>
      </c>
      <c r="F99" s="1" t="s">
        <v>38</v>
      </c>
      <c r="G99" s="1" t="s">
        <v>105</v>
      </c>
      <c r="H99" s="20">
        <f>IFERROR(Delivery[[#This Row],[Delivery Time (min)]]/COUNTIFS(Delivery[Driver ID],Delivery[[#This Row],[Driver ID]]),"")</f>
        <v>12.933333333333334</v>
      </c>
      <c r="I99" s="17" t="str">
        <f>IFERROR((IF(COUNTIFS(Delivery[Driver ID], Delivery[[#This Row],[Driver ID]]) &lt; 16, "Under Utilized","Utilized")), "")</f>
        <v>Under Utilized</v>
      </c>
      <c r="J99" s="1" t="s">
        <v>34</v>
      </c>
      <c r="K99" s="1" t="s">
        <v>35</v>
      </c>
      <c r="L99" s="1">
        <v>194</v>
      </c>
      <c r="M99" s="1">
        <v>22</v>
      </c>
      <c r="N99" s="1">
        <f>Delivery[[#This Row],[Delivery Time (min)]]-Delivery[[#This Row],[Delays (min)]]</f>
        <v>172</v>
      </c>
      <c r="O99" s="1" t="str">
        <f>IF(Delivery[[#This Row],[Delays (min)]]&gt;0,"Delayed", "On time")</f>
        <v>Delayed</v>
      </c>
      <c r="P99" s="1" t="str">
        <f>IF(Delivery[[#This Row],[Delays (min)]]&gt;15, "Extremely Delayed", IF(Delivery[[#This Row],[Delays (min)]]=0, "On time",  "Delayed"))</f>
        <v>Extremely Delayed</v>
      </c>
      <c r="Q99" s="1">
        <f>COUNTA(_xlfn.UNIQUE(Delivery[Driver ID]))</f>
        <v>100</v>
      </c>
      <c r="R99" s="1" t="s">
        <v>25</v>
      </c>
      <c r="S99" s="1">
        <f>COUNTA(_xlfn.UNIQUE(Delivery[Route]))</f>
        <v>5</v>
      </c>
      <c r="T99" s="1" t="s">
        <v>26</v>
      </c>
      <c r="U99" s="1" t="s">
        <v>20</v>
      </c>
      <c r="V99" s="1" t="s">
        <v>21</v>
      </c>
      <c r="W99" s="2">
        <v>45170.37777777778</v>
      </c>
    </row>
    <row r="100" spans="1:23" ht="15.75" customHeight="1" x14ac:dyDescent="0.35">
      <c r="A100" s="1">
        <v>1099</v>
      </c>
      <c r="B100" s="1" t="s">
        <v>250</v>
      </c>
      <c r="C100" s="1">
        <f>COUNTA(_xlfn.UNIQUE(Delivery[Delivery City]))</f>
        <v>5</v>
      </c>
      <c r="D100" s="1" t="s">
        <v>159</v>
      </c>
      <c r="E100" s="2">
        <v>45174.361111111109</v>
      </c>
      <c r="F100" s="1" t="s">
        <v>14</v>
      </c>
      <c r="G100" s="1" t="s">
        <v>106</v>
      </c>
      <c r="H100" s="20">
        <f>IFERROR(Delivery[[#This Row],[Delivery Time (min)]]/COUNTIFS(Delivery[Driver ID],Delivery[[#This Row],[Driver ID]]),"")</f>
        <v>15.727272727272727</v>
      </c>
      <c r="I100" s="17" t="str">
        <f>IFERROR((IF(COUNTIFS(Delivery[Driver ID], Delivery[[#This Row],[Driver ID]]) &lt; 16, "Under Utilized","Utilized")), "")</f>
        <v>Under Utilized</v>
      </c>
      <c r="J100" s="1" t="s">
        <v>23</v>
      </c>
      <c r="K100" s="1" t="s">
        <v>47</v>
      </c>
      <c r="L100" s="1">
        <v>173</v>
      </c>
      <c r="M100" s="1">
        <v>3</v>
      </c>
      <c r="N100" s="1">
        <f>Delivery[[#This Row],[Delivery Time (min)]]-Delivery[[#This Row],[Delays (min)]]</f>
        <v>170</v>
      </c>
      <c r="O100" s="1" t="str">
        <f>IF(Delivery[[#This Row],[Delays (min)]]&gt;0,"Delayed", "On time")</f>
        <v>Delayed</v>
      </c>
      <c r="P100" s="1" t="str">
        <f>IF(Delivery[[#This Row],[Delays (min)]]&gt;15, "Extremely Delayed", IF(Delivery[[#This Row],[Delays (min)]]=0, "On time",  "Delayed"))</f>
        <v>Delayed</v>
      </c>
      <c r="Q100" s="1">
        <f>COUNTA(_xlfn.UNIQUE(Delivery[Driver ID]))</f>
        <v>100</v>
      </c>
      <c r="R100" s="1" t="s">
        <v>30</v>
      </c>
      <c r="S100" s="1">
        <f>COUNTA(_xlfn.UNIQUE(Delivery[Route]))</f>
        <v>5</v>
      </c>
      <c r="T100" s="1" t="s">
        <v>32</v>
      </c>
      <c r="U100" s="1" t="s">
        <v>36</v>
      </c>
      <c r="V100" s="1" t="s">
        <v>21</v>
      </c>
      <c r="W100" s="2">
        <v>45170.6</v>
      </c>
    </row>
    <row r="101" spans="1:23" ht="15.75" customHeight="1" x14ac:dyDescent="0.35">
      <c r="A101" s="1">
        <v>1100</v>
      </c>
      <c r="B101" s="1" t="s">
        <v>251</v>
      </c>
      <c r="C101" s="1">
        <f>COUNTA(_xlfn.UNIQUE(Delivery[Delivery City]))</f>
        <v>5</v>
      </c>
      <c r="D101" s="1" t="s">
        <v>167</v>
      </c>
      <c r="E101" s="2">
        <v>45176.377083333333</v>
      </c>
      <c r="F101" s="1" t="s">
        <v>14</v>
      </c>
      <c r="G101" s="1" t="s">
        <v>84</v>
      </c>
      <c r="H101" s="20">
        <f>IFERROR(Delivery[[#This Row],[Delivery Time (min)]]/COUNTIFS(Delivery[Driver ID],Delivery[[#This Row],[Driver ID]]),"")</f>
        <v>14.428571428571429</v>
      </c>
      <c r="I101" s="17" t="str">
        <f>IFERROR((IF(COUNTIFS(Delivery[Driver ID], Delivery[[#This Row],[Driver ID]]) &lt; 16, "Under Utilized","Utilized")), "")</f>
        <v>Under Utilized</v>
      </c>
      <c r="J101" s="1" t="s">
        <v>23</v>
      </c>
      <c r="K101" s="1" t="s">
        <v>24</v>
      </c>
      <c r="L101" s="1">
        <v>202</v>
      </c>
      <c r="M101" s="1">
        <v>20</v>
      </c>
      <c r="N101" s="1">
        <f>Delivery[[#This Row],[Delivery Time (min)]]-Delivery[[#This Row],[Delays (min)]]</f>
        <v>182</v>
      </c>
      <c r="O101" s="1" t="str">
        <f>IF(Delivery[[#This Row],[Delays (min)]]&gt;0,"Delayed", "On time")</f>
        <v>Delayed</v>
      </c>
      <c r="P101" s="1" t="str">
        <f>IF(Delivery[[#This Row],[Delays (min)]]&gt;15, "Extremely Delayed", IF(Delivery[[#This Row],[Delays (min)]]=0, "On time",  "Delayed"))</f>
        <v>Extremely Delayed</v>
      </c>
      <c r="Q101" s="1">
        <f>COUNTA(_xlfn.UNIQUE(Delivery[Driver ID]))</f>
        <v>100</v>
      </c>
      <c r="R101" s="1" t="s">
        <v>18</v>
      </c>
      <c r="S101" s="1">
        <f>COUNTA(_xlfn.UNIQUE(Delivery[Route]))</f>
        <v>5</v>
      </c>
      <c r="T101" s="1" t="s">
        <v>26</v>
      </c>
      <c r="U101" s="1" t="s">
        <v>27</v>
      </c>
      <c r="V101" s="1" t="s">
        <v>21</v>
      </c>
      <c r="W101" s="2">
        <v>45170.511805555558</v>
      </c>
    </row>
    <row r="102" spans="1:23" ht="15.75" customHeight="1" x14ac:dyDescent="0.35">
      <c r="A102" s="1">
        <v>1101</v>
      </c>
      <c r="B102" s="1" t="s">
        <v>252</v>
      </c>
      <c r="C102" s="1">
        <f>COUNTA(_xlfn.UNIQUE(Delivery[Delivery City]))</f>
        <v>5</v>
      </c>
      <c r="D102" s="1" t="s">
        <v>154</v>
      </c>
      <c r="E102" s="2">
        <v>45171.37222222222</v>
      </c>
      <c r="F102" s="1" t="s">
        <v>38</v>
      </c>
      <c r="G102" s="1" t="s">
        <v>15</v>
      </c>
      <c r="H102" s="20">
        <f>IFERROR(Delivery[[#This Row],[Delivery Time (min)]]/COUNTIFS(Delivery[Driver ID],Delivery[[#This Row],[Driver ID]]),"")</f>
        <v>10.75</v>
      </c>
      <c r="I102" s="17" t="str">
        <f>IFERROR((IF(COUNTIFS(Delivery[Driver ID], Delivery[[#This Row],[Driver ID]]) &lt; 16, "Under Utilized","Utilized")), "")</f>
        <v>Utilized</v>
      </c>
      <c r="J102" s="1" t="s">
        <v>16</v>
      </c>
      <c r="K102" s="1" t="s">
        <v>29</v>
      </c>
      <c r="L102" s="1">
        <v>172</v>
      </c>
      <c r="M102" s="1">
        <v>12</v>
      </c>
      <c r="N102" s="1">
        <f>Delivery[[#This Row],[Delivery Time (min)]]-Delivery[[#This Row],[Delays (min)]]</f>
        <v>160</v>
      </c>
      <c r="O102" s="1" t="str">
        <f>IF(Delivery[[#This Row],[Delays (min)]]&gt;0,"Delayed", "On time")</f>
        <v>Delayed</v>
      </c>
      <c r="P102" s="1" t="str">
        <f>IF(Delivery[[#This Row],[Delays (min)]]&gt;15, "Extremely Delayed", IF(Delivery[[#This Row],[Delays (min)]]=0, "On time",  "Delayed"))</f>
        <v>Delayed</v>
      </c>
      <c r="Q102" s="1">
        <f>COUNTA(_xlfn.UNIQUE(Delivery[Driver ID]))</f>
        <v>100</v>
      </c>
      <c r="R102" s="1" t="s">
        <v>25</v>
      </c>
      <c r="S102" s="1">
        <f>COUNTA(_xlfn.UNIQUE(Delivery[Route]))</f>
        <v>5</v>
      </c>
      <c r="T102" s="1" t="s">
        <v>40</v>
      </c>
      <c r="U102" s="1" t="s">
        <v>20</v>
      </c>
      <c r="V102" s="1" t="s">
        <v>41</v>
      </c>
      <c r="W102" s="2">
        <v>45170.428472222222</v>
      </c>
    </row>
    <row r="103" spans="1:23" ht="15.75" customHeight="1" x14ac:dyDescent="0.35">
      <c r="A103" s="1">
        <v>1102</v>
      </c>
      <c r="B103" s="1" t="s">
        <v>253</v>
      </c>
      <c r="C103" s="1">
        <f>COUNTA(_xlfn.UNIQUE(Delivery[Delivery City]))</f>
        <v>5</v>
      </c>
      <c r="D103" s="1" t="s">
        <v>167</v>
      </c>
      <c r="E103" s="2">
        <v>45176.677083333336</v>
      </c>
      <c r="F103" s="1" t="s">
        <v>38</v>
      </c>
      <c r="G103" s="1" t="s">
        <v>104</v>
      </c>
      <c r="H103" s="20">
        <f>IFERROR(Delivery[[#This Row],[Delivery Time (min)]]/COUNTIFS(Delivery[Driver ID],Delivery[[#This Row],[Driver ID]]),"")</f>
        <v>5.2380952380952381</v>
      </c>
      <c r="I103" s="17" t="str">
        <f>IFERROR((IF(COUNTIFS(Delivery[Driver ID], Delivery[[#This Row],[Driver ID]]) &lt; 16, "Under Utilized","Utilized")), "")</f>
        <v>Utilized</v>
      </c>
      <c r="J103" s="1" t="s">
        <v>16</v>
      </c>
      <c r="K103" s="1" t="s">
        <v>17</v>
      </c>
      <c r="L103" s="1">
        <v>110</v>
      </c>
      <c r="M103" s="1">
        <v>29</v>
      </c>
      <c r="N103" s="1">
        <f>Delivery[[#This Row],[Delivery Time (min)]]-Delivery[[#This Row],[Delays (min)]]</f>
        <v>81</v>
      </c>
      <c r="O103" s="1" t="str">
        <f>IF(Delivery[[#This Row],[Delays (min)]]&gt;0,"Delayed", "On time")</f>
        <v>Delayed</v>
      </c>
      <c r="P103" s="1" t="str">
        <f>IF(Delivery[[#This Row],[Delays (min)]]&gt;15, "Extremely Delayed", IF(Delivery[[#This Row],[Delays (min)]]=0, "On time",  "Delayed"))</f>
        <v>Extremely Delayed</v>
      </c>
      <c r="Q103" s="1">
        <f>COUNTA(_xlfn.UNIQUE(Delivery[Driver ID]))</f>
        <v>100</v>
      </c>
      <c r="R103" s="1" t="s">
        <v>30</v>
      </c>
      <c r="S103" s="1">
        <f>COUNTA(_xlfn.UNIQUE(Delivery[Route]))</f>
        <v>5</v>
      </c>
      <c r="T103" s="1" t="s">
        <v>19</v>
      </c>
      <c r="U103" s="1" t="s">
        <v>20</v>
      </c>
      <c r="V103" s="1" t="s">
        <v>41</v>
      </c>
      <c r="W103" s="2">
        <v>45170.453472222223</v>
      </c>
    </row>
    <row r="104" spans="1:23" ht="15.75" customHeight="1" x14ac:dyDescent="0.35">
      <c r="A104" s="1">
        <v>1103</v>
      </c>
      <c r="B104" s="1" t="s">
        <v>253</v>
      </c>
      <c r="C104" s="1">
        <f>COUNTA(_xlfn.UNIQUE(Delivery[Delivery City]))</f>
        <v>5</v>
      </c>
      <c r="D104" s="1" t="s">
        <v>167</v>
      </c>
      <c r="E104" s="2">
        <v>45172.521527777775</v>
      </c>
      <c r="F104" s="1" t="s">
        <v>14</v>
      </c>
      <c r="G104" s="1" t="s">
        <v>86</v>
      </c>
      <c r="H104" s="20">
        <f>IFERROR(Delivery[[#This Row],[Delivery Time (min)]]/COUNTIFS(Delivery[Driver ID],Delivery[[#This Row],[Driver ID]]),"")</f>
        <v>10.176470588235293</v>
      </c>
      <c r="I104" s="17" t="str">
        <f>IFERROR((IF(COUNTIFS(Delivery[Driver ID], Delivery[[#This Row],[Driver ID]]) &lt; 16, "Under Utilized","Utilized")), "")</f>
        <v>Utilized</v>
      </c>
      <c r="J104" s="1" t="s">
        <v>34</v>
      </c>
      <c r="K104" s="1" t="s">
        <v>24</v>
      </c>
      <c r="L104" s="1">
        <v>173</v>
      </c>
      <c r="M104" s="1">
        <v>4</v>
      </c>
      <c r="N104" s="1">
        <f>Delivery[[#This Row],[Delivery Time (min)]]-Delivery[[#This Row],[Delays (min)]]</f>
        <v>169</v>
      </c>
      <c r="O104" s="1" t="str">
        <f>IF(Delivery[[#This Row],[Delays (min)]]&gt;0,"Delayed", "On time")</f>
        <v>Delayed</v>
      </c>
      <c r="P104" s="1" t="str">
        <f>IF(Delivery[[#This Row],[Delays (min)]]&gt;15, "Extremely Delayed", IF(Delivery[[#This Row],[Delays (min)]]=0, "On time",  "Delayed"))</f>
        <v>Delayed</v>
      </c>
      <c r="Q104" s="1">
        <f>COUNTA(_xlfn.UNIQUE(Delivery[Driver ID]))</f>
        <v>100</v>
      </c>
      <c r="R104" s="1" t="s">
        <v>30</v>
      </c>
      <c r="S104" s="1">
        <f>COUNTA(_xlfn.UNIQUE(Delivery[Route]))</f>
        <v>5</v>
      </c>
      <c r="T104" s="1" t="s">
        <v>19</v>
      </c>
      <c r="U104" s="1" t="s">
        <v>36</v>
      </c>
      <c r="V104" s="1" t="s">
        <v>21</v>
      </c>
      <c r="W104" s="2">
        <v>45170.603472222225</v>
      </c>
    </row>
    <row r="105" spans="1:23" ht="15.75" customHeight="1" x14ac:dyDescent="0.35">
      <c r="A105" s="1">
        <v>1104</v>
      </c>
      <c r="B105" s="1" t="s">
        <v>254</v>
      </c>
      <c r="C105" s="1">
        <f>COUNTA(_xlfn.UNIQUE(Delivery[Delivery City]))</f>
        <v>5</v>
      </c>
      <c r="D105" s="1" t="s">
        <v>154</v>
      </c>
      <c r="E105" s="2">
        <v>45177.489583333336</v>
      </c>
      <c r="F105" s="1" t="s">
        <v>38</v>
      </c>
      <c r="G105" s="1" t="s">
        <v>93</v>
      </c>
      <c r="H105" s="20">
        <f>IFERROR(Delivery[[#This Row],[Delivery Time (min)]]/COUNTIFS(Delivery[Driver ID],Delivery[[#This Row],[Driver ID]]),"")</f>
        <v>12.461538461538462</v>
      </c>
      <c r="I105" s="17" t="str">
        <f>IFERROR((IF(COUNTIFS(Delivery[Driver ID], Delivery[[#This Row],[Driver ID]]) &lt; 16, "Under Utilized","Utilized")), "")</f>
        <v>Under Utilized</v>
      </c>
      <c r="J105" s="1" t="s">
        <v>16</v>
      </c>
      <c r="K105" s="1" t="s">
        <v>47</v>
      </c>
      <c r="L105" s="1">
        <v>162</v>
      </c>
      <c r="M105" s="1">
        <v>24</v>
      </c>
      <c r="N105" s="1">
        <f>Delivery[[#This Row],[Delivery Time (min)]]-Delivery[[#This Row],[Delays (min)]]</f>
        <v>138</v>
      </c>
      <c r="O105" s="1" t="str">
        <f>IF(Delivery[[#This Row],[Delays (min)]]&gt;0,"Delayed", "On time")</f>
        <v>Delayed</v>
      </c>
      <c r="P105" s="1" t="str">
        <f>IF(Delivery[[#This Row],[Delays (min)]]&gt;15, "Extremely Delayed", IF(Delivery[[#This Row],[Delays (min)]]=0, "On time",  "Delayed"))</f>
        <v>Extremely Delayed</v>
      </c>
      <c r="Q105" s="1">
        <f>COUNTA(_xlfn.UNIQUE(Delivery[Driver ID]))</f>
        <v>100</v>
      </c>
      <c r="R105" s="1" t="s">
        <v>18</v>
      </c>
      <c r="S105" s="1">
        <f>COUNTA(_xlfn.UNIQUE(Delivery[Route]))</f>
        <v>5</v>
      </c>
      <c r="T105" s="1" t="s">
        <v>26</v>
      </c>
      <c r="U105" s="1" t="s">
        <v>20</v>
      </c>
      <c r="V105" s="1" t="s">
        <v>21</v>
      </c>
      <c r="W105" s="2">
        <v>45170.365277777775</v>
      </c>
    </row>
    <row r="106" spans="1:23" ht="15.75" customHeight="1" x14ac:dyDescent="0.35">
      <c r="A106" s="1">
        <v>1105</v>
      </c>
      <c r="B106" s="1" t="s">
        <v>255</v>
      </c>
      <c r="C106" s="1">
        <f>COUNTA(_xlfn.UNIQUE(Delivery[Delivery City]))</f>
        <v>5</v>
      </c>
      <c r="D106" s="1" t="s">
        <v>159</v>
      </c>
      <c r="E106" s="2">
        <v>45172.542361111111</v>
      </c>
      <c r="F106" s="1" t="s">
        <v>38</v>
      </c>
      <c r="G106" s="1" t="s">
        <v>89</v>
      </c>
      <c r="H106" s="20">
        <f>IFERROR(Delivery[[#This Row],[Delivery Time (min)]]/COUNTIFS(Delivery[Driver ID],Delivery[[#This Row],[Driver ID]]),"")</f>
        <v>11.95</v>
      </c>
      <c r="I106" s="17" t="str">
        <f>IFERROR((IF(COUNTIFS(Delivery[Driver ID], Delivery[[#This Row],[Driver ID]]) &lt; 16, "Under Utilized","Utilized")), "")</f>
        <v>Utilized</v>
      </c>
      <c r="J106" s="1" t="s">
        <v>23</v>
      </c>
      <c r="K106" s="1" t="s">
        <v>17</v>
      </c>
      <c r="L106" s="1">
        <v>239</v>
      </c>
      <c r="M106" s="1">
        <v>22</v>
      </c>
      <c r="N106" s="1">
        <f>Delivery[[#This Row],[Delivery Time (min)]]-Delivery[[#This Row],[Delays (min)]]</f>
        <v>217</v>
      </c>
      <c r="O106" s="1" t="str">
        <f>IF(Delivery[[#This Row],[Delays (min)]]&gt;0,"Delayed", "On time")</f>
        <v>Delayed</v>
      </c>
      <c r="P106" s="1" t="str">
        <f>IF(Delivery[[#This Row],[Delays (min)]]&gt;15, "Extremely Delayed", IF(Delivery[[#This Row],[Delays (min)]]=0, "On time",  "Delayed"))</f>
        <v>Extremely Delayed</v>
      </c>
      <c r="Q106" s="1">
        <f>COUNTA(_xlfn.UNIQUE(Delivery[Driver ID]))</f>
        <v>100</v>
      </c>
      <c r="R106" s="1" t="s">
        <v>25</v>
      </c>
      <c r="S106" s="1">
        <f>COUNTA(_xlfn.UNIQUE(Delivery[Route]))</f>
        <v>5</v>
      </c>
      <c r="T106" s="1" t="s">
        <v>19</v>
      </c>
      <c r="U106" s="1" t="s">
        <v>27</v>
      </c>
      <c r="V106" s="1" t="s">
        <v>41</v>
      </c>
      <c r="W106" s="2">
        <v>45170.468055555553</v>
      </c>
    </row>
    <row r="107" spans="1:23" ht="15.75" customHeight="1" x14ac:dyDescent="0.35">
      <c r="A107" s="1">
        <v>1106</v>
      </c>
      <c r="B107" s="1" t="s">
        <v>256</v>
      </c>
      <c r="C107" s="1">
        <f>COUNTA(_xlfn.UNIQUE(Delivery[Delivery City]))</f>
        <v>5</v>
      </c>
      <c r="D107" s="1" t="s">
        <v>156</v>
      </c>
      <c r="E107" s="2">
        <v>45171.642361111109</v>
      </c>
      <c r="F107" s="1" t="s">
        <v>38</v>
      </c>
      <c r="G107" s="1" t="s">
        <v>107</v>
      </c>
      <c r="H107" s="20">
        <f>IFERROR(Delivery[[#This Row],[Delivery Time (min)]]/COUNTIFS(Delivery[Driver ID],Delivery[[#This Row],[Driver ID]]),"")</f>
        <v>16.25</v>
      </c>
      <c r="I107" s="17" t="str">
        <f>IFERROR((IF(COUNTIFS(Delivery[Driver ID], Delivery[[#This Row],[Driver ID]]) &lt; 16, "Under Utilized","Utilized")), "")</f>
        <v>Under Utilized</v>
      </c>
      <c r="J107" s="1" t="s">
        <v>34</v>
      </c>
      <c r="K107" s="1" t="s">
        <v>47</v>
      </c>
      <c r="L107" s="1">
        <v>195</v>
      </c>
      <c r="M107" s="1">
        <v>5</v>
      </c>
      <c r="N107" s="1">
        <f>Delivery[[#This Row],[Delivery Time (min)]]-Delivery[[#This Row],[Delays (min)]]</f>
        <v>190</v>
      </c>
      <c r="O107" s="1" t="str">
        <f>IF(Delivery[[#This Row],[Delays (min)]]&gt;0,"Delayed", "On time")</f>
        <v>Delayed</v>
      </c>
      <c r="P107" s="1" t="str">
        <f>IF(Delivery[[#This Row],[Delays (min)]]&gt;15, "Extremely Delayed", IF(Delivery[[#This Row],[Delays (min)]]=0, "On time",  "Delayed"))</f>
        <v>Delayed</v>
      </c>
      <c r="Q107" s="1">
        <f>COUNTA(_xlfn.UNIQUE(Delivery[Driver ID]))</f>
        <v>100</v>
      </c>
      <c r="R107" s="1" t="s">
        <v>18</v>
      </c>
      <c r="S107" s="1">
        <f>COUNTA(_xlfn.UNIQUE(Delivery[Route]))</f>
        <v>5</v>
      </c>
      <c r="T107" s="1" t="s">
        <v>32</v>
      </c>
      <c r="U107" s="1" t="s">
        <v>27</v>
      </c>
      <c r="V107" s="1" t="s">
        <v>37</v>
      </c>
      <c r="W107" s="2">
        <v>45170.589583333334</v>
      </c>
    </row>
    <row r="108" spans="1:23" ht="15.75" customHeight="1" x14ac:dyDescent="0.35">
      <c r="A108" s="1">
        <v>1107</v>
      </c>
      <c r="B108" s="1" t="s">
        <v>257</v>
      </c>
      <c r="C108" s="1">
        <f>COUNTA(_xlfn.UNIQUE(Delivery[Delivery City]))</f>
        <v>5</v>
      </c>
      <c r="D108" s="1" t="s">
        <v>159</v>
      </c>
      <c r="E108" s="2">
        <v>45172.632638888892</v>
      </c>
      <c r="F108" s="1" t="s">
        <v>14</v>
      </c>
      <c r="G108" s="1" t="s">
        <v>87</v>
      </c>
      <c r="H108" s="20">
        <f>IFERROR(Delivery[[#This Row],[Delivery Time (min)]]/COUNTIFS(Delivery[Driver ID],Delivery[[#This Row],[Driver ID]]),"")</f>
        <v>3.3333333333333335</v>
      </c>
      <c r="I108" s="17" t="str">
        <f>IFERROR((IF(COUNTIFS(Delivery[Driver ID], Delivery[[#This Row],[Driver ID]]) &lt; 16, "Under Utilized","Utilized")), "")</f>
        <v>Utilized</v>
      </c>
      <c r="J108" s="1" t="s">
        <v>16</v>
      </c>
      <c r="K108" s="1" t="s">
        <v>47</v>
      </c>
      <c r="L108" s="1">
        <v>60</v>
      </c>
      <c r="M108" s="1">
        <v>29</v>
      </c>
      <c r="N108" s="1">
        <f>Delivery[[#This Row],[Delivery Time (min)]]-Delivery[[#This Row],[Delays (min)]]</f>
        <v>31</v>
      </c>
      <c r="O108" s="1" t="str">
        <f>IF(Delivery[[#This Row],[Delays (min)]]&gt;0,"Delayed", "On time")</f>
        <v>Delayed</v>
      </c>
      <c r="P108" s="1" t="str">
        <f>IF(Delivery[[#This Row],[Delays (min)]]&gt;15, "Extremely Delayed", IF(Delivery[[#This Row],[Delays (min)]]=0, "On time",  "Delayed"))</f>
        <v>Extremely Delayed</v>
      </c>
      <c r="Q108" s="1">
        <f>COUNTA(_xlfn.UNIQUE(Delivery[Driver ID]))</f>
        <v>100</v>
      </c>
      <c r="R108" s="1" t="s">
        <v>30</v>
      </c>
      <c r="S108" s="1">
        <f>COUNTA(_xlfn.UNIQUE(Delivery[Route]))</f>
        <v>5</v>
      </c>
      <c r="T108" s="1" t="s">
        <v>19</v>
      </c>
      <c r="U108" s="1" t="s">
        <v>27</v>
      </c>
      <c r="V108" s="1" t="s">
        <v>21</v>
      </c>
      <c r="W108" s="2">
        <v>45170.509027777778</v>
      </c>
    </row>
    <row r="109" spans="1:23" ht="15.75" customHeight="1" x14ac:dyDescent="0.35">
      <c r="A109" s="1">
        <v>1108</v>
      </c>
      <c r="B109" s="1" t="s">
        <v>258</v>
      </c>
      <c r="C109" s="1">
        <f>COUNTA(_xlfn.UNIQUE(Delivery[Delivery City]))</f>
        <v>5</v>
      </c>
      <c r="D109" s="1" t="s">
        <v>159</v>
      </c>
      <c r="E109" s="2">
        <v>45177.5625</v>
      </c>
      <c r="F109" s="1" t="s">
        <v>38</v>
      </c>
      <c r="G109" s="1" t="s">
        <v>57</v>
      </c>
      <c r="H109" s="20">
        <f>IFERROR(Delivery[[#This Row],[Delivery Time (min)]]/COUNTIFS(Delivery[Driver ID],Delivery[[#This Row],[Driver ID]]),"")</f>
        <v>15.615384615384615</v>
      </c>
      <c r="I109" s="17" t="str">
        <f>IFERROR((IF(COUNTIFS(Delivery[Driver ID], Delivery[[#This Row],[Driver ID]]) &lt; 16, "Under Utilized","Utilized")), "")</f>
        <v>Under Utilized</v>
      </c>
      <c r="J109" s="1" t="s">
        <v>34</v>
      </c>
      <c r="K109" s="1" t="s">
        <v>24</v>
      </c>
      <c r="L109" s="1">
        <v>203</v>
      </c>
      <c r="M109" s="1">
        <v>24</v>
      </c>
      <c r="N109" s="1">
        <f>Delivery[[#This Row],[Delivery Time (min)]]-Delivery[[#This Row],[Delays (min)]]</f>
        <v>179</v>
      </c>
      <c r="O109" s="1" t="str">
        <f>IF(Delivery[[#This Row],[Delays (min)]]&gt;0,"Delayed", "On time")</f>
        <v>Delayed</v>
      </c>
      <c r="P109" s="1" t="str">
        <f>IF(Delivery[[#This Row],[Delays (min)]]&gt;15, "Extremely Delayed", IF(Delivery[[#This Row],[Delays (min)]]=0, "On time",  "Delayed"))</f>
        <v>Extremely Delayed</v>
      </c>
      <c r="Q109" s="1">
        <f>COUNTA(_xlfn.UNIQUE(Delivery[Driver ID]))</f>
        <v>100</v>
      </c>
      <c r="R109" s="1" t="s">
        <v>18</v>
      </c>
      <c r="S109" s="1">
        <f>COUNTA(_xlfn.UNIQUE(Delivery[Route]))</f>
        <v>5</v>
      </c>
      <c r="T109" s="1" t="s">
        <v>19</v>
      </c>
      <c r="U109" s="1" t="s">
        <v>27</v>
      </c>
      <c r="V109" s="1" t="s">
        <v>41</v>
      </c>
      <c r="W109" s="2">
        <v>45170.413194444445</v>
      </c>
    </row>
    <row r="110" spans="1:23" ht="15.75" customHeight="1" x14ac:dyDescent="0.35">
      <c r="A110" s="1">
        <v>1109</v>
      </c>
      <c r="B110" s="1" t="s">
        <v>259</v>
      </c>
      <c r="C110" s="1">
        <f>COUNTA(_xlfn.UNIQUE(Delivery[Delivery City]))</f>
        <v>5</v>
      </c>
      <c r="D110" s="1" t="s">
        <v>159</v>
      </c>
      <c r="E110" s="2">
        <v>45175.552777777775</v>
      </c>
      <c r="F110" s="1" t="s">
        <v>14</v>
      </c>
      <c r="G110" s="1" t="s">
        <v>108</v>
      </c>
      <c r="H110" s="20">
        <f>IFERROR(Delivery[[#This Row],[Delivery Time (min)]]/COUNTIFS(Delivery[Driver ID],Delivery[[#This Row],[Driver ID]]),"")</f>
        <v>19.90909090909091</v>
      </c>
      <c r="I110" s="17" t="str">
        <f>IFERROR((IF(COUNTIFS(Delivery[Driver ID], Delivery[[#This Row],[Driver ID]]) &lt; 16, "Under Utilized","Utilized")), "")</f>
        <v>Under Utilized</v>
      </c>
      <c r="J110" s="1" t="s">
        <v>34</v>
      </c>
      <c r="K110" s="1" t="s">
        <v>47</v>
      </c>
      <c r="L110" s="1">
        <v>219</v>
      </c>
      <c r="M110" s="1">
        <v>19</v>
      </c>
      <c r="N110" s="1">
        <f>Delivery[[#This Row],[Delivery Time (min)]]-Delivery[[#This Row],[Delays (min)]]</f>
        <v>200</v>
      </c>
      <c r="O110" s="1" t="str">
        <f>IF(Delivery[[#This Row],[Delays (min)]]&gt;0,"Delayed", "On time")</f>
        <v>Delayed</v>
      </c>
      <c r="P110" s="1" t="str">
        <f>IF(Delivery[[#This Row],[Delays (min)]]&gt;15, "Extremely Delayed", IF(Delivery[[#This Row],[Delays (min)]]=0, "On time",  "Delayed"))</f>
        <v>Extremely Delayed</v>
      </c>
      <c r="Q110" s="1">
        <f>COUNTA(_xlfn.UNIQUE(Delivery[Driver ID]))</f>
        <v>100</v>
      </c>
      <c r="R110" s="1" t="s">
        <v>18</v>
      </c>
      <c r="S110" s="1">
        <f>COUNTA(_xlfn.UNIQUE(Delivery[Route]))</f>
        <v>5</v>
      </c>
      <c r="T110" s="1" t="s">
        <v>26</v>
      </c>
      <c r="U110" s="1" t="s">
        <v>27</v>
      </c>
      <c r="V110" s="1" t="s">
        <v>37</v>
      </c>
      <c r="W110" s="2">
        <v>45170.545138888891</v>
      </c>
    </row>
    <row r="111" spans="1:23" ht="15.75" customHeight="1" x14ac:dyDescent="0.35">
      <c r="A111" s="1">
        <v>1110</v>
      </c>
      <c r="B111" s="1" t="s">
        <v>260</v>
      </c>
      <c r="C111" s="1">
        <f>COUNTA(_xlfn.UNIQUE(Delivery[Delivery City]))</f>
        <v>5</v>
      </c>
      <c r="D111" s="1" t="s">
        <v>156</v>
      </c>
      <c r="E111" s="2">
        <v>45174.694444444445</v>
      </c>
      <c r="F111" s="1" t="s">
        <v>38</v>
      </c>
      <c r="G111" s="1" t="s">
        <v>42</v>
      </c>
      <c r="H111" s="20">
        <f>IFERROR(Delivery[[#This Row],[Delivery Time (min)]]/COUNTIFS(Delivery[Driver ID],Delivery[[#This Row],[Driver ID]]),"")</f>
        <v>8.6666666666666661</v>
      </c>
      <c r="I111" s="17" t="str">
        <f>IFERROR((IF(COUNTIFS(Delivery[Driver ID], Delivery[[#This Row],[Driver ID]]) &lt; 16, "Under Utilized","Utilized")), "")</f>
        <v>Utilized</v>
      </c>
      <c r="J111" s="1" t="s">
        <v>23</v>
      </c>
      <c r="K111" s="1" t="s">
        <v>29</v>
      </c>
      <c r="L111" s="1">
        <v>156</v>
      </c>
      <c r="M111" s="1">
        <v>23</v>
      </c>
      <c r="N111" s="1">
        <f>Delivery[[#This Row],[Delivery Time (min)]]-Delivery[[#This Row],[Delays (min)]]</f>
        <v>133</v>
      </c>
      <c r="O111" s="1" t="str">
        <f>IF(Delivery[[#This Row],[Delays (min)]]&gt;0,"Delayed", "On time")</f>
        <v>Delayed</v>
      </c>
      <c r="P111" s="1" t="str">
        <f>IF(Delivery[[#This Row],[Delays (min)]]&gt;15, "Extremely Delayed", IF(Delivery[[#This Row],[Delays (min)]]=0, "On time",  "Delayed"))</f>
        <v>Extremely Delayed</v>
      </c>
      <c r="Q111" s="1">
        <f>COUNTA(_xlfn.UNIQUE(Delivery[Driver ID]))</f>
        <v>100</v>
      </c>
      <c r="R111" s="1" t="s">
        <v>25</v>
      </c>
      <c r="S111" s="1">
        <f>COUNTA(_xlfn.UNIQUE(Delivery[Route]))</f>
        <v>5</v>
      </c>
      <c r="T111" s="1" t="s">
        <v>40</v>
      </c>
      <c r="U111" s="1" t="s">
        <v>20</v>
      </c>
      <c r="V111" s="1" t="s">
        <v>41</v>
      </c>
      <c r="W111" s="2">
        <v>45170.579861111109</v>
      </c>
    </row>
    <row r="112" spans="1:23" ht="15.75" customHeight="1" x14ac:dyDescent="0.35">
      <c r="A112" s="1">
        <v>1111</v>
      </c>
      <c r="B112" s="1" t="s">
        <v>261</v>
      </c>
      <c r="C112" s="1">
        <f>COUNTA(_xlfn.UNIQUE(Delivery[Delivery City]))</f>
        <v>5</v>
      </c>
      <c r="D112" s="1" t="s">
        <v>156</v>
      </c>
      <c r="E112" s="2">
        <v>45176.630555555559</v>
      </c>
      <c r="F112" s="1" t="s">
        <v>38</v>
      </c>
      <c r="G112" s="1" t="s">
        <v>68</v>
      </c>
      <c r="H112" s="20">
        <f>IFERROR(Delivery[[#This Row],[Delivery Time (min)]]/COUNTIFS(Delivery[Driver ID],Delivery[[#This Row],[Driver ID]]),"")</f>
        <v>10.833333333333334</v>
      </c>
      <c r="I112" s="17" t="str">
        <f>IFERROR((IF(COUNTIFS(Delivery[Driver ID], Delivery[[#This Row],[Driver ID]]) &lt; 16, "Under Utilized","Utilized")), "")</f>
        <v>Under Utilized</v>
      </c>
      <c r="J112" s="1" t="s">
        <v>34</v>
      </c>
      <c r="K112" s="1" t="s">
        <v>17</v>
      </c>
      <c r="L112" s="1">
        <v>130</v>
      </c>
      <c r="M112" s="1">
        <v>2</v>
      </c>
      <c r="N112" s="1">
        <f>Delivery[[#This Row],[Delivery Time (min)]]-Delivery[[#This Row],[Delays (min)]]</f>
        <v>128</v>
      </c>
      <c r="O112" s="1" t="str">
        <f>IF(Delivery[[#This Row],[Delays (min)]]&gt;0,"Delayed", "On time")</f>
        <v>Delayed</v>
      </c>
      <c r="P112" s="1" t="str">
        <f>IF(Delivery[[#This Row],[Delays (min)]]&gt;15, "Extremely Delayed", IF(Delivery[[#This Row],[Delays (min)]]=0, "On time",  "Delayed"))</f>
        <v>Delayed</v>
      </c>
      <c r="Q112" s="1">
        <f>COUNTA(_xlfn.UNIQUE(Delivery[Driver ID]))</f>
        <v>100</v>
      </c>
      <c r="R112" s="1" t="s">
        <v>30</v>
      </c>
      <c r="S112" s="1">
        <f>COUNTA(_xlfn.UNIQUE(Delivery[Route]))</f>
        <v>5</v>
      </c>
      <c r="T112" s="1" t="s">
        <v>19</v>
      </c>
      <c r="U112" s="1" t="s">
        <v>20</v>
      </c>
      <c r="V112" s="1" t="s">
        <v>41</v>
      </c>
      <c r="W112" s="2">
        <v>45170.355555555558</v>
      </c>
    </row>
    <row r="113" spans="1:23" ht="15.75" customHeight="1" x14ac:dyDescent="0.35">
      <c r="A113" s="1">
        <v>1112</v>
      </c>
      <c r="B113" s="1" t="s">
        <v>262</v>
      </c>
      <c r="C113" s="1">
        <f>COUNTA(_xlfn.UNIQUE(Delivery[Delivery City]))</f>
        <v>5</v>
      </c>
      <c r="D113" s="1" t="s">
        <v>167</v>
      </c>
      <c r="E113" s="2">
        <v>45170.454861111109</v>
      </c>
      <c r="F113" s="1" t="s">
        <v>14</v>
      </c>
      <c r="G113" s="1" t="s">
        <v>69</v>
      </c>
      <c r="H113" s="20">
        <f>IFERROR(Delivery[[#This Row],[Delivery Time (min)]]/COUNTIFS(Delivery[Driver ID],Delivery[[#This Row],[Driver ID]]),"")</f>
        <v>16.307692307692307</v>
      </c>
      <c r="I113" s="17" t="str">
        <f>IFERROR((IF(COUNTIFS(Delivery[Driver ID], Delivery[[#This Row],[Driver ID]]) &lt; 16, "Under Utilized","Utilized")), "")</f>
        <v>Under Utilized</v>
      </c>
      <c r="J113" s="1" t="s">
        <v>23</v>
      </c>
      <c r="K113" s="1" t="s">
        <v>17</v>
      </c>
      <c r="L113" s="1">
        <v>212</v>
      </c>
      <c r="M113" s="1">
        <v>14</v>
      </c>
      <c r="N113" s="1">
        <f>Delivery[[#This Row],[Delivery Time (min)]]-Delivery[[#This Row],[Delays (min)]]</f>
        <v>198</v>
      </c>
      <c r="O113" s="1" t="str">
        <f>IF(Delivery[[#This Row],[Delays (min)]]&gt;0,"Delayed", "On time")</f>
        <v>Delayed</v>
      </c>
      <c r="P113" s="1" t="str">
        <f>IF(Delivery[[#This Row],[Delays (min)]]&gt;15, "Extremely Delayed", IF(Delivery[[#This Row],[Delays (min)]]=0, "On time",  "Delayed"))</f>
        <v>Delayed</v>
      </c>
      <c r="Q113" s="1">
        <f>COUNTA(_xlfn.UNIQUE(Delivery[Driver ID]))</f>
        <v>100</v>
      </c>
      <c r="R113" s="1" t="s">
        <v>25</v>
      </c>
      <c r="S113" s="1">
        <f>COUNTA(_xlfn.UNIQUE(Delivery[Route]))</f>
        <v>5</v>
      </c>
      <c r="T113" s="1" t="s">
        <v>32</v>
      </c>
      <c r="U113" s="1" t="s">
        <v>36</v>
      </c>
      <c r="V113" s="1" t="s">
        <v>41</v>
      </c>
      <c r="W113" s="2">
        <v>45170.520138888889</v>
      </c>
    </row>
    <row r="114" spans="1:23" ht="15.75" customHeight="1" x14ac:dyDescent="0.35">
      <c r="A114" s="1">
        <v>1113</v>
      </c>
      <c r="B114" s="1" t="s">
        <v>263</v>
      </c>
      <c r="C114" s="1">
        <f>COUNTA(_xlfn.UNIQUE(Delivery[Delivery City]))</f>
        <v>5</v>
      </c>
      <c r="D114" s="1" t="s">
        <v>154</v>
      </c>
      <c r="E114" s="2">
        <v>45171.54791666667</v>
      </c>
      <c r="F114" s="1" t="s">
        <v>14</v>
      </c>
      <c r="G114" s="1" t="s">
        <v>109</v>
      </c>
      <c r="H114" s="20">
        <f>IFERROR(Delivery[[#This Row],[Delivery Time (min)]]/COUNTIFS(Delivery[Driver ID],Delivery[[#This Row],[Driver ID]]),"")</f>
        <v>11.7</v>
      </c>
      <c r="I114" s="17" t="str">
        <f>IFERROR((IF(COUNTIFS(Delivery[Driver ID], Delivery[[#This Row],[Driver ID]]) &lt; 16, "Under Utilized","Utilized")), "")</f>
        <v>Utilized</v>
      </c>
      <c r="J114" s="1" t="s">
        <v>23</v>
      </c>
      <c r="K114" s="1" t="s">
        <v>24</v>
      </c>
      <c r="L114" s="1">
        <v>234</v>
      </c>
      <c r="M114" s="1">
        <v>15</v>
      </c>
      <c r="N114" s="1">
        <f>Delivery[[#This Row],[Delivery Time (min)]]-Delivery[[#This Row],[Delays (min)]]</f>
        <v>219</v>
      </c>
      <c r="O114" s="1" t="str">
        <f>IF(Delivery[[#This Row],[Delays (min)]]&gt;0,"Delayed", "On time")</f>
        <v>Delayed</v>
      </c>
      <c r="P114" s="1" t="str">
        <f>IF(Delivery[[#This Row],[Delays (min)]]&gt;15, "Extremely Delayed", IF(Delivery[[#This Row],[Delays (min)]]=0, "On time",  "Delayed"))</f>
        <v>Delayed</v>
      </c>
      <c r="Q114" s="1">
        <f>COUNTA(_xlfn.UNIQUE(Delivery[Driver ID]))</f>
        <v>100</v>
      </c>
      <c r="R114" s="1" t="s">
        <v>30</v>
      </c>
      <c r="S114" s="1">
        <f>COUNTA(_xlfn.UNIQUE(Delivery[Route]))</f>
        <v>5</v>
      </c>
      <c r="T114" s="1" t="s">
        <v>19</v>
      </c>
      <c r="U114" s="1" t="s">
        <v>20</v>
      </c>
      <c r="V114" s="1" t="s">
        <v>37</v>
      </c>
      <c r="W114" s="2">
        <v>45170.415277777778</v>
      </c>
    </row>
    <row r="115" spans="1:23" ht="15.75" customHeight="1" x14ac:dyDescent="0.35">
      <c r="A115" s="1">
        <v>1114</v>
      </c>
      <c r="B115" s="1" t="s">
        <v>264</v>
      </c>
      <c r="C115" s="1">
        <f>COUNTA(_xlfn.UNIQUE(Delivery[Delivery City]))</f>
        <v>5</v>
      </c>
      <c r="D115" s="1" t="s">
        <v>150</v>
      </c>
      <c r="E115" s="2">
        <v>45177.702777777777</v>
      </c>
      <c r="F115" s="1" t="s">
        <v>14</v>
      </c>
      <c r="G115" s="1" t="s">
        <v>15</v>
      </c>
      <c r="H115" s="20">
        <f>IFERROR(Delivery[[#This Row],[Delivery Time (min)]]/COUNTIFS(Delivery[Driver ID],Delivery[[#This Row],[Driver ID]]),"")</f>
        <v>14.5625</v>
      </c>
      <c r="I115" s="17" t="str">
        <f>IFERROR((IF(COUNTIFS(Delivery[Driver ID], Delivery[[#This Row],[Driver ID]]) &lt; 16, "Under Utilized","Utilized")), "")</f>
        <v>Utilized</v>
      </c>
      <c r="J115" s="1" t="s">
        <v>34</v>
      </c>
      <c r="K115" s="1" t="s">
        <v>24</v>
      </c>
      <c r="L115" s="1">
        <v>233</v>
      </c>
      <c r="M115" s="1">
        <v>1</v>
      </c>
      <c r="N115" s="1">
        <f>Delivery[[#This Row],[Delivery Time (min)]]-Delivery[[#This Row],[Delays (min)]]</f>
        <v>232</v>
      </c>
      <c r="O115" s="1" t="str">
        <f>IF(Delivery[[#This Row],[Delays (min)]]&gt;0,"Delayed", "On time")</f>
        <v>Delayed</v>
      </c>
      <c r="P115" s="1" t="str">
        <f>IF(Delivery[[#This Row],[Delays (min)]]&gt;15, "Extremely Delayed", IF(Delivery[[#This Row],[Delays (min)]]=0, "On time",  "Delayed"))</f>
        <v>Delayed</v>
      </c>
      <c r="Q115" s="1">
        <f>COUNTA(_xlfn.UNIQUE(Delivery[Driver ID]))</f>
        <v>100</v>
      </c>
      <c r="R115" s="1" t="s">
        <v>30</v>
      </c>
      <c r="S115" s="1">
        <f>COUNTA(_xlfn.UNIQUE(Delivery[Route]))</f>
        <v>5</v>
      </c>
      <c r="T115" s="1" t="s">
        <v>32</v>
      </c>
      <c r="U115" s="1" t="s">
        <v>27</v>
      </c>
      <c r="V115" s="1" t="s">
        <v>21</v>
      </c>
      <c r="W115" s="2">
        <v>45170.407638888886</v>
      </c>
    </row>
    <row r="116" spans="1:23" ht="15.75" customHeight="1" x14ac:dyDescent="0.35">
      <c r="A116" s="1">
        <v>1115</v>
      </c>
      <c r="B116" s="1" t="s">
        <v>265</v>
      </c>
      <c r="C116" s="1">
        <f>COUNTA(_xlfn.UNIQUE(Delivery[Delivery City]))</f>
        <v>5</v>
      </c>
      <c r="D116" s="1" t="s">
        <v>156</v>
      </c>
      <c r="E116" s="2">
        <v>45173.622916666667</v>
      </c>
      <c r="F116" s="1" t="s">
        <v>38</v>
      </c>
      <c r="G116" s="1" t="s">
        <v>78</v>
      </c>
      <c r="H116" s="20">
        <f>IFERROR(Delivery[[#This Row],[Delivery Time (min)]]/COUNTIFS(Delivery[Driver ID],Delivery[[#This Row],[Driver ID]]),"")</f>
        <v>7.3809523809523814</v>
      </c>
      <c r="I116" s="17" t="str">
        <f>IFERROR((IF(COUNTIFS(Delivery[Driver ID], Delivery[[#This Row],[Driver ID]]) &lt; 16, "Under Utilized","Utilized")), "")</f>
        <v>Utilized</v>
      </c>
      <c r="J116" s="1" t="s">
        <v>34</v>
      </c>
      <c r="K116" s="1" t="s">
        <v>35</v>
      </c>
      <c r="L116" s="1">
        <v>155</v>
      </c>
      <c r="M116" s="1">
        <v>8</v>
      </c>
      <c r="N116" s="1">
        <f>Delivery[[#This Row],[Delivery Time (min)]]-Delivery[[#This Row],[Delays (min)]]</f>
        <v>147</v>
      </c>
      <c r="O116" s="1" t="str">
        <f>IF(Delivery[[#This Row],[Delays (min)]]&gt;0,"Delayed", "On time")</f>
        <v>Delayed</v>
      </c>
      <c r="P116" s="1" t="str">
        <f>IF(Delivery[[#This Row],[Delays (min)]]&gt;15, "Extremely Delayed", IF(Delivery[[#This Row],[Delays (min)]]=0, "On time",  "Delayed"))</f>
        <v>Delayed</v>
      </c>
      <c r="Q116" s="1">
        <f>COUNTA(_xlfn.UNIQUE(Delivery[Driver ID]))</f>
        <v>100</v>
      </c>
      <c r="R116" s="1" t="s">
        <v>30</v>
      </c>
      <c r="S116" s="1">
        <f>COUNTA(_xlfn.UNIQUE(Delivery[Route]))</f>
        <v>5</v>
      </c>
      <c r="T116" s="1" t="s">
        <v>40</v>
      </c>
      <c r="U116" s="1" t="s">
        <v>20</v>
      </c>
      <c r="V116" s="1" t="s">
        <v>41</v>
      </c>
      <c r="W116" s="2">
        <v>45170.371527777781</v>
      </c>
    </row>
    <row r="117" spans="1:23" ht="15.75" customHeight="1" x14ac:dyDescent="0.35">
      <c r="A117" s="1">
        <v>1116</v>
      </c>
      <c r="B117" s="1" t="s">
        <v>266</v>
      </c>
      <c r="C117" s="1">
        <f>COUNTA(_xlfn.UNIQUE(Delivery[Delivery City]))</f>
        <v>5</v>
      </c>
      <c r="D117" s="1" t="s">
        <v>159</v>
      </c>
      <c r="E117" s="2">
        <v>45170.392361111109</v>
      </c>
      <c r="F117" s="1" t="s">
        <v>38</v>
      </c>
      <c r="G117" s="1" t="s">
        <v>79</v>
      </c>
      <c r="H117" s="20">
        <f>IFERROR(Delivery[[#This Row],[Delivery Time (min)]]/COUNTIFS(Delivery[Driver ID],Delivery[[#This Row],[Driver ID]]),"")</f>
        <v>10.636363636363637</v>
      </c>
      <c r="I117" s="17" t="str">
        <f>IFERROR((IF(COUNTIFS(Delivery[Driver ID], Delivery[[#This Row],[Driver ID]]) &lt; 16, "Under Utilized","Utilized")), "")</f>
        <v>Under Utilized</v>
      </c>
      <c r="J117" s="1" t="s">
        <v>34</v>
      </c>
      <c r="K117" s="1" t="s">
        <v>47</v>
      </c>
      <c r="L117" s="1">
        <v>117</v>
      </c>
      <c r="M117" s="1">
        <v>15</v>
      </c>
      <c r="N117" s="1">
        <f>Delivery[[#This Row],[Delivery Time (min)]]-Delivery[[#This Row],[Delays (min)]]</f>
        <v>102</v>
      </c>
      <c r="O117" s="1" t="str">
        <f>IF(Delivery[[#This Row],[Delays (min)]]&gt;0,"Delayed", "On time")</f>
        <v>Delayed</v>
      </c>
      <c r="P117" s="1" t="str">
        <f>IF(Delivery[[#This Row],[Delays (min)]]&gt;15, "Extremely Delayed", IF(Delivery[[#This Row],[Delays (min)]]=0, "On time",  "Delayed"))</f>
        <v>Delayed</v>
      </c>
      <c r="Q117" s="1">
        <f>COUNTA(_xlfn.UNIQUE(Delivery[Driver ID]))</f>
        <v>100</v>
      </c>
      <c r="R117" s="1" t="s">
        <v>18</v>
      </c>
      <c r="S117" s="1">
        <f>COUNTA(_xlfn.UNIQUE(Delivery[Route]))</f>
        <v>5</v>
      </c>
      <c r="T117" s="1" t="s">
        <v>19</v>
      </c>
      <c r="U117" s="1" t="s">
        <v>36</v>
      </c>
      <c r="V117" s="1" t="s">
        <v>37</v>
      </c>
      <c r="W117" s="2">
        <v>45170.652083333334</v>
      </c>
    </row>
    <row r="118" spans="1:23" ht="15.75" customHeight="1" x14ac:dyDescent="0.35">
      <c r="A118" s="1">
        <v>1117</v>
      </c>
      <c r="B118" s="1" t="s">
        <v>267</v>
      </c>
      <c r="C118" s="1">
        <f>COUNTA(_xlfn.UNIQUE(Delivery[Delivery City]))</f>
        <v>5</v>
      </c>
      <c r="D118" s="1" t="s">
        <v>156</v>
      </c>
      <c r="E118" s="2">
        <v>45172.704861111109</v>
      </c>
      <c r="F118" s="1" t="s">
        <v>38</v>
      </c>
      <c r="G118" s="1" t="s">
        <v>74</v>
      </c>
      <c r="H118" s="20">
        <f>IFERROR(Delivery[[#This Row],[Delivery Time (min)]]/COUNTIFS(Delivery[Driver ID],Delivery[[#This Row],[Driver ID]]),"")</f>
        <v>10.611111111111111</v>
      </c>
      <c r="I118" s="17" t="str">
        <f>IFERROR((IF(COUNTIFS(Delivery[Driver ID], Delivery[[#This Row],[Driver ID]]) &lt; 16, "Under Utilized","Utilized")), "")</f>
        <v>Utilized</v>
      </c>
      <c r="J118" s="1" t="s">
        <v>16</v>
      </c>
      <c r="K118" s="1" t="s">
        <v>29</v>
      </c>
      <c r="L118" s="1">
        <v>191</v>
      </c>
      <c r="M118" s="1">
        <v>16</v>
      </c>
      <c r="N118" s="1">
        <f>Delivery[[#This Row],[Delivery Time (min)]]-Delivery[[#This Row],[Delays (min)]]</f>
        <v>175</v>
      </c>
      <c r="O118" s="1" t="str">
        <f>IF(Delivery[[#This Row],[Delays (min)]]&gt;0,"Delayed", "On time")</f>
        <v>Delayed</v>
      </c>
      <c r="P118" s="1" t="str">
        <f>IF(Delivery[[#This Row],[Delays (min)]]&gt;15, "Extremely Delayed", IF(Delivery[[#This Row],[Delays (min)]]=0, "On time",  "Delayed"))</f>
        <v>Extremely Delayed</v>
      </c>
      <c r="Q118" s="1">
        <f>COUNTA(_xlfn.UNIQUE(Delivery[Driver ID]))</f>
        <v>100</v>
      </c>
      <c r="R118" s="1" t="s">
        <v>18</v>
      </c>
      <c r="S118" s="1">
        <f>COUNTA(_xlfn.UNIQUE(Delivery[Route]))</f>
        <v>5</v>
      </c>
      <c r="T118" s="1" t="s">
        <v>43</v>
      </c>
      <c r="U118" s="1" t="s">
        <v>20</v>
      </c>
      <c r="V118" s="1" t="s">
        <v>41</v>
      </c>
      <c r="W118" s="2">
        <v>45170.554861111108</v>
      </c>
    </row>
    <row r="119" spans="1:23" ht="15.75" customHeight="1" x14ac:dyDescent="0.35">
      <c r="A119" s="1">
        <v>1118</v>
      </c>
      <c r="B119" s="1" t="s">
        <v>268</v>
      </c>
      <c r="C119" s="1">
        <f>COUNTA(_xlfn.UNIQUE(Delivery[Delivery City]))</f>
        <v>5</v>
      </c>
      <c r="D119" s="1" t="s">
        <v>156</v>
      </c>
      <c r="E119" s="2">
        <v>45177.629861111112</v>
      </c>
      <c r="F119" s="1" t="s">
        <v>38</v>
      </c>
      <c r="G119" s="1" t="s">
        <v>15</v>
      </c>
      <c r="H119" s="20">
        <f>IFERROR(Delivery[[#This Row],[Delivery Time (min)]]/COUNTIFS(Delivery[Driver ID],Delivery[[#This Row],[Driver ID]]),"")</f>
        <v>12.0625</v>
      </c>
      <c r="I119" s="17" t="str">
        <f>IFERROR((IF(COUNTIFS(Delivery[Driver ID], Delivery[[#This Row],[Driver ID]]) &lt; 16, "Under Utilized","Utilized")), "")</f>
        <v>Utilized</v>
      </c>
      <c r="J119" s="1" t="s">
        <v>23</v>
      </c>
      <c r="K119" s="1" t="s">
        <v>35</v>
      </c>
      <c r="L119" s="1">
        <v>193</v>
      </c>
      <c r="M119" s="1">
        <v>23</v>
      </c>
      <c r="N119" s="1">
        <f>Delivery[[#This Row],[Delivery Time (min)]]-Delivery[[#This Row],[Delays (min)]]</f>
        <v>170</v>
      </c>
      <c r="O119" s="1" t="str">
        <f>IF(Delivery[[#This Row],[Delays (min)]]&gt;0,"Delayed", "On time")</f>
        <v>Delayed</v>
      </c>
      <c r="P119" s="1" t="str">
        <f>IF(Delivery[[#This Row],[Delays (min)]]&gt;15, "Extremely Delayed", IF(Delivery[[#This Row],[Delays (min)]]=0, "On time",  "Delayed"))</f>
        <v>Extremely Delayed</v>
      </c>
      <c r="Q119" s="1">
        <f>COUNTA(_xlfn.UNIQUE(Delivery[Driver ID]))</f>
        <v>100</v>
      </c>
      <c r="R119" s="1" t="s">
        <v>18</v>
      </c>
      <c r="S119" s="1">
        <f>COUNTA(_xlfn.UNIQUE(Delivery[Route]))</f>
        <v>5</v>
      </c>
      <c r="T119" s="1" t="s">
        <v>32</v>
      </c>
      <c r="U119" s="1" t="s">
        <v>20</v>
      </c>
      <c r="V119" s="1" t="s">
        <v>37</v>
      </c>
      <c r="W119" s="2">
        <v>45170.515972222223</v>
      </c>
    </row>
    <row r="120" spans="1:23" ht="15.75" customHeight="1" x14ac:dyDescent="0.35">
      <c r="A120" s="1">
        <v>1119</v>
      </c>
      <c r="B120" s="1" t="s">
        <v>269</v>
      </c>
      <c r="C120" s="1">
        <f>COUNTA(_xlfn.UNIQUE(Delivery[Delivery City]))</f>
        <v>5</v>
      </c>
      <c r="D120" s="1" t="s">
        <v>156</v>
      </c>
      <c r="E120" s="2">
        <v>45177.419444444444</v>
      </c>
      <c r="F120" s="1" t="s">
        <v>14</v>
      </c>
      <c r="G120" s="1" t="s">
        <v>86</v>
      </c>
      <c r="H120" s="20">
        <f>IFERROR(Delivery[[#This Row],[Delivery Time (min)]]/COUNTIFS(Delivery[Driver ID],Delivery[[#This Row],[Driver ID]]),"")</f>
        <v>8.764705882352942</v>
      </c>
      <c r="I120" s="17" t="str">
        <f>IFERROR((IF(COUNTIFS(Delivery[Driver ID], Delivery[[#This Row],[Driver ID]]) &lt; 16, "Under Utilized","Utilized")), "")</f>
        <v>Utilized</v>
      </c>
      <c r="J120" s="1" t="s">
        <v>23</v>
      </c>
      <c r="K120" s="1" t="s">
        <v>29</v>
      </c>
      <c r="L120" s="1">
        <v>149</v>
      </c>
      <c r="M120" s="1">
        <v>17</v>
      </c>
      <c r="N120" s="1">
        <f>Delivery[[#This Row],[Delivery Time (min)]]-Delivery[[#This Row],[Delays (min)]]</f>
        <v>132</v>
      </c>
      <c r="O120" s="1" t="str">
        <f>IF(Delivery[[#This Row],[Delays (min)]]&gt;0,"Delayed", "On time")</f>
        <v>Delayed</v>
      </c>
      <c r="P120" s="1" t="str">
        <f>IF(Delivery[[#This Row],[Delays (min)]]&gt;15, "Extremely Delayed", IF(Delivery[[#This Row],[Delays (min)]]=0, "On time",  "Delayed"))</f>
        <v>Extremely Delayed</v>
      </c>
      <c r="Q120" s="1">
        <f>COUNTA(_xlfn.UNIQUE(Delivery[Driver ID]))</f>
        <v>100</v>
      </c>
      <c r="R120" s="1" t="s">
        <v>30</v>
      </c>
      <c r="S120" s="1">
        <f>COUNTA(_xlfn.UNIQUE(Delivery[Route]))</f>
        <v>5</v>
      </c>
      <c r="T120" s="1" t="s">
        <v>32</v>
      </c>
      <c r="U120" s="1" t="s">
        <v>27</v>
      </c>
      <c r="V120" s="1" t="s">
        <v>37</v>
      </c>
      <c r="W120" s="2">
        <v>45170.494444444441</v>
      </c>
    </row>
    <row r="121" spans="1:23" ht="15.75" customHeight="1" x14ac:dyDescent="0.35">
      <c r="A121" s="1">
        <v>1120</v>
      </c>
      <c r="B121" s="1" t="s">
        <v>270</v>
      </c>
      <c r="C121" s="1">
        <f>COUNTA(_xlfn.UNIQUE(Delivery[Delivery City]))</f>
        <v>5</v>
      </c>
      <c r="D121" s="1" t="s">
        <v>154</v>
      </c>
      <c r="E121" s="2">
        <v>45177.466666666667</v>
      </c>
      <c r="F121" s="1" t="s">
        <v>14</v>
      </c>
      <c r="G121" s="1" t="s">
        <v>110</v>
      </c>
      <c r="H121" s="20">
        <f>IFERROR(Delivery[[#This Row],[Delivery Time (min)]]/COUNTIFS(Delivery[Driver ID],Delivery[[#This Row],[Driver ID]]),"")</f>
        <v>10.133333333333333</v>
      </c>
      <c r="I121" s="17" t="str">
        <f>IFERROR((IF(COUNTIFS(Delivery[Driver ID], Delivery[[#This Row],[Driver ID]]) &lt; 16, "Under Utilized","Utilized")), "")</f>
        <v>Under Utilized</v>
      </c>
      <c r="J121" s="1" t="s">
        <v>16</v>
      </c>
      <c r="K121" s="1" t="s">
        <v>24</v>
      </c>
      <c r="L121" s="1">
        <v>152</v>
      </c>
      <c r="M121" s="1">
        <v>26</v>
      </c>
      <c r="N121" s="1">
        <f>Delivery[[#This Row],[Delivery Time (min)]]-Delivery[[#This Row],[Delays (min)]]</f>
        <v>126</v>
      </c>
      <c r="O121" s="1" t="str">
        <f>IF(Delivery[[#This Row],[Delays (min)]]&gt;0,"Delayed", "On time")</f>
        <v>Delayed</v>
      </c>
      <c r="P121" s="1" t="str">
        <f>IF(Delivery[[#This Row],[Delays (min)]]&gt;15, "Extremely Delayed", IF(Delivery[[#This Row],[Delays (min)]]=0, "On time",  "Delayed"))</f>
        <v>Extremely Delayed</v>
      </c>
      <c r="Q121" s="1">
        <f>COUNTA(_xlfn.UNIQUE(Delivery[Driver ID]))</f>
        <v>100</v>
      </c>
      <c r="R121" s="1" t="s">
        <v>18</v>
      </c>
      <c r="S121" s="1">
        <f>COUNTA(_xlfn.UNIQUE(Delivery[Route]))</f>
        <v>5</v>
      </c>
      <c r="T121" s="1" t="s">
        <v>43</v>
      </c>
      <c r="U121" s="1" t="s">
        <v>36</v>
      </c>
      <c r="V121" s="1" t="s">
        <v>41</v>
      </c>
      <c r="W121" s="2">
        <v>45170.574305555558</v>
      </c>
    </row>
    <row r="122" spans="1:23" ht="15.75" customHeight="1" x14ac:dyDescent="0.35">
      <c r="A122" s="1">
        <v>1121</v>
      </c>
      <c r="B122" s="1" t="s">
        <v>271</v>
      </c>
      <c r="C122" s="1">
        <f>COUNTA(_xlfn.UNIQUE(Delivery[Delivery City]))</f>
        <v>5</v>
      </c>
      <c r="D122" s="1" t="s">
        <v>167</v>
      </c>
      <c r="E122" s="2">
        <v>45172.499305555553</v>
      </c>
      <c r="F122" s="1" t="s">
        <v>38</v>
      </c>
      <c r="G122" s="1" t="s">
        <v>94</v>
      </c>
      <c r="H122" s="20">
        <f>IFERROR(Delivery[[#This Row],[Delivery Time (min)]]/COUNTIFS(Delivery[Driver ID],Delivery[[#This Row],[Driver ID]]),"")</f>
        <v>5.5909090909090908</v>
      </c>
      <c r="I122" s="17" t="str">
        <f>IFERROR((IF(COUNTIFS(Delivery[Driver ID], Delivery[[#This Row],[Driver ID]]) &lt; 16, "Under Utilized","Utilized")), "")</f>
        <v>Utilized</v>
      </c>
      <c r="J122" s="1" t="s">
        <v>23</v>
      </c>
      <c r="K122" s="1" t="s">
        <v>24</v>
      </c>
      <c r="L122" s="1">
        <v>123</v>
      </c>
      <c r="M122" s="1">
        <v>22</v>
      </c>
      <c r="N122" s="1">
        <f>Delivery[[#This Row],[Delivery Time (min)]]-Delivery[[#This Row],[Delays (min)]]</f>
        <v>101</v>
      </c>
      <c r="O122" s="1" t="str">
        <f>IF(Delivery[[#This Row],[Delays (min)]]&gt;0,"Delayed", "On time")</f>
        <v>Delayed</v>
      </c>
      <c r="P122" s="1" t="str">
        <f>IF(Delivery[[#This Row],[Delays (min)]]&gt;15, "Extremely Delayed", IF(Delivery[[#This Row],[Delays (min)]]=0, "On time",  "Delayed"))</f>
        <v>Extremely Delayed</v>
      </c>
      <c r="Q122" s="1">
        <f>COUNTA(_xlfn.UNIQUE(Delivery[Driver ID]))</f>
        <v>100</v>
      </c>
      <c r="R122" s="1" t="s">
        <v>30</v>
      </c>
      <c r="S122" s="1">
        <f>COUNTA(_xlfn.UNIQUE(Delivery[Route]))</f>
        <v>5</v>
      </c>
      <c r="T122" s="1" t="s">
        <v>26</v>
      </c>
      <c r="U122" s="1" t="s">
        <v>36</v>
      </c>
      <c r="V122" s="1" t="s">
        <v>21</v>
      </c>
      <c r="W122" s="2">
        <v>45170.533333333333</v>
      </c>
    </row>
    <row r="123" spans="1:23" ht="15.75" customHeight="1" x14ac:dyDescent="0.35">
      <c r="A123" s="1">
        <v>1122</v>
      </c>
      <c r="B123" s="1" t="s">
        <v>272</v>
      </c>
      <c r="C123" s="1">
        <f>COUNTA(_xlfn.UNIQUE(Delivery[Delivery City]))</f>
        <v>5</v>
      </c>
      <c r="D123" s="1" t="s">
        <v>156</v>
      </c>
      <c r="E123" s="2">
        <v>45172.347222222219</v>
      </c>
      <c r="F123" s="1" t="s">
        <v>14</v>
      </c>
      <c r="G123" s="1" t="s">
        <v>111</v>
      </c>
      <c r="H123" s="20">
        <f>IFERROR(Delivery[[#This Row],[Delivery Time (min)]]/COUNTIFS(Delivery[Driver ID],Delivery[[#This Row],[Driver ID]]),"")</f>
        <v>7.3636363636363633</v>
      </c>
      <c r="I123" s="17" t="str">
        <f>IFERROR((IF(COUNTIFS(Delivery[Driver ID], Delivery[[#This Row],[Driver ID]]) &lt; 16, "Under Utilized","Utilized")), "")</f>
        <v>Under Utilized</v>
      </c>
      <c r="J123" s="1" t="s">
        <v>23</v>
      </c>
      <c r="K123" s="1" t="s">
        <v>29</v>
      </c>
      <c r="L123" s="1">
        <v>81</v>
      </c>
      <c r="M123" s="1">
        <v>15</v>
      </c>
      <c r="N123" s="1">
        <f>Delivery[[#This Row],[Delivery Time (min)]]-Delivery[[#This Row],[Delays (min)]]</f>
        <v>66</v>
      </c>
      <c r="O123" s="1" t="str">
        <f>IF(Delivery[[#This Row],[Delays (min)]]&gt;0,"Delayed", "On time")</f>
        <v>Delayed</v>
      </c>
      <c r="P123" s="1" t="str">
        <f>IF(Delivery[[#This Row],[Delays (min)]]&gt;15, "Extremely Delayed", IF(Delivery[[#This Row],[Delays (min)]]=0, "On time",  "Delayed"))</f>
        <v>Delayed</v>
      </c>
      <c r="Q123" s="1">
        <f>COUNTA(_xlfn.UNIQUE(Delivery[Driver ID]))</f>
        <v>100</v>
      </c>
      <c r="R123" s="1" t="s">
        <v>30</v>
      </c>
      <c r="S123" s="1">
        <f>COUNTA(_xlfn.UNIQUE(Delivery[Route]))</f>
        <v>5</v>
      </c>
      <c r="T123" s="1" t="s">
        <v>26</v>
      </c>
      <c r="U123" s="1" t="s">
        <v>27</v>
      </c>
      <c r="V123" s="1" t="s">
        <v>37</v>
      </c>
      <c r="W123" s="2">
        <v>45170.626388888886</v>
      </c>
    </row>
    <row r="124" spans="1:23" ht="15.75" customHeight="1" x14ac:dyDescent="0.35">
      <c r="A124" s="1">
        <v>1123</v>
      </c>
      <c r="B124" s="1" t="s">
        <v>273</v>
      </c>
      <c r="C124" s="1">
        <f>COUNTA(_xlfn.UNIQUE(Delivery[Delivery City]))</f>
        <v>5</v>
      </c>
      <c r="D124" s="1" t="s">
        <v>167</v>
      </c>
      <c r="E124" s="2">
        <v>45173.42291666667</v>
      </c>
      <c r="F124" s="1" t="s">
        <v>14</v>
      </c>
      <c r="G124" s="1" t="s">
        <v>83</v>
      </c>
      <c r="H124" s="20">
        <f>IFERROR(Delivery[[#This Row],[Delivery Time (min)]]/COUNTIFS(Delivery[Driver ID],Delivery[[#This Row],[Driver ID]]),"")</f>
        <v>13.285714285714286</v>
      </c>
      <c r="I124" s="17" t="str">
        <f>IFERROR((IF(COUNTIFS(Delivery[Driver ID], Delivery[[#This Row],[Driver ID]]) &lt; 16, "Under Utilized","Utilized")), "")</f>
        <v>Under Utilized</v>
      </c>
      <c r="J124" s="1" t="s">
        <v>16</v>
      </c>
      <c r="K124" s="1" t="s">
        <v>17</v>
      </c>
      <c r="L124" s="1">
        <v>186</v>
      </c>
      <c r="M124" s="1">
        <v>26</v>
      </c>
      <c r="N124" s="1">
        <f>Delivery[[#This Row],[Delivery Time (min)]]-Delivery[[#This Row],[Delays (min)]]</f>
        <v>160</v>
      </c>
      <c r="O124" s="1" t="str">
        <f>IF(Delivery[[#This Row],[Delays (min)]]&gt;0,"Delayed", "On time")</f>
        <v>Delayed</v>
      </c>
      <c r="P124" s="1" t="str">
        <f>IF(Delivery[[#This Row],[Delays (min)]]&gt;15, "Extremely Delayed", IF(Delivery[[#This Row],[Delays (min)]]=0, "On time",  "Delayed"))</f>
        <v>Extremely Delayed</v>
      </c>
      <c r="Q124" s="1">
        <f>COUNTA(_xlfn.UNIQUE(Delivery[Driver ID]))</f>
        <v>100</v>
      </c>
      <c r="R124" s="1" t="s">
        <v>18</v>
      </c>
      <c r="S124" s="1">
        <f>COUNTA(_xlfn.UNIQUE(Delivery[Route]))</f>
        <v>5</v>
      </c>
      <c r="T124" s="1" t="s">
        <v>32</v>
      </c>
      <c r="U124" s="1" t="s">
        <v>20</v>
      </c>
      <c r="V124" s="1" t="s">
        <v>21</v>
      </c>
      <c r="W124" s="2">
        <v>45170.554861111108</v>
      </c>
    </row>
    <row r="125" spans="1:23" ht="15.75" customHeight="1" x14ac:dyDescent="0.35">
      <c r="A125" s="1">
        <v>1124</v>
      </c>
      <c r="B125" s="1" t="s">
        <v>274</v>
      </c>
      <c r="C125" s="1">
        <f>COUNTA(_xlfn.UNIQUE(Delivery[Delivery City]))</f>
        <v>5</v>
      </c>
      <c r="D125" s="1" t="s">
        <v>159</v>
      </c>
      <c r="E125" s="2">
        <v>45172.62222222222</v>
      </c>
      <c r="F125" s="1" t="s">
        <v>14</v>
      </c>
      <c r="G125" s="1" t="s">
        <v>112</v>
      </c>
      <c r="H125" s="20">
        <f>IFERROR(Delivery[[#This Row],[Delivery Time (min)]]/COUNTIFS(Delivery[Driver ID],Delivery[[#This Row],[Driver ID]]),"")</f>
        <v>4.1500000000000004</v>
      </c>
      <c r="I125" s="17" t="str">
        <f>IFERROR((IF(COUNTIFS(Delivery[Driver ID], Delivery[[#This Row],[Driver ID]]) &lt; 16, "Under Utilized","Utilized")), "")</f>
        <v>Utilized</v>
      </c>
      <c r="J125" s="1" t="s">
        <v>16</v>
      </c>
      <c r="K125" s="1" t="s">
        <v>24</v>
      </c>
      <c r="L125" s="1">
        <v>83</v>
      </c>
      <c r="M125" s="1">
        <v>2</v>
      </c>
      <c r="N125" s="1">
        <f>Delivery[[#This Row],[Delivery Time (min)]]-Delivery[[#This Row],[Delays (min)]]</f>
        <v>81</v>
      </c>
      <c r="O125" s="1" t="str">
        <f>IF(Delivery[[#This Row],[Delays (min)]]&gt;0,"Delayed", "On time")</f>
        <v>Delayed</v>
      </c>
      <c r="P125" s="1" t="str">
        <f>IF(Delivery[[#This Row],[Delays (min)]]&gt;15, "Extremely Delayed", IF(Delivery[[#This Row],[Delays (min)]]=0, "On time",  "Delayed"))</f>
        <v>Delayed</v>
      </c>
      <c r="Q125" s="1">
        <f>COUNTA(_xlfn.UNIQUE(Delivery[Driver ID]))</f>
        <v>100</v>
      </c>
      <c r="R125" s="1" t="s">
        <v>25</v>
      </c>
      <c r="S125" s="1">
        <f>COUNTA(_xlfn.UNIQUE(Delivery[Route]))</f>
        <v>5</v>
      </c>
      <c r="T125" s="1" t="s">
        <v>32</v>
      </c>
      <c r="U125" s="1" t="s">
        <v>20</v>
      </c>
      <c r="V125" s="1" t="s">
        <v>41</v>
      </c>
      <c r="W125" s="2">
        <v>45170.612500000003</v>
      </c>
    </row>
    <row r="126" spans="1:23" ht="15.75" customHeight="1" x14ac:dyDescent="0.35">
      <c r="A126" s="1">
        <v>1125</v>
      </c>
      <c r="B126" s="1" t="s">
        <v>275</v>
      </c>
      <c r="C126" s="1">
        <f>COUNTA(_xlfn.UNIQUE(Delivery[Delivery City]))</f>
        <v>5</v>
      </c>
      <c r="D126" s="1" t="s">
        <v>159</v>
      </c>
      <c r="E126" s="2">
        <v>45176.406944444447</v>
      </c>
      <c r="F126" s="1" t="s">
        <v>38</v>
      </c>
      <c r="G126" s="1" t="s">
        <v>77</v>
      </c>
      <c r="H126" s="20">
        <f>IFERROR(Delivery[[#This Row],[Delivery Time (min)]]/COUNTIFS(Delivery[Driver ID],Delivery[[#This Row],[Driver ID]]),"")</f>
        <v>12.714285714285714</v>
      </c>
      <c r="I126" s="17" t="str">
        <f>IFERROR((IF(COUNTIFS(Delivery[Driver ID], Delivery[[#This Row],[Driver ID]]) &lt; 16, "Under Utilized","Utilized")), "")</f>
        <v>Under Utilized</v>
      </c>
      <c r="J126" s="1" t="s">
        <v>16</v>
      </c>
      <c r="K126" s="1" t="s">
        <v>24</v>
      </c>
      <c r="L126" s="1">
        <v>178</v>
      </c>
      <c r="M126" s="1">
        <v>28</v>
      </c>
      <c r="N126" s="1">
        <f>Delivery[[#This Row],[Delivery Time (min)]]-Delivery[[#This Row],[Delays (min)]]</f>
        <v>150</v>
      </c>
      <c r="O126" s="1" t="str">
        <f>IF(Delivery[[#This Row],[Delays (min)]]&gt;0,"Delayed", "On time")</f>
        <v>Delayed</v>
      </c>
      <c r="P126" s="1" t="str">
        <f>IF(Delivery[[#This Row],[Delays (min)]]&gt;15, "Extremely Delayed", IF(Delivery[[#This Row],[Delays (min)]]=0, "On time",  "Delayed"))</f>
        <v>Extremely Delayed</v>
      </c>
      <c r="Q126" s="1">
        <f>COUNTA(_xlfn.UNIQUE(Delivery[Driver ID]))</f>
        <v>100</v>
      </c>
      <c r="R126" s="1" t="s">
        <v>25</v>
      </c>
      <c r="S126" s="1">
        <f>COUNTA(_xlfn.UNIQUE(Delivery[Route]))</f>
        <v>5</v>
      </c>
      <c r="T126" s="1" t="s">
        <v>26</v>
      </c>
      <c r="U126" s="1" t="s">
        <v>20</v>
      </c>
      <c r="V126" s="1" t="s">
        <v>21</v>
      </c>
      <c r="W126" s="2">
        <v>45170.652777777781</v>
      </c>
    </row>
    <row r="127" spans="1:23" ht="15.75" customHeight="1" x14ac:dyDescent="0.35">
      <c r="A127" s="1">
        <v>1126</v>
      </c>
      <c r="B127" s="1" t="s">
        <v>276</v>
      </c>
      <c r="C127" s="1">
        <f>COUNTA(_xlfn.UNIQUE(Delivery[Delivery City]))</f>
        <v>5</v>
      </c>
      <c r="D127" s="1" t="s">
        <v>150</v>
      </c>
      <c r="E127" s="2">
        <v>45171.570833333331</v>
      </c>
      <c r="F127" s="1" t="s">
        <v>38</v>
      </c>
      <c r="G127" s="1" t="s">
        <v>74</v>
      </c>
      <c r="H127" s="20">
        <f>IFERROR(Delivery[[#This Row],[Delivery Time (min)]]/COUNTIFS(Delivery[Driver ID],Delivery[[#This Row],[Driver ID]]),"")</f>
        <v>6.166666666666667</v>
      </c>
      <c r="I127" s="17" t="str">
        <f>IFERROR((IF(COUNTIFS(Delivery[Driver ID], Delivery[[#This Row],[Driver ID]]) &lt; 16, "Under Utilized","Utilized")), "")</f>
        <v>Utilized</v>
      </c>
      <c r="J127" s="1" t="s">
        <v>34</v>
      </c>
      <c r="K127" s="1" t="s">
        <v>29</v>
      </c>
      <c r="L127" s="1">
        <v>111</v>
      </c>
      <c r="M127" s="1">
        <v>27</v>
      </c>
      <c r="N127" s="1">
        <f>Delivery[[#This Row],[Delivery Time (min)]]-Delivery[[#This Row],[Delays (min)]]</f>
        <v>84</v>
      </c>
      <c r="O127" s="1" t="str">
        <f>IF(Delivery[[#This Row],[Delays (min)]]&gt;0,"Delayed", "On time")</f>
        <v>Delayed</v>
      </c>
      <c r="P127" s="1" t="str">
        <f>IF(Delivery[[#This Row],[Delays (min)]]&gt;15, "Extremely Delayed", IF(Delivery[[#This Row],[Delays (min)]]=0, "On time",  "Delayed"))</f>
        <v>Extremely Delayed</v>
      </c>
      <c r="Q127" s="1">
        <f>COUNTA(_xlfn.UNIQUE(Delivery[Driver ID]))</f>
        <v>100</v>
      </c>
      <c r="R127" s="1" t="s">
        <v>30</v>
      </c>
      <c r="S127" s="1">
        <f>COUNTA(_xlfn.UNIQUE(Delivery[Route]))</f>
        <v>5</v>
      </c>
      <c r="T127" s="1" t="s">
        <v>26</v>
      </c>
      <c r="U127" s="1" t="s">
        <v>20</v>
      </c>
      <c r="V127" s="1" t="s">
        <v>37</v>
      </c>
      <c r="W127" s="2">
        <v>45170.59375</v>
      </c>
    </row>
    <row r="128" spans="1:23" ht="15.75" customHeight="1" x14ac:dyDescent="0.35">
      <c r="A128" s="1">
        <v>1127</v>
      </c>
      <c r="B128" s="1" t="s">
        <v>277</v>
      </c>
      <c r="C128" s="1">
        <f>COUNTA(_xlfn.UNIQUE(Delivery[Delivery City]))</f>
        <v>5</v>
      </c>
      <c r="D128" s="1" t="s">
        <v>150</v>
      </c>
      <c r="E128" s="2">
        <v>45172.510416666664</v>
      </c>
      <c r="F128" s="1" t="s">
        <v>14</v>
      </c>
      <c r="G128" s="1" t="s">
        <v>61</v>
      </c>
      <c r="H128" s="20">
        <f>IFERROR(Delivery[[#This Row],[Delivery Time (min)]]/COUNTIFS(Delivery[Driver ID],Delivery[[#This Row],[Driver ID]]),"")</f>
        <v>10.294117647058824</v>
      </c>
      <c r="I128" s="17" t="str">
        <f>IFERROR((IF(COUNTIFS(Delivery[Driver ID], Delivery[[#This Row],[Driver ID]]) &lt; 16, "Under Utilized","Utilized")), "")</f>
        <v>Utilized</v>
      </c>
      <c r="J128" s="1" t="s">
        <v>16</v>
      </c>
      <c r="K128" s="1" t="s">
        <v>29</v>
      </c>
      <c r="L128" s="1">
        <v>175</v>
      </c>
      <c r="M128" s="1">
        <v>9</v>
      </c>
      <c r="N128" s="1">
        <f>Delivery[[#This Row],[Delivery Time (min)]]-Delivery[[#This Row],[Delays (min)]]</f>
        <v>166</v>
      </c>
      <c r="O128" s="1" t="str">
        <f>IF(Delivery[[#This Row],[Delays (min)]]&gt;0,"Delayed", "On time")</f>
        <v>Delayed</v>
      </c>
      <c r="P128" s="1" t="str">
        <f>IF(Delivery[[#This Row],[Delays (min)]]&gt;15, "Extremely Delayed", IF(Delivery[[#This Row],[Delays (min)]]=0, "On time",  "Delayed"))</f>
        <v>Delayed</v>
      </c>
      <c r="Q128" s="1">
        <f>COUNTA(_xlfn.UNIQUE(Delivery[Driver ID]))</f>
        <v>100</v>
      </c>
      <c r="R128" s="1" t="s">
        <v>25</v>
      </c>
      <c r="S128" s="1">
        <f>COUNTA(_xlfn.UNIQUE(Delivery[Route]))</f>
        <v>5</v>
      </c>
      <c r="T128" s="1" t="s">
        <v>32</v>
      </c>
      <c r="U128" s="1" t="s">
        <v>27</v>
      </c>
      <c r="V128" s="1" t="s">
        <v>41</v>
      </c>
      <c r="W128" s="2">
        <v>45170.440972222219</v>
      </c>
    </row>
    <row r="129" spans="1:23" ht="15.75" customHeight="1" x14ac:dyDescent="0.35">
      <c r="A129" s="1">
        <v>1128</v>
      </c>
      <c r="B129" s="1" t="s">
        <v>278</v>
      </c>
      <c r="C129" s="1">
        <f>COUNTA(_xlfn.UNIQUE(Delivery[Delivery City]))</f>
        <v>5</v>
      </c>
      <c r="D129" s="1" t="s">
        <v>150</v>
      </c>
      <c r="E129" s="2">
        <v>45172.497916666667</v>
      </c>
      <c r="F129" s="1" t="s">
        <v>14</v>
      </c>
      <c r="G129" s="1" t="s">
        <v>89</v>
      </c>
      <c r="H129" s="20">
        <f>IFERROR(Delivery[[#This Row],[Delivery Time (min)]]/COUNTIFS(Delivery[Driver ID],Delivery[[#This Row],[Driver ID]]),"")</f>
        <v>5.85</v>
      </c>
      <c r="I129" s="17" t="str">
        <f>IFERROR((IF(COUNTIFS(Delivery[Driver ID], Delivery[[#This Row],[Driver ID]]) &lt; 16, "Under Utilized","Utilized")), "")</f>
        <v>Utilized</v>
      </c>
      <c r="J129" s="1" t="s">
        <v>16</v>
      </c>
      <c r="K129" s="1" t="s">
        <v>24</v>
      </c>
      <c r="L129" s="1">
        <v>117</v>
      </c>
      <c r="M129" s="1">
        <v>10</v>
      </c>
      <c r="N129" s="1">
        <f>Delivery[[#This Row],[Delivery Time (min)]]-Delivery[[#This Row],[Delays (min)]]</f>
        <v>107</v>
      </c>
      <c r="O129" s="1" t="str">
        <f>IF(Delivery[[#This Row],[Delays (min)]]&gt;0,"Delayed", "On time")</f>
        <v>Delayed</v>
      </c>
      <c r="P129" s="1" t="str">
        <f>IF(Delivery[[#This Row],[Delays (min)]]&gt;15, "Extremely Delayed", IF(Delivery[[#This Row],[Delays (min)]]=0, "On time",  "Delayed"))</f>
        <v>Delayed</v>
      </c>
      <c r="Q129" s="1">
        <f>COUNTA(_xlfn.UNIQUE(Delivery[Driver ID]))</f>
        <v>100</v>
      </c>
      <c r="R129" s="1" t="s">
        <v>30</v>
      </c>
      <c r="S129" s="1">
        <f>COUNTA(_xlfn.UNIQUE(Delivery[Route]))</f>
        <v>5</v>
      </c>
      <c r="T129" s="1" t="s">
        <v>32</v>
      </c>
      <c r="U129" s="1" t="s">
        <v>20</v>
      </c>
      <c r="V129" s="1" t="s">
        <v>21</v>
      </c>
      <c r="W129" s="2">
        <v>45170.436805555553</v>
      </c>
    </row>
    <row r="130" spans="1:23" ht="15.75" customHeight="1" x14ac:dyDescent="0.35">
      <c r="A130" s="1">
        <v>1129</v>
      </c>
      <c r="B130" s="1" t="s">
        <v>279</v>
      </c>
      <c r="C130" s="1">
        <f>COUNTA(_xlfn.UNIQUE(Delivery[Delivery City]))</f>
        <v>5</v>
      </c>
      <c r="D130" s="1" t="s">
        <v>159</v>
      </c>
      <c r="E130" s="2">
        <v>45175.570138888892</v>
      </c>
      <c r="F130" s="1" t="s">
        <v>14</v>
      </c>
      <c r="G130" s="1" t="s">
        <v>113</v>
      </c>
      <c r="H130" s="20">
        <f>IFERROR(Delivery[[#This Row],[Delivery Time (min)]]/COUNTIFS(Delivery[Driver ID],Delivery[[#This Row],[Driver ID]]),"")</f>
        <v>10.833333333333334</v>
      </c>
      <c r="I130" s="17" t="str">
        <f>IFERROR((IF(COUNTIFS(Delivery[Driver ID], Delivery[[#This Row],[Driver ID]]) &lt; 16, "Under Utilized","Utilized")), "")</f>
        <v>Utilized</v>
      </c>
      <c r="J130" s="1" t="s">
        <v>23</v>
      </c>
      <c r="K130" s="1" t="s">
        <v>47</v>
      </c>
      <c r="L130" s="1">
        <v>195</v>
      </c>
      <c r="M130" s="1">
        <v>22</v>
      </c>
      <c r="N130" s="1">
        <f>Delivery[[#This Row],[Delivery Time (min)]]-Delivery[[#This Row],[Delays (min)]]</f>
        <v>173</v>
      </c>
      <c r="O130" s="1" t="str">
        <f>IF(Delivery[[#This Row],[Delays (min)]]&gt;0,"Delayed", "On time")</f>
        <v>Delayed</v>
      </c>
      <c r="P130" s="1" t="str">
        <f>IF(Delivery[[#This Row],[Delays (min)]]&gt;15, "Extremely Delayed", IF(Delivery[[#This Row],[Delays (min)]]=0, "On time",  "Delayed"))</f>
        <v>Extremely Delayed</v>
      </c>
      <c r="Q130" s="1">
        <f>COUNTA(_xlfn.UNIQUE(Delivery[Driver ID]))</f>
        <v>100</v>
      </c>
      <c r="R130" s="1" t="s">
        <v>30</v>
      </c>
      <c r="S130" s="1">
        <f>COUNTA(_xlfn.UNIQUE(Delivery[Route]))</f>
        <v>5</v>
      </c>
      <c r="T130" s="1" t="s">
        <v>43</v>
      </c>
      <c r="U130" s="1" t="s">
        <v>20</v>
      </c>
      <c r="V130" s="1" t="s">
        <v>21</v>
      </c>
      <c r="W130" s="2">
        <v>45170.719444444447</v>
      </c>
    </row>
    <row r="131" spans="1:23" ht="15.75" customHeight="1" x14ac:dyDescent="0.35">
      <c r="A131" s="1">
        <v>1130</v>
      </c>
      <c r="B131" s="1" t="s">
        <v>280</v>
      </c>
      <c r="C131" s="1">
        <f>COUNTA(_xlfn.UNIQUE(Delivery[Delivery City]))</f>
        <v>5</v>
      </c>
      <c r="D131" s="1" t="s">
        <v>154</v>
      </c>
      <c r="E131" s="2">
        <v>45173.493055555555</v>
      </c>
      <c r="F131" s="1" t="s">
        <v>14</v>
      </c>
      <c r="G131" s="1" t="s">
        <v>86</v>
      </c>
      <c r="H131" s="20">
        <f>IFERROR(Delivery[[#This Row],[Delivery Time (min)]]/COUNTIFS(Delivery[Driver ID],Delivery[[#This Row],[Driver ID]]),"")</f>
        <v>5.4705882352941178</v>
      </c>
      <c r="I131" s="17" t="str">
        <f>IFERROR((IF(COUNTIFS(Delivery[Driver ID], Delivery[[#This Row],[Driver ID]]) &lt; 16, "Under Utilized","Utilized")), "")</f>
        <v>Utilized</v>
      </c>
      <c r="J131" s="1" t="s">
        <v>34</v>
      </c>
      <c r="K131" s="1" t="s">
        <v>24</v>
      </c>
      <c r="L131" s="1">
        <v>93</v>
      </c>
      <c r="M131" s="1">
        <v>20</v>
      </c>
      <c r="N131" s="1">
        <f>Delivery[[#This Row],[Delivery Time (min)]]-Delivery[[#This Row],[Delays (min)]]</f>
        <v>73</v>
      </c>
      <c r="O131" s="1" t="str">
        <f>IF(Delivery[[#This Row],[Delays (min)]]&gt;0,"Delayed", "On time")</f>
        <v>Delayed</v>
      </c>
      <c r="P131" s="1" t="str">
        <f>IF(Delivery[[#This Row],[Delays (min)]]&gt;15, "Extremely Delayed", IF(Delivery[[#This Row],[Delays (min)]]=0, "On time",  "Delayed"))</f>
        <v>Extremely Delayed</v>
      </c>
      <c r="Q131" s="1">
        <f>COUNTA(_xlfn.UNIQUE(Delivery[Driver ID]))</f>
        <v>100</v>
      </c>
      <c r="R131" s="1" t="s">
        <v>30</v>
      </c>
      <c r="S131" s="1">
        <f>COUNTA(_xlfn.UNIQUE(Delivery[Route]))</f>
        <v>5</v>
      </c>
      <c r="T131" s="1" t="s">
        <v>43</v>
      </c>
      <c r="U131" s="1" t="s">
        <v>20</v>
      </c>
      <c r="V131" s="1" t="s">
        <v>37</v>
      </c>
      <c r="W131" s="2">
        <v>45170.702777777777</v>
      </c>
    </row>
    <row r="132" spans="1:23" ht="15.75" customHeight="1" x14ac:dyDescent="0.35">
      <c r="A132" s="1">
        <v>1131</v>
      </c>
      <c r="B132" s="1" t="s">
        <v>281</v>
      </c>
      <c r="C132" s="1">
        <f>COUNTA(_xlfn.UNIQUE(Delivery[Delivery City]))</f>
        <v>5</v>
      </c>
      <c r="D132" s="1" t="s">
        <v>159</v>
      </c>
      <c r="E132" s="2">
        <v>45174.565972222219</v>
      </c>
      <c r="F132" s="1" t="s">
        <v>14</v>
      </c>
      <c r="G132" s="1" t="s">
        <v>114</v>
      </c>
      <c r="H132" s="20">
        <f>IFERROR(Delivery[[#This Row],[Delivery Time (min)]]/COUNTIFS(Delivery[Driver ID],Delivery[[#This Row],[Driver ID]]),"")</f>
        <v>5.2142857142857144</v>
      </c>
      <c r="I132" s="17" t="str">
        <f>IFERROR((IF(COUNTIFS(Delivery[Driver ID], Delivery[[#This Row],[Driver ID]]) &lt; 16, "Under Utilized","Utilized")), "")</f>
        <v>Under Utilized</v>
      </c>
      <c r="J132" s="1" t="s">
        <v>23</v>
      </c>
      <c r="K132" s="1" t="s">
        <v>29</v>
      </c>
      <c r="L132" s="1">
        <v>73</v>
      </c>
      <c r="M132" s="1">
        <v>25</v>
      </c>
      <c r="N132" s="1">
        <f>Delivery[[#This Row],[Delivery Time (min)]]-Delivery[[#This Row],[Delays (min)]]</f>
        <v>48</v>
      </c>
      <c r="O132" s="1" t="str">
        <f>IF(Delivery[[#This Row],[Delays (min)]]&gt;0,"Delayed", "On time")</f>
        <v>Delayed</v>
      </c>
      <c r="P132" s="1" t="str">
        <f>IF(Delivery[[#This Row],[Delays (min)]]&gt;15, "Extremely Delayed", IF(Delivery[[#This Row],[Delays (min)]]=0, "On time",  "Delayed"))</f>
        <v>Extremely Delayed</v>
      </c>
      <c r="Q132" s="1">
        <f>COUNTA(_xlfn.UNIQUE(Delivery[Driver ID]))</f>
        <v>100</v>
      </c>
      <c r="R132" s="1" t="s">
        <v>25</v>
      </c>
      <c r="S132" s="1">
        <f>COUNTA(_xlfn.UNIQUE(Delivery[Route]))</f>
        <v>5</v>
      </c>
      <c r="T132" s="1" t="s">
        <v>43</v>
      </c>
      <c r="U132" s="1" t="s">
        <v>27</v>
      </c>
      <c r="V132" s="1" t="s">
        <v>21</v>
      </c>
      <c r="W132" s="2">
        <v>45170.568749999999</v>
      </c>
    </row>
    <row r="133" spans="1:23" ht="15.75" customHeight="1" x14ac:dyDescent="0.35">
      <c r="A133" s="1">
        <v>1132</v>
      </c>
      <c r="B133" s="1" t="s">
        <v>282</v>
      </c>
      <c r="C133" s="1">
        <f>COUNTA(_xlfn.UNIQUE(Delivery[Delivery City]))</f>
        <v>5</v>
      </c>
      <c r="D133" s="1" t="s">
        <v>167</v>
      </c>
      <c r="E133" s="2">
        <v>45171.518055555556</v>
      </c>
      <c r="F133" s="1" t="s">
        <v>14</v>
      </c>
      <c r="G133" s="1" t="s">
        <v>115</v>
      </c>
      <c r="H133" s="20">
        <f>IFERROR(Delivery[[#This Row],[Delivery Time (min)]]/COUNTIFS(Delivery[Driver ID],Delivery[[#This Row],[Driver ID]]),"")</f>
        <v>3.8333333333333335</v>
      </c>
      <c r="I133" s="17" t="str">
        <f>IFERROR((IF(COUNTIFS(Delivery[Driver ID], Delivery[[#This Row],[Driver ID]]) &lt; 16, "Under Utilized","Utilized")), "")</f>
        <v>Utilized</v>
      </c>
      <c r="J133" s="1" t="s">
        <v>34</v>
      </c>
      <c r="K133" s="1" t="s">
        <v>47</v>
      </c>
      <c r="L133" s="1">
        <v>69</v>
      </c>
      <c r="M133" s="1">
        <v>23</v>
      </c>
      <c r="N133" s="1">
        <f>Delivery[[#This Row],[Delivery Time (min)]]-Delivery[[#This Row],[Delays (min)]]</f>
        <v>46</v>
      </c>
      <c r="O133" s="1" t="str">
        <f>IF(Delivery[[#This Row],[Delays (min)]]&gt;0,"Delayed", "On time")</f>
        <v>Delayed</v>
      </c>
      <c r="P133" s="1" t="str">
        <f>IF(Delivery[[#This Row],[Delays (min)]]&gt;15, "Extremely Delayed", IF(Delivery[[#This Row],[Delays (min)]]=0, "On time",  "Delayed"))</f>
        <v>Extremely Delayed</v>
      </c>
      <c r="Q133" s="1">
        <f>COUNTA(_xlfn.UNIQUE(Delivery[Driver ID]))</f>
        <v>100</v>
      </c>
      <c r="R133" s="1" t="s">
        <v>18</v>
      </c>
      <c r="S133" s="1">
        <f>COUNTA(_xlfn.UNIQUE(Delivery[Route]))</f>
        <v>5</v>
      </c>
      <c r="T133" s="1" t="s">
        <v>19</v>
      </c>
      <c r="U133" s="1" t="s">
        <v>20</v>
      </c>
      <c r="V133" s="1" t="s">
        <v>37</v>
      </c>
      <c r="W133" s="2">
        <v>45170.618055555555</v>
      </c>
    </row>
    <row r="134" spans="1:23" ht="15.75" customHeight="1" x14ac:dyDescent="0.35">
      <c r="A134" s="1">
        <v>1133</v>
      </c>
      <c r="B134" s="1" t="s">
        <v>229</v>
      </c>
      <c r="C134" s="1">
        <f>COUNTA(_xlfn.UNIQUE(Delivery[Delivery City]))</f>
        <v>5</v>
      </c>
      <c r="D134" s="1" t="s">
        <v>156</v>
      </c>
      <c r="E134" s="2">
        <v>45177.656944444447</v>
      </c>
      <c r="F134" s="1" t="s">
        <v>38</v>
      </c>
      <c r="G134" s="1" t="s">
        <v>42</v>
      </c>
      <c r="H134" s="20">
        <f>IFERROR(Delivery[[#This Row],[Delivery Time (min)]]/COUNTIFS(Delivery[Driver ID],Delivery[[#This Row],[Driver ID]]),"")</f>
        <v>13.277777777777779</v>
      </c>
      <c r="I134" s="17" t="str">
        <f>IFERROR((IF(COUNTIFS(Delivery[Driver ID], Delivery[[#This Row],[Driver ID]]) &lt; 16, "Under Utilized","Utilized")), "")</f>
        <v>Utilized</v>
      </c>
      <c r="J134" s="1" t="s">
        <v>16</v>
      </c>
      <c r="K134" s="1" t="s">
        <v>29</v>
      </c>
      <c r="L134" s="1">
        <v>239</v>
      </c>
      <c r="M134" s="1">
        <v>18</v>
      </c>
      <c r="N134" s="1">
        <f>Delivery[[#This Row],[Delivery Time (min)]]-Delivery[[#This Row],[Delays (min)]]</f>
        <v>221</v>
      </c>
      <c r="O134" s="1" t="str">
        <f>IF(Delivery[[#This Row],[Delays (min)]]&gt;0,"Delayed", "On time")</f>
        <v>Delayed</v>
      </c>
      <c r="P134" s="1" t="str">
        <f>IF(Delivery[[#This Row],[Delays (min)]]&gt;15, "Extremely Delayed", IF(Delivery[[#This Row],[Delays (min)]]=0, "On time",  "Delayed"))</f>
        <v>Extremely Delayed</v>
      </c>
      <c r="Q134" s="1">
        <f>COUNTA(_xlfn.UNIQUE(Delivery[Driver ID]))</f>
        <v>100</v>
      </c>
      <c r="R134" s="1" t="s">
        <v>25</v>
      </c>
      <c r="S134" s="1">
        <f>COUNTA(_xlfn.UNIQUE(Delivery[Route]))</f>
        <v>5</v>
      </c>
      <c r="T134" s="1" t="s">
        <v>32</v>
      </c>
      <c r="U134" s="1" t="s">
        <v>27</v>
      </c>
      <c r="V134" s="1" t="s">
        <v>37</v>
      </c>
      <c r="W134" s="2">
        <v>45170.614583333336</v>
      </c>
    </row>
    <row r="135" spans="1:23" ht="15.75" customHeight="1" x14ac:dyDescent="0.35">
      <c r="A135" s="1">
        <v>1134</v>
      </c>
      <c r="B135" s="1" t="s">
        <v>270</v>
      </c>
      <c r="C135" s="1">
        <f>COUNTA(_xlfn.UNIQUE(Delivery[Delivery City]))</f>
        <v>5</v>
      </c>
      <c r="D135" s="1" t="s">
        <v>156</v>
      </c>
      <c r="E135" s="2">
        <v>45172.634722222225</v>
      </c>
      <c r="F135" s="1" t="s">
        <v>38</v>
      </c>
      <c r="G135" s="1" t="s">
        <v>60</v>
      </c>
      <c r="H135" s="20">
        <f>IFERROR(Delivery[[#This Row],[Delivery Time (min)]]/COUNTIFS(Delivery[Driver ID],Delivery[[#This Row],[Driver ID]]),"")</f>
        <v>8.235294117647058</v>
      </c>
      <c r="I135" s="17" t="str">
        <f>IFERROR((IF(COUNTIFS(Delivery[Driver ID], Delivery[[#This Row],[Driver ID]]) &lt; 16, "Under Utilized","Utilized")), "")</f>
        <v>Utilized</v>
      </c>
      <c r="J135" s="1" t="s">
        <v>23</v>
      </c>
      <c r="K135" s="1" t="s">
        <v>24</v>
      </c>
      <c r="L135" s="1">
        <v>140</v>
      </c>
      <c r="M135" s="1">
        <v>0</v>
      </c>
      <c r="N135" s="1">
        <f>Delivery[[#This Row],[Delivery Time (min)]]-Delivery[[#This Row],[Delays (min)]]</f>
        <v>140</v>
      </c>
      <c r="O135" s="1" t="str">
        <f>IF(Delivery[[#This Row],[Delays (min)]]&gt;0,"Delayed", "On time")</f>
        <v>On time</v>
      </c>
      <c r="P135" s="1" t="str">
        <f>IF(Delivery[[#This Row],[Delays (min)]]&gt;15, "Extremely Delayed", IF(Delivery[[#This Row],[Delays (min)]]=0, "On time",  "Delayed"))</f>
        <v>On time</v>
      </c>
      <c r="Q135" s="1">
        <f>COUNTA(_xlfn.UNIQUE(Delivery[Driver ID]))</f>
        <v>100</v>
      </c>
      <c r="R135" s="1" t="s">
        <v>18</v>
      </c>
      <c r="S135" s="1">
        <f>COUNTA(_xlfn.UNIQUE(Delivery[Route]))</f>
        <v>5</v>
      </c>
      <c r="T135" s="1" t="s">
        <v>32</v>
      </c>
      <c r="U135" s="1" t="s">
        <v>20</v>
      </c>
      <c r="V135" s="1" t="s">
        <v>21</v>
      </c>
      <c r="W135" s="2">
        <v>45170.409722222219</v>
      </c>
    </row>
    <row r="136" spans="1:23" ht="15.75" customHeight="1" x14ac:dyDescent="0.35">
      <c r="A136" s="1">
        <v>1135</v>
      </c>
      <c r="B136" s="1" t="s">
        <v>283</v>
      </c>
      <c r="C136" s="1">
        <f>COUNTA(_xlfn.UNIQUE(Delivery[Delivery City]))</f>
        <v>5</v>
      </c>
      <c r="D136" s="1" t="s">
        <v>159</v>
      </c>
      <c r="E136" s="2">
        <v>45173.595833333333</v>
      </c>
      <c r="F136" s="1" t="s">
        <v>38</v>
      </c>
      <c r="G136" s="1" t="s">
        <v>110</v>
      </c>
      <c r="H136" s="20">
        <f>IFERROR(Delivery[[#This Row],[Delivery Time (min)]]/COUNTIFS(Delivery[Driver ID],Delivery[[#This Row],[Driver ID]]),"")</f>
        <v>12.333333333333334</v>
      </c>
      <c r="I136" s="17" t="str">
        <f>IFERROR((IF(COUNTIFS(Delivery[Driver ID], Delivery[[#This Row],[Driver ID]]) &lt; 16, "Under Utilized","Utilized")), "")</f>
        <v>Under Utilized</v>
      </c>
      <c r="J136" s="1" t="s">
        <v>16</v>
      </c>
      <c r="K136" s="1" t="s">
        <v>35</v>
      </c>
      <c r="L136" s="1">
        <v>185</v>
      </c>
      <c r="M136" s="1">
        <v>5</v>
      </c>
      <c r="N136" s="1">
        <f>Delivery[[#This Row],[Delivery Time (min)]]-Delivery[[#This Row],[Delays (min)]]</f>
        <v>180</v>
      </c>
      <c r="O136" s="1" t="str">
        <f>IF(Delivery[[#This Row],[Delays (min)]]&gt;0,"Delayed", "On time")</f>
        <v>Delayed</v>
      </c>
      <c r="P136" s="1" t="str">
        <f>IF(Delivery[[#This Row],[Delays (min)]]&gt;15, "Extremely Delayed", IF(Delivery[[#This Row],[Delays (min)]]=0, "On time",  "Delayed"))</f>
        <v>Delayed</v>
      </c>
      <c r="Q136" s="1">
        <f>COUNTA(_xlfn.UNIQUE(Delivery[Driver ID]))</f>
        <v>100</v>
      </c>
      <c r="R136" s="1" t="s">
        <v>18</v>
      </c>
      <c r="S136" s="1">
        <f>COUNTA(_xlfn.UNIQUE(Delivery[Route]))</f>
        <v>5</v>
      </c>
      <c r="T136" s="1" t="s">
        <v>26</v>
      </c>
      <c r="U136" s="1" t="s">
        <v>27</v>
      </c>
      <c r="V136" s="1" t="s">
        <v>21</v>
      </c>
      <c r="W136" s="2">
        <v>45170.511111111111</v>
      </c>
    </row>
    <row r="137" spans="1:23" ht="15.75" customHeight="1" x14ac:dyDescent="0.35">
      <c r="A137" s="1">
        <v>1136</v>
      </c>
      <c r="B137" s="1" t="s">
        <v>284</v>
      </c>
      <c r="C137" s="1">
        <f>COUNTA(_xlfn.UNIQUE(Delivery[Delivery City]))</f>
        <v>5</v>
      </c>
      <c r="D137" s="1" t="s">
        <v>154</v>
      </c>
      <c r="E137" s="2">
        <v>45175.35833333333</v>
      </c>
      <c r="F137" s="1" t="s">
        <v>38</v>
      </c>
      <c r="G137" s="1" t="s">
        <v>116</v>
      </c>
      <c r="H137" s="20">
        <f>IFERROR(Delivery[[#This Row],[Delivery Time (min)]]/COUNTIFS(Delivery[Driver ID],Delivery[[#This Row],[Driver ID]]),"")</f>
        <v>12.055555555555555</v>
      </c>
      <c r="I137" s="17" t="str">
        <f>IFERROR((IF(COUNTIFS(Delivery[Driver ID], Delivery[[#This Row],[Driver ID]]) &lt; 16, "Under Utilized","Utilized")), "")</f>
        <v>Utilized</v>
      </c>
      <c r="J137" s="1" t="s">
        <v>16</v>
      </c>
      <c r="K137" s="1" t="s">
        <v>24</v>
      </c>
      <c r="L137" s="1">
        <v>217</v>
      </c>
      <c r="M137" s="1">
        <v>27</v>
      </c>
      <c r="N137" s="1">
        <f>Delivery[[#This Row],[Delivery Time (min)]]-Delivery[[#This Row],[Delays (min)]]</f>
        <v>190</v>
      </c>
      <c r="O137" s="1" t="str">
        <f>IF(Delivery[[#This Row],[Delays (min)]]&gt;0,"Delayed", "On time")</f>
        <v>Delayed</v>
      </c>
      <c r="P137" s="1" t="str">
        <f>IF(Delivery[[#This Row],[Delays (min)]]&gt;15, "Extremely Delayed", IF(Delivery[[#This Row],[Delays (min)]]=0, "On time",  "Delayed"))</f>
        <v>Extremely Delayed</v>
      </c>
      <c r="Q137" s="1">
        <f>COUNTA(_xlfn.UNIQUE(Delivery[Driver ID]))</f>
        <v>100</v>
      </c>
      <c r="R137" s="1" t="s">
        <v>30</v>
      </c>
      <c r="S137" s="1">
        <f>COUNTA(_xlfn.UNIQUE(Delivery[Route]))</f>
        <v>5</v>
      </c>
      <c r="T137" s="1" t="s">
        <v>40</v>
      </c>
      <c r="U137" s="1" t="s">
        <v>20</v>
      </c>
      <c r="V137" s="1" t="s">
        <v>37</v>
      </c>
      <c r="W137" s="2">
        <v>45170.663888888892</v>
      </c>
    </row>
    <row r="138" spans="1:23" ht="15.75" customHeight="1" x14ac:dyDescent="0.35">
      <c r="A138" s="1">
        <v>1137</v>
      </c>
      <c r="B138" s="1" t="s">
        <v>285</v>
      </c>
      <c r="C138" s="1">
        <f>COUNTA(_xlfn.UNIQUE(Delivery[Delivery City]))</f>
        <v>5</v>
      </c>
      <c r="D138" s="1" t="s">
        <v>159</v>
      </c>
      <c r="E138" s="2">
        <v>45174.538194444445</v>
      </c>
      <c r="F138" s="1" t="s">
        <v>38</v>
      </c>
      <c r="G138" s="1" t="s">
        <v>67</v>
      </c>
      <c r="H138" s="20">
        <f>IFERROR(Delivery[[#This Row],[Delivery Time (min)]]/COUNTIFS(Delivery[Driver ID],Delivery[[#This Row],[Driver ID]]),"")</f>
        <v>7.333333333333333</v>
      </c>
      <c r="I138" s="17" t="str">
        <f>IFERROR((IF(COUNTIFS(Delivery[Driver ID], Delivery[[#This Row],[Driver ID]]) &lt; 16, "Under Utilized","Utilized")), "")</f>
        <v>Utilized</v>
      </c>
      <c r="J138" s="1" t="s">
        <v>23</v>
      </c>
      <c r="K138" s="1" t="s">
        <v>24</v>
      </c>
      <c r="L138" s="1">
        <v>132</v>
      </c>
      <c r="M138" s="1">
        <v>21</v>
      </c>
      <c r="N138" s="1">
        <f>Delivery[[#This Row],[Delivery Time (min)]]-Delivery[[#This Row],[Delays (min)]]</f>
        <v>111</v>
      </c>
      <c r="O138" s="1" t="str">
        <f>IF(Delivery[[#This Row],[Delays (min)]]&gt;0,"Delayed", "On time")</f>
        <v>Delayed</v>
      </c>
      <c r="P138" s="1" t="str">
        <f>IF(Delivery[[#This Row],[Delays (min)]]&gt;15, "Extremely Delayed", IF(Delivery[[#This Row],[Delays (min)]]=0, "On time",  "Delayed"))</f>
        <v>Extremely Delayed</v>
      </c>
      <c r="Q138" s="1">
        <f>COUNTA(_xlfn.UNIQUE(Delivery[Driver ID]))</f>
        <v>100</v>
      </c>
      <c r="R138" s="1" t="s">
        <v>25</v>
      </c>
      <c r="S138" s="1">
        <f>COUNTA(_xlfn.UNIQUE(Delivery[Route]))</f>
        <v>5</v>
      </c>
      <c r="T138" s="1" t="s">
        <v>19</v>
      </c>
      <c r="U138" s="1" t="s">
        <v>20</v>
      </c>
      <c r="V138" s="1" t="s">
        <v>37</v>
      </c>
      <c r="W138" s="2">
        <v>45170.70416666667</v>
      </c>
    </row>
    <row r="139" spans="1:23" ht="15.75" customHeight="1" x14ac:dyDescent="0.35">
      <c r="A139" s="1">
        <v>1138</v>
      </c>
      <c r="B139" s="1" t="s">
        <v>286</v>
      </c>
      <c r="C139" s="1">
        <f>COUNTA(_xlfn.UNIQUE(Delivery[Delivery City]))</f>
        <v>5</v>
      </c>
      <c r="D139" s="1" t="s">
        <v>159</v>
      </c>
      <c r="E139" s="2">
        <v>45171.652083333334</v>
      </c>
      <c r="F139" s="1" t="s">
        <v>14</v>
      </c>
      <c r="G139" s="1" t="s">
        <v>92</v>
      </c>
      <c r="H139" s="20">
        <f>IFERROR(Delivery[[#This Row],[Delivery Time (min)]]/COUNTIFS(Delivery[Driver ID],Delivery[[#This Row],[Driver ID]]),"")</f>
        <v>5.5384615384615383</v>
      </c>
      <c r="I139" s="17" t="str">
        <f>IFERROR((IF(COUNTIFS(Delivery[Driver ID], Delivery[[#This Row],[Driver ID]]) &lt; 16, "Under Utilized","Utilized")), "")</f>
        <v>Under Utilized</v>
      </c>
      <c r="J139" s="1" t="s">
        <v>34</v>
      </c>
      <c r="K139" s="1" t="s">
        <v>35</v>
      </c>
      <c r="L139" s="1">
        <v>72</v>
      </c>
      <c r="M139" s="1">
        <v>11</v>
      </c>
      <c r="N139" s="1">
        <f>Delivery[[#This Row],[Delivery Time (min)]]-Delivery[[#This Row],[Delays (min)]]</f>
        <v>61</v>
      </c>
      <c r="O139" s="1" t="str">
        <f>IF(Delivery[[#This Row],[Delays (min)]]&gt;0,"Delayed", "On time")</f>
        <v>Delayed</v>
      </c>
      <c r="P139" s="1" t="str">
        <f>IF(Delivery[[#This Row],[Delays (min)]]&gt;15, "Extremely Delayed", IF(Delivery[[#This Row],[Delays (min)]]=0, "On time",  "Delayed"))</f>
        <v>Delayed</v>
      </c>
      <c r="Q139" s="1">
        <f>COUNTA(_xlfn.UNIQUE(Delivery[Driver ID]))</f>
        <v>100</v>
      </c>
      <c r="R139" s="1" t="s">
        <v>18</v>
      </c>
      <c r="S139" s="1">
        <f>COUNTA(_xlfn.UNIQUE(Delivery[Route]))</f>
        <v>5</v>
      </c>
      <c r="T139" s="1" t="s">
        <v>19</v>
      </c>
      <c r="U139" s="1" t="s">
        <v>27</v>
      </c>
      <c r="V139" s="1" t="s">
        <v>41</v>
      </c>
      <c r="W139" s="2">
        <v>45170.682638888888</v>
      </c>
    </row>
    <row r="140" spans="1:23" ht="15.75" customHeight="1" x14ac:dyDescent="0.35">
      <c r="A140" s="1">
        <v>1139</v>
      </c>
      <c r="B140" s="1" t="s">
        <v>287</v>
      </c>
      <c r="C140" s="1">
        <f>COUNTA(_xlfn.UNIQUE(Delivery[Delivery City]))</f>
        <v>5</v>
      </c>
      <c r="D140" s="1" t="s">
        <v>159</v>
      </c>
      <c r="E140" s="2">
        <v>45177.456250000003</v>
      </c>
      <c r="F140" s="1" t="s">
        <v>14</v>
      </c>
      <c r="G140" s="1" t="s">
        <v>103</v>
      </c>
      <c r="H140" s="20">
        <f>IFERROR(Delivery[[#This Row],[Delivery Time (min)]]/COUNTIFS(Delivery[Driver ID],Delivery[[#This Row],[Driver ID]]),"")</f>
        <v>4.8499999999999996</v>
      </c>
      <c r="I140" s="17" t="str">
        <f>IFERROR((IF(COUNTIFS(Delivery[Driver ID], Delivery[[#This Row],[Driver ID]]) &lt; 16, "Under Utilized","Utilized")), "")</f>
        <v>Utilized</v>
      </c>
      <c r="J140" s="1" t="s">
        <v>23</v>
      </c>
      <c r="K140" s="1" t="s">
        <v>17</v>
      </c>
      <c r="L140" s="1">
        <v>97</v>
      </c>
      <c r="M140" s="1">
        <v>13</v>
      </c>
      <c r="N140" s="1">
        <f>Delivery[[#This Row],[Delivery Time (min)]]-Delivery[[#This Row],[Delays (min)]]</f>
        <v>84</v>
      </c>
      <c r="O140" s="1" t="str">
        <f>IF(Delivery[[#This Row],[Delays (min)]]&gt;0,"Delayed", "On time")</f>
        <v>Delayed</v>
      </c>
      <c r="P140" s="1" t="str">
        <f>IF(Delivery[[#This Row],[Delays (min)]]&gt;15, "Extremely Delayed", IF(Delivery[[#This Row],[Delays (min)]]=0, "On time",  "Delayed"))</f>
        <v>Delayed</v>
      </c>
      <c r="Q140" s="1">
        <f>COUNTA(_xlfn.UNIQUE(Delivery[Driver ID]))</f>
        <v>100</v>
      </c>
      <c r="R140" s="1" t="s">
        <v>18</v>
      </c>
      <c r="S140" s="1">
        <f>COUNTA(_xlfn.UNIQUE(Delivery[Route]))</f>
        <v>5</v>
      </c>
      <c r="T140" s="1" t="s">
        <v>32</v>
      </c>
      <c r="U140" s="1" t="s">
        <v>36</v>
      </c>
      <c r="V140" s="1" t="s">
        <v>37</v>
      </c>
      <c r="W140" s="2">
        <v>45170.661111111112</v>
      </c>
    </row>
    <row r="141" spans="1:23" ht="15.75" customHeight="1" x14ac:dyDescent="0.35">
      <c r="A141" s="1">
        <v>1140</v>
      </c>
      <c r="B141" s="1" t="s">
        <v>288</v>
      </c>
      <c r="C141" s="1">
        <f>COUNTA(_xlfn.UNIQUE(Delivery[Delivery City]))</f>
        <v>5</v>
      </c>
      <c r="D141" s="1" t="s">
        <v>150</v>
      </c>
      <c r="E141" s="2">
        <v>45172.625</v>
      </c>
      <c r="F141" s="1" t="s">
        <v>38</v>
      </c>
      <c r="G141" s="1" t="s">
        <v>104</v>
      </c>
      <c r="H141" s="20">
        <f>IFERROR(Delivery[[#This Row],[Delivery Time (min)]]/COUNTIFS(Delivery[Driver ID],Delivery[[#This Row],[Driver ID]]),"")</f>
        <v>5.5714285714285712</v>
      </c>
      <c r="I141" s="17" t="str">
        <f>IFERROR((IF(COUNTIFS(Delivery[Driver ID], Delivery[[#This Row],[Driver ID]]) &lt; 16, "Under Utilized","Utilized")), "")</f>
        <v>Utilized</v>
      </c>
      <c r="J141" s="1" t="s">
        <v>34</v>
      </c>
      <c r="K141" s="1" t="s">
        <v>47</v>
      </c>
      <c r="L141" s="1">
        <v>117</v>
      </c>
      <c r="M141" s="1">
        <v>8</v>
      </c>
      <c r="N141" s="1">
        <f>Delivery[[#This Row],[Delivery Time (min)]]-Delivery[[#This Row],[Delays (min)]]</f>
        <v>109</v>
      </c>
      <c r="O141" s="1" t="str">
        <f>IF(Delivery[[#This Row],[Delays (min)]]&gt;0,"Delayed", "On time")</f>
        <v>Delayed</v>
      </c>
      <c r="P141" s="1" t="str">
        <f>IF(Delivery[[#This Row],[Delays (min)]]&gt;15, "Extremely Delayed", IF(Delivery[[#This Row],[Delays (min)]]=0, "On time",  "Delayed"))</f>
        <v>Delayed</v>
      </c>
      <c r="Q141" s="1">
        <f>COUNTA(_xlfn.UNIQUE(Delivery[Driver ID]))</f>
        <v>100</v>
      </c>
      <c r="R141" s="1" t="s">
        <v>18</v>
      </c>
      <c r="S141" s="1">
        <f>COUNTA(_xlfn.UNIQUE(Delivery[Route]))</f>
        <v>5</v>
      </c>
      <c r="T141" s="1" t="s">
        <v>43</v>
      </c>
      <c r="U141" s="1" t="s">
        <v>36</v>
      </c>
      <c r="V141" s="1" t="s">
        <v>21</v>
      </c>
      <c r="W141" s="2">
        <v>45170.459722222222</v>
      </c>
    </row>
    <row r="142" spans="1:23" ht="15.75" customHeight="1" x14ac:dyDescent="0.35">
      <c r="A142" s="1">
        <v>1141</v>
      </c>
      <c r="B142" s="1" t="s">
        <v>289</v>
      </c>
      <c r="C142" s="1">
        <f>COUNTA(_xlfn.UNIQUE(Delivery[Delivery City]))</f>
        <v>5</v>
      </c>
      <c r="D142" s="1" t="s">
        <v>167</v>
      </c>
      <c r="E142" s="2">
        <v>45171.436111111114</v>
      </c>
      <c r="F142" s="1" t="s">
        <v>14</v>
      </c>
      <c r="G142" s="1" t="s">
        <v>53</v>
      </c>
      <c r="H142" s="20">
        <f>IFERROR(Delivery[[#This Row],[Delivery Time (min)]]/COUNTIFS(Delivery[Driver ID],Delivery[[#This Row],[Driver ID]]),"")</f>
        <v>11.454545454545455</v>
      </c>
      <c r="I142" s="17" t="str">
        <f>IFERROR((IF(COUNTIFS(Delivery[Driver ID], Delivery[[#This Row],[Driver ID]]) &lt; 16, "Under Utilized","Utilized")), "")</f>
        <v>Under Utilized</v>
      </c>
      <c r="J142" s="1" t="s">
        <v>34</v>
      </c>
      <c r="K142" s="1" t="s">
        <v>47</v>
      </c>
      <c r="L142" s="1">
        <v>126</v>
      </c>
      <c r="M142" s="1">
        <v>19</v>
      </c>
      <c r="N142" s="1">
        <f>Delivery[[#This Row],[Delivery Time (min)]]-Delivery[[#This Row],[Delays (min)]]</f>
        <v>107</v>
      </c>
      <c r="O142" s="1" t="str">
        <f>IF(Delivery[[#This Row],[Delays (min)]]&gt;0,"Delayed", "On time")</f>
        <v>Delayed</v>
      </c>
      <c r="P142" s="1" t="str">
        <f>IF(Delivery[[#This Row],[Delays (min)]]&gt;15, "Extremely Delayed", IF(Delivery[[#This Row],[Delays (min)]]=0, "On time",  "Delayed"))</f>
        <v>Extremely Delayed</v>
      </c>
      <c r="Q142" s="1">
        <f>COUNTA(_xlfn.UNIQUE(Delivery[Driver ID]))</f>
        <v>100</v>
      </c>
      <c r="R142" s="1" t="s">
        <v>18</v>
      </c>
      <c r="S142" s="1">
        <f>COUNTA(_xlfn.UNIQUE(Delivery[Route]))</f>
        <v>5</v>
      </c>
      <c r="T142" s="1" t="s">
        <v>19</v>
      </c>
      <c r="U142" s="1" t="s">
        <v>20</v>
      </c>
      <c r="V142" s="1" t="s">
        <v>37</v>
      </c>
      <c r="W142" s="2">
        <v>45170.683333333334</v>
      </c>
    </row>
    <row r="143" spans="1:23" ht="15.75" customHeight="1" x14ac:dyDescent="0.35">
      <c r="A143" s="1">
        <v>1142</v>
      </c>
      <c r="B143" s="1" t="s">
        <v>290</v>
      </c>
      <c r="C143" s="1">
        <f>COUNTA(_xlfn.UNIQUE(Delivery[Delivery City]))</f>
        <v>5</v>
      </c>
      <c r="D143" s="1" t="s">
        <v>154</v>
      </c>
      <c r="E143" s="2">
        <v>45175.418749999997</v>
      </c>
      <c r="F143" s="1" t="s">
        <v>38</v>
      </c>
      <c r="G143" s="1" t="s">
        <v>56</v>
      </c>
      <c r="H143" s="20">
        <f>IFERROR(Delivery[[#This Row],[Delivery Time (min)]]/COUNTIFS(Delivery[Driver ID],Delivery[[#This Row],[Driver ID]]),"")</f>
        <v>8.625</v>
      </c>
      <c r="I143" s="17" t="str">
        <f>IFERROR((IF(COUNTIFS(Delivery[Driver ID], Delivery[[#This Row],[Driver ID]]) &lt; 16, "Under Utilized","Utilized")), "")</f>
        <v>Utilized</v>
      </c>
      <c r="J143" s="1" t="s">
        <v>34</v>
      </c>
      <c r="K143" s="1" t="s">
        <v>47</v>
      </c>
      <c r="L143" s="1">
        <v>138</v>
      </c>
      <c r="M143" s="1">
        <v>21</v>
      </c>
      <c r="N143" s="1">
        <f>Delivery[[#This Row],[Delivery Time (min)]]-Delivery[[#This Row],[Delays (min)]]</f>
        <v>117</v>
      </c>
      <c r="O143" s="1" t="str">
        <f>IF(Delivery[[#This Row],[Delays (min)]]&gt;0,"Delayed", "On time")</f>
        <v>Delayed</v>
      </c>
      <c r="P143" s="1" t="str">
        <f>IF(Delivery[[#This Row],[Delays (min)]]&gt;15, "Extremely Delayed", IF(Delivery[[#This Row],[Delays (min)]]=0, "On time",  "Delayed"))</f>
        <v>Extremely Delayed</v>
      </c>
      <c r="Q143" s="1">
        <f>COUNTA(_xlfn.UNIQUE(Delivery[Driver ID]))</f>
        <v>100</v>
      </c>
      <c r="R143" s="1" t="s">
        <v>30</v>
      </c>
      <c r="S143" s="1">
        <f>COUNTA(_xlfn.UNIQUE(Delivery[Route]))</f>
        <v>5</v>
      </c>
      <c r="T143" s="1" t="s">
        <v>26</v>
      </c>
      <c r="U143" s="1" t="s">
        <v>27</v>
      </c>
      <c r="V143" s="1" t="s">
        <v>37</v>
      </c>
      <c r="W143" s="2">
        <v>45170.409722222219</v>
      </c>
    </row>
    <row r="144" spans="1:23" ht="15.75" customHeight="1" x14ac:dyDescent="0.35">
      <c r="A144" s="1">
        <v>1143</v>
      </c>
      <c r="B144" s="1" t="s">
        <v>291</v>
      </c>
      <c r="C144" s="1">
        <f>COUNTA(_xlfn.UNIQUE(Delivery[Delivery City]))</f>
        <v>5</v>
      </c>
      <c r="D144" s="1" t="s">
        <v>154</v>
      </c>
      <c r="E144" s="2">
        <v>45177.487500000003</v>
      </c>
      <c r="F144" s="1" t="s">
        <v>14</v>
      </c>
      <c r="G144" s="1" t="s">
        <v>103</v>
      </c>
      <c r="H144" s="20">
        <f>IFERROR(Delivery[[#This Row],[Delivery Time (min)]]/COUNTIFS(Delivery[Driver ID],Delivery[[#This Row],[Driver ID]]),"")</f>
        <v>11.15</v>
      </c>
      <c r="I144" s="17" t="str">
        <f>IFERROR((IF(COUNTIFS(Delivery[Driver ID], Delivery[[#This Row],[Driver ID]]) &lt; 16, "Under Utilized","Utilized")), "")</f>
        <v>Utilized</v>
      </c>
      <c r="J144" s="1" t="s">
        <v>23</v>
      </c>
      <c r="K144" s="1" t="s">
        <v>29</v>
      </c>
      <c r="L144" s="1">
        <v>223</v>
      </c>
      <c r="M144" s="1">
        <v>12</v>
      </c>
      <c r="N144" s="1">
        <f>Delivery[[#This Row],[Delivery Time (min)]]-Delivery[[#This Row],[Delays (min)]]</f>
        <v>211</v>
      </c>
      <c r="O144" s="1" t="str">
        <f>IF(Delivery[[#This Row],[Delays (min)]]&gt;0,"Delayed", "On time")</f>
        <v>Delayed</v>
      </c>
      <c r="P144" s="1" t="str">
        <f>IF(Delivery[[#This Row],[Delays (min)]]&gt;15, "Extremely Delayed", IF(Delivery[[#This Row],[Delays (min)]]=0, "On time",  "Delayed"))</f>
        <v>Delayed</v>
      </c>
      <c r="Q144" s="1">
        <f>COUNTA(_xlfn.UNIQUE(Delivery[Driver ID]))</f>
        <v>100</v>
      </c>
      <c r="R144" s="1" t="s">
        <v>30</v>
      </c>
      <c r="S144" s="1">
        <f>COUNTA(_xlfn.UNIQUE(Delivery[Route]))</f>
        <v>5</v>
      </c>
      <c r="T144" s="1" t="s">
        <v>40</v>
      </c>
      <c r="U144" s="1" t="s">
        <v>36</v>
      </c>
      <c r="V144" s="1" t="s">
        <v>41</v>
      </c>
      <c r="W144" s="2">
        <v>45170.495833333334</v>
      </c>
    </row>
    <row r="145" spans="1:23" ht="15.75" customHeight="1" x14ac:dyDescent="0.35">
      <c r="A145" s="1">
        <v>1144</v>
      </c>
      <c r="B145" s="1" t="s">
        <v>196</v>
      </c>
      <c r="C145" s="1">
        <f>COUNTA(_xlfn.UNIQUE(Delivery[Delivery City]))</f>
        <v>5</v>
      </c>
      <c r="D145" s="1" t="s">
        <v>167</v>
      </c>
      <c r="E145" s="2">
        <v>45177.706944444442</v>
      </c>
      <c r="F145" s="1" t="s">
        <v>14</v>
      </c>
      <c r="G145" s="1" t="s">
        <v>96</v>
      </c>
      <c r="H145" s="20">
        <f>IFERROR(Delivery[[#This Row],[Delivery Time (min)]]/COUNTIFS(Delivery[Driver ID],Delivery[[#This Row],[Driver ID]]),"")</f>
        <v>12.647058823529411</v>
      </c>
      <c r="I145" s="17" t="str">
        <f>IFERROR((IF(COUNTIFS(Delivery[Driver ID], Delivery[[#This Row],[Driver ID]]) &lt; 16, "Under Utilized","Utilized")), "")</f>
        <v>Utilized</v>
      </c>
      <c r="J145" s="1" t="s">
        <v>34</v>
      </c>
      <c r="K145" s="1" t="s">
        <v>29</v>
      </c>
      <c r="L145" s="1">
        <v>215</v>
      </c>
      <c r="M145" s="1">
        <v>24</v>
      </c>
      <c r="N145" s="1">
        <f>Delivery[[#This Row],[Delivery Time (min)]]-Delivery[[#This Row],[Delays (min)]]</f>
        <v>191</v>
      </c>
      <c r="O145" s="1" t="str">
        <f>IF(Delivery[[#This Row],[Delays (min)]]&gt;0,"Delayed", "On time")</f>
        <v>Delayed</v>
      </c>
      <c r="P145" s="1" t="str">
        <f>IF(Delivery[[#This Row],[Delays (min)]]&gt;15, "Extremely Delayed", IF(Delivery[[#This Row],[Delays (min)]]=0, "On time",  "Delayed"))</f>
        <v>Extremely Delayed</v>
      </c>
      <c r="Q145" s="1">
        <f>COUNTA(_xlfn.UNIQUE(Delivery[Driver ID]))</f>
        <v>100</v>
      </c>
      <c r="R145" s="1" t="s">
        <v>30</v>
      </c>
      <c r="S145" s="1">
        <f>COUNTA(_xlfn.UNIQUE(Delivery[Route]))</f>
        <v>5</v>
      </c>
      <c r="T145" s="1" t="s">
        <v>43</v>
      </c>
      <c r="U145" s="1" t="s">
        <v>20</v>
      </c>
      <c r="V145" s="1" t="s">
        <v>37</v>
      </c>
      <c r="W145" s="2">
        <v>45170.407638888886</v>
      </c>
    </row>
    <row r="146" spans="1:23" ht="15.75" customHeight="1" x14ac:dyDescent="0.35">
      <c r="A146" s="1">
        <v>1145</v>
      </c>
      <c r="B146" s="1" t="s">
        <v>292</v>
      </c>
      <c r="C146" s="1">
        <f>COUNTA(_xlfn.UNIQUE(Delivery[Delivery City]))</f>
        <v>5</v>
      </c>
      <c r="D146" s="1" t="s">
        <v>154</v>
      </c>
      <c r="E146" s="2">
        <v>45177.384027777778</v>
      </c>
      <c r="F146" s="1" t="s">
        <v>14</v>
      </c>
      <c r="G146" s="1" t="s">
        <v>67</v>
      </c>
      <c r="H146" s="20">
        <f>IFERROR(Delivery[[#This Row],[Delivery Time (min)]]/COUNTIFS(Delivery[Driver ID],Delivery[[#This Row],[Driver ID]]),"")</f>
        <v>12.277777777777779</v>
      </c>
      <c r="I146" s="17" t="str">
        <f>IFERROR((IF(COUNTIFS(Delivery[Driver ID], Delivery[[#This Row],[Driver ID]]) &lt; 16, "Under Utilized","Utilized")), "")</f>
        <v>Utilized</v>
      </c>
      <c r="J146" s="1" t="s">
        <v>23</v>
      </c>
      <c r="K146" s="1" t="s">
        <v>47</v>
      </c>
      <c r="L146" s="1">
        <v>221</v>
      </c>
      <c r="M146" s="1">
        <v>16</v>
      </c>
      <c r="N146" s="1">
        <f>Delivery[[#This Row],[Delivery Time (min)]]-Delivery[[#This Row],[Delays (min)]]</f>
        <v>205</v>
      </c>
      <c r="O146" s="1" t="str">
        <f>IF(Delivery[[#This Row],[Delays (min)]]&gt;0,"Delayed", "On time")</f>
        <v>Delayed</v>
      </c>
      <c r="P146" s="1" t="str">
        <f>IF(Delivery[[#This Row],[Delays (min)]]&gt;15, "Extremely Delayed", IF(Delivery[[#This Row],[Delays (min)]]=0, "On time",  "Delayed"))</f>
        <v>Extremely Delayed</v>
      </c>
      <c r="Q146" s="1">
        <f>COUNTA(_xlfn.UNIQUE(Delivery[Driver ID]))</f>
        <v>100</v>
      </c>
      <c r="R146" s="1" t="s">
        <v>30</v>
      </c>
      <c r="S146" s="1">
        <f>COUNTA(_xlfn.UNIQUE(Delivery[Route]))</f>
        <v>5</v>
      </c>
      <c r="T146" s="1" t="s">
        <v>43</v>
      </c>
      <c r="U146" s="1" t="s">
        <v>20</v>
      </c>
      <c r="V146" s="1" t="s">
        <v>21</v>
      </c>
      <c r="W146" s="2">
        <v>45170.443749999999</v>
      </c>
    </row>
    <row r="147" spans="1:23" ht="15.75" customHeight="1" x14ac:dyDescent="0.35">
      <c r="A147" s="1">
        <v>1146</v>
      </c>
      <c r="B147" s="1" t="s">
        <v>293</v>
      </c>
      <c r="C147" s="1">
        <f>COUNTA(_xlfn.UNIQUE(Delivery[Delivery City]))</f>
        <v>5</v>
      </c>
      <c r="D147" s="1" t="s">
        <v>154</v>
      </c>
      <c r="E147" s="2">
        <v>45173.547222222223</v>
      </c>
      <c r="F147" s="1" t="s">
        <v>38</v>
      </c>
      <c r="G147" s="1" t="s">
        <v>112</v>
      </c>
      <c r="H147" s="20">
        <f>IFERROR(Delivery[[#This Row],[Delivery Time (min)]]/COUNTIFS(Delivery[Driver ID],Delivery[[#This Row],[Driver ID]]),"")</f>
        <v>8.6</v>
      </c>
      <c r="I147" s="17" t="str">
        <f>IFERROR((IF(COUNTIFS(Delivery[Driver ID], Delivery[[#This Row],[Driver ID]]) &lt; 16, "Under Utilized","Utilized")), "")</f>
        <v>Utilized</v>
      </c>
      <c r="J147" s="1" t="s">
        <v>34</v>
      </c>
      <c r="K147" s="1" t="s">
        <v>35</v>
      </c>
      <c r="L147" s="1">
        <v>172</v>
      </c>
      <c r="M147" s="1">
        <v>15</v>
      </c>
      <c r="N147" s="1">
        <f>Delivery[[#This Row],[Delivery Time (min)]]-Delivery[[#This Row],[Delays (min)]]</f>
        <v>157</v>
      </c>
      <c r="O147" s="1" t="str">
        <f>IF(Delivery[[#This Row],[Delays (min)]]&gt;0,"Delayed", "On time")</f>
        <v>Delayed</v>
      </c>
      <c r="P147" s="1" t="str">
        <f>IF(Delivery[[#This Row],[Delays (min)]]&gt;15, "Extremely Delayed", IF(Delivery[[#This Row],[Delays (min)]]=0, "On time",  "Delayed"))</f>
        <v>Delayed</v>
      </c>
      <c r="Q147" s="1">
        <f>COUNTA(_xlfn.UNIQUE(Delivery[Driver ID]))</f>
        <v>100</v>
      </c>
      <c r="R147" s="1" t="s">
        <v>30</v>
      </c>
      <c r="S147" s="1">
        <f>COUNTA(_xlfn.UNIQUE(Delivery[Route]))</f>
        <v>5</v>
      </c>
      <c r="T147" s="1" t="s">
        <v>19</v>
      </c>
      <c r="U147" s="1" t="s">
        <v>27</v>
      </c>
      <c r="V147" s="1" t="s">
        <v>21</v>
      </c>
      <c r="W147" s="2">
        <v>45170.581944444442</v>
      </c>
    </row>
    <row r="148" spans="1:23" ht="15.75" customHeight="1" x14ac:dyDescent="0.35">
      <c r="A148" s="1">
        <v>1147</v>
      </c>
      <c r="B148" s="1" t="s">
        <v>294</v>
      </c>
      <c r="C148" s="1">
        <f>COUNTA(_xlfn.UNIQUE(Delivery[Delivery City]))</f>
        <v>5</v>
      </c>
      <c r="D148" s="1" t="s">
        <v>156</v>
      </c>
      <c r="E148" s="2">
        <v>45170.42291666667</v>
      </c>
      <c r="F148" s="1" t="s">
        <v>14</v>
      </c>
      <c r="G148" s="1" t="s">
        <v>117</v>
      </c>
      <c r="H148" s="20">
        <f>IFERROR(Delivery[[#This Row],[Delivery Time (min)]]/COUNTIFS(Delivery[Driver ID],Delivery[[#This Row],[Driver ID]]),"")</f>
        <v>3.736842105263158</v>
      </c>
      <c r="I148" s="17" t="str">
        <f>IFERROR((IF(COUNTIFS(Delivery[Driver ID], Delivery[[#This Row],[Driver ID]]) &lt; 16, "Under Utilized","Utilized")), "")</f>
        <v>Utilized</v>
      </c>
      <c r="J148" s="1" t="s">
        <v>23</v>
      </c>
      <c r="K148" s="1" t="s">
        <v>35</v>
      </c>
      <c r="L148" s="1">
        <v>71</v>
      </c>
      <c r="M148" s="1">
        <v>3</v>
      </c>
      <c r="N148" s="1">
        <f>Delivery[[#This Row],[Delivery Time (min)]]-Delivery[[#This Row],[Delays (min)]]</f>
        <v>68</v>
      </c>
      <c r="O148" s="1" t="str">
        <f>IF(Delivery[[#This Row],[Delays (min)]]&gt;0,"Delayed", "On time")</f>
        <v>Delayed</v>
      </c>
      <c r="P148" s="1" t="str">
        <f>IF(Delivery[[#This Row],[Delays (min)]]&gt;15, "Extremely Delayed", IF(Delivery[[#This Row],[Delays (min)]]=0, "On time",  "Delayed"))</f>
        <v>Delayed</v>
      </c>
      <c r="Q148" s="1">
        <f>COUNTA(_xlfn.UNIQUE(Delivery[Driver ID]))</f>
        <v>100</v>
      </c>
      <c r="R148" s="1" t="s">
        <v>30</v>
      </c>
      <c r="S148" s="1">
        <f>COUNTA(_xlfn.UNIQUE(Delivery[Route]))</f>
        <v>5</v>
      </c>
      <c r="T148" s="1" t="s">
        <v>43</v>
      </c>
      <c r="U148" s="1" t="s">
        <v>36</v>
      </c>
      <c r="V148" s="1" t="s">
        <v>21</v>
      </c>
      <c r="W148" s="2">
        <v>45170.475694444445</v>
      </c>
    </row>
    <row r="149" spans="1:23" ht="15.75" customHeight="1" x14ac:dyDescent="0.35">
      <c r="A149" s="1">
        <v>1148</v>
      </c>
      <c r="B149" s="1" t="s">
        <v>295</v>
      </c>
      <c r="C149" s="1">
        <f>COUNTA(_xlfn.UNIQUE(Delivery[Delivery City]))</f>
        <v>5</v>
      </c>
      <c r="D149" s="1" t="s">
        <v>156</v>
      </c>
      <c r="E149" s="2">
        <v>45175.380555555559</v>
      </c>
      <c r="F149" s="1" t="s">
        <v>38</v>
      </c>
      <c r="G149" s="1" t="s">
        <v>118</v>
      </c>
      <c r="H149" s="20">
        <f>IFERROR(Delivery[[#This Row],[Delivery Time (min)]]/COUNTIFS(Delivery[Driver ID],Delivery[[#This Row],[Driver ID]]),"")</f>
        <v>16.636363636363637</v>
      </c>
      <c r="I149" s="17" t="str">
        <f>IFERROR((IF(COUNTIFS(Delivery[Driver ID], Delivery[[#This Row],[Driver ID]]) &lt; 16, "Under Utilized","Utilized")), "")</f>
        <v>Under Utilized</v>
      </c>
      <c r="J149" s="1" t="s">
        <v>16</v>
      </c>
      <c r="K149" s="1" t="s">
        <v>29</v>
      </c>
      <c r="L149" s="1">
        <v>183</v>
      </c>
      <c r="M149" s="1">
        <v>14</v>
      </c>
      <c r="N149" s="1">
        <f>Delivery[[#This Row],[Delivery Time (min)]]-Delivery[[#This Row],[Delays (min)]]</f>
        <v>169</v>
      </c>
      <c r="O149" s="1" t="str">
        <f>IF(Delivery[[#This Row],[Delays (min)]]&gt;0,"Delayed", "On time")</f>
        <v>Delayed</v>
      </c>
      <c r="P149" s="1" t="str">
        <f>IF(Delivery[[#This Row],[Delays (min)]]&gt;15, "Extremely Delayed", IF(Delivery[[#This Row],[Delays (min)]]=0, "On time",  "Delayed"))</f>
        <v>Delayed</v>
      </c>
      <c r="Q149" s="1">
        <f>COUNTA(_xlfn.UNIQUE(Delivery[Driver ID]))</f>
        <v>100</v>
      </c>
      <c r="R149" s="1" t="s">
        <v>18</v>
      </c>
      <c r="S149" s="1">
        <f>COUNTA(_xlfn.UNIQUE(Delivery[Route]))</f>
        <v>5</v>
      </c>
      <c r="T149" s="1" t="s">
        <v>26</v>
      </c>
      <c r="U149" s="1" t="s">
        <v>27</v>
      </c>
      <c r="V149" s="1" t="s">
        <v>37</v>
      </c>
      <c r="W149" s="2">
        <v>45170.478472222225</v>
      </c>
    </row>
    <row r="150" spans="1:23" ht="15.75" customHeight="1" x14ac:dyDescent="0.35">
      <c r="A150" s="1">
        <v>1149</v>
      </c>
      <c r="B150" s="1" t="s">
        <v>296</v>
      </c>
      <c r="C150" s="1">
        <f>COUNTA(_xlfn.UNIQUE(Delivery[Delivery City]))</f>
        <v>5</v>
      </c>
      <c r="D150" s="1" t="s">
        <v>167</v>
      </c>
      <c r="E150" s="2">
        <v>45170.615277777775</v>
      </c>
      <c r="F150" s="1" t="s">
        <v>38</v>
      </c>
      <c r="G150" s="1" t="s">
        <v>44</v>
      </c>
      <c r="H150" s="20">
        <f>IFERROR(Delivery[[#This Row],[Delivery Time (min)]]/COUNTIFS(Delivery[Driver ID],Delivery[[#This Row],[Driver ID]]),"")</f>
        <v>4</v>
      </c>
      <c r="I150" s="17" t="str">
        <f>IFERROR((IF(COUNTIFS(Delivery[Driver ID], Delivery[[#This Row],[Driver ID]]) &lt; 16, "Under Utilized","Utilized")), "")</f>
        <v>Utilized</v>
      </c>
      <c r="J150" s="1" t="s">
        <v>34</v>
      </c>
      <c r="K150" s="1" t="s">
        <v>17</v>
      </c>
      <c r="L150" s="1">
        <v>64</v>
      </c>
      <c r="M150" s="1">
        <v>25</v>
      </c>
      <c r="N150" s="1">
        <f>Delivery[[#This Row],[Delivery Time (min)]]-Delivery[[#This Row],[Delays (min)]]</f>
        <v>39</v>
      </c>
      <c r="O150" s="1" t="str">
        <f>IF(Delivery[[#This Row],[Delays (min)]]&gt;0,"Delayed", "On time")</f>
        <v>Delayed</v>
      </c>
      <c r="P150" s="1" t="str">
        <f>IF(Delivery[[#This Row],[Delays (min)]]&gt;15, "Extremely Delayed", IF(Delivery[[#This Row],[Delays (min)]]=0, "On time",  "Delayed"))</f>
        <v>Extremely Delayed</v>
      </c>
      <c r="Q150" s="1">
        <f>COUNTA(_xlfn.UNIQUE(Delivery[Driver ID]))</f>
        <v>100</v>
      </c>
      <c r="R150" s="1" t="s">
        <v>25</v>
      </c>
      <c r="S150" s="1">
        <f>COUNTA(_xlfn.UNIQUE(Delivery[Route]))</f>
        <v>5</v>
      </c>
      <c r="T150" s="1" t="s">
        <v>40</v>
      </c>
      <c r="U150" s="1" t="s">
        <v>20</v>
      </c>
      <c r="V150" s="1" t="s">
        <v>21</v>
      </c>
      <c r="W150" s="2">
        <v>45170.668749999997</v>
      </c>
    </row>
    <row r="151" spans="1:23" ht="15.75" customHeight="1" x14ac:dyDescent="0.35">
      <c r="A151" s="1">
        <v>1150</v>
      </c>
      <c r="B151" s="1" t="s">
        <v>297</v>
      </c>
      <c r="C151" s="1">
        <f>COUNTA(_xlfn.UNIQUE(Delivery[Delivery City]))</f>
        <v>5</v>
      </c>
      <c r="D151" s="1" t="s">
        <v>167</v>
      </c>
      <c r="E151" s="2">
        <v>45172.675000000003</v>
      </c>
      <c r="F151" s="1" t="s">
        <v>14</v>
      </c>
      <c r="G151" s="1" t="s">
        <v>109</v>
      </c>
      <c r="H151" s="20">
        <f>IFERROR(Delivery[[#This Row],[Delivery Time (min)]]/COUNTIFS(Delivery[Driver ID],Delivery[[#This Row],[Driver ID]]),"")</f>
        <v>5.3</v>
      </c>
      <c r="I151" s="17" t="str">
        <f>IFERROR((IF(COUNTIFS(Delivery[Driver ID], Delivery[[#This Row],[Driver ID]]) &lt; 16, "Under Utilized","Utilized")), "")</f>
        <v>Utilized</v>
      </c>
      <c r="J151" s="1" t="s">
        <v>23</v>
      </c>
      <c r="K151" s="1" t="s">
        <v>47</v>
      </c>
      <c r="L151" s="1">
        <v>106</v>
      </c>
      <c r="M151" s="1">
        <v>10</v>
      </c>
      <c r="N151" s="1">
        <f>Delivery[[#This Row],[Delivery Time (min)]]-Delivery[[#This Row],[Delays (min)]]</f>
        <v>96</v>
      </c>
      <c r="O151" s="1" t="str">
        <f>IF(Delivery[[#This Row],[Delays (min)]]&gt;0,"Delayed", "On time")</f>
        <v>Delayed</v>
      </c>
      <c r="P151" s="1" t="str">
        <f>IF(Delivery[[#This Row],[Delays (min)]]&gt;15, "Extremely Delayed", IF(Delivery[[#This Row],[Delays (min)]]=0, "On time",  "Delayed"))</f>
        <v>Delayed</v>
      </c>
      <c r="Q151" s="1">
        <f>COUNTA(_xlfn.UNIQUE(Delivery[Driver ID]))</f>
        <v>100</v>
      </c>
      <c r="R151" s="1" t="s">
        <v>18</v>
      </c>
      <c r="S151" s="1">
        <f>COUNTA(_xlfn.UNIQUE(Delivery[Route]))</f>
        <v>5</v>
      </c>
      <c r="T151" s="1" t="s">
        <v>40</v>
      </c>
      <c r="U151" s="1" t="s">
        <v>36</v>
      </c>
      <c r="V151" s="1" t="s">
        <v>37</v>
      </c>
      <c r="W151" s="2">
        <v>45170.450694444444</v>
      </c>
    </row>
    <row r="152" spans="1:23" ht="15.75" customHeight="1" x14ac:dyDescent="0.35">
      <c r="A152" s="1">
        <v>1151</v>
      </c>
      <c r="B152" s="1" t="s">
        <v>298</v>
      </c>
      <c r="C152" s="1">
        <f>COUNTA(_xlfn.UNIQUE(Delivery[Delivery City]))</f>
        <v>5</v>
      </c>
      <c r="D152" s="1" t="s">
        <v>154</v>
      </c>
      <c r="E152" s="2">
        <v>45170.37222222222</v>
      </c>
      <c r="F152" s="1" t="s">
        <v>14</v>
      </c>
      <c r="G152" s="1" t="s">
        <v>119</v>
      </c>
      <c r="H152" s="20">
        <f>IFERROR(Delivery[[#This Row],[Delivery Time (min)]]/COUNTIFS(Delivery[Driver ID],Delivery[[#This Row],[Driver ID]]),"")</f>
        <v>15.214285714285714</v>
      </c>
      <c r="I152" s="17" t="str">
        <f>IFERROR((IF(COUNTIFS(Delivery[Driver ID], Delivery[[#This Row],[Driver ID]]) &lt; 16, "Under Utilized","Utilized")), "")</f>
        <v>Under Utilized</v>
      </c>
      <c r="J152" s="1" t="s">
        <v>23</v>
      </c>
      <c r="K152" s="1" t="s">
        <v>24</v>
      </c>
      <c r="L152" s="1">
        <v>213</v>
      </c>
      <c r="M152" s="1">
        <v>15</v>
      </c>
      <c r="N152" s="1">
        <f>Delivery[[#This Row],[Delivery Time (min)]]-Delivery[[#This Row],[Delays (min)]]</f>
        <v>198</v>
      </c>
      <c r="O152" s="1" t="str">
        <f>IF(Delivery[[#This Row],[Delays (min)]]&gt;0,"Delayed", "On time")</f>
        <v>Delayed</v>
      </c>
      <c r="P152" s="1" t="str">
        <f>IF(Delivery[[#This Row],[Delays (min)]]&gt;15, "Extremely Delayed", IF(Delivery[[#This Row],[Delays (min)]]=0, "On time",  "Delayed"))</f>
        <v>Delayed</v>
      </c>
      <c r="Q152" s="1">
        <f>COUNTA(_xlfn.UNIQUE(Delivery[Driver ID]))</f>
        <v>100</v>
      </c>
      <c r="R152" s="1" t="s">
        <v>30</v>
      </c>
      <c r="S152" s="1">
        <f>COUNTA(_xlfn.UNIQUE(Delivery[Route]))</f>
        <v>5</v>
      </c>
      <c r="T152" s="1" t="s">
        <v>26</v>
      </c>
      <c r="U152" s="1" t="s">
        <v>36</v>
      </c>
      <c r="V152" s="1" t="s">
        <v>21</v>
      </c>
      <c r="W152" s="2">
        <v>45170.606944444444</v>
      </c>
    </row>
    <row r="153" spans="1:23" ht="15.75" customHeight="1" x14ac:dyDescent="0.35">
      <c r="A153" s="1">
        <v>1152</v>
      </c>
      <c r="B153" s="1" t="s">
        <v>299</v>
      </c>
      <c r="C153" s="1">
        <f>COUNTA(_xlfn.UNIQUE(Delivery[Delivery City]))</f>
        <v>5</v>
      </c>
      <c r="D153" s="1" t="s">
        <v>156</v>
      </c>
      <c r="E153" s="2">
        <v>45177.533333333333</v>
      </c>
      <c r="F153" s="1" t="s">
        <v>14</v>
      </c>
      <c r="G153" s="1" t="s">
        <v>84</v>
      </c>
      <c r="H153" s="20">
        <f>IFERROR(Delivery[[#This Row],[Delivery Time (min)]]/COUNTIFS(Delivery[Driver ID],Delivery[[#This Row],[Driver ID]]),"")</f>
        <v>12.785714285714286</v>
      </c>
      <c r="I153" s="17" t="str">
        <f>IFERROR((IF(COUNTIFS(Delivery[Driver ID], Delivery[[#This Row],[Driver ID]]) &lt; 16, "Under Utilized","Utilized")), "")</f>
        <v>Under Utilized</v>
      </c>
      <c r="J153" s="1" t="s">
        <v>16</v>
      </c>
      <c r="K153" s="1" t="s">
        <v>29</v>
      </c>
      <c r="L153" s="1">
        <v>179</v>
      </c>
      <c r="M153" s="1">
        <v>19</v>
      </c>
      <c r="N153" s="1">
        <f>Delivery[[#This Row],[Delivery Time (min)]]-Delivery[[#This Row],[Delays (min)]]</f>
        <v>160</v>
      </c>
      <c r="O153" s="1" t="str">
        <f>IF(Delivery[[#This Row],[Delays (min)]]&gt;0,"Delayed", "On time")</f>
        <v>Delayed</v>
      </c>
      <c r="P153" s="1" t="str">
        <f>IF(Delivery[[#This Row],[Delays (min)]]&gt;15, "Extremely Delayed", IF(Delivery[[#This Row],[Delays (min)]]=0, "On time",  "Delayed"))</f>
        <v>Extremely Delayed</v>
      </c>
      <c r="Q153" s="1">
        <f>COUNTA(_xlfn.UNIQUE(Delivery[Driver ID]))</f>
        <v>100</v>
      </c>
      <c r="R153" s="1" t="s">
        <v>25</v>
      </c>
      <c r="S153" s="1">
        <f>COUNTA(_xlfn.UNIQUE(Delivery[Route]))</f>
        <v>5</v>
      </c>
      <c r="T153" s="1" t="s">
        <v>40</v>
      </c>
      <c r="U153" s="1" t="s">
        <v>36</v>
      </c>
      <c r="V153" s="1" t="s">
        <v>21</v>
      </c>
      <c r="W153" s="2">
        <v>45170.379166666666</v>
      </c>
    </row>
    <row r="154" spans="1:23" ht="15.75" customHeight="1" x14ac:dyDescent="0.35">
      <c r="A154" s="1">
        <v>1153</v>
      </c>
      <c r="B154" s="1" t="s">
        <v>300</v>
      </c>
      <c r="C154" s="1">
        <f>COUNTA(_xlfn.UNIQUE(Delivery[Delivery City]))</f>
        <v>5</v>
      </c>
      <c r="D154" s="1" t="s">
        <v>154</v>
      </c>
      <c r="E154" s="2">
        <v>45177.647916666669</v>
      </c>
      <c r="F154" s="1" t="s">
        <v>14</v>
      </c>
      <c r="G154" s="1" t="s">
        <v>120</v>
      </c>
      <c r="H154" s="20">
        <f>IFERROR(Delivery[[#This Row],[Delivery Time (min)]]/COUNTIFS(Delivery[Driver ID],Delivery[[#This Row],[Driver ID]]),"")</f>
        <v>11.571428571428571</v>
      </c>
      <c r="I154" s="17" t="str">
        <f>IFERROR((IF(COUNTIFS(Delivery[Driver ID], Delivery[[#This Row],[Driver ID]]) &lt; 16, "Under Utilized","Utilized")), "")</f>
        <v>Under Utilized</v>
      </c>
      <c r="J154" s="1" t="s">
        <v>16</v>
      </c>
      <c r="K154" s="1" t="s">
        <v>47</v>
      </c>
      <c r="L154" s="1">
        <v>162</v>
      </c>
      <c r="M154" s="1">
        <v>13</v>
      </c>
      <c r="N154" s="1">
        <f>Delivery[[#This Row],[Delivery Time (min)]]-Delivery[[#This Row],[Delays (min)]]</f>
        <v>149</v>
      </c>
      <c r="O154" s="1" t="str">
        <f>IF(Delivery[[#This Row],[Delays (min)]]&gt;0,"Delayed", "On time")</f>
        <v>Delayed</v>
      </c>
      <c r="P154" s="1" t="str">
        <f>IF(Delivery[[#This Row],[Delays (min)]]&gt;15, "Extremely Delayed", IF(Delivery[[#This Row],[Delays (min)]]=0, "On time",  "Delayed"))</f>
        <v>Delayed</v>
      </c>
      <c r="Q154" s="1">
        <f>COUNTA(_xlfn.UNIQUE(Delivery[Driver ID]))</f>
        <v>100</v>
      </c>
      <c r="R154" s="1" t="s">
        <v>25</v>
      </c>
      <c r="S154" s="1">
        <f>COUNTA(_xlfn.UNIQUE(Delivery[Route]))</f>
        <v>5</v>
      </c>
      <c r="T154" s="1" t="s">
        <v>26</v>
      </c>
      <c r="U154" s="1" t="s">
        <v>27</v>
      </c>
      <c r="V154" s="1" t="s">
        <v>41</v>
      </c>
      <c r="W154" s="2">
        <v>45170.712500000001</v>
      </c>
    </row>
    <row r="155" spans="1:23" ht="15.75" customHeight="1" x14ac:dyDescent="0.35">
      <c r="A155" s="1">
        <v>1154</v>
      </c>
      <c r="B155" s="1" t="s">
        <v>301</v>
      </c>
      <c r="C155" s="1">
        <f>COUNTA(_xlfn.UNIQUE(Delivery[Delivery City]))</f>
        <v>5</v>
      </c>
      <c r="D155" s="1" t="s">
        <v>156</v>
      </c>
      <c r="E155" s="2">
        <v>45173.571527777778</v>
      </c>
      <c r="F155" s="1" t="s">
        <v>38</v>
      </c>
      <c r="G155" s="1" t="s">
        <v>121</v>
      </c>
      <c r="H155" s="20">
        <f>IFERROR(Delivery[[#This Row],[Delivery Time (min)]]/COUNTIFS(Delivery[Driver ID],Delivery[[#This Row],[Driver ID]]),"")</f>
        <v>15.357142857142858</v>
      </c>
      <c r="I155" s="17" t="str">
        <f>IFERROR((IF(COUNTIFS(Delivery[Driver ID], Delivery[[#This Row],[Driver ID]]) &lt; 16, "Under Utilized","Utilized")), "")</f>
        <v>Under Utilized</v>
      </c>
      <c r="J155" s="1" t="s">
        <v>34</v>
      </c>
      <c r="K155" s="1" t="s">
        <v>17</v>
      </c>
      <c r="L155" s="1">
        <v>215</v>
      </c>
      <c r="M155" s="1">
        <v>12</v>
      </c>
      <c r="N155" s="1">
        <f>Delivery[[#This Row],[Delivery Time (min)]]-Delivery[[#This Row],[Delays (min)]]</f>
        <v>203</v>
      </c>
      <c r="O155" s="1" t="str">
        <f>IF(Delivery[[#This Row],[Delays (min)]]&gt;0,"Delayed", "On time")</f>
        <v>Delayed</v>
      </c>
      <c r="P155" s="1" t="str">
        <f>IF(Delivery[[#This Row],[Delays (min)]]&gt;15, "Extremely Delayed", IF(Delivery[[#This Row],[Delays (min)]]=0, "On time",  "Delayed"))</f>
        <v>Delayed</v>
      </c>
      <c r="Q155" s="1">
        <f>COUNTA(_xlfn.UNIQUE(Delivery[Driver ID]))</f>
        <v>100</v>
      </c>
      <c r="R155" s="1" t="s">
        <v>30</v>
      </c>
      <c r="S155" s="1">
        <f>COUNTA(_xlfn.UNIQUE(Delivery[Route]))</f>
        <v>5</v>
      </c>
      <c r="T155" s="1" t="s">
        <v>43</v>
      </c>
      <c r="U155" s="1" t="s">
        <v>20</v>
      </c>
      <c r="V155" s="1" t="s">
        <v>37</v>
      </c>
      <c r="W155" s="2">
        <v>45170.585416666669</v>
      </c>
    </row>
    <row r="156" spans="1:23" ht="15.75" customHeight="1" x14ac:dyDescent="0.35">
      <c r="A156" s="1">
        <v>1155</v>
      </c>
      <c r="B156" s="1" t="s">
        <v>302</v>
      </c>
      <c r="C156" s="1">
        <f>COUNTA(_xlfn.UNIQUE(Delivery[Delivery City]))</f>
        <v>5</v>
      </c>
      <c r="D156" s="1" t="s">
        <v>167</v>
      </c>
      <c r="E156" s="2">
        <v>45175.570833333331</v>
      </c>
      <c r="F156" s="1" t="s">
        <v>38</v>
      </c>
      <c r="G156" s="1" t="s">
        <v>91</v>
      </c>
      <c r="H156" s="20">
        <f>IFERROR(Delivery[[#This Row],[Delivery Time (min)]]/COUNTIFS(Delivery[Driver ID],Delivery[[#This Row],[Driver ID]]),"")</f>
        <v>9.7058823529411757</v>
      </c>
      <c r="I156" s="17" t="str">
        <f>IFERROR((IF(COUNTIFS(Delivery[Driver ID], Delivery[[#This Row],[Driver ID]]) &lt; 16, "Under Utilized","Utilized")), "")</f>
        <v>Utilized</v>
      </c>
      <c r="J156" s="1" t="s">
        <v>34</v>
      </c>
      <c r="K156" s="1" t="s">
        <v>35</v>
      </c>
      <c r="L156" s="1">
        <v>165</v>
      </c>
      <c r="M156" s="1">
        <v>15</v>
      </c>
      <c r="N156" s="1">
        <f>Delivery[[#This Row],[Delivery Time (min)]]-Delivery[[#This Row],[Delays (min)]]</f>
        <v>150</v>
      </c>
      <c r="O156" s="1" t="str">
        <f>IF(Delivery[[#This Row],[Delays (min)]]&gt;0,"Delayed", "On time")</f>
        <v>Delayed</v>
      </c>
      <c r="P156" s="1" t="str">
        <f>IF(Delivery[[#This Row],[Delays (min)]]&gt;15, "Extremely Delayed", IF(Delivery[[#This Row],[Delays (min)]]=0, "On time",  "Delayed"))</f>
        <v>Delayed</v>
      </c>
      <c r="Q156" s="1">
        <f>COUNTA(_xlfn.UNIQUE(Delivery[Driver ID]))</f>
        <v>100</v>
      </c>
      <c r="R156" s="1" t="s">
        <v>30</v>
      </c>
      <c r="S156" s="1">
        <f>COUNTA(_xlfn.UNIQUE(Delivery[Route]))</f>
        <v>5</v>
      </c>
      <c r="T156" s="1" t="s">
        <v>32</v>
      </c>
      <c r="U156" s="1" t="s">
        <v>20</v>
      </c>
      <c r="V156" s="1" t="s">
        <v>41</v>
      </c>
      <c r="W156" s="2">
        <v>45170.470138888886</v>
      </c>
    </row>
    <row r="157" spans="1:23" ht="15.75" customHeight="1" x14ac:dyDescent="0.35">
      <c r="A157" s="1">
        <v>1156</v>
      </c>
      <c r="B157" s="1" t="s">
        <v>303</v>
      </c>
      <c r="C157" s="1">
        <f>COUNTA(_xlfn.UNIQUE(Delivery[Delivery City]))</f>
        <v>5</v>
      </c>
      <c r="D157" s="1" t="s">
        <v>154</v>
      </c>
      <c r="E157" s="2">
        <v>45176.427083333336</v>
      </c>
      <c r="F157" s="1" t="s">
        <v>14</v>
      </c>
      <c r="G157" s="1" t="s">
        <v>80</v>
      </c>
      <c r="H157" s="20">
        <f>IFERROR(Delivery[[#This Row],[Delivery Time (min)]]/COUNTIFS(Delivery[Driver ID],Delivery[[#This Row],[Driver ID]]),"")</f>
        <v>7.2</v>
      </c>
      <c r="I157" s="17" t="str">
        <f>IFERROR((IF(COUNTIFS(Delivery[Driver ID], Delivery[[#This Row],[Driver ID]]) &lt; 16, "Under Utilized","Utilized")), "")</f>
        <v>Under Utilized</v>
      </c>
      <c r="J157" s="1" t="s">
        <v>34</v>
      </c>
      <c r="K157" s="1" t="s">
        <v>29</v>
      </c>
      <c r="L157" s="1">
        <v>108</v>
      </c>
      <c r="M157" s="1">
        <v>14</v>
      </c>
      <c r="N157" s="1">
        <f>Delivery[[#This Row],[Delivery Time (min)]]-Delivery[[#This Row],[Delays (min)]]</f>
        <v>94</v>
      </c>
      <c r="O157" s="1" t="str">
        <f>IF(Delivery[[#This Row],[Delays (min)]]&gt;0,"Delayed", "On time")</f>
        <v>Delayed</v>
      </c>
      <c r="P157" s="1" t="str">
        <f>IF(Delivery[[#This Row],[Delays (min)]]&gt;15, "Extremely Delayed", IF(Delivery[[#This Row],[Delays (min)]]=0, "On time",  "Delayed"))</f>
        <v>Delayed</v>
      </c>
      <c r="Q157" s="1">
        <f>COUNTA(_xlfn.UNIQUE(Delivery[Driver ID]))</f>
        <v>100</v>
      </c>
      <c r="R157" s="1" t="s">
        <v>30</v>
      </c>
      <c r="S157" s="1">
        <f>COUNTA(_xlfn.UNIQUE(Delivery[Route]))</f>
        <v>5</v>
      </c>
      <c r="T157" s="1" t="s">
        <v>19</v>
      </c>
      <c r="U157" s="1" t="s">
        <v>36</v>
      </c>
      <c r="V157" s="1" t="s">
        <v>41</v>
      </c>
      <c r="W157" s="2">
        <v>45170.668749999997</v>
      </c>
    </row>
    <row r="158" spans="1:23" ht="15.75" customHeight="1" x14ac:dyDescent="0.35">
      <c r="A158" s="1">
        <v>1157</v>
      </c>
      <c r="B158" s="1" t="s">
        <v>304</v>
      </c>
      <c r="C158" s="1">
        <f>COUNTA(_xlfn.UNIQUE(Delivery[Delivery City]))</f>
        <v>5</v>
      </c>
      <c r="D158" s="1" t="s">
        <v>154</v>
      </c>
      <c r="E158" s="2">
        <v>45170.368750000001</v>
      </c>
      <c r="F158" s="1" t="s">
        <v>38</v>
      </c>
      <c r="G158" s="1" t="s">
        <v>97</v>
      </c>
      <c r="H158" s="20">
        <f>IFERROR(Delivery[[#This Row],[Delivery Time (min)]]/COUNTIFS(Delivery[Driver ID],Delivery[[#This Row],[Driver ID]]),"")</f>
        <v>9.1875</v>
      </c>
      <c r="I158" s="17" t="str">
        <f>IFERROR((IF(COUNTIFS(Delivery[Driver ID], Delivery[[#This Row],[Driver ID]]) &lt; 16, "Under Utilized","Utilized")), "")</f>
        <v>Utilized</v>
      </c>
      <c r="J158" s="1" t="s">
        <v>34</v>
      </c>
      <c r="K158" s="1" t="s">
        <v>29</v>
      </c>
      <c r="L158" s="1">
        <v>147</v>
      </c>
      <c r="M158" s="1">
        <v>10</v>
      </c>
      <c r="N158" s="1">
        <f>Delivery[[#This Row],[Delivery Time (min)]]-Delivery[[#This Row],[Delays (min)]]</f>
        <v>137</v>
      </c>
      <c r="O158" s="1" t="str">
        <f>IF(Delivery[[#This Row],[Delays (min)]]&gt;0,"Delayed", "On time")</f>
        <v>Delayed</v>
      </c>
      <c r="P158" s="1" t="str">
        <f>IF(Delivery[[#This Row],[Delays (min)]]&gt;15, "Extremely Delayed", IF(Delivery[[#This Row],[Delays (min)]]=0, "On time",  "Delayed"))</f>
        <v>Delayed</v>
      </c>
      <c r="Q158" s="1">
        <f>COUNTA(_xlfn.UNIQUE(Delivery[Driver ID]))</f>
        <v>100</v>
      </c>
      <c r="R158" s="1" t="s">
        <v>18</v>
      </c>
      <c r="S158" s="1">
        <f>COUNTA(_xlfn.UNIQUE(Delivery[Route]))</f>
        <v>5</v>
      </c>
      <c r="T158" s="1" t="s">
        <v>32</v>
      </c>
      <c r="U158" s="1" t="s">
        <v>36</v>
      </c>
      <c r="V158" s="1" t="s">
        <v>41</v>
      </c>
      <c r="W158" s="2">
        <v>45170.43472222222</v>
      </c>
    </row>
    <row r="159" spans="1:23" ht="15.75" customHeight="1" x14ac:dyDescent="0.35">
      <c r="A159" s="1">
        <v>1158</v>
      </c>
      <c r="B159" s="1" t="s">
        <v>305</v>
      </c>
      <c r="C159" s="1">
        <f>COUNTA(_xlfn.UNIQUE(Delivery[Delivery City]))</f>
        <v>5</v>
      </c>
      <c r="D159" s="1" t="s">
        <v>154</v>
      </c>
      <c r="E159" s="2">
        <v>45174.459027777775</v>
      </c>
      <c r="F159" s="1" t="s">
        <v>38</v>
      </c>
      <c r="G159" s="1" t="s">
        <v>122</v>
      </c>
      <c r="H159" s="20">
        <f>IFERROR(Delivery[[#This Row],[Delivery Time (min)]]/COUNTIFS(Delivery[Driver ID],Delivery[[#This Row],[Driver ID]]),"")</f>
        <v>7.5454545454545459</v>
      </c>
      <c r="I159" s="17" t="str">
        <f>IFERROR((IF(COUNTIFS(Delivery[Driver ID], Delivery[[#This Row],[Driver ID]]) &lt; 16, "Under Utilized","Utilized")), "")</f>
        <v>Under Utilized</v>
      </c>
      <c r="J159" s="1" t="s">
        <v>23</v>
      </c>
      <c r="K159" s="1" t="s">
        <v>47</v>
      </c>
      <c r="L159" s="1">
        <v>83</v>
      </c>
      <c r="M159" s="1">
        <v>8</v>
      </c>
      <c r="N159" s="1">
        <f>Delivery[[#This Row],[Delivery Time (min)]]-Delivery[[#This Row],[Delays (min)]]</f>
        <v>75</v>
      </c>
      <c r="O159" s="1" t="str">
        <f>IF(Delivery[[#This Row],[Delays (min)]]&gt;0,"Delayed", "On time")</f>
        <v>Delayed</v>
      </c>
      <c r="P159" s="1" t="str">
        <f>IF(Delivery[[#This Row],[Delays (min)]]&gt;15, "Extremely Delayed", IF(Delivery[[#This Row],[Delays (min)]]=0, "On time",  "Delayed"))</f>
        <v>Delayed</v>
      </c>
      <c r="Q159" s="1">
        <f>COUNTA(_xlfn.UNIQUE(Delivery[Driver ID]))</f>
        <v>100</v>
      </c>
      <c r="R159" s="1" t="s">
        <v>25</v>
      </c>
      <c r="S159" s="1">
        <f>COUNTA(_xlfn.UNIQUE(Delivery[Route]))</f>
        <v>5</v>
      </c>
      <c r="T159" s="1" t="s">
        <v>43</v>
      </c>
      <c r="U159" s="1" t="s">
        <v>36</v>
      </c>
      <c r="V159" s="1" t="s">
        <v>37</v>
      </c>
      <c r="W159" s="2">
        <v>45170.686111111114</v>
      </c>
    </row>
    <row r="160" spans="1:23" ht="15.75" customHeight="1" x14ac:dyDescent="0.35">
      <c r="A160" s="1">
        <v>1159</v>
      </c>
      <c r="B160" s="1" t="s">
        <v>306</v>
      </c>
      <c r="C160" s="1">
        <f>COUNTA(_xlfn.UNIQUE(Delivery[Delivery City]))</f>
        <v>5</v>
      </c>
      <c r="D160" s="1" t="s">
        <v>154</v>
      </c>
      <c r="E160" s="2">
        <v>45176.510416666664</v>
      </c>
      <c r="F160" s="1" t="s">
        <v>14</v>
      </c>
      <c r="G160" s="1" t="s">
        <v>104</v>
      </c>
      <c r="H160" s="20">
        <f>IFERROR(Delivery[[#This Row],[Delivery Time (min)]]/COUNTIFS(Delivery[Driver ID],Delivery[[#This Row],[Driver ID]]),"")</f>
        <v>9.3809523809523814</v>
      </c>
      <c r="I160" s="17" t="str">
        <f>IFERROR((IF(COUNTIFS(Delivery[Driver ID], Delivery[[#This Row],[Driver ID]]) &lt; 16, "Under Utilized","Utilized")), "")</f>
        <v>Utilized</v>
      </c>
      <c r="J160" s="1" t="s">
        <v>34</v>
      </c>
      <c r="K160" s="1" t="s">
        <v>17</v>
      </c>
      <c r="L160" s="1">
        <v>197</v>
      </c>
      <c r="M160" s="1">
        <v>22</v>
      </c>
      <c r="N160" s="1">
        <f>Delivery[[#This Row],[Delivery Time (min)]]-Delivery[[#This Row],[Delays (min)]]</f>
        <v>175</v>
      </c>
      <c r="O160" s="1" t="str">
        <f>IF(Delivery[[#This Row],[Delays (min)]]&gt;0,"Delayed", "On time")</f>
        <v>Delayed</v>
      </c>
      <c r="P160" s="1" t="str">
        <f>IF(Delivery[[#This Row],[Delays (min)]]&gt;15, "Extremely Delayed", IF(Delivery[[#This Row],[Delays (min)]]=0, "On time",  "Delayed"))</f>
        <v>Extremely Delayed</v>
      </c>
      <c r="Q160" s="1">
        <f>COUNTA(_xlfn.UNIQUE(Delivery[Driver ID]))</f>
        <v>100</v>
      </c>
      <c r="R160" s="1" t="s">
        <v>18</v>
      </c>
      <c r="S160" s="1">
        <f>COUNTA(_xlfn.UNIQUE(Delivery[Route]))</f>
        <v>5</v>
      </c>
      <c r="T160" s="1" t="s">
        <v>32</v>
      </c>
      <c r="U160" s="1" t="s">
        <v>20</v>
      </c>
      <c r="V160" s="1" t="s">
        <v>37</v>
      </c>
      <c r="W160" s="2">
        <v>45170.526388888888</v>
      </c>
    </row>
    <row r="161" spans="1:23" ht="15.75" customHeight="1" x14ac:dyDescent="0.35">
      <c r="A161" s="1">
        <v>1160</v>
      </c>
      <c r="B161" s="1" t="s">
        <v>307</v>
      </c>
      <c r="C161" s="1">
        <f>COUNTA(_xlfn.UNIQUE(Delivery[Delivery City]))</f>
        <v>5</v>
      </c>
      <c r="D161" s="1" t="s">
        <v>167</v>
      </c>
      <c r="E161" s="2">
        <v>45175.411111111112</v>
      </c>
      <c r="F161" s="1" t="s">
        <v>38</v>
      </c>
      <c r="G161" s="1" t="s">
        <v>117</v>
      </c>
      <c r="H161" s="20">
        <f>IFERROR(Delivery[[#This Row],[Delivery Time (min)]]/COUNTIFS(Delivery[Driver ID],Delivery[[#This Row],[Driver ID]]),"")</f>
        <v>11.263157894736842</v>
      </c>
      <c r="I161" s="17" t="str">
        <f>IFERROR((IF(COUNTIFS(Delivery[Driver ID], Delivery[[#This Row],[Driver ID]]) &lt; 16, "Under Utilized","Utilized")), "")</f>
        <v>Utilized</v>
      </c>
      <c r="J161" s="1" t="s">
        <v>16</v>
      </c>
      <c r="K161" s="1" t="s">
        <v>24</v>
      </c>
      <c r="L161" s="1">
        <v>214</v>
      </c>
      <c r="M161" s="1">
        <v>14</v>
      </c>
      <c r="N161" s="1">
        <f>Delivery[[#This Row],[Delivery Time (min)]]-Delivery[[#This Row],[Delays (min)]]</f>
        <v>200</v>
      </c>
      <c r="O161" s="1" t="str">
        <f>IF(Delivery[[#This Row],[Delays (min)]]&gt;0,"Delayed", "On time")</f>
        <v>Delayed</v>
      </c>
      <c r="P161" s="1" t="str">
        <f>IF(Delivery[[#This Row],[Delays (min)]]&gt;15, "Extremely Delayed", IF(Delivery[[#This Row],[Delays (min)]]=0, "On time",  "Delayed"))</f>
        <v>Delayed</v>
      </c>
      <c r="Q161" s="1">
        <f>COUNTA(_xlfn.UNIQUE(Delivery[Driver ID]))</f>
        <v>100</v>
      </c>
      <c r="R161" s="1" t="s">
        <v>25</v>
      </c>
      <c r="S161" s="1">
        <f>COUNTA(_xlfn.UNIQUE(Delivery[Route]))</f>
        <v>5</v>
      </c>
      <c r="T161" s="1" t="s">
        <v>32</v>
      </c>
      <c r="U161" s="1" t="s">
        <v>36</v>
      </c>
      <c r="V161" s="1" t="s">
        <v>37</v>
      </c>
      <c r="W161" s="2">
        <v>45170.458333333336</v>
      </c>
    </row>
    <row r="162" spans="1:23" ht="15.75" customHeight="1" x14ac:dyDescent="0.35">
      <c r="A162" s="1">
        <v>1161</v>
      </c>
      <c r="B162" s="1" t="s">
        <v>308</v>
      </c>
      <c r="C162" s="1">
        <f>COUNTA(_xlfn.UNIQUE(Delivery[Delivery City]))</f>
        <v>5</v>
      </c>
      <c r="D162" s="1" t="s">
        <v>156</v>
      </c>
      <c r="E162" s="2">
        <v>45171.395138888889</v>
      </c>
      <c r="F162" s="1" t="s">
        <v>14</v>
      </c>
      <c r="G162" s="1" t="s">
        <v>123</v>
      </c>
      <c r="H162" s="20">
        <f>IFERROR(Delivery[[#This Row],[Delivery Time (min)]]/COUNTIFS(Delivery[Driver ID],Delivery[[#This Row],[Driver ID]]),"")</f>
        <v>11.75</v>
      </c>
      <c r="I162" s="17" t="str">
        <f>IFERROR((IF(COUNTIFS(Delivery[Driver ID], Delivery[[#This Row],[Driver ID]]) &lt; 16, "Under Utilized","Utilized")), "")</f>
        <v>Utilized</v>
      </c>
      <c r="J162" s="1" t="s">
        <v>16</v>
      </c>
      <c r="K162" s="1" t="s">
        <v>17</v>
      </c>
      <c r="L162" s="1">
        <v>188</v>
      </c>
      <c r="M162" s="1">
        <v>2</v>
      </c>
      <c r="N162" s="1">
        <f>Delivery[[#This Row],[Delivery Time (min)]]-Delivery[[#This Row],[Delays (min)]]</f>
        <v>186</v>
      </c>
      <c r="O162" s="1" t="str">
        <f>IF(Delivery[[#This Row],[Delays (min)]]&gt;0,"Delayed", "On time")</f>
        <v>Delayed</v>
      </c>
      <c r="P162" s="1" t="str">
        <f>IF(Delivery[[#This Row],[Delays (min)]]&gt;15, "Extremely Delayed", IF(Delivery[[#This Row],[Delays (min)]]=0, "On time",  "Delayed"))</f>
        <v>Delayed</v>
      </c>
      <c r="Q162" s="1">
        <f>COUNTA(_xlfn.UNIQUE(Delivery[Driver ID]))</f>
        <v>100</v>
      </c>
      <c r="R162" s="1" t="s">
        <v>30</v>
      </c>
      <c r="S162" s="1">
        <f>COUNTA(_xlfn.UNIQUE(Delivery[Route]))</f>
        <v>5</v>
      </c>
      <c r="T162" s="1" t="s">
        <v>40</v>
      </c>
      <c r="U162" s="1" t="s">
        <v>27</v>
      </c>
      <c r="V162" s="1" t="s">
        <v>37</v>
      </c>
      <c r="W162" s="2">
        <v>45170.719444444447</v>
      </c>
    </row>
    <row r="163" spans="1:23" ht="15.75" customHeight="1" x14ac:dyDescent="0.35">
      <c r="A163" s="1">
        <v>1162</v>
      </c>
      <c r="B163" s="1" t="s">
        <v>309</v>
      </c>
      <c r="C163" s="1">
        <f>COUNTA(_xlfn.UNIQUE(Delivery[Delivery City]))</f>
        <v>5</v>
      </c>
      <c r="D163" s="1" t="s">
        <v>156</v>
      </c>
      <c r="E163" s="2">
        <v>45172.578472222223</v>
      </c>
      <c r="F163" s="1" t="s">
        <v>14</v>
      </c>
      <c r="G163" s="1" t="s">
        <v>81</v>
      </c>
      <c r="H163" s="20">
        <f>IFERROR(Delivery[[#This Row],[Delivery Time (min)]]/COUNTIFS(Delivery[Driver ID],Delivery[[#This Row],[Driver ID]]),"")</f>
        <v>4.72</v>
      </c>
      <c r="I163" s="17" t="str">
        <f>IFERROR((IF(COUNTIFS(Delivery[Driver ID], Delivery[[#This Row],[Driver ID]]) &lt; 16, "Under Utilized","Utilized")), "")</f>
        <v>Utilized</v>
      </c>
      <c r="J163" s="1" t="s">
        <v>23</v>
      </c>
      <c r="K163" s="1" t="s">
        <v>47</v>
      </c>
      <c r="L163" s="1">
        <v>118</v>
      </c>
      <c r="M163" s="1">
        <v>19</v>
      </c>
      <c r="N163" s="1">
        <f>Delivery[[#This Row],[Delivery Time (min)]]-Delivery[[#This Row],[Delays (min)]]</f>
        <v>99</v>
      </c>
      <c r="O163" s="1" t="str">
        <f>IF(Delivery[[#This Row],[Delays (min)]]&gt;0,"Delayed", "On time")</f>
        <v>Delayed</v>
      </c>
      <c r="P163" s="1" t="str">
        <f>IF(Delivery[[#This Row],[Delays (min)]]&gt;15, "Extremely Delayed", IF(Delivery[[#This Row],[Delays (min)]]=0, "On time",  "Delayed"))</f>
        <v>Extremely Delayed</v>
      </c>
      <c r="Q163" s="1">
        <f>COUNTA(_xlfn.UNIQUE(Delivery[Driver ID]))</f>
        <v>100</v>
      </c>
      <c r="R163" s="1" t="s">
        <v>25</v>
      </c>
      <c r="S163" s="1">
        <f>COUNTA(_xlfn.UNIQUE(Delivery[Route]))</f>
        <v>5</v>
      </c>
      <c r="T163" s="1" t="s">
        <v>19</v>
      </c>
      <c r="U163" s="1" t="s">
        <v>27</v>
      </c>
      <c r="V163" s="1" t="s">
        <v>21</v>
      </c>
      <c r="W163" s="2">
        <v>45170.423611111109</v>
      </c>
    </row>
    <row r="164" spans="1:23" ht="15.75" customHeight="1" x14ac:dyDescent="0.35">
      <c r="A164" s="1">
        <v>1163</v>
      </c>
      <c r="B164" s="1" t="s">
        <v>310</v>
      </c>
      <c r="C164" s="1">
        <f>COUNTA(_xlfn.UNIQUE(Delivery[Delivery City]))</f>
        <v>5</v>
      </c>
      <c r="D164" s="1" t="s">
        <v>156</v>
      </c>
      <c r="E164" s="2">
        <v>45171.496527777781</v>
      </c>
      <c r="F164" s="1" t="s">
        <v>38</v>
      </c>
      <c r="G164" s="1" t="s">
        <v>55</v>
      </c>
      <c r="H164" s="20">
        <f>IFERROR(Delivery[[#This Row],[Delivery Time (min)]]/COUNTIFS(Delivery[Driver ID],Delivery[[#This Row],[Driver ID]]),"")</f>
        <v>5.5714285714285712</v>
      </c>
      <c r="I164" s="17" t="str">
        <f>IFERROR((IF(COUNTIFS(Delivery[Driver ID], Delivery[[#This Row],[Driver ID]]) &lt; 16, "Under Utilized","Utilized")), "")</f>
        <v>Under Utilized</v>
      </c>
      <c r="J164" s="1" t="s">
        <v>16</v>
      </c>
      <c r="K164" s="1" t="s">
        <v>17</v>
      </c>
      <c r="L164" s="1">
        <v>78</v>
      </c>
      <c r="M164" s="1">
        <v>0</v>
      </c>
      <c r="N164" s="1">
        <f>Delivery[[#This Row],[Delivery Time (min)]]-Delivery[[#This Row],[Delays (min)]]</f>
        <v>78</v>
      </c>
      <c r="O164" s="1" t="str">
        <f>IF(Delivery[[#This Row],[Delays (min)]]&gt;0,"Delayed", "On time")</f>
        <v>On time</v>
      </c>
      <c r="P164" s="1" t="str">
        <f>IF(Delivery[[#This Row],[Delays (min)]]&gt;15, "Extremely Delayed", IF(Delivery[[#This Row],[Delays (min)]]=0, "On time",  "Delayed"))</f>
        <v>On time</v>
      </c>
      <c r="Q164" s="1">
        <f>COUNTA(_xlfn.UNIQUE(Delivery[Driver ID]))</f>
        <v>100</v>
      </c>
      <c r="R164" s="1" t="s">
        <v>25</v>
      </c>
      <c r="S164" s="1">
        <f>COUNTA(_xlfn.UNIQUE(Delivery[Route]))</f>
        <v>5</v>
      </c>
      <c r="T164" s="1" t="s">
        <v>19</v>
      </c>
      <c r="U164" s="1" t="s">
        <v>27</v>
      </c>
      <c r="V164" s="1" t="s">
        <v>37</v>
      </c>
      <c r="W164" s="2">
        <v>45170.495833333334</v>
      </c>
    </row>
    <row r="165" spans="1:23" ht="15.75" customHeight="1" x14ac:dyDescent="0.35">
      <c r="A165" s="1">
        <v>1164</v>
      </c>
      <c r="B165" s="1" t="s">
        <v>311</v>
      </c>
      <c r="C165" s="1">
        <f>COUNTA(_xlfn.UNIQUE(Delivery[Delivery City]))</f>
        <v>5</v>
      </c>
      <c r="D165" s="1" t="s">
        <v>150</v>
      </c>
      <c r="E165" s="2">
        <v>45172.367361111108</v>
      </c>
      <c r="F165" s="1" t="s">
        <v>14</v>
      </c>
      <c r="G165" s="1" t="s">
        <v>124</v>
      </c>
      <c r="H165" s="20">
        <f>IFERROR(Delivery[[#This Row],[Delivery Time (min)]]/COUNTIFS(Delivery[Driver ID],Delivery[[#This Row],[Driver ID]]),"")</f>
        <v>10.727272727272727</v>
      </c>
      <c r="I165" s="17" t="str">
        <f>IFERROR((IF(COUNTIFS(Delivery[Driver ID], Delivery[[#This Row],[Driver ID]]) &lt; 16, "Under Utilized","Utilized")), "")</f>
        <v>Utilized</v>
      </c>
      <c r="J165" s="1" t="s">
        <v>23</v>
      </c>
      <c r="K165" s="1" t="s">
        <v>24</v>
      </c>
      <c r="L165" s="1">
        <v>236</v>
      </c>
      <c r="M165" s="1">
        <v>20</v>
      </c>
      <c r="N165" s="1">
        <f>Delivery[[#This Row],[Delivery Time (min)]]-Delivery[[#This Row],[Delays (min)]]</f>
        <v>216</v>
      </c>
      <c r="O165" s="1" t="str">
        <f>IF(Delivery[[#This Row],[Delays (min)]]&gt;0,"Delayed", "On time")</f>
        <v>Delayed</v>
      </c>
      <c r="P165" s="1" t="str">
        <f>IF(Delivery[[#This Row],[Delays (min)]]&gt;15, "Extremely Delayed", IF(Delivery[[#This Row],[Delays (min)]]=0, "On time",  "Delayed"))</f>
        <v>Extremely Delayed</v>
      </c>
      <c r="Q165" s="1">
        <f>COUNTA(_xlfn.UNIQUE(Delivery[Driver ID]))</f>
        <v>100</v>
      </c>
      <c r="R165" s="1" t="s">
        <v>30</v>
      </c>
      <c r="S165" s="1">
        <f>COUNTA(_xlfn.UNIQUE(Delivery[Route]))</f>
        <v>5</v>
      </c>
      <c r="T165" s="1" t="s">
        <v>40</v>
      </c>
      <c r="U165" s="1" t="s">
        <v>27</v>
      </c>
      <c r="V165" s="1" t="s">
        <v>37</v>
      </c>
      <c r="W165" s="2">
        <v>45170.362500000003</v>
      </c>
    </row>
    <row r="166" spans="1:23" ht="15.75" customHeight="1" x14ac:dyDescent="0.35">
      <c r="A166" s="1">
        <v>1165</v>
      </c>
      <c r="B166" s="1" t="s">
        <v>312</v>
      </c>
      <c r="C166" s="1">
        <f>COUNTA(_xlfn.UNIQUE(Delivery[Delivery City]))</f>
        <v>5</v>
      </c>
      <c r="D166" s="1" t="s">
        <v>150</v>
      </c>
      <c r="E166" s="2">
        <v>45175.450694444444</v>
      </c>
      <c r="F166" s="1" t="s">
        <v>38</v>
      </c>
      <c r="G166" s="1" t="s">
        <v>91</v>
      </c>
      <c r="H166" s="20">
        <f>IFERROR(Delivery[[#This Row],[Delivery Time (min)]]/COUNTIFS(Delivery[Driver ID],Delivery[[#This Row],[Driver ID]]),"")</f>
        <v>4.6470588235294121</v>
      </c>
      <c r="I166" s="17" t="str">
        <f>IFERROR((IF(COUNTIFS(Delivery[Driver ID], Delivery[[#This Row],[Driver ID]]) &lt; 16, "Under Utilized","Utilized")), "")</f>
        <v>Utilized</v>
      </c>
      <c r="J166" s="1" t="s">
        <v>16</v>
      </c>
      <c r="K166" s="1" t="s">
        <v>29</v>
      </c>
      <c r="L166" s="1">
        <v>79</v>
      </c>
      <c r="M166" s="1">
        <v>15</v>
      </c>
      <c r="N166" s="1">
        <f>Delivery[[#This Row],[Delivery Time (min)]]-Delivery[[#This Row],[Delays (min)]]</f>
        <v>64</v>
      </c>
      <c r="O166" s="1" t="str">
        <f>IF(Delivery[[#This Row],[Delays (min)]]&gt;0,"Delayed", "On time")</f>
        <v>Delayed</v>
      </c>
      <c r="P166" s="1" t="str">
        <f>IF(Delivery[[#This Row],[Delays (min)]]&gt;15, "Extremely Delayed", IF(Delivery[[#This Row],[Delays (min)]]=0, "On time",  "Delayed"))</f>
        <v>Delayed</v>
      </c>
      <c r="Q166" s="1">
        <f>COUNTA(_xlfn.UNIQUE(Delivery[Driver ID]))</f>
        <v>100</v>
      </c>
      <c r="R166" s="1" t="s">
        <v>18</v>
      </c>
      <c r="S166" s="1">
        <f>COUNTA(_xlfn.UNIQUE(Delivery[Route]))</f>
        <v>5</v>
      </c>
      <c r="T166" s="1" t="s">
        <v>32</v>
      </c>
      <c r="U166" s="1" t="s">
        <v>27</v>
      </c>
      <c r="V166" s="1" t="s">
        <v>41</v>
      </c>
      <c r="W166" s="2">
        <v>45170.530555555553</v>
      </c>
    </row>
    <row r="167" spans="1:23" ht="15.75" customHeight="1" x14ac:dyDescent="0.35">
      <c r="A167" s="1">
        <v>1166</v>
      </c>
      <c r="B167" s="1" t="s">
        <v>313</v>
      </c>
      <c r="C167" s="1">
        <f>COUNTA(_xlfn.UNIQUE(Delivery[Delivery City]))</f>
        <v>5</v>
      </c>
      <c r="D167" s="1" t="s">
        <v>167</v>
      </c>
      <c r="E167" s="2">
        <v>45174.336805555555</v>
      </c>
      <c r="F167" s="1" t="s">
        <v>14</v>
      </c>
      <c r="G167" s="1" t="s">
        <v>125</v>
      </c>
      <c r="H167" s="20">
        <f>IFERROR(Delivery[[#This Row],[Delivery Time (min)]]/COUNTIFS(Delivery[Driver ID],Delivery[[#This Row],[Driver ID]]),"")</f>
        <v>11.923076923076923</v>
      </c>
      <c r="I167" s="17" t="str">
        <f>IFERROR((IF(COUNTIFS(Delivery[Driver ID], Delivery[[#This Row],[Driver ID]]) &lt; 16, "Under Utilized","Utilized")), "")</f>
        <v>Under Utilized</v>
      </c>
      <c r="J167" s="1" t="s">
        <v>23</v>
      </c>
      <c r="K167" s="1" t="s">
        <v>35</v>
      </c>
      <c r="L167" s="1">
        <v>155</v>
      </c>
      <c r="M167" s="1">
        <v>13</v>
      </c>
      <c r="N167" s="1">
        <f>Delivery[[#This Row],[Delivery Time (min)]]-Delivery[[#This Row],[Delays (min)]]</f>
        <v>142</v>
      </c>
      <c r="O167" s="1" t="str">
        <f>IF(Delivery[[#This Row],[Delays (min)]]&gt;0,"Delayed", "On time")</f>
        <v>Delayed</v>
      </c>
      <c r="P167" s="1" t="str">
        <f>IF(Delivery[[#This Row],[Delays (min)]]&gt;15, "Extremely Delayed", IF(Delivery[[#This Row],[Delays (min)]]=0, "On time",  "Delayed"))</f>
        <v>Delayed</v>
      </c>
      <c r="Q167" s="1">
        <f>COUNTA(_xlfn.UNIQUE(Delivery[Driver ID]))</f>
        <v>100</v>
      </c>
      <c r="R167" s="1" t="s">
        <v>30</v>
      </c>
      <c r="S167" s="1">
        <f>COUNTA(_xlfn.UNIQUE(Delivery[Route]))</f>
        <v>5</v>
      </c>
      <c r="T167" s="1" t="s">
        <v>32</v>
      </c>
      <c r="U167" s="1" t="s">
        <v>27</v>
      </c>
      <c r="V167" s="1" t="s">
        <v>21</v>
      </c>
      <c r="W167" s="2">
        <v>45170.42083333333</v>
      </c>
    </row>
    <row r="168" spans="1:23" ht="15.75" customHeight="1" x14ac:dyDescent="0.35">
      <c r="A168" s="1">
        <v>1167</v>
      </c>
      <c r="B168" s="1" t="s">
        <v>314</v>
      </c>
      <c r="C168" s="1">
        <f>COUNTA(_xlfn.UNIQUE(Delivery[Delivery City]))</f>
        <v>5</v>
      </c>
      <c r="D168" s="1" t="s">
        <v>156</v>
      </c>
      <c r="E168" s="2">
        <v>45174.479166666664</v>
      </c>
      <c r="F168" s="1" t="s">
        <v>14</v>
      </c>
      <c r="G168" s="1" t="s">
        <v>81</v>
      </c>
      <c r="H168" s="20">
        <f>IFERROR(Delivery[[#This Row],[Delivery Time (min)]]/COUNTIFS(Delivery[Driver ID],Delivery[[#This Row],[Driver ID]]),"")</f>
        <v>2.76</v>
      </c>
      <c r="I168" s="17" t="str">
        <f>IFERROR((IF(COUNTIFS(Delivery[Driver ID], Delivery[[#This Row],[Driver ID]]) &lt; 16, "Under Utilized","Utilized")), "")</f>
        <v>Utilized</v>
      </c>
      <c r="J168" s="1" t="s">
        <v>34</v>
      </c>
      <c r="K168" s="1" t="s">
        <v>35</v>
      </c>
      <c r="L168" s="1">
        <v>69</v>
      </c>
      <c r="M168" s="1">
        <v>8</v>
      </c>
      <c r="N168" s="1">
        <f>Delivery[[#This Row],[Delivery Time (min)]]-Delivery[[#This Row],[Delays (min)]]</f>
        <v>61</v>
      </c>
      <c r="O168" s="1" t="str">
        <f>IF(Delivery[[#This Row],[Delays (min)]]&gt;0,"Delayed", "On time")</f>
        <v>Delayed</v>
      </c>
      <c r="P168" s="1" t="str">
        <f>IF(Delivery[[#This Row],[Delays (min)]]&gt;15, "Extremely Delayed", IF(Delivery[[#This Row],[Delays (min)]]=0, "On time",  "Delayed"))</f>
        <v>Delayed</v>
      </c>
      <c r="Q168" s="1">
        <f>COUNTA(_xlfn.UNIQUE(Delivery[Driver ID]))</f>
        <v>100</v>
      </c>
      <c r="R168" s="1" t="s">
        <v>25</v>
      </c>
      <c r="S168" s="1">
        <f>COUNTA(_xlfn.UNIQUE(Delivery[Route]))</f>
        <v>5</v>
      </c>
      <c r="T168" s="1" t="s">
        <v>19</v>
      </c>
      <c r="U168" s="1" t="s">
        <v>27</v>
      </c>
      <c r="V168" s="1" t="s">
        <v>41</v>
      </c>
      <c r="W168" s="2">
        <v>45170.501388888886</v>
      </c>
    </row>
    <row r="169" spans="1:23" ht="15.75" customHeight="1" x14ac:dyDescent="0.35">
      <c r="A169" s="1">
        <v>1168</v>
      </c>
      <c r="B169" s="1" t="s">
        <v>315</v>
      </c>
      <c r="C169" s="1">
        <f>COUNTA(_xlfn.UNIQUE(Delivery[Delivery City]))</f>
        <v>5</v>
      </c>
      <c r="D169" s="1" t="s">
        <v>154</v>
      </c>
      <c r="E169" s="2">
        <v>45170.675000000003</v>
      </c>
      <c r="F169" s="1" t="s">
        <v>14</v>
      </c>
      <c r="G169" s="1" t="s">
        <v>100</v>
      </c>
      <c r="H169" s="20">
        <f>IFERROR(Delivery[[#This Row],[Delivery Time (min)]]/COUNTIFS(Delivery[Driver ID],Delivery[[#This Row],[Driver ID]]),"")</f>
        <v>6.2307692307692308</v>
      </c>
      <c r="I169" s="17" t="str">
        <f>IFERROR((IF(COUNTIFS(Delivery[Driver ID], Delivery[[#This Row],[Driver ID]]) &lt; 16, "Under Utilized","Utilized")), "")</f>
        <v>Under Utilized</v>
      </c>
      <c r="J169" s="1" t="s">
        <v>34</v>
      </c>
      <c r="K169" s="1" t="s">
        <v>24</v>
      </c>
      <c r="L169" s="1">
        <v>81</v>
      </c>
      <c r="M169" s="1">
        <v>15</v>
      </c>
      <c r="N169" s="1">
        <f>Delivery[[#This Row],[Delivery Time (min)]]-Delivery[[#This Row],[Delays (min)]]</f>
        <v>66</v>
      </c>
      <c r="O169" s="1" t="str">
        <f>IF(Delivery[[#This Row],[Delays (min)]]&gt;0,"Delayed", "On time")</f>
        <v>Delayed</v>
      </c>
      <c r="P169" s="1" t="str">
        <f>IF(Delivery[[#This Row],[Delays (min)]]&gt;15, "Extremely Delayed", IF(Delivery[[#This Row],[Delays (min)]]=0, "On time",  "Delayed"))</f>
        <v>Delayed</v>
      </c>
      <c r="Q169" s="1">
        <f>COUNTA(_xlfn.UNIQUE(Delivery[Driver ID]))</f>
        <v>100</v>
      </c>
      <c r="R169" s="1" t="s">
        <v>25</v>
      </c>
      <c r="S169" s="1">
        <f>COUNTA(_xlfn.UNIQUE(Delivery[Route]))</f>
        <v>5</v>
      </c>
      <c r="T169" s="1" t="s">
        <v>40</v>
      </c>
      <c r="U169" s="1" t="s">
        <v>20</v>
      </c>
      <c r="V169" s="1" t="s">
        <v>41</v>
      </c>
      <c r="W169" s="2">
        <v>45170.451388888891</v>
      </c>
    </row>
    <row r="170" spans="1:23" ht="15.75" customHeight="1" x14ac:dyDescent="0.35">
      <c r="A170" s="1">
        <v>1169</v>
      </c>
      <c r="B170" s="1" t="s">
        <v>316</v>
      </c>
      <c r="C170" s="1">
        <f>COUNTA(_xlfn.UNIQUE(Delivery[Delivery City]))</f>
        <v>5</v>
      </c>
      <c r="D170" s="1" t="s">
        <v>154</v>
      </c>
      <c r="E170" s="2">
        <v>45170.498611111114</v>
      </c>
      <c r="F170" s="1" t="s">
        <v>38</v>
      </c>
      <c r="G170" s="1" t="s">
        <v>81</v>
      </c>
      <c r="H170" s="20">
        <f>IFERROR(Delivery[[#This Row],[Delivery Time (min)]]/COUNTIFS(Delivery[Driver ID],Delivery[[#This Row],[Driver ID]]),"")</f>
        <v>8.92</v>
      </c>
      <c r="I170" s="17" t="str">
        <f>IFERROR((IF(COUNTIFS(Delivery[Driver ID], Delivery[[#This Row],[Driver ID]]) &lt; 16, "Under Utilized","Utilized")), "")</f>
        <v>Utilized</v>
      </c>
      <c r="J170" s="1" t="s">
        <v>16</v>
      </c>
      <c r="K170" s="1" t="s">
        <v>47</v>
      </c>
      <c r="L170" s="1">
        <v>223</v>
      </c>
      <c r="M170" s="1">
        <v>0</v>
      </c>
      <c r="N170" s="1">
        <f>Delivery[[#This Row],[Delivery Time (min)]]-Delivery[[#This Row],[Delays (min)]]</f>
        <v>223</v>
      </c>
      <c r="O170" s="1" t="str">
        <f>IF(Delivery[[#This Row],[Delays (min)]]&gt;0,"Delayed", "On time")</f>
        <v>On time</v>
      </c>
      <c r="P170" s="1" t="str">
        <f>IF(Delivery[[#This Row],[Delays (min)]]&gt;15, "Extremely Delayed", IF(Delivery[[#This Row],[Delays (min)]]=0, "On time",  "Delayed"))</f>
        <v>On time</v>
      </c>
      <c r="Q170" s="1">
        <f>COUNTA(_xlfn.UNIQUE(Delivery[Driver ID]))</f>
        <v>100</v>
      </c>
      <c r="R170" s="1" t="s">
        <v>18</v>
      </c>
      <c r="S170" s="1">
        <f>COUNTA(_xlfn.UNIQUE(Delivery[Route]))</f>
        <v>5</v>
      </c>
      <c r="T170" s="1" t="s">
        <v>32</v>
      </c>
      <c r="U170" s="1" t="s">
        <v>36</v>
      </c>
      <c r="V170" s="1" t="s">
        <v>37</v>
      </c>
      <c r="W170" s="2">
        <v>45170.51458333333</v>
      </c>
    </row>
    <row r="171" spans="1:23" ht="15.75" customHeight="1" x14ac:dyDescent="0.35">
      <c r="A171" s="1">
        <v>1170</v>
      </c>
      <c r="B171" s="1" t="s">
        <v>317</v>
      </c>
      <c r="C171" s="1">
        <f>COUNTA(_xlfn.UNIQUE(Delivery[Delivery City]))</f>
        <v>5</v>
      </c>
      <c r="D171" s="1" t="s">
        <v>154</v>
      </c>
      <c r="E171" s="2">
        <v>45171.604166666664</v>
      </c>
      <c r="F171" s="1" t="s">
        <v>38</v>
      </c>
      <c r="G171" s="1" t="s">
        <v>62</v>
      </c>
      <c r="H171" s="20">
        <f>IFERROR(Delivery[[#This Row],[Delivery Time (min)]]/COUNTIFS(Delivery[Driver ID],Delivery[[#This Row],[Driver ID]]),"")</f>
        <v>4.9230769230769234</v>
      </c>
      <c r="I171" s="17" t="str">
        <f>IFERROR((IF(COUNTIFS(Delivery[Driver ID], Delivery[[#This Row],[Driver ID]]) &lt; 16, "Under Utilized","Utilized")), "")</f>
        <v>Under Utilized</v>
      </c>
      <c r="J171" s="1" t="s">
        <v>34</v>
      </c>
      <c r="K171" s="1" t="s">
        <v>35</v>
      </c>
      <c r="L171" s="1">
        <v>64</v>
      </c>
      <c r="M171" s="1">
        <v>25</v>
      </c>
      <c r="N171" s="1">
        <f>Delivery[[#This Row],[Delivery Time (min)]]-Delivery[[#This Row],[Delays (min)]]</f>
        <v>39</v>
      </c>
      <c r="O171" s="1" t="str">
        <f>IF(Delivery[[#This Row],[Delays (min)]]&gt;0,"Delayed", "On time")</f>
        <v>Delayed</v>
      </c>
      <c r="P171" s="1" t="str">
        <f>IF(Delivery[[#This Row],[Delays (min)]]&gt;15, "Extremely Delayed", IF(Delivery[[#This Row],[Delays (min)]]=0, "On time",  "Delayed"))</f>
        <v>Extremely Delayed</v>
      </c>
      <c r="Q171" s="1">
        <f>COUNTA(_xlfn.UNIQUE(Delivery[Driver ID]))</f>
        <v>100</v>
      </c>
      <c r="R171" s="1" t="s">
        <v>18</v>
      </c>
      <c r="S171" s="1">
        <f>COUNTA(_xlfn.UNIQUE(Delivery[Route]))</f>
        <v>5</v>
      </c>
      <c r="T171" s="1" t="s">
        <v>32</v>
      </c>
      <c r="U171" s="1" t="s">
        <v>27</v>
      </c>
      <c r="V171" s="1" t="s">
        <v>37</v>
      </c>
      <c r="W171" s="2">
        <v>45170.550694444442</v>
      </c>
    </row>
    <row r="172" spans="1:23" ht="15.75" customHeight="1" x14ac:dyDescent="0.35">
      <c r="A172" s="1">
        <v>1171</v>
      </c>
      <c r="B172" s="1" t="s">
        <v>318</v>
      </c>
      <c r="C172" s="1">
        <f>COUNTA(_xlfn.UNIQUE(Delivery[Delivery City]))</f>
        <v>5</v>
      </c>
      <c r="D172" s="1" t="s">
        <v>156</v>
      </c>
      <c r="E172" s="2">
        <v>45177.488194444442</v>
      </c>
      <c r="F172" s="1" t="s">
        <v>38</v>
      </c>
      <c r="G172" s="1" t="s">
        <v>87</v>
      </c>
      <c r="H172" s="20">
        <f>IFERROR(Delivery[[#This Row],[Delivery Time (min)]]/COUNTIFS(Delivery[Driver ID],Delivery[[#This Row],[Driver ID]]),"")</f>
        <v>7.6111111111111107</v>
      </c>
      <c r="I172" s="17" t="str">
        <f>IFERROR((IF(COUNTIFS(Delivery[Driver ID], Delivery[[#This Row],[Driver ID]]) &lt; 16, "Under Utilized","Utilized")), "")</f>
        <v>Utilized</v>
      </c>
      <c r="J172" s="1" t="s">
        <v>23</v>
      </c>
      <c r="K172" s="1" t="s">
        <v>17</v>
      </c>
      <c r="L172" s="1">
        <v>137</v>
      </c>
      <c r="M172" s="1">
        <v>23</v>
      </c>
      <c r="N172" s="1">
        <f>Delivery[[#This Row],[Delivery Time (min)]]-Delivery[[#This Row],[Delays (min)]]</f>
        <v>114</v>
      </c>
      <c r="O172" s="1" t="str">
        <f>IF(Delivery[[#This Row],[Delays (min)]]&gt;0,"Delayed", "On time")</f>
        <v>Delayed</v>
      </c>
      <c r="P172" s="1" t="str">
        <f>IF(Delivery[[#This Row],[Delays (min)]]&gt;15, "Extremely Delayed", IF(Delivery[[#This Row],[Delays (min)]]=0, "On time",  "Delayed"))</f>
        <v>Extremely Delayed</v>
      </c>
      <c r="Q172" s="1">
        <f>COUNTA(_xlfn.UNIQUE(Delivery[Driver ID]))</f>
        <v>100</v>
      </c>
      <c r="R172" s="1" t="s">
        <v>25</v>
      </c>
      <c r="S172" s="1">
        <f>COUNTA(_xlfn.UNIQUE(Delivery[Route]))</f>
        <v>5</v>
      </c>
      <c r="T172" s="1" t="s">
        <v>32</v>
      </c>
      <c r="U172" s="1" t="s">
        <v>20</v>
      </c>
      <c r="V172" s="1" t="s">
        <v>41</v>
      </c>
      <c r="W172" s="2">
        <v>45170.427083333336</v>
      </c>
    </row>
    <row r="173" spans="1:23" ht="15.75" customHeight="1" x14ac:dyDescent="0.35">
      <c r="A173" s="1">
        <v>1172</v>
      </c>
      <c r="B173" s="1" t="s">
        <v>319</v>
      </c>
      <c r="C173" s="1">
        <f>COUNTA(_xlfn.UNIQUE(Delivery[Delivery City]))</f>
        <v>5</v>
      </c>
      <c r="D173" s="1" t="s">
        <v>156</v>
      </c>
      <c r="E173" s="2">
        <v>45171.401388888888</v>
      </c>
      <c r="F173" s="1" t="s">
        <v>38</v>
      </c>
      <c r="G173" s="1" t="s">
        <v>107</v>
      </c>
      <c r="H173" s="20">
        <f>IFERROR(Delivery[[#This Row],[Delivery Time (min)]]/COUNTIFS(Delivery[Driver ID],Delivery[[#This Row],[Driver ID]]),"")</f>
        <v>14.583333333333334</v>
      </c>
      <c r="I173" s="17" t="str">
        <f>IFERROR((IF(COUNTIFS(Delivery[Driver ID], Delivery[[#This Row],[Driver ID]]) &lt; 16, "Under Utilized","Utilized")), "")</f>
        <v>Under Utilized</v>
      </c>
      <c r="J173" s="1" t="s">
        <v>23</v>
      </c>
      <c r="K173" s="1" t="s">
        <v>17</v>
      </c>
      <c r="L173" s="1">
        <v>175</v>
      </c>
      <c r="M173" s="1">
        <v>1</v>
      </c>
      <c r="N173" s="1">
        <f>Delivery[[#This Row],[Delivery Time (min)]]-Delivery[[#This Row],[Delays (min)]]</f>
        <v>174</v>
      </c>
      <c r="O173" s="1" t="str">
        <f>IF(Delivery[[#This Row],[Delays (min)]]&gt;0,"Delayed", "On time")</f>
        <v>Delayed</v>
      </c>
      <c r="P173" s="1" t="str">
        <f>IF(Delivery[[#This Row],[Delays (min)]]&gt;15, "Extremely Delayed", IF(Delivery[[#This Row],[Delays (min)]]=0, "On time",  "Delayed"))</f>
        <v>Delayed</v>
      </c>
      <c r="Q173" s="1">
        <f>COUNTA(_xlfn.UNIQUE(Delivery[Driver ID]))</f>
        <v>100</v>
      </c>
      <c r="R173" s="1" t="s">
        <v>18</v>
      </c>
      <c r="S173" s="1">
        <f>COUNTA(_xlfn.UNIQUE(Delivery[Route]))</f>
        <v>5</v>
      </c>
      <c r="T173" s="1" t="s">
        <v>40</v>
      </c>
      <c r="U173" s="1" t="s">
        <v>36</v>
      </c>
      <c r="V173" s="1" t="s">
        <v>41</v>
      </c>
      <c r="W173" s="2">
        <v>45170.711805555555</v>
      </c>
    </row>
    <row r="174" spans="1:23" ht="15.75" customHeight="1" x14ac:dyDescent="0.35">
      <c r="A174" s="1">
        <v>1173</v>
      </c>
      <c r="B174" s="1" t="s">
        <v>320</v>
      </c>
      <c r="C174" s="1">
        <f>COUNTA(_xlfn.UNIQUE(Delivery[Delivery City]))</f>
        <v>5</v>
      </c>
      <c r="D174" s="1" t="s">
        <v>150</v>
      </c>
      <c r="E174" s="2">
        <v>45170.434027777781</v>
      </c>
      <c r="F174" s="1" t="s">
        <v>38</v>
      </c>
      <c r="G174" s="1" t="s">
        <v>75</v>
      </c>
      <c r="H174" s="20">
        <f>IFERROR(Delivery[[#This Row],[Delivery Time (min)]]/COUNTIFS(Delivery[Driver ID],Delivery[[#This Row],[Driver ID]]),"")</f>
        <v>17.285714285714285</v>
      </c>
      <c r="I174" s="17" t="str">
        <f>IFERROR((IF(COUNTIFS(Delivery[Driver ID], Delivery[[#This Row],[Driver ID]]) &lt; 16, "Under Utilized","Utilized")), "")</f>
        <v>Under Utilized</v>
      </c>
      <c r="J174" s="1" t="s">
        <v>23</v>
      </c>
      <c r="K174" s="1" t="s">
        <v>17</v>
      </c>
      <c r="L174" s="1">
        <v>121</v>
      </c>
      <c r="M174" s="1">
        <v>29</v>
      </c>
      <c r="N174" s="1">
        <f>Delivery[[#This Row],[Delivery Time (min)]]-Delivery[[#This Row],[Delays (min)]]</f>
        <v>92</v>
      </c>
      <c r="O174" s="1" t="str">
        <f>IF(Delivery[[#This Row],[Delays (min)]]&gt;0,"Delayed", "On time")</f>
        <v>Delayed</v>
      </c>
      <c r="P174" s="1" t="str">
        <f>IF(Delivery[[#This Row],[Delays (min)]]&gt;15, "Extremely Delayed", IF(Delivery[[#This Row],[Delays (min)]]=0, "On time",  "Delayed"))</f>
        <v>Extremely Delayed</v>
      </c>
      <c r="Q174" s="1">
        <f>COUNTA(_xlfn.UNIQUE(Delivery[Driver ID]))</f>
        <v>100</v>
      </c>
      <c r="R174" s="1" t="s">
        <v>18</v>
      </c>
      <c r="S174" s="1">
        <f>COUNTA(_xlfn.UNIQUE(Delivery[Route]))</f>
        <v>5</v>
      </c>
      <c r="T174" s="1" t="s">
        <v>40</v>
      </c>
      <c r="U174" s="1" t="s">
        <v>20</v>
      </c>
      <c r="V174" s="1" t="s">
        <v>21</v>
      </c>
      <c r="W174" s="2">
        <v>45170.398611111108</v>
      </c>
    </row>
    <row r="175" spans="1:23" ht="15.75" customHeight="1" x14ac:dyDescent="0.35">
      <c r="A175" s="1">
        <v>1174</v>
      </c>
      <c r="B175" s="1" t="s">
        <v>321</v>
      </c>
      <c r="C175" s="1">
        <f>COUNTA(_xlfn.UNIQUE(Delivery[Delivery City]))</f>
        <v>5</v>
      </c>
      <c r="D175" s="1" t="s">
        <v>154</v>
      </c>
      <c r="E175" s="2">
        <v>45172.448611111111</v>
      </c>
      <c r="F175" s="1" t="s">
        <v>14</v>
      </c>
      <c r="G175" s="1" t="s">
        <v>84</v>
      </c>
      <c r="H175" s="20">
        <f>IFERROR(Delivery[[#This Row],[Delivery Time (min)]]/COUNTIFS(Delivery[Driver ID],Delivery[[#This Row],[Driver ID]]),"")</f>
        <v>12.714285714285714</v>
      </c>
      <c r="I175" s="17" t="str">
        <f>IFERROR((IF(COUNTIFS(Delivery[Driver ID], Delivery[[#This Row],[Driver ID]]) &lt; 16, "Under Utilized","Utilized")), "")</f>
        <v>Under Utilized</v>
      </c>
      <c r="J175" s="1" t="s">
        <v>34</v>
      </c>
      <c r="K175" s="1" t="s">
        <v>35</v>
      </c>
      <c r="L175" s="1">
        <v>178</v>
      </c>
      <c r="M175" s="1">
        <v>10</v>
      </c>
      <c r="N175" s="1">
        <f>Delivery[[#This Row],[Delivery Time (min)]]-Delivery[[#This Row],[Delays (min)]]</f>
        <v>168</v>
      </c>
      <c r="O175" s="1" t="str">
        <f>IF(Delivery[[#This Row],[Delays (min)]]&gt;0,"Delayed", "On time")</f>
        <v>Delayed</v>
      </c>
      <c r="P175" s="1" t="str">
        <f>IF(Delivery[[#This Row],[Delays (min)]]&gt;15, "Extremely Delayed", IF(Delivery[[#This Row],[Delays (min)]]=0, "On time",  "Delayed"))</f>
        <v>Delayed</v>
      </c>
      <c r="Q175" s="1">
        <f>COUNTA(_xlfn.UNIQUE(Delivery[Driver ID]))</f>
        <v>100</v>
      </c>
      <c r="R175" s="1" t="s">
        <v>18</v>
      </c>
      <c r="S175" s="1">
        <f>COUNTA(_xlfn.UNIQUE(Delivery[Route]))</f>
        <v>5</v>
      </c>
      <c r="T175" s="1" t="s">
        <v>26</v>
      </c>
      <c r="U175" s="1" t="s">
        <v>27</v>
      </c>
      <c r="V175" s="1" t="s">
        <v>37</v>
      </c>
      <c r="W175" s="2">
        <v>45170.675694444442</v>
      </c>
    </row>
    <row r="176" spans="1:23" ht="15.75" customHeight="1" x14ac:dyDescent="0.35">
      <c r="A176" s="1">
        <v>1175</v>
      </c>
      <c r="B176" s="1" t="s">
        <v>322</v>
      </c>
      <c r="C176" s="1">
        <f>COUNTA(_xlfn.UNIQUE(Delivery[Delivery City]))</f>
        <v>5</v>
      </c>
      <c r="D176" s="1" t="s">
        <v>154</v>
      </c>
      <c r="E176" s="2">
        <v>45172.384027777778</v>
      </c>
      <c r="F176" s="1" t="s">
        <v>38</v>
      </c>
      <c r="G176" s="1" t="s">
        <v>66</v>
      </c>
      <c r="H176" s="20">
        <f>IFERROR(Delivery[[#This Row],[Delivery Time (min)]]/COUNTIFS(Delivery[Driver ID],Delivery[[#This Row],[Driver ID]]),"")</f>
        <v>10.384615384615385</v>
      </c>
      <c r="I176" s="17" t="str">
        <f>IFERROR((IF(COUNTIFS(Delivery[Driver ID], Delivery[[#This Row],[Driver ID]]) &lt; 16, "Under Utilized","Utilized")), "")</f>
        <v>Under Utilized</v>
      </c>
      <c r="J176" s="1" t="s">
        <v>34</v>
      </c>
      <c r="K176" s="1" t="s">
        <v>24</v>
      </c>
      <c r="L176" s="1">
        <v>135</v>
      </c>
      <c r="M176" s="1">
        <v>16</v>
      </c>
      <c r="N176" s="1">
        <f>Delivery[[#This Row],[Delivery Time (min)]]-Delivery[[#This Row],[Delays (min)]]</f>
        <v>119</v>
      </c>
      <c r="O176" s="1" t="str">
        <f>IF(Delivery[[#This Row],[Delays (min)]]&gt;0,"Delayed", "On time")</f>
        <v>Delayed</v>
      </c>
      <c r="P176" s="1" t="str">
        <f>IF(Delivery[[#This Row],[Delays (min)]]&gt;15, "Extremely Delayed", IF(Delivery[[#This Row],[Delays (min)]]=0, "On time",  "Delayed"))</f>
        <v>Extremely Delayed</v>
      </c>
      <c r="Q176" s="1">
        <f>COUNTA(_xlfn.UNIQUE(Delivery[Driver ID]))</f>
        <v>100</v>
      </c>
      <c r="R176" s="1" t="s">
        <v>30</v>
      </c>
      <c r="S176" s="1">
        <f>COUNTA(_xlfn.UNIQUE(Delivery[Route]))</f>
        <v>5</v>
      </c>
      <c r="T176" s="1" t="s">
        <v>40</v>
      </c>
      <c r="U176" s="1" t="s">
        <v>20</v>
      </c>
      <c r="V176" s="1" t="s">
        <v>41</v>
      </c>
      <c r="W176" s="2">
        <v>45170.583333333336</v>
      </c>
    </row>
    <row r="177" spans="1:23" ht="15.75" customHeight="1" x14ac:dyDescent="0.35">
      <c r="A177" s="1">
        <v>1176</v>
      </c>
      <c r="B177" s="1" t="s">
        <v>323</v>
      </c>
      <c r="C177" s="1">
        <f>COUNTA(_xlfn.UNIQUE(Delivery[Delivery City]))</f>
        <v>5</v>
      </c>
      <c r="D177" s="1" t="s">
        <v>167</v>
      </c>
      <c r="E177" s="2">
        <v>45177.413194444445</v>
      </c>
      <c r="F177" s="1" t="s">
        <v>14</v>
      </c>
      <c r="G177" s="1" t="s">
        <v>39</v>
      </c>
      <c r="H177" s="20">
        <f>IFERROR(Delivery[[#This Row],[Delivery Time (min)]]/COUNTIFS(Delivery[Driver ID],Delivery[[#This Row],[Driver ID]]),"")</f>
        <v>8.6</v>
      </c>
      <c r="I177" s="17" t="str">
        <f>IFERROR((IF(COUNTIFS(Delivery[Driver ID], Delivery[[#This Row],[Driver ID]]) &lt; 16, "Under Utilized","Utilized")), "")</f>
        <v>Utilized</v>
      </c>
      <c r="J177" s="1" t="s">
        <v>23</v>
      </c>
      <c r="K177" s="1" t="s">
        <v>17</v>
      </c>
      <c r="L177" s="1">
        <v>172</v>
      </c>
      <c r="M177" s="1">
        <v>12</v>
      </c>
      <c r="N177" s="1">
        <f>Delivery[[#This Row],[Delivery Time (min)]]-Delivery[[#This Row],[Delays (min)]]</f>
        <v>160</v>
      </c>
      <c r="O177" s="1" t="str">
        <f>IF(Delivery[[#This Row],[Delays (min)]]&gt;0,"Delayed", "On time")</f>
        <v>Delayed</v>
      </c>
      <c r="P177" s="1" t="str">
        <f>IF(Delivery[[#This Row],[Delays (min)]]&gt;15, "Extremely Delayed", IF(Delivery[[#This Row],[Delays (min)]]=0, "On time",  "Delayed"))</f>
        <v>Delayed</v>
      </c>
      <c r="Q177" s="1">
        <f>COUNTA(_xlfn.UNIQUE(Delivery[Driver ID]))</f>
        <v>100</v>
      </c>
      <c r="R177" s="1" t="s">
        <v>30</v>
      </c>
      <c r="S177" s="1">
        <f>COUNTA(_xlfn.UNIQUE(Delivery[Route]))</f>
        <v>5</v>
      </c>
      <c r="T177" s="1" t="s">
        <v>40</v>
      </c>
      <c r="U177" s="1" t="s">
        <v>27</v>
      </c>
      <c r="V177" s="1" t="s">
        <v>37</v>
      </c>
      <c r="W177" s="2">
        <v>45170.590277777781</v>
      </c>
    </row>
    <row r="178" spans="1:23" ht="15.75" customHeight="1" x14ac:dyDescent="0.35">
      <c r="A178" s="1">
        <v>1177</v>
      </c>
      <c r="B178" s="1" t="s">
        <v>324</v>
      </c>
      <c r="C178" s="1">
        <f>COUNTA(_xlfn.UNIQUE(Delivery[Delivery City]))</f>
        <v>5</v>
      </c>
      <c r="D178" s="1" t="s">
        <v>156</v>
      </c>
      <c r="E178" s="2">
        <v>45172.603472222225</v>
      </c>
      <c r="F178" s="1" t="s">
        <v>14</v>
      </c>
      <c r="G178" s="1" t="s">
        <v>94</v>
      </c>
      <c r="H178" s="20">
        <f>IFERROR(Delivery[[#This Row],[Delivery Time (min)]]/COUNTIFS(Delivery[Driver ID],Delivery[[#This Row],[Driver ID]]),"")</f>
        <v>9.6818181818181817</v>
      </c>
      <c r="I178" s="17" t="str">
        <f>IFERROR((IF(COUNTIFS(Delivery[Driver ID], Delivery[[#This Row],[Driver ID]]) &lt; 16, "Under Utilized","Utilized")), "")</f>
        <v>Utilized</v>
      </c>
      <c r="J178" s="1" t="s">
        <v>34</v>
      </c>
      <c r="K178" s="1" t="s">
        <v>47</v>
      </c>
      <c r="L178" s="1">
        <v>213</v>
      </c>
      <c r="M178" s="1">
        <v>10</v>
      </c>
      <c r="N178" s="1">
        <f>Delivery[[#This Row],[Delivery Time (min)]]-Delivery[[#This Row],[Delays (min)]]</f>
        <v>203</v>
      </c>
      <c r="O178" s="1" t="str">
        <f>IF(Delivery[[#This Row],[Delays (min)]]&gt;0,"Delayed", "On time")</f>
        <v>Delayed</v>
      </c>
      <c r="P178" s="1" t="str">
        <f>IF(Delivery[[#This Row],[Delays (min)]]&gt;15, "Extremely Delayed", IF(Delivery[[#This Row],[Delays (min)]]=0, "On time",  "Delayed"))</f>
        <v>Delayed</v>
      </c>
      <c r="Q178" s="1">
        <f>COUNTA(_xlfn.UNIQUE(Delivery[Driver ID]))</f>
        <v>100</v>
      </c>
      <c r="R178" s="1" t="s">
        <v>18</v>
      </c>
      <c r="S178" s="1">
        <f>COUNTA(_xlfn.UNIQUE(Delivery[Route]))</f>
        <v>5</v>
      </c>
      <c r="T178" s="1" t="s">
        <v>26</v>
      </c>
      <c r="U178" s="1" t="s">
        <v>36</v>
      </c>
      <c r="V178" s="1" t="s">
        <v>37</v>
      </c>
      <c r="W178" s="2">
        <v>45170.586805555555</v>
      </c>
    </row>
    <row r="179" spans="1:23" ht="15.75" customHeight="1" x14ac:dyDescent="0.35">
      <c r="A179" s="1">
        <v>1178</v>
      </c>
      <c r="B179" s="1" t="s">
        <v>325</v>
      </c>
      <c r="C179" s="1">
        <f>COUNTA(_xlfn.UNIQUE(Delivery[Delivery City]))</f>
        <v>5</v>
      </c>
      <c r="D179" s="1" t="s">
        <v>150</v>
      </c>
      <c r="E179" s="2">
        <v>45171.338194444441</v>
      </c>
      <c r="F179" s="1" t="s">
        <v>38</v>
      </c>
      <c r="G179" s="1" t="s">
        <v>126</v>
      </c>
      <c r="H179" s="20">
        <f>IFERROR(Delivery[[#This Row],[Delivery Time (min)]]/COUNTIFS(Delivery[Driver ID],Delivery[[#This Row],[Driver ID]]),"")</f>
        <v>12</v>
      </c>
      <c r="I179" s="17" t="str">
        <f>IFERROR((IF(COUNTIFS(Delivery[Driver ID], Delivery[[#This Row],[Driver ID]]) &lt; 16, "Under Utilized","Utilized")), "")</f>
        <v>Utilized</v>
      </c>
      <c r="J179" s="1" t="s">
        <v>34</v>
      </c>
      <c r="K179" s="1" t="s">
        <v>17</v>
      </c>
      <c r="L179" s="1">
        <v>204</v>
      </c>
      <c r="M179" s="1">
        <v>20</v>
      </c>
      <c r="N179" s="1">
        <f>Delivery[[#This Row],[Delivery Time (min)]]-Delivery[[#This Row],[Delays (min)]]</f>
        <v>184</v>
      </c>
      <c r="O179" s="1" t="str">
        <f>IF(Delivery[[#This Row],[Delays (min)]]&gt;0,"Delayed", "On time")</f>
        <v>Delayed</v>
      </c>
      <c r="P179" s="1" t="str">
        <f>IF(Delivery[[#This Row],[Delays (min)]]&gt;15, "Extremely Delayed", IF(Delivery[[#This Row],[Delays (min)]]=0, "On time",  "Delayed"))</f>
        <v>Extremely Delayed</v>
      </c>
      <c r="Q179" s="1">
        <f>COUNTA(_xlfn.UNIQUE(Delivery[Driver ID]))</f>
        <v>100</v>
      </c>
      <c r="R179" s="1" t="s">
        <v>18</v>
      </c>
      <c r="S179" s="1">
        <f>COUNTA(_xlfn.UNIQUE(Delivery[Route]))</f>
        <v>5</v>
      </c>
      <c r="T179" s="1" t="s">
        <v>26</v>
      </c>
      <c r="U179" s="1" t="s">
        <v>20</v>
      </c>
      <c r="V179" s="1" t="s">
        <v>21</v>
      </c>
      <c r="W179" s="2">
        <v>45170.625694444447</v>
      </c>
    </row>
    <row r="180" spans="1:23" ht="15.75" customHeight="1" x14ac:dyDescent="0.35">
      <c r="A180" s="1">
        <v>1179</v>
      </c>
      <c r="B180" s="1" t="s">
        <v>326</v>
      </c>
      <c r="C180" s="1">
        <f>COUNTA(_xlfn.UNIQUE(Delivery[Delivery City]))</f>
        <v>5</v>
      </c>
      <c r="D180" s="1" t="s">
        <v>156</v>
      </c>
      <c r="E180" s="2">
        <v>45176.379861111112</v>
      </c>
      <c r="F180" s="1" t="s">
        <v>14</v>
      </c>
      <c r="G180" s="1" t="s">
        <v>31</v>
      </c>
      <c r="H180" s="20">
        <f>IFERROR(Delivery[[#This Row],[Delivery Time (min)]]/COUNTIFS(Delivery[Driver ID],Delivery[[#This Row],[Driver ID]]),"")</f>
        <v>6.4117647058823533</v>
      </c>
      <c r="I180" s="17" t="str">
        <f>IFERROR((IF(COUNTIFS(Delivery[Driver ID], Delivery[[#This Row],[Driver ID]]) &lt; 16, "Under Utilized","Utilized")), "")</f>
        <v>Utilized</v>
      </c>
      <c r="J180" s="1" t="s">
        <v>16</v>
      </c>
      <c r="K180" s="1" t="s">
        <v>47</v>
      </c>
      <c r="L180" s="1">
        <v>109</v>
      </c>
      <c r="M180" s="1">
        <v>22</v>
      </c>
      <c r="N180" s="1">
        <f>Delivery[[#This Row],[Delivery Time (min)]]-Delivery[[#This Row],[Delays (min)]]</f>
        <v>87</v>
      </c>
      <c r="O180" s="1" t="str">
        <f>IF(Delivery[[#This Row],[Delays (min)]]&gt;0,"Delayed", "On time")</f>
        <v>Delayed</v>
      </c>
      <c r="P180" s="1" t="str">
        <f>IF(Delivery[[#This Row],[Delays (min)]]&gt;15, "Extremely Delayed", IF(Delivery[[#This Row],[Delays (min)]]=0, "On time",  "Delayed"))</f>
        <v>Extremely Delayed</v>
      </c>
      <c r="Q180" s="1">
        <f>COUNTA(_xlfn.UNIQUE(Delivery[Driver ID]))</f>
        <v>100</v>
      </c>
      <c r="R180" s="1" t="s">
        <v>25</v>
      </c>
      <c r="S180" s="1">
        <f>COUNTA(_xlfn.UNIQUE(Delivery[Route]))</f>
        <v>5</v>
      </c>
      <c r="T180" s="1" t="s">
        <v>40</v>
      </c>
      <c r="U180" s="1" t="s">
        <v>36</v>
      </c>
      <c r="V180" s="1" t="s">
        <v>21</v>
      </c>
      <c r="W180" s="2">
        <v>45170.657638888886</v>
      </c>
    </row>
    <row r="181" spans="1:23" ht="15.75" customHeight="1" x14ac:dyDescent="0.35">
      <c r="A181" s="1">
        <v>1180</v>
      </c>
      <c r="B181" s="1" t="s">
        <v>327</v>
      </c>
      <c r="C181" s="1">
        <f>COUNTA(_xlfn.UNIQUE(Delivery[Delivery City]))</f>
        <v>5</v>
      </c>
      <c r="D181" s="1" t="s">
        <v>154</v>
      </c>
      <c r="E181" s="2">
        <v>45172.587500000001</v>
      </c>
      <c r="F181" s="1" t="s">
        <v>38</v>
      </c>
      <c r="G181" s="1" t="s">
        <v>127</v>
      </c>
      <c r="H181" s="20">
        <f>IFERROR(Delivery[[#This Row],[Delivery Time (min)]]/COUNTIFS(Delivery[Driver ID],Delivery[[#This Row],[Driver ID]]),"")</f>
        <v>5.4666666666666668</v>
      </c>
      <c r="I181" s="17" t="str">
        <f>IFERROR((IF(COUNTIFS(Delivery[Driver ID], Delivery[[#This Row],[Driver ID]]) &lt; 16, "Under Utilized","Utilized")), "")</f>
        <v>Under Utilized</v>
      </c>
      <c r="J181" s="1" t="s">
        <v>16</v>
      </c>
      <c r="K181" s="1" t="s">
        <v>47</v>
      </c>
      <c r="L181" s="1">
        <v>82</v>
      </c>
      <c r="M181" s="1">
        <v>3</v>
      </c>
      <c r="N181" s="1">
        <f>Delivery[[#This Row],[Delivery Time (min)]]-Delivery[[#This Row],[Delays (min)]]</f>
        <v>79</v>
      </c>
      <c r="O181" s="1" t="str">
        <f>IF(Delivery[[#This Row],[Delays (min)]]&gt;0,"Delayed", "On time")</f>
        <v>Delayed</v>
      </c>
      <c r="P181" s="1" t="str">
        <f>IF(Delivery[[#This Row],[Delays (min)]]&gt;15, "Extremely Delayed", IF(Delivery[[#This Row],[Delays (min)]]=0, "On time",  "Delayed"))</f>
        <v>Delayed</v>
      </c>
      <c r="Q181" s="1">
        <f>COUNTA(_xlfn.UNIQUE(Delivery[Driver ID]))</f>
        <v>100</v>
      </c>
      <c r="R181" s="1" t="s">
        <v>30</v>
      </c>
      <c r="S181" s="1">
        <f>COUNTA(_xlfn.UNIQUE(Delivery[Route]))</f>
        <v>5</v>
      </c>
      <c r="T181" s="1" t="s">
        <v>43</v>
      </c>
      <c r="U181" s="1" t="s">
        <v>27</v>
      </c>
      <c r="V181" s="1" t="s">
        <v>41</v>
      </c>
      <c r="W181" s="2">
        <v>45170.407638888886</v>
      </c>
    </row>
    <row r="182" spans="1:23" ht="15.75" customHeight="1" x14ac:dyDescent="0.35">
      <c r="A182" s="1">
        <v>1181</v>
      </c>
      <c r="B182" s="1" t="s">
        <v>310</v>
      </c>
      <c r="C182" s="1">
        <f>COUNTA(_xlfn.UNIQUE(Delivery[Delivery City]))</f>
        <v>5</v>
      </c>
      <c r="D182" s="1" t="s">
        <v>154</v>
      </c>
      <c r="E182" s="2">
        <v>45171.418055555558</v>
      </c>
      <c r="F182" s="1" t="s">
        <v>14</v>
      </c>
      <c r="G182" s="1" t="s">
        <v>128</v>
      </c>
      <c r="H182" s="20">
        <f>IFERROR(Delivery[[#This Row],[Delivery Time (min)]]/COUNTIFS(Delivery[Driver ID],Delivery[[#This Row],[Driver ID]]),"")</f>
        <v>7.25</v>
      </c>
      <c r="I182" s="17" t="str">
        <f>IFERROR((IF(COUNTIFS(Delivery[Driver ID], Delivery[[#This Row],[Driver ID]]) &lt; 16, "Under Utilized","Utilized")), "")</f>
        <v>Under Utilized</v>
      </c>
      <c r="J182" s="1" t="s">
        <v>16</v>
      </c>
      <c r="K182" s="1" t="s">
        <v>29</v>
      </c>
      <c r="L182" s="1">
        <v>87</v>
      </c>
      <c r="M182" s="1">
        <v>23</v>
      </c>
      <c r="N182" s="1">
        <f>Delivery[[#This Row],[Delivery Time (min)]]-Delivery[[#This Row],[Delays (min)]]</f>
        <v>64</v>
      </c>
      <c r="O182" s="1" t="str">
        <f>IF(Delivery[[#This Row],[Delays (min)]]&gt;0,"Delayed", "On time")</f>
        <v>Delayed</v>
      </c>
      <c r="P182" s="1" t="str">
        <f>IF(Delivery[[#This Row],[Delays (min)]]&gt;15, "Extremely Delayed", IF(Delivery[[#This Row],[Delays (min)]]=0, "On time",  "Delayed"))</f>
        <v>Extremely Delayed</v>
      </c>
      <c r="Q182" s="1">
        <f>COUNTA(_xlfn.UNIQUE(Delivery[Driver ID]))</f>
        <v>100</v>
      </c>
      <c r="R182" s="1" t="s">
        <v>30</v>
      </c>
      <c r="S182" s="1">
        <f>COUNTA(_xlfn.UNIQUE(Delivery[Route]))</f>
        <v>5</v>
      </c>
      <c r="T182" s="1" t="s">
        <v>26</v>
      </c>
      <c r="U182" s="1" t="s">
        <v>20</v>
      </c>
      <c r="V182" s="1" t="s">
        <v>21</v>
      </c>
      <c r="W182" s="2">
        <v>45170.463888888888</v>
      </c>
    </row>
    <row r="183" spans="1:23" ht="15.75" customHeight="1" x14ac:dyDescent="0.35">
      <c r="A183" s="1">
        <v>1182</v>
      </c>
      <c r="B183" s="1" t="s">
        <v>328</v>
      </c>
      <c r="C183" s="1">
        <f>COUNTA(_xlfn.UNIQUE(Delivery[Delivery City]))</f>
        <v>5</v>
      </c>
      <c r="D183" s="1" t="s">
        <v>150</v>
      </c>
      <c r="E183" s="2">
        <v>45172.352777777778</v>
      </c>
      <c r="F183" s="1" t="s">
        <v>38</v>
      </c>
      <c r="G183" s="1" t="s">
        <v>78</v>
      </c>
      <c r="H183" s="20">
        <f>IFERROR(Delivery[[#This Row],[Delivery Time (min)]]/COUNTIFS(Delivery[Driver ID],Delivery[[#This Row],[Driver ID]]),"")</f>
        <v>8.8571428571428577</v>
      </c>
      <c r="I183" s="17" t="str">
        <f>IFERROR((IF(COUNTIFS(Delivery[Driver ID], Delivery[[#This Row],[Driver ID]]) &lt; 16, "Under Utilized","Utilized")), "")</f>
        <v>Utilized</v>
      </c>
      <c r="J183" s="1" t="s">
        <v>16</v>
      </c>
      <c r="K183" s="1" t="s">
        <v>47</v>
      </c>
      <c r="L183" s="1">
        <v>186</v>
      </c>
      <c r="M183" s="1">
        <v>28</v>
      </c>
      <c r="N183" s="1">
        <f>Delivery[[#This Row],[Delivery Time (min)]]-Delivery[[#This Row],[Delays (min)]]</f>
        <v>158</v>
      </c>
      <c r="O183" s="1" t="str">
        <f>IF(Delivery[[#This Row],[Delays (min)]]&gt;0,"Delayed", "On time")</f>
        <v>Delayed</v>
      </c>
      <c r="P183" s="1" t="str">
        <f>IF(Delivery[[#This Row],[Delays (min)]]&gt;15, "Extremely Delayed", IF(Delivery[[#This Row],[Delays (min)]]=0, "On time",  "Delayed"))</f>
        <v>Extremely Delayed</v>
      </c>
      <c r="Q183" s="1">
        <f>COUNTA(_xlfn.UNIQUE(Delivery[Driver ID]))</f>
        <v>100</v>
      </c>
      <c r="R183" s="1" t="s">
        <v>30</v>
      </c>
      <c r="S183" s="1">
        <f>COUNTA(_xlfn.UNIQUE(Delivery[Route]))</f>
        <v>5</v>
      </c>
      <c r="T183" s="1" t="s">
        <v>32</v>
      </c>
      <c r="U183" s="1" t="s">
        <v>36</v>
      </c>
      <c r="V183" s="1" t="s">
        <v>21</v>
      </c>
      <c r="W183" s="2">
        <v>45170.401388888888</v>
      </c>
    </row>
    <row r="184" spans="1:23" ht="15.75" customHeight="1" x14ac:dyDescent="0.35">
      <c r="A184" s="1">
        <v>1183</v>
      </c>
      <c r="B184" s="1" t="s">
        <v>329</v>
      </c>
      <c r="C184" s="1">
        <f>COUNTA(_xlfn.UNIQUE(Delivery[Delivery City]))</f>
        <v>5</v>
      </c>
      <c r="D184" s="1" t="s">
        <v>159</v>
      </c>
      <c r="E184" s="2">
        <v>45177.570833333331</v>
      </c>
      <c r="F184" s="1" t="s">
        <v>14</v>
      </c>
      <c r="G184" s="1" t="s">
        <v>107</v>
      </c>
      <c r="H184" s="20">
        <f>IFERROR(Delivery[[#This Row],[Delivery Time (min)]]/COUNTIFS(Delivery[Driver ID],Delivery[[#This Row],[Driver ID]]),"")</f>
        <v>16.916666666666668</v>
      </c>
      <c r="I184" s="17" t="str">
        <f>IFERROR((IF(COUNTIFS(Delivery[Driver ID], Delivery[[#This Row],[Driver ID]]) &lt; 16, "Under Utilized","Utilized")), "")</f>
        <v>Under Utilized</v>
      </c>
      <c r="J184" s="1" t="s">
        <v>34</v>
      </c>
      <c r="K184" s="1" t="s">
        <v>29</v>
      </c>
      <c r="L184" s="1">
        <v>203</v>
      </c>
      <c r="M184" s="1">
        <v>3</v>
      </c>
      <c r="N184" s="1">
        <f>Delivery[[#This Row],[Delivery Time (min)]]-Delivery[[#This Row],[Delays (min)]]</f>
        <v>200</v>
      </c>
      <c r="O184" s="1" t="str">
        <f>IF(Delivery[[#This Row],[Delays (min)]]&gt;0,"Delayed", "On time")</f>
        <v>Delayed</v>
      </c>
      <c r="P184" s="1" t="str">
        <f>IF(Delivery[[#This Row],[Delays (min)]]&gt;15, "Extremely Delayed", IF(Delivery[[#This Row],[Delays (min)]]=0, "On time",  "Delayed"))</f>
        <v>Delayed</v>
      </c>
      <c r="Q184" s="1">
        <f>COUNTA(_xlfn.UNIQUE(Delivery[Driver ID]))</f>
        <v>100</v>
      </c>
      <c r="R184" s="1" t="s">
        <v>30</v>
      </c>
      <c r="S184" s="1">
        <f>COUNTA(_xlfn.UNIQUE(Delivery[Route]))</f>
        <v>5</v>
      </c>
      <c r="T184" s="1" t="s">
        <v>32</v>
      </c>
      <c r="U184" s="1" t="s">
        <v>20</v>
      </c>
      <c r="V184" s="1" t="s">
        <v>37</v>
      </c>
      <c r="W184" s="2">
        <v>45170.630555555559</v>
      </c>
    </row>
    <row r="185" spans="1:23" ht="15.75" customHeight="1" x14ac:dyDescent="0.35">
      <c r="A185" s="1">
        <v>1184</v>
      </c>
      <c r="B185" s="1" t="s">
        <v>330</v>
      </c>
      <c r="C185" s="1">
        <f>COUNTA(_xlfn.UNIQUE(Delivery[Delivery City]))</f>
        <v>5</v>
      </c>
      <c r="D185" s="1" t="s">
        <v>159</v>
      </c>
      <c r="E185" s="2">
        <v>45173.466666666667</v>
      </c>
      <c r="F185" s="1" t="s">
        <v>14</v>
      </c>
      <c r="G185" s="1" t="s">
        <v>71</v>
      </c>
      <c r="H185" s="20">
        <f>IFERROR(Delivery[[#This Row],[Delivery Time (min)]]/COUNTIFS(Delivery[Driver ID],Delivery[[#This Row],[Driver ID]]),"")</f>
        <v>6.84</v>
      </c>
      <c r="I185" s="17" t="str">
        <f>IFERROR((IF(COUNTIFS(Delivery[Driver ID], Delivery[[#This Row],[Driver ID]]) &lt; 16, "Under Utilized","Utilized")), "")</f>
        <v>Utilized</v>
      </c>
      <c r="J185" s="1" t="s">
        <v>16</v>
      </c>
      <c r="K185" s="1" t="s">
        <v>47</v>
      </c>
      <c r="L185" s="1">
        <v>171</v>
      </c>
      <c r="M185" s="1">
        <v>4</v>
      </c>
      <c r="N185" s="1">
        <f>Delivery[[#This Row],[Delivery Time (min)]]-Delivery[[#This Row],[Delays (min)]]</f>
        <v>167</v>
      </c>
      <c r="O185" s="1" t="str">
        <f>IF(Delivery[[#This Row],[Delays (min)]]&gt;0,"Delayed", "On time")</f>
        <v>Delayed</v>
      </c>
      <c r="P185" s="1" t="str">
        <f>IF(Delivery[[#This Row],[Delays (min)]]&gt;15, "Extremely Delayed", IF(Delivery[[#This Row],[Delays (min)]]=0, "On time",  "Delayed"))</f>
        <v>Delayed</v>
      </c>
      <c r="Q185" s="1">
        <f>COUNTA(_xlfn.UNIQUE(Delivery[Driver ID]))</f>
        <v>100</v>
      </c>
      <c r="R185" s="1" t="s">
        <v>25</v>
      </c>
      <c r="S185" s="1">
        <f>COUNTA(_xlfn.UNIQUE(Delivery[Route]))</f>
        <v>5</v>
      </c>
      <c r="T185" s="1" t="s">
        <v>40</v>
      </c>
      <c r="U185" s="1" t="s">
        <v>27</v>
      </c>
      <c r="V185" s="1" t="s">
        <v>37</v>
      </c>
      <c r="W185" s="2">
        <v>45170.49722222222</v>
      </c>
    </row>
    <row r="186" spans="1:23" ht="15.75" customHeight="1" x14ac:dyDescent="0.35">
      <c r="A186" s="1">
        <v>1185</v>
      </c>
      <c r="B186" s="1" t="s">
        <v>331</v>
      </c>
      <c r="C186" s="1">
        <f>COUNTA(_xlfn.UNIQUE(Delivery[Delivery City]))</f>
        <v>5</v>
      </c>
      <c r="D186" s="1" t="s">
        <v>159</v>
      </c>
      <c r="E186" s="2">
        <v>45173.345833333333</v>
      </c>
      <c r="F186" s="1" t="s">
        <v>38</v>
      </c>
      <c r="G186" s="1" t="s">
        <v>129</v>
      </c>
      <c r="H186" s="20">
        <f>IFERROR(Delivery[[#This Row],[Delivery Time (min)]]/COUNTIFS(Delivery[Driver ID],Delivery[[#This Row],[Driver ID]]),"")</f>
        <v>9.1666666666666661</v>
      </c>
      <c r="I186" s="17" t="str">
        <f>IFERROR((IF(COUNTIFS(Delivery[Driver ID], Delivery[[#This Row],[Driver ID]]) &lt; 16, "Under Utilized","Utilized")), "")</f>
        <v>Under Utilized</v>
      </c>
      <c r="J186" s="1" t="s">
        <v>23</v>
      </c>
      <c r="K186" s="1" t="s">
        <v>17</v>
      </c>
      <c r="L186" s="1">
        <v>110</v>
      </c>
      <c r="M186" s="1">
        <v>19</v>
      </c>
      <c r="N186" s="1">
        <f>Delivery[[#This Row],[Delivery Time (min)]]-Delivery[[#This Row],[Delays (min)]]</f>
        <v>91</v>
      </c>
      <c r="O186" s="1" t="str">
        <f>IF(Delivery[[#This Row],[Delays (min)]]&gt;0,"Delayed", "On time")</f>
        <v>Delayed</v>
      </c>
      <c r="P186" s="1" t="str">
        <f>IF(Delivery[[#This Row],[Delays (min)]]&gt;15, "Extremely Delayed", IF(Delivery[[#This Row],[Delays (min)]]=0, "On time",  "Delayed"))</f>
        <v>Extremely Delayed</v>
      </c>
      <c r="Q186" s="1">
        <f>COUNTA(_xlfn.UNIQUE(Delivery[Driver ID]))</f>
        <v>100</v>
      </c>
      <c r="R186" s="1" t="s">
        <v>18</v>
      </c>
      <c r="S186" s="1">
        <f>COUNTA(_xlfn.UNIQUE(Delivery[Route]))</f>
        <v>5</v>
      </c>
      <c r="T186" s="1" t="s">
        <v>40</v>
      </c>
      <c r="U186" s="1" t="s">
        <v>36</v>
      </c>
      <c r="V186" s="1" t="s">
        <v>21</v>
      </c>
      <c r="W186" s="2">
        <v>45170.458333333336</v>
      </c>
    </row>
    <row r="187" spans="1:23" ht="15.75" customHeight="1" x14ac:dyDescent="0.35">
      <c r="A187" s="1">
        <v>1186</v>
      </c>
      <c r="B187" s="1" t="s">
        <v>161</v>
      </c>
      <c r="C187" s="1">
        <f>COUNTA(_xlfn.UNIQUE(Delivery[Delivery City]))</f>
        <v>5</v>
      </c>
      <c r="D187" s="1" t="s">
        <v>167</v>
      </c>
      <c r="E187" s="2">
        <v>45175.6</v>
      </c>
      <c r="F187" s="1" t="s">
        <v>14</v>
      </c>
      <c r="G187" s="1" t="s">
        <v>72</v>
      </c>
      <c r="H187" s="20">
        <f>IFERROR(Delivery[[#This Row],[Delivery Time (min)]]/COUNTIFS(Delivery[Driver ID],Delivery[[#This Row],[Driver ID]]),"")</f>
        <v>12.25</v>
      </c>
      <c r="I187" s="17" t="str">
        <f>IFERROR((IF(COUNTIFS(Delivery[Driver ID], Delivery[[#This Row],[Driver ID]]) &lt; 16, "Under Utilized","Utilized")), "")</f>
        <v>Utilized</v>
      </c>
      <c r="J187" s="1" t="s">
        <v>34</v>
      </c>
      <c r="K187" s="1" t="s">
        <v>24</v>
      </c>
      <c r="L187" s="1">
        <v>196</v>
      </c>
      <c r="M187" s="1">
        <v>15</v>
      </c>
      <c r="N187" s="1">
        <f>Delivery[[#This Row],[Delivery Time (min)]]-Delivery[[#This Row],[Delays (min)]]</f>
        <v>181</v>
      </c>
      <c r="O187" s="1" t="str">
        <f>IF(Delivery[[#This Row],[Delays (min)]]&gt;0,"Delayed", "On time")</f>
        <v>Delayed</v>
      </c>
      <c r="P187" s="1" t="str">
        <f>IF(Delivery[[#This Row],[Delays (min)]]&gt;15, "Extremely Delayed", IF(Delivery[[#This Row],[Delays (min)]]=0, "On time",  "Delayed"))</f>
        <v>Delayed</v>
      </c>
      <c r="Q187" s="1">
        <f>COUNTA(_xlfn.UNIQUE(Delivery[Driver ID]))</f>
        <v>100</v>
      </c>
      <c r="R187" s="1" t="s">
        <v>18</v>
      </c>
      <c r="S187" s="1">
        <f>COUNTA(_xlfn.UNIQUE(Delivery[Route]))</f>
        <v>5</v>
      </c>
      <c r="T187" s="1" t="s">
        <v>26</v>
      </c>
      <c r="U187" s="1" t="s">
        <v>27</v>
      </c>
      <c r="V187" s="1" t="s">
        <v>37</v>
      </c>
      <c r="W187" s="2">
        <v>45170.643055555556</v>
      </c>
    </row>
    <row r="188" spans="1:23" ht="15.75" customHeight="1" x14ac:dyDescent="0.35">
      <c r="A188" s="1">
        <v>1187</v>
      </c>
      <c r="B188" s="1" t="s">
        <v>332</v>
      </c>
      <c r="C188" s="1">
        <f>COUNTA(_xlfn.UNIQUE(Delivery[Delivery City]))</f>
        <v>5</v>
      </c>
      <c r="D188" s="1" t="s">
        <v>156</v>
      </c>
      <c r="E188" s="2">
        <v>45170.481944444444</v>
      </c>
      <c r="F188" s="1" t="s">
        <v>38</v>
      </c>
      <c r="G188" s="1" t="s">
        <v>71</v>
      </c>
      <c r="H188" s="20">
        <f>IFERROR(Delivery[[#This Row],[Delivery Time (min)]]/COUNTIFS(Delivery[Driver ID],Delivery[[#This Row],[Driver ID]]),"")</f>
        <v>8.76</v>
      </c>
      <c r="I188" s="17" t="str">
        <f>IFERROR((IF(COUNTIFS(Delivery[Driver ID], Delivery[[#This Row],[Driver ID]]) &lt; 16, "Under Utilized","Utilized")), "")</f>
        <v>Utilized</v>
      </c>
      <c r="J188" s="1" t="s">
        <v>34</v>
      </c>
      <c r="K188" s="1" t="s">
        <v>47</v>
      </c>
      <c r="L188" s="1">
        <v>219</v>
      </c>
      <c r="M188" s="1">
        <v>25</v>
      </c>
      <c r="N188" s="1">
        <f>Delivery[[#This Row],[Delivery Time (min)]]-Delivery[[#This Row],[Delays (min)]]</f>
        <v>194</v>
      </c>
      <c r="O188" s="1" t="str">
        <f>IF(Delivery[[#This Row],[Delays (min)]]&gt;0,"Delayed", "On time")</f>
        <v>Delayed</v>
      </c>
      <c r="P188" s="1" t="str">
        <f>IF(Delivery[[#This Row],[Delays (min)]]&gt;15, "Extremely Delayed", IF(Delivery[[#This Row],[Delays (min)]]=0, "On time",  "Delayed"))</f>
        <v>Extremely Delayed</v>
      </c>
      <c r="Q188" s="1">
        <f>COUNTA(_xlfn.UNIQUE(Delivery[Driver ID]))</f>
        <v>100</v>
      </c>
      <c r="R188" s="1" t="s">
        <v>25</v>
      </c>
      <c r="S188" s="1">
        <f>COUNTA(_xlfn.UNIQUE(Delivery[Route]))</f>
        <v>5</v>
      </c>
      <c r="T188" s="1" t="s">
        <v>26</v>
      </c>
      <c r="U188" s="1" t="s">
        <v>20</v>
      </c>
      <c r="V188" s="1" t="s">
        <v>41</v>
      </c>
      <c r="W188" s="2">
        <v>45170.462500000001</v>
      </c>
    </row>
    <row r="189" spans="1:23" ht="15.75" customHeight="1" x14ac:dyDescent="0.35">
      <c r="A189" s="1">
        <v>1188</v>
      </c>
      <c r="B189" s="1" t="s">
        <v>333</v>
      </c>
      <c r="C189" s="1">
        <f>COUNTA(_xlfn.UNIQUE(Delivery[Delivery City]))</f>
        <v>5</v>
      </c>
      <c r="D189" s="1" t="s">
        <v>156</v>
      </c>
      <c r="E189" s="2">
        <v>45174.436805555553</v>
      </c>
      <c r="F189" s="1" t="s">
        <v>38</v>
      </c>
      <c r="G189" s="1" t="s">
        <v>56</v>
      </c>
      <c r="H189" s="20">
        <f>IFERROR(Delivery[[#This Row],[Delivery Time (min)]]/COUNTIFS(Delivery[Driver ID],Delivery[[#This Row],[Driver ID]]),"")</f>
        <v>4.375</v>
      </c>
      <c r="I189" s="17" t="str">
        <f>IFERROR((IF(COUNTIFS(Delivery[Driver ID], Delivery[[#This Row],[Driver ID]]) &lt; 16, "Under Utilized","Utilized")), "")</f>
        <v>Utilized</v>
      </c>
      <c r="J189" s="1" t="s">
        <v>23</v>
      </c>
      <c r="K189" s="1" t="s">
        <v>17</v>
      </c>
      <c r="L189" s="1">
        <v>70</v>
      </c>
      <c r="M189" s="1">
        <v>12</v>
      </c>
      <c r="N189" s="1">
        <f>Delivery[[#This Row],[Delivery Time (min)]]-Delivery[[#This Row],[Delays (min)]]</f>
        <v>58</v>
      </c>
      <c r="O189" s="1" t="str">
        <f>IF(Delivery[[#This Row],[Delays (min)]]&gt;0,"Delayed", "On time")</f>
        <v>Delayed</v>
      </c>
      <c r="P189" s="1" t="str">
        <f>IF(Delivery[[#This Row],[Delays (min)]]&gt;15, "Extremely Delayed", IF(Delivery[[#This Row],[Delays (min)]]=0, "On time",  "Delayed"))</f>
        <v>Delayed</v>
      </c>
      <c r="Q189" s="1">
        <f>COUNTA(_xlfn.UNIQUE(Delivery[Driver ID]))</f>
        <v>100</v>
      </c>
      <c r="R189" s="1" t="s">
        <v>18</v>
      </c>
      <c r="S189" s="1">
        <f>COUNTA(_xlfn.UNIQUE(Delivery[Route]))</f>
        <v>5</v>
      </c>
      <c r="T189" s="1" t="s">
        <v>26</v>
      </c>
      <c r="U189" s="1" t="s">
        <v>20</v>
      </c>
      <c r="V189" s="1" t="s">
        <v>37</v>
      </c>
      <c r="W189" s="2">
        <v>45170.664583333331</v>
      </c>
    </row>
    <row r="190" spans="1:23" ht="15.75" customHeight="1" x14ac:dyDescent="0.35">
      <c r="A190" s="1">
        <v>1189</v>
      </c>
      <c r="B190" s="1" t="s">
        <v>334</v>
      </c>
      <c r="C190" s="1">
        <f>COUNTA(_xlfn.UNIQUE(Delivery[Delivery City]))</f>
        <v>5</v>
      </c>
      <c r="D190" s="1" t="s">
        <v>167</v>
      </c>
      <c r="E190" s="2">
        <v>45172.67083333333</v>
      </c>
      <c r="F190" s="1" t="s">
        <v>14</v>
      </c>
      <c r="G190" s="1" t="s">
        <v>44</v>
      </c>
      <c r="H190" s="20">
        <f>IFERROR(Delivery[[#This Row],[Delivery Time (min)]]/COUNTIFS(Delivery[Driver ID],Delivery[[#This Row],[Driver ID]]),"")</f>
        <v>14</v>
      </c>
      <c r="I190" s="17" t="str">
        <f>IFERROR((IF(COUNTIFS(Delivery[Driver ID], Delivery[[#This Row],[Driver ID]]) &lt; 16, "Under Utilized","Utilized")), "")</f>
        <v>Utilized</v>
      </c>
      <c r="J190" s="1" t="s">
        <v>34</v>
      </c>
      <c r="K190" s="1" t="s">
        <v>24</v>
      </c>
      <c r="L190" s="1">
        <v>224</v>
      </c>
      <c r="M190" s="1">
        <v>23</v>
      </c>
      <c r="N190" s="1">
        <f>Delivery[[#This Row],[Delivery Time (min)]]-Delivery[[#This Row],[Delays (min)]]</f>
        <v>201</v>
      </c>
      <c r="O190" s="1" t="str">
        <f>IF(Delivery[[#This Row],[Delays (min)]]&gt;0,"Delayed", "On time")</f>
        <v>Delayed</v>
      </c>
      <c r="P190" s="1" t="str">
        <f>IF(Delivery[[#This Row],[Delays (min)]]&gt;15, "Extremely Delayed", IF(Delivery[[#This Row],[Delays (min)]]=0, "On time",  "Delayed"))</f>
        <v>Extremely Delayed</v>
      </c>
      <c r="Q190" s="1">
        <f>COUNTA(_xlfn.UNIQUE(Delivery[Driver ID]))</f>
        <v>100</v>
      </c>
      <c r="R190" s="1" t="s">
        <v>30</v>
      </c>
      <c r="S190" s="1">
        <f>COUNTA(_xlfn.UNIQUE(Delivery[Route]))</f>
        <v>5</v>
      </c>
      <c r="T190" s="1" t="s">
        <v>40</v>
      </c>
      <c r="U190" s="1" t="s">
        <v>27</v>
      </c>
      <c r="V190" s="1" t="s">
        <v>41</v>
      </c>
      <c r="W190" s="2">
        <v>45170.643055555556</v>
      </c>
    </row>
    <row r="191" spans="1:23" ht="15.75" customHeight="1" x14ac:dyDescent="0.35">
      <c r="A191" s="1">
        <v>1190</v>
      </c>
      <c r="B191" s="1" t="s">
        <v>335</v>
      </c>
      <c r="C191" s="1">
        <f>COUNTA(_xlfn.UNIQUE(Delivery[Delivery City]))</f>
        <v>5</v>
      </c>
      <c r="D191" s="1" t="s">
        <v>150</v>
      </c>
      <c r="E191" s="2">
        <v>45171.507638888892</v>
      </c>
      <c r="F191" s="1" t="s">
        <v>38</v>
      </c>
      <c r="G191" s="1" t="s">
        <v>129</v>
      </c>
      <c r="H191" s="20">
        <f>IFERROR(Delivery[[#This Row],[Delivery Time (min)]]/COUNTIFS(Delivery[Driver ID],Delivery[[#This Row],[Driver ID]]),"")</f>
        <v>7.916666666666667</v>
      </c>
      <c r="I191" s="17" t="str">
        <f>IFERROR((IF(COUNTIFS(Delivery[Driver ID], Delivery[[#This Row],[Driver ID]]) &lt; 16, "Under Utilized","Utilized")), "")</f>
        <v>Under Utilized</v>
      </c>
      <c r="J191" s="1" t="s">
        <v>23</v>
      </c>
      <c r="K191" s="1" t="s">
        <v>29</v>
      </c>
      <c r="L191" s="1">
        <v>95</v>
      </c>
      <c r="M191" s="1">
        <v>0</v>
      </c>
      <c r="N191" s="1">
        <f>Delivery[[#This Row],[Delivery Time (min)]]-Delivery[[#This Row],[Delays (min)]]</f>
        <v>95</v>
      </c>
      <c r="O191" s="1" t="str">
        <f>IF(Delivery[[#This Row],[Delays (min)]]&gt;0,"Delayed", "On time")</f>
        <v>On time</v>
      </c>
      <c r="P191" s="1" t="str">
        <f>IF(Delivery[[#This Row],[Delays (min)]]&gt;15, "Extremely Delayed", IF(Delivery[[#This Row],[Delays (min)]]=0, "On time",  "Delayed"))</f>
        <v>On time</v>
      </c>
      <c r="Q191" s="1">
        <f>COUNTA(_xlfn.UNIQUE(Delivery[Driver ID]))</f>
        <v>100</v>
      </c>
      <c r="R191" s="1" t="s">
        <v>30</v>
      </c>
      <c r="S191" s="1">
        <f>COUNTA(_xlfn.UNIQUE(Delivery[Route]))</f>
        <v>5</v>
      </c>
      <c r="T191" s="1" t="s">
        <v>19</v>
      </c>
      <c r="U191" s="1" t="s">
        <v>36</v>
      </c>
      <c r="V191" s="1" t="s">
        <v>21</v>
      </c>
      <c r="W191" s="2">
        <v>45170.431944444441</v>
      </c>
    </row>
    <row r="192" spans="1:23" ht="15.75" customHeight="1" x14ac:dyDescent="0.35">
      <c r="A192" s="1">
        <v>1191</v>
      </c>
      <c r="B192" s="1" t="s">
        <v>336</v>
      </c>
      <c r="C192" s="1">
        <f>COUNTA(_xlfn.UNIQUE(Delivery[Delivery City]))</f>
        <v>5</v>
      </c>
      <c r="D192" s="1" t="s">
        <v>154</v>
      </c>
      <c r="E192" s="2">
        <v>45170.387499999997</v>
      </c>
      <c r="F192" s="1" t="s">
        <v>14</v>
      </c>
      <c r="G192" s="1" t="s">
        <v>91</v>
      </c>
      <c r="H192" s="20">
        <f>IFERROR(Delivery[[#This Row],[Delivery Time (min)]]/COUNTIFS(Delivery[Driver ID],Delivery[[#This Row],[Driver ID]]),"")</f>
        <v>8.6470588235294112</v>
      </c>
      <c r="I192" s="17" t="str">
        <f>IFERROR((IF(COUNTIFS(Delivery[Driver ID], Delivery[[#This Row],[Driver ID]]) &lt; 16, "Under Utilized","Utilized")), "")</f>
        <v>Utilized</v>
      </c>
      <c r="J192" s="1" t="s">
        <v>23</v>
      </c>
      <c r="K192" s="1" t="s">
        <v>47</v>
      </c>
      <c r="L192" s="1">
        <v>147</v>
      </c>
      <c r="M192" s="1">
        <v>6</v>
      </c>
      <c r="N192" s="1">
        <f>Delivery[[#This Row],[Delivery Time (min)]]-Delivery[[#This Row],[Delays (min)]]</f>
        <v>141</v>
      </c>
      <c r="O192" s="1" t="str">
        <f>IF(Delivery[[#This Row],[Delays (min)]]&gt;0,"Delayed", "On time")</f>
        <v>Delayed</v>
      </c>
      <c r="P192" s="1" t="str">
        <f>IF(Delivery[[#This Row],[Delays (min)]]&gt;15, "Extremely Delayed", IF(Delivery[[#This Row],[Delays (min)]]=0, "On time",  "Delayed"))</f>
        <v>Delayed</v>
      </c>
      <c r="Q192" s="1">
        <f>COUNTA(_xlfn.UNIQUE(Delivery[Driver ID]))</f>
        <v>100</v>
      </c>
      <c r="R192" s="1" t="s">
        <v>18</v>
      </c>
      <c r="S192" s="1">
        <f>COUNTA(_xlfn.UNIQUE(Delivery[Route]))</f>
        <v>5</v>
      </c>
      <c r="T192" s="1" t="s">
        <v>40</v>
      </c>
      <c r="U192" s="1" t="s">
        <v>20</v>
      </c>
      <c r="V192" s="1" t="s">
        <v>37</v>
      </c>
      <c r="W192" s="2">
        <v>45170.698611111111</v>
      </c>
    </row>
    <row r="193" spans="1:23" ht="15.75" customHeight="1" x14ac:dyDescent="0.35">
      <c r="A193" s="1">
        <v>1192</v>
      </c>
      <c r="B193" s="1" t="s">
        <v>200</v>
      </c>
      <c r="C193" s="1">
        <f>COUNTA(_xlfn.UNIQUE(Delivery[Delivery City]))</f>
        <v>5</v>
      </c>
      <c r="D193" s="1" t="s">
        <v>167</v>
      </c>
      <c r="E193" s="2">
        <v>45176.696527777778</v>
      </c>
      <c r="F193" s="1" t="s">
        <v>38</v>
      </c>
      <c r="G193" s="1" t="s">
        <v>54</v>
      </c>
      <c r="H193" s="20">
        <f>IFERROR(Delivery[[#This Row],[Delivery Time (min)]]/COUNTIFS(Delivery[Driver ID],Delivery[[#This Row],[Driver ID]]),"")</f>
        <v>9.9333333333333336</v>
      </c>
      <c r="I193" s="17" t="str">
        <f>IFERROR((IF(COUNTIFS(Delivery[Driver ID], Delivery[[#This Row],[Driver ID]]) &lt; 16, "Under Utilized","Utilized")), "")</f>
        <v>Under Utilized</v>
      </c>
      <c r="J193" s="1" t="s">
        <v>23</v>
      </c>
      <c r="K193" s="1" t="s">
        <v>35</v>
      </c>
      <c r="L193" s="1">
        <v>149</v>
      </c>
      <c r="M193" s="1">
        <v>22</v>
      </c>
      <c r="N193" s="1">
        <f>Delivery[[#This Row],[Delivery Time (min)]]-Delivery[[#This Row],[Delays (min)]]</f>
        <v>127</v>
      </c>
      <c r="O193" s="1" t="str">
        <f>IF(Delivery[[#This Row],[Delays (min)]]&gt;0,"Delayed", "On time")</f>
        <v>Delayed</v>
      </c>
      <c r="P193" s="1" t="str">
        <f>IF(Delivery[[#This Row],[Delays (min)]]&gt;15, "Extremely Delayed", IF(Delivery[[#This Row],[Delays (min)]]=0, "On time",  "Delayed"))</f>
        <v>Extremely Delayed</v>
      </c>
      <c r="Q193" s="1">
        <f>COUNTA(_xlfn.UNIQUE(Delivery[Driver ID]))</f>
        <v>100</v>
      </c>
      <c r="R193" s="1" t="s">
        <v>25</v>
      </c>
      <c r="S193" s="1">
        <f>COUNTA(_xlfn.UNIQUE(Delivery[Route]))</f>
        <v>5</v>
      </c>
      <c r="T193" s="1" t="s">
        <v>43</v>
      </c>
      <c r="U193" s="1" t="s">
        <v>36</v>
      </c>
      <c r="V193" s="1" t="s">
        <v>21</v>
      </c>
      <c r="W193" s="2">
        <v>45170.64166666667</v>
      </c>
    </row>
    <row r="194" spans="1:23" ht="15.75" customHeight="1" x14ac:dyDescent="0.35">
      <c r="A194" s="1">
        <v>1193</v>
      </c>
      <c r="B194" s="1" t="s">
        <v>337</v>
      </c>
      <c r="C194" s="1">
        <f>COUNTA(_xlfn.UNIQUE(Delivery[Delivery City]))</f>
        <v>5</v>
      </c>
      <c r="D194" s="1" t="s">
        <v>150</v>
      </c>
      <c r="E194" s="2">
        <v>45175.672222222223</v>
      </c>
      <c r="F194" s="1" t="s">
        <v>14</v>
      </c>
      <c r="G194" s="1" t="s">
        <v>106</v>
      </c>
      <c r="H194" s="20">
        <f>IFERROR(Delivery[[#This Row],[Delivery Time (min)]]/COUNTIFS(Delivery[Driver ID],Delivery[[#This Row],[Driver ID]]),"")</f>
        <v>21.181818181818183</v>
      </c>
      <c r="I194" s="17" t="str">
        <f>IFERROR((IF(COUNTIFS(Delivery[Driver ID], Delivery[[#This Row],[Driver ID]]) &lt; 16, "Under Utilized","Utilized")), "")</f>
        <v>Under Utilized</v>
      </c>
      <c r="J194" s="1" t="s">
        <v>34</v>
      </c>
      <c r="K194" s="1" t="s">
        <v>24</v>
      </c>
      <c r="L194" s="1">
        <v>233</v>
      </c>
      <c r="M194" s="1">
        <v>5</v>
      </c>
      <c r="N194" s="1">
        <f>Delivery[[#This Row],[Delivery Time (min)]]-Delivery[[#This Row],[Delays (min)]]</f>
        <v>228</v>
      </c>
      <c r="O194" s="1" t="str">
        <f>IF(Delivery[[#This Row],[Delays (min)]]&gt;0,"Delayed", "On time")</f>
        <v>Delayed</v>
      </c>
      <c r="P194" s="1" t="str">
        <f>IF(Delivery[[#This Row],[Delays (min)]]&gt;15, "Extremely Delayed", IF(Delivery[[#This Row],[Delays (min)]]=0, "On time",  "Delayed"))</f>
        <v>Delayed</v>
      </c>
      <c r="Q194" s="1">
        <f>COUNTA(_xlfn.UNIQUE(Delivery[Driver ID]))</f>
        <v>100</v>
      </c>
      <c r="R194" s="1" t="s">
        <v>18</v>
      </c>
      <c r="S194" s="1">
        <f>COUNTA(_xlfn.UNIQUE(Delivery[Route]))</f>
        <v>5</v>
      </c>
      <c r="T194" s="1" t="s">
        <v>26</v>
      </c>
      <c r="U194" s="1" t="s">
        <v>20</v>
      </c>
      <c r="V194" s="1" t="s">
        <v>37</v>
      </c>
      <c r="W194" s="2">
        <v>45170.552777777775</v>
      </c>
    </row>
    <row r="195" spans="1:23" ht="15.75" customHeight="1" x14ac:dyDescent="0.35">
      <c r="A195" s="1">
        <v>1194</v>
      </c>
      <c r="B195" s="1" t="s">
        <v>338</v>
      </c>
      <c r="C195" s="1">
        <f>COUNTA(_xlfn.UNIQUE(Delivery[Delivery City]))</f>
        <v>5</v>
      </c>
      <c r="D195" s="1" t="s">
        <v>156</v>
      </c>
      <c r="E195" s="2">
        <v>45175.35833333333</v>
      </c>
      <c r="F195" s="1" t="s">
        <v>14</v>
      </c>
      <c r="G195" s="1" t="s">
        <v>60</v>
      </c>
      <c r="H195" s="20">
        <f>IFERROR(Delivery[[#This Row],[Delivery Time (min)]]/COUNTIFS(Delivery[Driver ID],Delivery[[#This Row],[Driver ID]]),"")</f>
        <v>13.764705882352942</v>
      </c>
      <c r="I195" s="17" t="str">
        <f>IFERROR((IF(COUNTIFS(Delivery[Driver ID], Delivery[[#This Row],[Driver ID]]) &lt; 16, "Under Utilized","Utilized")), "")</f>
        <v>Utilized</v>
      </c>
      <c r="J195" s="1" t="s">
        <v>34</v>
      </c>
      <c r="K195" s="1" t="s">
        <v>35</v>
      </c>
      <c r="L195" s="1">
        <v>234</v>
      </c>
      <c r="M195" s="1">
        <v>8</v>
      </c>
      <c r="N195" s="1">
        <f>Delivery[[#This Row],[Delivery Time (min)]]-Delivery[[#This Row],[Delays (min)]]</f>
        <v>226</v>
      </c>
      <c r="O195" s="1" t="str">
        <f>IF(Delivery[[#This Row],[Delays (min)]]&gt;0,"Delayed", "On time")</f>
        <v>Delayed</v>
      </c>
      <c r="P195" s="1" t="str">
        <f>IF(Delivery[[#This Row],[Delays (min)]]&gt;15, "Extremely Delayed", IF(Delivery[[#This Row],[Delays (min)]]=0, "On time",  "Delayed"))</f>
        <v>Delayed</v>
      </c>
      <c r="Q195" s="1">
        <f>COUNTA(_xlfn.UNIQUE(Delivery[Driver ID]))</f>
        <v>100</v>
      </c>
      <c r="R195" s="1" t="s">
        <v>25</v>
      </c>
      <c r="S195" s="1">
        <f>COUNTA(_xlfn.UNIQUE(Delivery[Route]))</f>
        <v>5</v>
      </c>
      <c r="T195" s="1" t="s">
        <v>43</v>
      </c>
      <c r="U195" s="1" t="s">
        <v>27</v>
      </c>
      <c r="V195" s="1" t="s">
        <v>41</v>
      </c>
      <c r="W195" s="2">
        <v>45170.409722222219</v>
      </c>
    </row>
    <row r="196" spans="1:23" ht="15.75" customHeight="1" x14ac:dyDescent="0.35">
      <c r="A196" s="1">
        <v>1195</v>
      </c>
      <c r="B196" s="1" t="s">
        <v>339</v>
      </c>
      <c r="C196" s="1">
        <f>COUNTA(_xlfn.UNIQUE(Delivery[Delivery City]))</f>
        <v>5</v>
      </c>
      <c r="D196" s="1" t="s">
        <v>150</v>
      </c>
      <c r="E196" s="2">
        <v>45174.42291666667</v>
      </c>
      <c r="F196" s="1" t="s">
        <v>14</v>
      </c>
      <c r="G196" s="1" t="s">
        <v>115</v>
      </c>
      <c r="H196" s="20">
        <f>IFERROR(Delivery[[#This Row],[Delivery Time (min)]]/COUNTIFS(Delivery[Driver ID],Delivery[[#This Row],[Driver ID]]),"")</f>
        <v>8.1111111111111107</v>
      </c>
      <c r="I196" s="17" t="str">
        <f>IFERROR((IF(COUNTIFS(Delivery[Driver ID], Delivery[[#This Row],[Driver ID]]) &lt; 16, "Under Utilized","Utilized")), "")</f>
        <v>Utilized</v>
      </c>
      <c r="J196" s="1" t="s">
        <v>16</v>
      </c>
      <c r="K196" s="1" t="s">
        <v>17</v>
      </c>
      <c r="L196" s="1">
        <v>146</v>
      </c>
      <c r="M196" s="1">
        <v>12</v>
      </c>
      <c r="N196" s="1">
        <f>Delivery[[#This Row],[Delivery Time (min)]]-Delivery[[#This Row],[Delays (min)]]</f>
        <v>134</v>
      </c>
      <c r="O196" s="1" t="str">
        <f>IF(Delivery[[#This Row],[Delays (min)]]&gt;0,"Delayed", "On time")</f>
        <v>Delayed</v>
      </c>
      <c r="P196" s="1" t="str">
        <f>IF(Delivery[[#This Row],[Delays (min)]]&gt;15, "Extremely Delayed", IF(Delivery[[#This Row],[Delays (min)]]=0, "On time",  "Delayed"))</f>
        <v>Delayed</v>
      </c>
      <c r="Q196" s="1">
        <f>COUNTA(_xlfn.UNIQUE(Delivery[Driver ID]))</f>
        <v>100</v>
      </c>
      <c r="R196" s="1" t="s">
        <v>18</v>
      </c>
      <c r="S196" s="1">
        <f>COUNTA(_xlfn.UNIQUE(Delivery[Route]))</f>
        <v>5</v>
      </c>
      <c r="T196" s="1" t="s">
        <v>26</v>
      </c>
      <c r="U196" s="1" t="s">
        <v>20</v>
      </c>
      <c r="V196" s="1" t="s">
        <v>41</v>
      </c>
      <c r="W196" s="2">
        <v>45170.634027777778</v>
      </c>
    </row>
    <row r="197" spans="1:23" ht="15.75" customHeight="1" x14ac:dyDescent="0.35">
      <c r="A197" s="1">
        <v>1196</v>
      </c>
      <c r="B197" s="1" t="s">
        <v>340</v>
      </c>
      <c r="C197" s="1">
        <f>COUNTA(_xlfn.UNIQUE(Delivery[Delivery City]))</f>
        <v>5</v>
      </c>
      <c r="D197" s="1" t="s">
        <v>154</v>
      </c>
      <c r="E197" s="2">
        <v>45170.588888888888</v>
      </c>
      <c r="F197" s="1" t="s">
        <v>38</v>
      </c>
      <c r="G197" s="1" t="s">
        <v>44</v>
      </c>
      <c r="H197" s="20">
        <f>IFERROR(Delivery[[#This Row],[Delivery Time (min)]]/COUNTIFS(Delivery[Driver ID],Delivery[[#This Row],[Driver ID]]),"")</f>
        <v>4.75</v>
      </c>
      <c r="I197" s="17" t="str">
        <f>IFERROR((IF(COUNTIFS(Delivery[Driver ID], Delivery[[#This Row],[Driver ID]]) &lt; 16, "Under Utilized","Utilized")), "")</f>
        <v>Utilized</v>
      </c>
      <c r="J197" s="1" t="s">
        <v>16</v>
      </c>
      <c r="K197" s="1" t="s">
        <v>29</v>
      </c>
      <c r="L197" s="1">
        <v>76</v>
      </c>
      <c r="M197" s="1">
        <v>0</v>
      </c>
      <c r="N197" s="1">
        <f>Delivery[[#This Row],[Delivery Time (min)]]-Delivery[[#This Row],[Delays (min)]]</f>
        <v>76</v>
      </c>
      <c r="O197" s="1" t="str">
        <f>IF(Delivery[[#This Row],[Delays (min)]]&gt;0,"Delayed", "On time")</f>
        <v>On time</v>
      </c>
      <c r="P197" s="1" t="str">
        <f>IF(Delivery[[#This Row],[Delays (min)]]&gt;15, "Extremely Delayed", IF(Delivery[[#This Row],[Delays (min)]]=0, "On time",  "Delayed"))</f>
        <v>On time</v>
      </c>
      <c r="Q197" s="1">
        <f>COUNTA(_xlfn.UNIQUE(Delivery[Driver ID]))</f>
        <v>100</v>
      </c>
      <c r="R197" s="1" t="s">
        <v>30</v>
      </c>
      <c r="S197" s="1">
        <f>COUNTA(_xlfn.UNIQUE(Delivery[Route]))</f>
        <v>5</v>
      </c>
      <c r="T197" s="1" t="s">
        <v>19</v>
      </c>
      <c r="U197" s="1" t="s">
        <v>27</v>
      </c>
      <c r="V197" s="1" t="s">
        <v>41</v>
      </c>
      <c r="W197" s="2">
        <v>45170.68472222222</v>
      </c>
    </row>
    <row r="198" spans="1:23" ht="15.75" customHeight="1" x14ac:dyDescent="0.35">
      <c r="A198" s="1">
        <v>1197</v>
      </c>
      <c r="B198" s="1" t="s">
        <v>341</v>
      </c>
      <c r="C198" s="1">
        <f>COUNTA(_xlfn.UNIQUE(Delivery[Delivery City]))</f>
        <v>5</v>
      </c>
      <c r="D198" s="1" t="s">
        <v>150</v>
      </c>
      <c r="E198" s="2">
        <v>45175.488888888889</v>
      </c>
      <c r="F198" s="1" t="s">
        <v>38</v>
      </c>
      <c r="G198" s="1" t="s">
        <v>119</v>
      </c>
      <c r="H198" s="20">
        <f>IFERROR(Delivery[[#This Row],[Delivery Time (min)]]/COUNTIFS(Delivery[Driver ID],Delivery[[#This Row],[Driver ID]]),"")</f>
        <v>8.8571428571428577</v>
      </c>
      <c r="I198" s="17" t="str">
        <f>IFERROR((IF(COUNTIFS(Delivery[Driver ID], Delivery[[#This Row],[Driver ID]]) &lt; 16, "Under Utilized","Utilized")), "")</f>
        <v>Under Utilized</v>
      </c>
      <c r="J198" s="1" t="s">
        <v>16</v>
      </c>
      <c r="K198" s="1" t="s">
        <v>24</v>
      </c>
      <c r="L198" s="1">
        <v>124</v>
      </c>
      <c r="M198" s="1">
        <v>13</v>
      </c>
      <c r="N198" s="1">
        <f>Delivery[[#This Row],[Delivery Time (min)]]-Delivery[[#This Row],[Delays (min)]]</f>
        <v>111</v>
      </c>
      <c r="O198" s="1" t="str">
        <f>IF(Delivery[[#This Row],[Delays (min)]]&gt;0,"Delayed", "On time")</f>
        <v>Delayed</v>
      </c>
      <c r="P198" s="1" t="str">
        <f>IF(Delivery[[#This Row],[Delays (min)]]&gt;15, "Extremely Delayed", IF(Delivery[[#This Row],[Delays (min)]]=0, "On time",  "Delayed"))</f>
        <v>Delayed</v>
      </c>
      <c r="Q198" s="1">
        <f>COUNTA(_xlfn.UNIQUE(Delivery[Driver ID]))</f>
        <v>100</v>
      </c>
      <c r="R198" s="1" t="s">
        <v>18</v>
      </c>
      <c r="S198" s="1">
        <f>COUNTA(_xlfn.UNIQUE(Delivery[Route]))</f>
        <v>5</v>
      </c>
      <c r="T198" s="1" t="s">
        <v>26</v>
      </c>
      <c r="U198" s="1" t="s">
        <v>20</v>
      </c>
      <c r="V198" s="1" t="s">
        <v>21</v>
      </c>
      <c r="W198" s="2">
        <v>45170.510416666664</v>
      </c>
    </row>
    <row r="199" spans="1:23" ht="15.75" customHeight="1" x14ac:dyDescent="0.35">
      <c r="A199" s="1">
        <v>1198</v>
      </c>
      <c r="B199" s="1" t="s">
        <v>342</v>
      </c>
      <c r="C199" s="1">
        <f>COUNTA(_xlfn.UNIQUE(Delivery[Delivery City]))</f>
        <v>5</v>
      </c>
      <c r="D199" s="1" t="s">
        <v>167</v>
      </c>
      <c r="E199" s="2">
        <v>45176.573611111111</v>
      </c>
      <c r="F199" s="1" t="s">
        <v>38</v>
      </c>
      <c r="G199" s="1" t="s">
        <v>123</v>
      </c>
      <c r="H199" s="20">
        <f>IFERROR(Delivery[[#This Row],[Delivery Time (min)]]/COUNTIFS(Delivery[Driver ID],Delivery[[#This Row],[Driver ID]]),"")</f>
        <v>4.5</v>
      </c>
      <c r="I199" s="17" t="str">
        <f>IFERROR((IF(COUNTIFS(Delivery[Driver ID], Delivery[[#This Row],[Driver ID]]) &lt; 16, "Under Utilized","Utilized")), "")</f>
        <v>Utilized</v>
      </c>
      <c r="J199" s="1" t="s">
        <v>16</v>
      </c>
      <c r="K199" s="1" t="s">
        <v>47</v>
      </c>
      <c r="L199" s="1">
        <v>72</v>
      </c>
      <c r="M199" s="1">
        <v>25</v>
      </c>
      <c r="N199" s="1">
        <f>Delivery[[#This Row],[Delivery Time (min)]]-Delivery[[#This Row],[Delays (min)]]</f>
        <v>47</v>
      </c>
      <c r="O199" s="1" t="str">
        <f>IF(Delivery[[#This Row],[Delays (min)]]&gt;0,"Delayed", "On time")</f>
        <v>Delayed</v>
      </c>
      <c r="P199" s="1" t="str">
        <f>IF(Delivery[[#This Row],[Delays (min)]]&gt;15, "Extremely Delayed", IF(Delivery[[#This Row],[Delays (min)]]=0, "On time",  "Delayed"))</f>
        <v>Extremely Delayed</v>
      </c>
      <c r="Q199" s="1">
        <f>COUNTA(_xlfn.UNIQUE(Delivery[Driver ID]))</f>
        <v>100</v>
      </c>
      <c r="R199" s="1" t="s">
        <v>30</v>
      </c>
      <c r="S199" s="1">
        <f>COUNTA(_xlfn.UNIQUE(Delivery[Route]))</f>
        <v>5</v>
      </c>
      <c r="T199" s="1" t="s">
        <v>32</v>
      </c>
      <c r="U199" s="1" t="s">
        <v>27</v>
      </c>
      <c r="V199" s="1" t="s">
        <v>37</v>
      </c>
      <c r="W199" s="2">
        <v>45170.375</v>
      </c>
    </row>
    <row r="200" spans="1:23" ht="15.75" customHeight="1" x14ac:dyDescent="0.35">
      <c r="A200" s="1">
        <v>1199</v>
      </c>
      <c r="B200" s="1" t="s">
        <v>343</v>
      </c>
      <c r="C200" s="1">
        <f>COUNTA(_xlfn.UNIQUE(Delivery[Delivery City]))</f>
        <v>5</v>
      </c>
      <c r="D200" s="1" t="s">
        <v>159</v>
      </c>
      <c r="E200" s="2">
        <v>45170.410416666666</v>
      </c>
      <c r="F200" s="1" t="s">
        <v>38</v>
      </c>
      <c r="G200" s="1" t="s">
        <v>64</v>
      </c>
      <c r="H200" s="20">
        <f>IFERROR(Delivery[[#This Row],[Delivery Time (min)]]/COUNTIFS(Delivery[Driver ID],Delivery[[#This Row],[Driver ID]]),"")</f>
        <v>10.238095238095237</v>
      </c>
      <c r="I200" s="17" t="str">
        <f>IFERROR((IF(COUNTIFS(Delivery[Driver ID], Delivery[[#This Row],[Driver ID]]) &lt; 16, "Under Utilized","Utilized")), "")</f>
        <v>Utilized</v>
      </c>
      <c r="J200" s="1" t="s">
        <v>16</v>
      </c>
      <c r="K200" s="1" t="s">
        <v>29</v>
      </c>
      <c r="L200" s="1">
        <v>215</v>
      </c>
      <c r="M200" s="1">
        <v>4</v>
      </c>
      <c r="N200" s="1">
        <f>Delivery[[#This Row],[Delivery Time (min)]]-Delivery[[#This Row],[Delays (min)]]</f>
        <v>211</v>
      </c>
      <c r="O200" s="1" t="str">
        <f>IF(Delivery[[#This Row],[Delays (min)]]&gt;0,"Delayed", "On time")</f>
        <v>Delayed</v>
      </c>
      <c r="P200" s="1" t="str">
        <f>IF(Delivery[[#This Row],[Delays (min)]]&gt;15, "Extremely Delayed", IF(Delivery[[#This Row],[Delays (min)]]=0, "On time",  "Delayed"))</f>
        <v>Delayed</v>
      </c>
      <c r="Q200" s="1">
        <f>COUNTA(_xlfn.UNIQUE(Delivery[Driver ID]))</f>
        <v>100</v>
      </c>
      <c r="R200" s="1" t="s">
        <v>25</v>
      </c>
      <c r="S200" s="1">
        <f>COUNTA(_xlfn.UNIQUE(Delivery[Route]))</f>
        <v>5</v>
      </c>
      <c r="T200" s="1" t="s">
        <v>40</v>
      </c>
      <c r="U200" s="1" t="s">
        <v>36</v>
      </c>
      <c r="V200" s="1" t="s">
        <v>41</v>
      </c>
      <c r="W200" s="2">
        <v>45170.575694444444</v>
      </c>
    </row>
    <row r="201" spans="1:23" ht="15.75" customHeight="1" x14ac:dyDescent="0.35">
      <c r="A201" s="1">
        <v>1200</v>
      </c>
      <c r="B201" s="1" t="s">
        <v>344</v>
      </c>
      <c r="C201" s="1">
        <f>COUNTA(_xlfn.UNIQUE(Delivery[Delivery City]))</f>
        <v>5</v>
      </c>
      <c r="D201" s="1" t="s">
        <v>154</v>
      </c>
      <c r="E201" s="2">
        <v>45175.489583333336</v>
      </c>
      <c r="F201" s="1" t="s">
        <v>14</v>
      </c>
      <c r="G201" s="1" t="s">
        <v>78</v>
      </c>
      <c r="H201" s="20">
        <f>IFERROR(Delivery[[#This Row],[Delivery Time (min)]]/COUNTIFS(Delivery[Driver ID],Delivery[[#This Row],[Driver ID]]),"")</f>
        <v>4.0476190476190474</v>
      </c>
      <c r="I201" s="17" t="str">
        <f>IFERROR((IF(COUNTIFS(Delivery[Driver ID], Delivery[[#This Row],[Driver ID]]) &lt; 16, "Under Utilized","Utilized")), "")</f>
        <v>Utilized</v>
      </c>
      <c r="J201" s="1" t="s">
        <v>16</v>
      </c>
      <c r="K201" s="1" t="s">
        <v>29</v>
      </c>
      <c r="L201" s="1">
        <v>85</v>
      </c>
      <c r="M201" s="1">
        <v>14</v>
      </c>
      <c r="N201" s="1">
        <f>Delivery[[#This Row],[Delivery Time (min)]]-Delivery[[#This Row],[Delays (min)]]</f>
        <v>71</v>
      </c>
      <c r="O201" s="1" t="str">
        <f>IF(Delivery[[#This Row],[Delays (min)]]&gt;0,"Delayed", "On time")</f>
        <v>Delayed</v>
      </c>
      <c r="P201" s="1" t="str">
        <f>IF(Delivery[[#This Row],[Delays (min)]]&gt;15, "Extremely Delayed", IF(Delivery[[#This Row],[Delays (min)]]=0, "On time",  "Delayed"))</f>
        <v>Delayed</v>
      </c>
      <c r="Q201" s="1">
        <f>COUNTA(_xlfn.UNIQUE(Delivery[Driver ID]))</f>
        <v>100</v>
      </c>
      <c r="R201" s="1" t="s">
        <v>25</v>
      </c>
      <c r="S201" s="1">
        <f>COUNTA(_xlfn.UNIQUE(Delivery[Route]))</f>
        <v>5</v>
      </c>
      <c r="T201" s="1" t="s">
        <v>32</v>
      </c>
      <c r="U201" s="1" t="s">
        <v>20</v>
      </c>
      <c r="V201" s="1" t="s">
        <v>21</v>
      </c>
      <c r="W201" s="2">
        <v>45170.714583333334</v>
      </c>
    </row>
    <row r="202" spans="1:23" ht="15.75" customHeight="1" x14ac:dyDescent="0.35">
      <c r="A202" s="1">
        <v>1201</v>
      </c>
      <c r="B202" s="1" t="s">
        <v>345</v>
      </c>
      <c r="C202" s="1">
        <f>COUNTA(_xlfn.UNIQUE(Delivery[Delivery City]))</f>
        <v>5</v>
      </c>
      <c r="D202" s="1" t="s">
        <v>156</v>
      </c>
      <c r="E202" s="2">
        <v>45177.450694444444</v>
      </c>
      <c r="F202" s="1" t="s">
        <v>38</v>
      </c>
      <c r="G202" s="1" t="s">
        <v>48</v>
      </c>
      <c r="H202" s="20">
        <f>IFERROR(Delivery[[#This Row],[Delivery Time (min)]]/COUNTIFS(Delivery[Driver ID],Delivery[[#This Row],[Driver ID]]),"")</f>
        <v>3.5263157894736841</v>
      </c>
      <c r="I202" s="17" t="str">
        <f>IFERROR((IF(COUNTIFS(Delivery[Driver ID], Delivery[[#This Row],[Driver ID]]) &lt; 16, "Under Utilized","Utilized")), "")</f>
        <v>Utilized</v>
      </c>
      <c r="J202" s="1" t="s">
        <v>16</v>
      </c>
      <c r="K202" s="1" t="s">
        <v>29</v>
      </c>
      <c r="L202" s="1">
        <v>67</v>
      </c>
      <c r="M202" s="1">
        <v>16</v>
      </c>
      <c r="N202" s="1">
        <f>Delivery[[#This Row],[Delivery Time (min)]]-Delivery[[#This Row],[Delays (min)]]</f>
        <v>51</v>
      </c>
      <c r="O202" s="1" t="str">
        <f>IF(Delivery[[#This Row],[Delays (min)]]&gt;0,"Delayed", "On time")</f>
        <v>Delayed</v>
      </c>
      <c r="P202" s="1" t="str">
        <f>IF(Delivery[[#This Row],[Delays (min)]]&gt;15, "Extremely Delayed", IF(Delivery[[#This Row],[Delays (min)]]=0, "On time",  "Delayed"))</f>
        <v>Extremely Delayed</v>
      </c>
      <c r="Q202" s="1">
        <f>COUNTA(_xlfn.UNIQUE(Delivery[Driver ID]))</f>
        <v>100</v>
      </c>
      <c r="R202" s="1" t="s">
        <v>30</v>
      </c>
      <c r="S202" s="1">
        <f>COUNTA(_xlfn.UNIQUE(Delivery[Route]))</f>
        <v>5</v>
      </c>
      <c r="T202" s="1" t="s">
        <v>32</v>
      </c>
      <c r="U202" s="1" t="s">
        <v>36</v>
      </c>
      <c r="V202" s="1" t="s">
        <v>41</v>
      </c>
      <c r="W202" s="2">
        <v>45170.456944444442</v>
      </c>
    </row>
    <row r="203" spans="1:23" ht="15.75" customHeight="1" x14ac:dyDescent="0.35">
      <c r="A203" s="1">
        <v>1202</v>
      </c>
      <c r="B203" s="1" t="s">
        <v>346</v>
      </c>
      <c r="C203" s="1">
        <f>COUNTA(_xlfn.UNIQUE(Delivery[Delivery City]))</f>
        <v>5</v>
      </c>
      <c r="D203" s="1" t="s">
        <v>154</v>
      </c>
      <c r="E203" s="2">
        <v>45171.367361111108</v>
      </c>
      <c r="F203" s="1" t="s">
        <v>38</v>
      </c>
      <c r="G203" s="1" t="s">
        <v>86</v>
      </c>
      <c r="H203" s="20">
        <f>IFERROR(Delivery[[#This Row],[Delivery Time (min)]]/COUNTIFS(Delivery[Driver ID],Delivery[[#This Row],[Driver ID]]),"")</f>
        <v>3.7058823529411766</v>
      </c>
      <c r="I203" s="17" t="str">
        <f>IFERROR((IF(COUNTIFS(Delivery[Driver ID], Delivery[[#This Row],[Driver ID]]) &lt; 16, "Under Utilized","Utilized")), "")</f>
        <v>Utilized</v>
      </c>
      <c r="J203" s="1" t="s">
        <v>16</v>
      </c>
      <c r="K203" s="1" t="s">
        <v>29</v>
      </c>
      <c r="L203" s="1">
        <v>63</v>
      </c>
      <c r="M203" s="1">
        <v>0</v>
      </c>
      <c r="N203" s="1">
        <f>Delivery[[#This Row],[Delivery Time (min)]]-Delivery[[#This Row],[Delays (min)]]</f>
        <v>63</v>
      </c>
      <c r="O203" s="1" t="str">
        <f>IF(Delivery[[#This Row],[Delays (min)]]&gt;0,"Delayed", "On time")</f>
        <v>On time</v>
      </c>
      <c r="P203" s="1" t="str">
        <f>IF(Delivery[[#This Row],[Delays (min)]]&gt;15, "Extremely Delayed", IF(Delivery[[#This Row],[Delays (min)]]=0, "On time",  "Delayed"))</f>
        <v>On time</v>
      </c>
      <c r="Q203" s="1">
        <f>COUNTA(_xlfn.UNIQUE(Delivery[Driver ID]))</f>
        <v>100</v>
      </c>
      <c r="R203" s="1" t="s">
        <v>25</v>
      </c>
      <c r="S203" s="1">
        <f>COUNTA(_xlfn.UNIQUE(Delivery[Route]))</f>
        <v>5</v>
      </c>
      <c r="T203" s="1" t="s">
        <v>40</v>
      </c>
      <c r="U203" s="1" t="s">
        <v>20</v>
      </c>
      <c r="V203" s="1" t="s">
        <v>41</v>
      </c>
      <c r="W203" s="2">
        <v>45170.443055555559</v>
      </c>
    </row>
    <row r="204" spans="1:23" ht="15.75" customHeight="1" x14ac:dyDescent="0.35">
      <c r="A204" s="1">
        <v>1203</v>
      </c>
      <c r="B204" s="1" t="s">
        <v>347</v>
      </c>
      <c r="C204" s="1">
        <f>COUNTA(_xlfn.UNIQUE(Delivery[Delivery City]))</f>
        <v>5</v>
      </c>
      <c r="D204" s="1" t="s">
        <v>156</v>
      </c>
      <c r="E204" s="2">
        <v>45171.478472222225</v>
      </c>
      <c r="F204" s="1" t="s">
        <v>14</v>
      </c>
      <c r="G204" s="1" t="s">
        <v>104</v>
      </c>
      <c r="H204" s="20">
        <f>IFERROR(Delivery[[#This Row],[Delivery Time (min)]]/COUNTIFS(Delivery[Driver ID],Delivery[[#This Row],[Driver ID]]),"")</f>
        <v>3.6666666666666665</v>
      </c>
      <c r="I204" s="17" t="str">
        <f>IFERROR((IF(COUNTIFS(Delivery[Driver ID], Delivery[[#This Row],[Driver ID]]) &lt; 16, "Under Utilized","Utilized")), "")</f>
        <v>Utilized</v>
      </c>
      <c r="J204" s="1" t="s">
        <v>16</v>
      </c>
      <c r="K204" s="1" t="s">
        <v>35</v>
      </c>
      <c r="L204" s="1">
        <v>77</v>
      </c>
      <c r="M204" s="1">
        <v>1</v>
      </c>
      <c r="N204" s="1">
        <f>Delivery[[#This Row],[Delivery Time (min)]]-Delivery[[#This Row],[Delays (min)]]</f>
        <v>76</v>
      </c>
      <c r="O204" s="1" t="str">
        <f>IF(Delivery[[#This Row],[Delays (min)]]&gt;0,"Delayed", "On time")</f>
        <v>Delayed</v>
      </c>
      <c r="P204" s="1" t="str">
        <f>IF(Delivery[[#This Row],[Delays (min)]]&gt;15, "Extremely Delayed", IF(Delivery[[#This Row],[Delays (min)]]=0, "On time",  "Delayed"))</f>
        <v>Delayed</v>
      </c>
      <c r="Q204" s="1">
        <f>COUNTA(_xlfn.UNIQUE(Delivery[Driver ID]))</f>
        <v>100</v>
      </c>
      <c r="R204" s="1" t="s">
        <v>18</v>
      </c>
      <c r="S204" s="1">
        <f>COUNTA(_xlfn.UNIQUE(Delivery[Route]))</f>
        <v>5</v>
      </c>
      <c r="T204" s="1" t="s">
        <v>40</v>
      </c>
      <c r="U204" s="1" t="s">
        <v>27</v>
      </c>
      <c r="V204" s="1" t="s">
        <v>41</v>
      </c>
      <c r="W204" s="2">
        <v>45170.381944444445</v>
      </c>
    </row>
    <row r="205" spans="1:23" ht="15.75" customHeight="1" x14ac:dyDescent="0.35">
      <c r="A205" s="1">
        <v>1204</v>
      </c>
      <c r="B205" s="1" t="s">
        <v>348</v>
      </c>
      <c r="C205" s="1">
        <f>COUNTA(_xlfn.UNIQUE(Delivery[Delivery City]))</f>
        <v>5</v>
      </c>
      <c r="D205" s="1" t="s">
        <v>150</v>
      </c>
      <c r="E205" s="2">
        <v>45173.428472222222</v>
      </c>
      <c r="F205" s="1" t="s">
        <v>14</v>
      </c>
      <c r="G205" s="1" t="s">
        <v>105</v>
      </c>
      <c r="H205" s="20">
        <f>IFERROR(Delivery[[#This Row],[Delivery Time (min)]]/COUNTIFS(Delivery[Driver ID],Delivery[[#This Row],[Driver ID]]),"")</f>
        <v>6.7333333333333334</v>
      </c>
      <c r="I205" s="17" t="str">
        <f>IFERROR((IF(COUNTIFS(Delivery[Driver ID], Delivery[[#This Row],[Driver ID]]) &lt; 16, "Under Utilized","Utilized")), "")</f>
        <v>Under Utilized</v>
      </c>
      <c r="J205" s="1" t="s">
        <v>23</v>
      </c>
      <c r="K205" s="1" t="s">
        <v>47</v>
      </c>
      <c r="L205" s="1">
        <v>101</v>
      </c>
      <c r="M205" s="1">
        <v>24</v>
      </c>
      <c r="N205" s="1">
        <f>Delivery[[#This Row],[Delivery Time (min)]]-Delivery[[#This Row],[Delays (min)]]</f>
        <v>77</v>
      </c>
      <c r="O205" s="1" t="str">
        <f>IF(Delivery[[#This Row],[Delays (min)]]&gt;0,"Delayed", "On time")</f>
        <v>Delayed</v>
      </c>
      <c r="P205" s="1" t="str">
        <f>IF(Delivery[[#This Row],[Delays (min)]]&gt;15, "Extremely Delayed", IF(Delivery[[#This Row],[Delays (min)]]=0, "On time",  "Delayed"))</f>
        <v>Extremely Delayed</v>
      </c>
      <c r="Q205" s="1">
        <f>COUNTA(_xlfn.UNIQUE(Delivery[Driver ID]))</f>
        <v>100</v>
      </c>
      <c r="R205" s="1" t="s">
        <v>25</v>
      </c>
      <c r="S205" s="1">
        <f>COUNTA(_xlfn.UNIQUE(Delivery[Route]))</f>
        <v>5</v>
      </c>
      <c r="T205" s="1" t="s">
        <v>43</v>
      </c>
      <c r="U205" s="1" t="s">
        <v>20</v>
      </c>
      <c r="V205" s="1" t="s">
        <v>37</v>
      </c>
      <c r="W205" s="2">
        <v>45170.53402777778</v>
      </c>
    </row>
    <row r="206" spans="1:23" ht="15.75" customHeight="1" x14ac:dyDescent="0.35">
      <c r="A206" s="1">
        <v>1205</v>
      </c>
      <c r="B206" s="1" t="s">
        <v>349</v>
      </c>
      <c r="C206" s="1">
        <f>COUNTA(_xlfn.UNIQUE(Delivery[Delivery City]))</f>
        <v>5</v>
      </c>
      <c r="D206" s="1" t="s">
        <v>154</v>
      </c>
      <c r="E206" s="2">
        <v>45175.624305555553</v>
      </c>
      <c r="F206" s="1" t="s">
        <v>14</v>
      </c>
      <c r="G206" s="1" t="s">
        <v>56</v>
      </c>
      <c r="H206" s="20">
        <f>IFERROR(Delivery[[#This Row],[Delivery Time (min)]]/COUNTIFS(Delivery[Driver ID],Delivery[[#This Row],[Driver ID]]),"")</f>
        <v>10.6875</v>
      </c>
      <c r="I206" s="17" t="str">
        <f>IFERROR((IF(COUNTIFS(Delivery[Driver ID], Delivery[[#This Row],[Driver ID]]) &lt; 16, "Under Utilized","Utilized")), "")</f>
        <v>Utilized</v>
      </c>
      <c r="J206" s="1" t="s">
        <v>23</v>
      </c>
      <c r="K206" s="1" t="s">
        <v>29</v>
      </c>
      <c r="L206" s="1">
        <v>171</v>
      </c>
      <c r="M206" s="1">
        <v>12</v>
      </c>
      <c r="N206" s="1">
        <f>Delivery[[#This Row],[Delivery Time (min)]]-Delivery[[#This Row],[Delays (min)]]</f>
        <v>159</v>
      </c>
      <c r="O206" s="1" t="str">
        <f>IF(Delivery[[#This Row],[Delays (min)]]&gt;0,"Delayed", "On time")</f>
        <v>Delayed</v>
      </c>
      <c r="P206" s="1" t="str">
        <f>IF(Delivery[[#This Row],[Delays (min)]]&gt;15, "Extremely Delayed", IF(Delivery[[#This Row],[Delays (min)]]=0, "On time",  "Delayed"))</f>
        <v>Delayed</v>
      </c>
      <c r="Q206" s="1">
        <f>COUNTA(_xlfn.UNIQUE(Delivery[Driver ID]))</f>
        <v>100</v>
      </c>
      <c r="R206" s="1" t="s">
        <v>30</v>
      </c>
      <c r="S206" s="1">
        <f>COUNTA(_xlfn.UNIQUE(Delivery[Route]))</f>
        <v>5</v>
      </c>
      <c r="T206" s="1" t="s">
        <v>26</v>
      </c>
      <c r="U206" s="1" t="s">
        <v>36</v>
      </c>
      <c r="V206" s="1" t="s">
        <v>37</v>
      </c>
      <c r="W206" s="2">
        <v>45170.477777777778</v>
      </c>
    </row>
    <row r="207" spans="1:23" ht="15.75" customHeight="1" x14ac:dyDescent="0.35">
      <c r="A207" s="1">
        <v>1206</v>
      </c>
      <c r="B207" s="1" t="s">
        <v>350</v>
      </c>
      <c r="C207" s="1">
        <f>COUNTA(_xlfn.UNIQUE(Delivery[Delivery City]))</f>
        <v>5</v>
      </c>
      <c r="D207" s="1" t="s">
        <v>156</v>
      </c>
      <c r="E207" s="2">
        <v>45175.680555555555</v>
      </c>
      <c r="F207" s="1" t="s">
        <v>38</v>
      </c>
      <c r="G207" s="1" t="s">
        <v>94</v>
      </c>
      <c r="H207" s="20">
        <f>IFERROR(Delivery[[#This Row],[Delivery Time (min)]]/COUNTIFS(Delivery[Driver ID],Delivery[[#This Row],[Driver ID]]),"")</f>
        <v>7.3181818181818183</v>
      </c>
      <c r="I207" s="17" t="str">
        <f>IFERROR((IF(COUNTIFS(Delivery[Driver ID], Delivery[[#This Row],[Driver ID]]) &lt; 16, "Under Utilized","Utilized")), "")</f>
        <v>Utilized</v>
      </c>
      <c r="J207" s="1" t="s">
        <v>34</v>
      </c>
      <c r="K207" s="1" t="s">
        <v>47</v>
      </c>
      <c r="L207" s="1">
        <v>161</v>
      </c>
      <c r="M207" s="1">
        <v>14</v>
      </c>
      <c r="N207" s="1">
        <f>Delivery[[#This Row],[Delivery Time (min)]]-Delivery[[#This Row],[Delays (min)]]</f>
        <v>147</v>
      </c>
      <c r="O207" s="1" t="str">
        <f>IF(Delivery[[#This Row],[Delays (min)]]&gt;0,"Delayed", "On time")</f>
        <v>Delayed</v>
      </c>
      <c r="P207" s="1" t="str">
        <f>IF(Delivery[[#This Row],[Delays (min)]]&gt;15, "Extremely Delayed", IF(Delivery[[#This Row],[Delays (min)]]=0, "On time",  "Delayed"))</f>
        <v>Delayed</v>
      </c>
      <c r="Q207" s="1">
        <f>COUNTA(_xlfn.UNIQUE(Delivery[Driver ID]))</f>
        <v>100</v>
      </c>
      <c r="R207" s="1" t="s">
        <v>30</v>
      </c>
      <c r="S207" s="1">
        <f>COUNTA(_xlfn.UNIQUE(Delivery[Route]))</f>
        <v>5</v>
      </c>
      <c r="T207" s="1" t="s">
        <v>19</v>
      </c>
      <c r="U207" s="1" t="s">
        <v>36</v>
      </c>
      <c r="V207" s="1" t="s">
        <v>37</v>
      </c>
      <c r="W207" s="2">
        <v>45170.530555555553</v>
      </c>
    </row>
    <row r="208" spans="1:23" ht="15.75" customHeight="1" x14ac:dyDescent="0.35">
      <c r="A208" s="1">
        <v>1207</v>
      </c>
      <c r="B208" s="1" t="s">
        <v>351</v>
      </c>
      <c r="C208" s="1">
        <f>COUNTA(_xlfn.UNIQUE(Delivery[Delivery City]))</f>
        <v>5</v>
      </c>
      <c r="D208" s="1" t="s">
        <v>154</v>
      </c>
      <c r="E208" s="2">
        <v>45172.59652777778</v>
      </c>
      <c r="F208" s="1" t="s">
        <v>14</v>
      </c>
      <c r="G208" s="1" t="s">
        <v>130</v>
      </c>
      <c r="H208" s="20">
        <f>IFERROR(Delivery[[#This Row],[Delivery Time (min)]]/COUNTIFS(Delivery[Driver ID],Delivery[[#This Row],[Driver ID]]),"")</f>
        <v>6.6875</v>
      </c>
      <c r="I208" s="17" t="str">
        <f>IFERROR((IF(COUNTIFS(Delivery[Driver ID], Delivery[[#This Row],[Driver ID]]) &lt; 16, "Under Utilized","Utilized")), "")</f>
        <v>Utilized</v>
      </c>
      <c r="J208" s="1" t="s">
        <v>34</v>
      </c>
      <c r="K208" s="1" t="s">
        <v>17</v>
      </c>
      <c r="L208" s="1">
        <v>107</v>
      </c>
      <c r="M208" s="1">
        <v>11</v>
      </c>
      <c r="N208" s="1">
        <f>Delivery[[#This Row],[Delivery Time (min)]]-Delivery[[#This Row],[Delays (min)]]</f>
        <v>96</v>
      </c>
      <c r="O208" s="1" t="str">
        <f>IF(Delivery[[#This Row],[Delays (min)]]&gt;0,"Delayed", "On time")</f>
        <v>Delayed</v>
      </c>
      <c r="P208" s="1" t="str">
        <f>IF(Delivery[[#This Row],[Delays (min)]]&gt;15, "Extremely Delayed", IF(Delivery[[#This Row],[Delays (min)]]=0, "On time",  "Delayed"))</f>
        <v>Delayed</v>
      </c>
      <c r="Q208" s="1">
        <f>COUNTA(_xlfn.UNIQUE(Delivery[Driver ID]))</f>
        <v>100</v>
      </c>
      <c r="R208" s="1" t="s">
        <v>30</v>
      </c>
      <c r="S208" s="1">
        <f>COUNTA(_xlfn.UNIQUE(Delivery[Route]))</f>
        <v>5</v>
      </c>
      <c r="T208" s="1" t="s">
        <v>40</v>
      </c>
      <c r="U208" s="1" t="s">
        <v>27</v>
      </c>
      <c r="V208" s="1" t="s">
        <v>37</v>
      </c>
      <c r="W208" s="2">
        <v>45170.638888888891</v>
      </c>
    </row>
    <row r="209" spans="1:23" ht="15.75" customHeight="1" x14ac:dyDescent="0.35">
      <c r="A209" s="1">
        <v>1208</v>
      </c>
      <c r="B209" s="1" t="s">
        <v>352</v>
      </c>
      <c r="C209" s="1">
        <f>COUNTA(_xlfn.UNIQUE(Delivery[Delivery City]))</f>
        <v>5</v>
      </c>
      <c r="D209" s="1" t="s">
        <v>167</v>
      </c>
      <c r="E209" s="2">
        <v>45170.495833333334</v>
      </c>
      <c r="F209" s="1" t="s">
        <v>14</v>
      </c>
      <c r="G209" s="1" t="s">
        <v>57</v>
      </c>
      <c r="H209" s="20">
        <f>IFERROR(Delivery[[#This Row],[Delivery Time (min)]]/COUNTIFS(Delivery[Driver ID],Delivery[[#This Row],[Driver ID]]),"")</f>
        <v>10.384615384615385</v>
      </c>
      <c r="I209" s="17" t="str">
        <f>IFERROR((IF(COUNTIFS(Delivery[Driver ID], Delivery[[#This Row],[Driver ID]]) &lt; 16, "Under Utilized","Utilized")), "")</f>
        <v>Under Utilized</v>
      </c>
      <c r="J209" s="1" t="s">
        <v>16</v>
      </c>
      <c r="K209" s="1" t="s">
        <v>35</v>
      </c>
      <c r="L209" s="1">
        <v>135</v>
      </c>
      <c r="M209" s="1">
        <v>21</v>
      </c>
      <c r="N209" s="1">
        <f>Delivery[[#This Row],[Delivery Time (min)]]-Delivery[[#This Row],[Delays (min)]]</f>
        <v>114</v>
      </c>
      <c r="O209" s="1" t="str">
        <f>IF(Delivery[[#This Row],[Delays (min)]]&gt;0,"Delayed", "On time")</f>
        <v>Delayed</v>
      </c>
      <c r="P209" s="1" t="str">
        <f>IF(Delivery[[#This Row],[Delays (min)]]&gt;15, "Extremely Delayed", IF(Delivery[[#This Row],[Delays (min)]]=0, "On time",  "Delayed"))</f>
        <v>Extremely Delayed</v>
      </c>
      <c r="Q209" s="1">
        <f>COUNTA(_xlfn.UNIQUE(Delivery[Driver ID]))</f>
        <v>100</v>
      </c>
      <c r="R209" s="1" t="s">
        <v>18</v>
      </c>
      <c r="S209" s="1">
        <f>COUNTA(_xlfn.UNIQUE(Delivery[Route]))</f>
        <v>5</v>
      </c>
      <c r="T209" s="1" t="s">
        <v>19</v>
      </c>
      <c r="U209" s="1" t="s">
        <v>27</v>
      </c>
      <c r="V209" s="1" t="s">
        <v>41</v>
      </c>
      <c r="W209" s="2">
        <v>45170.570833333331</v>
      </c>
    </row>
    <row r="210" spans="1:23" ht="15.75" customHeight="1" x14ac:dyDescent="0.35">
      <c r="A210" s="1">
        <v>1209</v>
      </c>
      <c r="B210" s="1" t="s">
        <v>353</v>
      </c>
      <c r="C210" s="1">
        <f>COUNTA(_xlfn.UNIQUE(Delivery[Delivery City]))</f>
        <v>5</v>
      </c>
      <c r="D210" s="1" t="s">
        <v>159</v>
      </c>
      <c r="E210" s="2">
        <v>45172.50277777778</v>
      </c>
      <c r="F210" s="1" t="s">
        <v>38</v>
      </c>
      <c r="G210" s="1" t="s">
        <v>98</v>
      </c>
      <c r="H210" s="20">
        <f>IFERROR(Delivery[[#This Row],[Delivery Time (min)]]/COUNTIFS(Delivery[Driver ID],Delivery[[#This Row],[Driver ID]]),"")</f>
        <v>13.176470588235293</v>
      </c>
      <c r="I210" s="17" t="str">
        <f>IFERROR((IF(COUNTIFS(Delivery[Driver ID], Delivery[[#This Row],[Driver ID]]) &lt; 16, "Under Utilized","Utilized")), "")</f>
        <v>Utilized</v>
      </c>
      <c r="J210" s="1" t="s">
        <v>16</v>
      </c>
      <c r="K210" s="1" t="s">
        <v>35</v>
      </c>
      <c r="L210" s="1">
        <v>224</v>
      </c>
      <c r="M210" s="1">
        <v>9</v>
      </c>
      <c r="N210" s="1">
        <f>Delivery[[#This Row],[Delivery Time (min)]]-Delivery[[#This Row],[Delays (min)]]</f>
        <v>215</v>
      </c>
      <c r="O210" s="1" t="str">
        <f>IF(Delivery[[#This Row],[Delays (min)]]&gt;0,"Delayed", "On time")</f>
        <v>Delayed</v>
      </c>
      <c r="P210" s="1" t="str">
        <f>IF(Delivery[[#This Row],[Delays (min)]]&gt;15, "Extremely Delayed", IF(Delivery[[#This Row],[Delays (min)]]=0, "On time",  "Delayed"))</f>
        <v>Delayed</v>
      </c>
      <c r="Q210" s="1">
        <f>COUNTA(_xlfn.UNIQUE(Delivery[Driver ID]))</f>
        <v>100</v>
      </c>
      <c r="R210" s="1" t="s">
        <v>18</v>
      </c>
      <c r="S210" s="1">
        <f>COUNTA(_xlfn.UNIQUE(Delivery[Route]))</f>
        <v>5</v>
      </c>
      <c r="T210" s="1" t="s">
        <v>19</v>
      </c>
      <c r="U210" s="1" t="s">
        <v>20</v>
      </c>
      <c r="V210" s="1" t="s">
        <v>21</v>
      </c>
      <c r="W210" s="2">
        <v>45170.621527777781</v>
      </c>
    </row>
    <row r="211" spans="1:23" ht="15.75" customHeight="1" x14ac:dyDescent="0.35">
      <c r="A211" s="1">
        <v>1210</v>
      </c>
      <c r="B211" s="1" t="s">
        <v>354</v>
      </c>
      <c r="C211" s="1">
        <f>COUNTA(_xlfn.UNIQUE(Delivery[Delivery City]))</f>
        <v>5</v>
      </c>
      <c r="D211" s="1" t="s">
        <v>159</v>
      </c>
      <c r="E211" s="2">
        <v>45177.339583333334</v>
      </c>
      <c r="F211" s="1" t="s">
        <v>38</v>
      </c>
      <c r="G211" s="1" t="s">
        <v>96</v>
      </c>
      <c r="H211" s="20">
        <f>IFERROR(Delivery[[#This Row],[Delivery Time (min)]]/COUNTIFS(Delivery[Driver ID],Delivery[[#This Row],[Driver ID]]),"")</f>
        <v>12.470588235294118</v>
      </c>
      <c r="I211" s="17" t="str">
        <f>IFERROR((IF(COUNTIFS(Delivery[Driver ID], Delivery[[#This Row],[Driver ID]]) &lt; 16, "Under Utilized","Utilized")), "")</f>
        <v>Utilized</v>
      </c>
      <c r="J211" s="1" t="s">
        <v>23</v>
      </c>
      <c r="K211" s="1" t="s">
        <v>47</v>
      </c>
      <c r="L211" s="1">
        <v>212</v>
      </c>
      <c r="M211" s="1">
        <v>23</v>
      </c>
      <c r="N211" s="1">
        <f>Delivery[[#This Row],[Delivery Time (min)]]-Delivery[[#This Row],[Delays (min)]]</f>
        <v>189</v>
      </c>
      <c r="O211" s="1" t="str">
        <f>IF(Delivery[[#This Row],[Delays (min)]]&gt;0,"Delayed", "On time")</f>
        <v>Delayed</v>
      </c>
      <c r="P211" s="1" t="str">
        <f>IF(Delivery[[#This Row],[Delays (min)]]&gt;15, "Extremely Delayed", IF(Delivery[[#This Row],[Delays (min)]]=0, "On time",  "Delayed"))</f>
        <v>Extremely Delayed</v>
      </c>
      <c r="Q211" s="1">
        <f>COUNTA(_xlfn.UNIQUE(Delivery[Driver ID]))</f>
        <v>100</v>
      </c>
      <c r="R211" s="1" t="s">
        <v>25</v>
      </c>
      <c r="S211" s="1">
        <f>COUNTA(_xlfn.UNIQUE(Delivery[Route]))</f>
        <v>5</v>
      </c>
      <c r="T211" s="1" t="s">
        <v>32</v>
      </c>
      <c r="U211" s="1" t="s">
        <v>27</v>
      </c>
      <c r="V211" s="1" t="s">
        <v>21</v>
      </c>
      <c r="W211" s="2">
        <v>45170.457638888889</v>
      </c>
    </row>
    <row r="212" spans="1:23" ht="15.75" customHeight="1" x14ac:dyDescent="0.35">
      <c r="A212" s="1">
        <v>1211</v>
      </c>
      <c r="B212" s="1" t="s">
        <v>355</v>
      </c>
      <c r="C212" s="1">
        <f>COUNTA(_xlfn.UNIQUE(Delivery[Delivery City]))</f>
        <v>5</v>
      </c>
      <c r="D212" s="1" t="s">
        <v>150</v>
      </c>
      <c r="E212" s="2">
        <v>45171.352083333331</v>
      </c>
      <c r="F212" s="1" t="s">
        <v>38</v>
      </c>
      <c r="G212" s="1" t="s">
        <v>98</v>
      </c>
      <c r="H212" s="20">
        <f>IFERROR(Delivery[[#This Row],[Delivery Time (min)]]/COUNTIFS(Delivery[Driver ID],Delivery[[#This Row],[Driver ID]]),"")</f>
        <v>12.470588235294118</v>
      </c>
      <c r="I212" s="17" t="str">
        <f>IFERROR((IF(COUNTIFS(Delivery[Driver ID], Delivery[[#This Row],[Driver ID]]) &lt; 16, "Under Utilized","Utilized")), "")</f>
        <v>Utilized</v>
      </c>
      <c r="J212" s="1" t="s">
        <v>16</v>
      </c>
      <c r="K212" s="1" t="s">
        <v>17</v>
      </c>
      <c r="L212" s="1">
        <v>212</v>
      </c>
      <c r="M212" s="1">
        <v>17</v>
      </c>
      <c r="N212" s="1">
        <f>Delivery[[#This Row],[Delivery Time (min)]]-Delivery[[#This Row],[Delays (min)]]</f>
        <v>195</v>
      </c>
      <c r="O212" s="1" t="str">
        <f>IF(Delivery[[#This Row],[Delays (min)]]&gt;0,"Delayed", "On time")</f>
        <v>Delayed</v>
      </c>
      <c r="P212" s="1" t="str">
        <f>IF(Delivery[[#This Row],[Delays (min)]]&gt;15, "Extremely Delayed", IF(Delivery[[#This Row],[Delays (min)]]=0, "On time",  "Delayed"))</f>
        <v>Extremely Delayed</v>
      </c>
      <c r="Q212" s="1">
        <f>COUNTA(_xlfn.UNIQUE(Delivery[Driver ID]))</f>
        <v>100</v>
      </c>
      <c r="R212" s="1" t="s">
        <v>30</v>
      </c>
      <c r="S212" s="1">
        <f>COUNTA(_xlfn.UNIQUE(Delivery[Route]))</f>
        <v>5</v>
      </c>
      <c r="T212" s="1" t="s">
        <v>26</v>
      </c>
      <c r="U212" s="1" t="s">
        <v>36</v>
      </c>
      <c r="V212" s="1" t="s">
        <v>37</v>
      </c>
      <c r="W212" s="2">
        <v>45170.411111111112</v>
      </c>
    </row>
    <row r="213" spans="1:23" ht="15.75" customHeight="1" x14ac:dyDescent="0.35">
      <c r="A213" s="1">
        <v>1212</v>
      </c>
      <c r="B213" s="1" t="s">
        <v>356</v>
      </c>
      <c r="C213" s="1">
        <f>COUNTA(_xlfn.UNIQUE(Delivery[Delivery City]))</f>
        <v>5</v>
      </c>
      <c r="D213" s="1" t="s">
        <v>156</v>
      </c>
      <c r="E213" s="2">
        <v>45172.568749999999</v>
      </c>
      <c r="F213" s="1" t="s">
        <v>14</v>
      </c>
      <c r="G213" s="1" t="s">
        <v>92</v>
      </c>
      <c r="H213" s="20">
        <f>IFERROR(Delivery[[#This Row],[Delivery Time (min)]]/COUNTIFS(Delivery[Driver ID],Delivery[[#This Row],[Driver ID]]),"")</f>
        <v>8.0769230769230766</v>
      </c>
      <c r="I213" s="17" t="str">
        <f>IFERROR((IF(COUNTIFS(Delivery[Driver ID], Delivery[[#This Row],[Driver ID]]) &lt; 16, "Under Utilized","Utilized")), "")</f>
        <v>Under Utilized</v>
      </c>
      <c r="J213" s="1" t="s">
        <v>34</v>
      </c>
      <c r="K213" s="1" t="s">
        <v>29</v>
      </c>
      <c r="L213" s="1">
        <v>105</v>
      </c>
      <c r="M213" s="1">
        <v>6</v>
      </c>
      <c r="N213" s="1">
        <f>Delivery[[#This Row],[Delivery Time (min)]]-Delivery[[#This Row],[Delays (min)]]</f>
        <v>99</v>
      </c>
      <c r="O213" s="1" t="str">
        <f>IF(Delivery[[#This Row],[Delays (min)]]&gt;0,"Delayed", "On time")</f>
        <v>Delayed</v>
      </c>
      <c r="P213" s="1" t="str">
        <f>IF(Delivery[[#This Row],[Delays (min)]]&gt;15, "Extremely Delayed", IF(Delivery[[#This Row],[Delays (min)]]=0, "On time",  "Delayed"))</f>
        <v>Delayed</v>
      </c>
      <c r="Q213" s="1">
        <f>COUNTA(_xlfn.UNIQUE(Delivery[Driver ID]))</f>
        <v>100</v>
      </c>
      <c r="R213" s="1" t="s">
        <v>30</v>
      </c>
      <c r="S213" s="1">
        <f>COUNTA(_xlfn.UNIQUE(Delivery[Route]))</f>
        <v>5</v>
      </c>
      <c r="T213" s="1" t="s">
        <v>26</v>
      </c>
      <c r="U213" s="1" t="s">
        <v>36</v>
      </c>
      <c r="V213" s="1" t="s">
        <v>41</v>
      </c>
      <c r="W213" s="2">
        <v>45170.627083333333</v>
      </c>
    </row>
    <row r="214" spans="1:23" ht="15.75" customHeight="1" x14ac:dyDescent="0.35">
      <c r="A214" s="1">
        <v>1213</v>
      </c>
      <c r="B214" s="1" t="s">
        <v>357</v>
      </c>
      <c r="C214" s="1">
        <f>COUNTA(_xlfn.UNIQUE(Delivery[Delivery City]))</f>
        <v>5</v>
      </c>
      <c r="D214" s="1" t="s">
        <v>167</v>
      </c>
      <c r="E214" s="2">
        <v>45177.634722222225</v>
      </c>
      <c r="F214" s="1" t="s">
        <v>38</v>
      </c>
      <c r="G214" s="1" t="s">
        <v>57</v>
      </c>
      <c r="H214" s="20">
        <f>IFERROR(Delivery[[#This Row],[Delivery Time (min)]]/COUNTIFS(Delivery[Driver ID],Delivery[[#This Row],[Driver ID]]),"")</f>
        <v>9.9230769230769234</v>
      </c>
      <c r="I214" s="17" t="str">
        <f>IFERROR((IF(COUNTIFS(Delivery[Driver ID], Delivery[[#This Row],[Driver ID]]) &lt; 16, "Under Utilized","Utilized")), "")</f>
        <v>Under Utilized</v>
      </c>
      <c r="J214" s="1" t="s">
        <v>34</v>
      </c>
      <c r="K214" s="1" t="s">
        <v>35</v>
      </c>
      <c r="L214" s="1">
        <v>129</v>
      </c>
      <c r="M214" s="1">
        <v>5</v>
      </c>
      <c r="N214" s="1">
        <f>Delivery[[#This Row],[Delivery Time (min)]]-Delivery[[#This Row],[Delays (min)]]</f>
        <v>124</v>
      </c>
      <c r="O214" s="1" t="str">
        <f>IF(Delivery[[#This Row],[Delays (min)]]&gt;0,"Delayed", "On time")</f>
        <v>Delayed</v>
      </c>
      <c r="P214" s="1" t="str">
        <f>IF(Delivery[[#This Row],[Delays (min)]]&gt;15, "Extremely Delayed", IF(Delivery[[#This Row],[Delays (min)]]=0, "On time",  "Delayed"))</f>
        <v>Delayed</v>
      </c>
      <c r="Q214" s="1">
        <f>COUNTA(_xlfn.UNIQUE(Delivery[Driver ID]))</f>
        <v>100</v>
      </c>
      <c r="R214" s="1" t="s">
        <v>25</v>
      </c>
      <c r="S214" s="1">
        <f>COUNTA(_xlfn.UNIQUE(Delivery[Route]))</f>
        <v>5</v>
      </c>
      <c r="T214" s="1" t="s">
        <v>43</v>
      </c>
      <c r="U214" s="1" t="s">
        <v>20</v>
      </c>
      <c r="V214" s="1" t="s">
        <v>21</v>
      </c>
      <c r="W214" s="2">
        <v>45170.371527777781</v>
      </c>
    </row>
    <row r="215" spans="1:23" ht="15.75" customHeight="1" x14ac:dyDescent="0.35">
      <c r="A215" s="1">
        <v>1214</v>
      </c>
      <c r="B215" s="1" t="s">
        <v>358</v>
      </c>
      <c r="C215" s="1">
        <f>COUNTA(_xlfn.UNIQUE(Delivery[Delivery City]))</f>
        <v>5</v>
      </c>
      <c r="D215" s="1" t="s">
        <v>167</v>
      </c>
      <c r="E215" s="2">
        <v>45172.502083333333</v>
      </c>
      <c r="F215" s="1" t="s">
        <v>14</v>
      </c>
      <c r="G215" s="1" t="s">
        <v>86</v>
      </c>
      <c r="H215" s="20">
        <f>IFERROR(Delivery[[#This Row],[Delivery Time (min)]]/COUNTIFS(Delivery[Driver ID],Delivery[[#This Row],[Driver ID]]),"")</f>
        <v>9.882352941176471</v>
      </c>
      <c r="I215" s="17" t="str">
        <f>IFERROR((IF(COUNTIFS(Delivery[Driver ID], Delivery[[#This Row],[Driver ID]]) &lt; 16, "Under Utilized","Utilized")), "")</f>
        <v>Utilized</v>
      </c>
      <c r="J215" s="1" t="s">
        <v>34</v>
      </c>
      <c r="K215" s="1" t="s">
        <v>17</v>
      </c>
      <c r="L215" s="1">
        <v>168</v>
      </c>
      <c r="M215" s="1">
        <v>12</v>
      </c>
      <c r="N215" s="1">
        <f>Delivery[[#This Row],[Delivery Time (min)]]-Delivery[[#This Row],[Delays (min)]]</f>
        <v>156</v>
      </c>
      <c r="O215" s="1" t="str">
        <f>IF(Delivery[[#This Row],[Delays (min)]]&gt;0,"Delayed", "On time")</f>
        <v>Delayed</v>
      </c>
      <c r="P215" s="1" t="str">
        <f>IF(Delivery[[#This Row],[Delays (min)]]&gt;15, "Extremely Delayed", IF(Delivery[[#This Row],[Delays (min)]]=0, "On time",  "Delayed"))</f>
        <v>Delayed</v>
      </c>
      <c r="Q215" s="1">
        <f>COUNTA(_xlfn.UNIQUE(Delivery[Driver ID]))</f>
        <v>100</v>
      </c>
      <c r="R215" s="1" t="s">
        <v>30</v>
      </c>
      <c r="S215" s="1">
        <f>COUNTA(_xlfn.UNIQUE(Delivery[Route]))</f>
        <v>5</v>
      </c>
      <c r="T215" s="1" t="s">
        <v>19</v>
      </c>
      <c r="U215" s="1" t="s">
        <v>36</v>
      </c>
      <c r="V215" s="1" t="s">
        <v>37</v>
      </c>
      <c r="W215" s="2">
        <v>45170.506944444445</v>
      </c>
    </row>
    <row r="216" spans="1:23" ht="15.75" customHeight="1" x14ac:dyDescent="0.35">
      <c r="A216" s="1">
        <v>1215</v>
      </c>
      <c r="B216" s="1" t="s">
        <v>359</v>
      </c>
      <c r="C216" s="1">
        <f>COUNTA(_xlfn.UNIQUE(Delivery[Delivery City]))</f>
        <v>5</v>
      </c>
      <c r="D216" s="1" t="s">
        <v>159</v>
      </c>
      <c r="E216" s="2">
        <v>45171.352777777778</v>
      </c>
      <c r="F216" s="1" t="s">
        <v>14</v>
      </c>
      <c r="G216" s="1" t="s">
        <v>124</v>
      </c>
      <c r="H216" s="20">
        <f>IFERROR(Delivery[[#This Row],[Delivery Time (min)]]/COUNTIFS(Delivery[Driver ID],Delivery[[#This Row],[Driver ID]]),"")</f>
        <v>7.3636363636363633</v>
      </c>
      <c r="I216" s="17" t="str">
        <f>IFERROR((IF(COUNTIFS(Delivery[Driver ID], Delivery[[#This Row],[Driver ID]]) &lt; 16, "Under Utilized","Utilized")), "")</f>
        <v>Utilized</v>
      </c>
      <c r="J216" s="1" t="s">
        <v>34</v>
      </c>
      <c r="K216" s="1" t="s">
        <v>17</v>
      </c>
      <c r="L216" s="1">
        <v>162</v>
      </c>
      <c r="M216" s="1">
        <v>25</v>
      </c>
      <c r="N216" s="1">
        <f>Delivery[[#This Row],[Delivery Time (min)]]-Delivery[[#This Row],[Delays (min)]]</f>
        <v>137</v>
      </c>
      <c r="O216" s="1" t="str">
        <f>IF(Delivery[[#This Row],[Delays (min)]]&gt;0,"Delayed", "On time")</f>
        <v>Delayed</v>
      </c>
      <c r="P216" s="1" t="str">
        <f>IF(Delivery[[#This Row],[Delays (min)]]&gt;15, "Extremely Delayed", IF(Delivery[[#This Row],[Delays (min)]]=0, "On time",  "Delayed"))</f>
        <v>Extremely Delayed</v>
      </c>
      <c r="Q216" s="1">
        <f>COUNTA(_xlfn.UNIQUE(Delivery[Driver ID]))</f>
        <v>100</v>
      </c>
      <c r="R216" s="1" t="s">
        <v>25</v>
      </c>
      <c r="S216" s="1">
        <f>COUNTA(_xlfn.UNIQUE(Delivery[Route]))</f>
        <v>5</v>
      </c>
      <c r="T216" s="1" t="s">
        <v>32</v>
      </c>
      <c r="U216" s="1" t="s">
        <v>20</v>
      </c>
      <c r="V216" s="1" t="s">
        <v>21</v>
      </c>
      <c r="W216" s="2">
        <v>45170.515972222223</v>
      </c>
    </row>
    <row r="217" spans="1:23" ht="15.75" customHeight="1" x14ac:dyDescent="0.35">
      <c r="A217" s="1">
        <v>1216</v>
      </c>
      <c r="B217" s="1" t="s">
        <v>360</v>
      </c>
      <c r="C217" s="1">
        <f>COUNTA(_xlfn.UNIQUE(Delivery[Delivery City]))</f>
        <v>5</v>
      </c>
      <c r="D217" s="1" t="s">
        <v>154</v>
      </c>
      <c r="E217" s="2">
        <v>45170.602083333331</v>
      </c>
      <c r="F217" s="1" t="s">
        <v>38</v>
      </c>
      <c r="G217" s="1" t="s">
        <v>102</v>
      </c>
      <c r="H217" s="20">
        <f>IFERROR(Delivery[[#This Row],[Delivery Time (min)]]/COUNTIFS(Delivery[Driver ID],Delivery[[#This Row],[Driver ID]]),"")</f>
        <v>9.7142857142857135</v>
      </c>
      <c r="I217" s="17" t="str">
        <f>IFERROR((IF(COUNTIFS(Delivery[Driver ID], Delivery[[#This Row],[Driver ID]]) &lt; 16, "Under Utilized","Utilized")), "")</f>
        <v>Under Utilized</v>
      </c>
      <c r="J217" s="1" t="s">
        <v>16</v>
      </c>
      <c r="K217" s="1" t="s">
        <v>35</v>
      </c>
      <c r="L217" s="1">
        <v>136</v>
      </c>
      <c r="M217" s="1">
        <v>2</v>
      </c>
      <c r="N217" s="1">
        <f>Delivery[[#This Row],[Delivery Time (min)]]-Delivery[[#This Row],[Delays (min)]]</f>
        <v>134</v>
      </c>
      <c r="O217" s="1" t="str">
        <f>IF(Delivery[[#This Row],[Delays (min)]]&gt;0,"Delayed", "On time")</f>
        <v>Delayed</v>
      </c>
      <c r="P217" s="1" t="str">
        <f>IF(Delivery[[#This Row],[Delays (min)]]&gt;15, "Extremely Delayed", IF(Delivery[[#This Row],[Delays (min)]]=0, "On time",  "Delayed"))</f>
        <v>Delayed</v>
      </c>
      <c r="Q217" s="1">
        <f>COUNTA(_xlfn.UNIQUE(Delivery[Driver ID]))</f>
        <v>100</v>
      </c>
      <c r="R217" s="1" t="s">
        <v>18</v>
      </c>
      <c r="S217" s="1">
        <f>COUNTA(_xlfn.UNIQUE(Delivery[Route]))</f>
        <v>5</v>
      </c>
      <c r="T217" s="1" t="s">
        <v>43</v>
      </c>
      <c r="U217" s="1" t="s">
        <v>36</v>
      </c>
      <c r="V217" s="1" t="s">
        <v>21</v>
      </c>
      <c r="W217" s="2">
        <v>45170.606944444444</v>
      </c>
    </row>
    <row r="218" spans="1:23" ht="15.75" customHeight="1" x14ac:dyDescent="0.35">
      <c r="A218" s="1">
        <v>1217</v>
      </c>
      <c r="B218" s="1" t="s">
        <v>361</v>
      </c>
      <c r="C218" s="1">
        <f>COUNTA(_xlfn.UNIQUE(Delivery[Delivery City]))</f>
        <v>5</v>
      </c>
      <c r="D218" s="1" t="s">
        <v>167</v>
      </c>
      <c r="E218" s="2">
        <v>45172.593055555553</v>
      </c>
      <c r="F218" s="1" t="s">
        <v>38</v>
      </c>
      <c r="G218" s="1" t="s">
        <v>80</v>
      </c>
      <c r="H218" s="20">
        <f>IFERROR(Delivery[[#This Row],[Delivery Time (min)]]/COUNTIFS(Delivery[Driver ID],Delivery[[#This Row],[Driver ID]]),"")</f>
        <v>14.733333333333333</v>
      </c>
      <c r="I218" s="17" t="str">
        <f>IFERROR((IF(COUNTIFS(Delivery[Driver ID], Delivery[[#This Row],[Driver ID]]) &lt; 16, "Under Utilized","Utilized")), "")</f>
        <v>Under Utilized</v>
      </c>
      <c r="J218" s="1" t="s">
        <v>23</v>
      </c>
      <c r="K218" s="1" t="s">
        <v>24</v>
      </c>
      <c r="L218" s="1">
        <v>221</v>
      </c>
      <c r="M218" s="1">
        <v>7</v>
      </c>
      <c r="N218" s="1">
        <f>Delivery[[#This Row],[Delivery Time (min)]]-Delivery[[#This Row],[Delays (min)]]</f>
        <v>214</v>
      </c>
      <c r="O218" s="1" t="str">
        <f>IF(Delivery[[#This Row],[Delays (min)]]&gt;0,"Delayed", "On time")</f>
        <v>Delayed</v>
      </c>
      <c r="P218" s="1" t="str">
        <f>IF(Delivery[[#This Row],[Delays (min)]]&gt;15, "Extremely Delayed", IF(Delivery[[#This Row],[Delays (min)]]=0, "On time",  "Delayed"))</f>
        <v>Delayed</v>
      </c>
      <c r="Q218" s="1">
        <f>COUNTA(_xlfn.UNIQUE(Delivery[Driver ID]))</f>
        <v>100</v>
      </c>
      <c r="R218" s="1" t="s">
        <v>18</v>
      </c>
      <c r="S218" s="1">
        <f>COUNTA(_xlfn.UNIQUE(Delivery[Route]))</f>
        <v>5</v>
      </c>
      <c r="T218" s="1" t="s">
        <v>26</v>
      </c>
      <c r="U218" s="1" t="s">
        <v>27</v>
      </c>
      <c r="V218" s="1" t="s">
        <v>37</v>
      </c>
      <c r="W218" s="2">
        <v>45170.656944444447</v>
      </c>
    </row>
    <row r="219" spans="1:23" ht="15.75" customHeight="1" x14ac:dyDescent="0.35">
      <c r="A219" s="1">
        <v>1218</v>
      </c>
      <c r="B219" s="1" t="s">
        <v>362</v>
      </c>
      <c r="C219" s="1">
        <f>COUNTA(_xlfn.UNIQUE(Delivery[Delivery City]))</f>
        <v>5</v>
      </c>
      <c r="D219" s="1" t="s">
        <v>167</v>
      </c>
      <c r="E219" s="2">
        <v>45174.454861111109</v>
      </c>
      <c r="F219" s="1" t="s">
        <v>14</v>
      </c>
      <c r="G219" s="1" t="s">
        <v>28</v>
      </c>
      <c r="H219" s="20">
        <f>IFERROR(Delivery[[#This Row],[Delivery Time (min)]]/COUNTIFS(Delivery[Driver ID],Delivery[[#This Row],[Driver ID]]),"")</f>
        <v>10.933333333333334</v>
      </c>
      <c r="I219" s="17" t="str">
        <f>IFERROR((IF(COUNTIFS(Delivery[Driver ID], Delivery[[#This Row],[Driver ID]]) &lt; 16, "Under Utilized","Utilized")), "")</f>
        <v>Under Utilized</v>
      </c>
      <c r="J219" s="1" t="s">
        <v>34</v>
      </c>
      <c r="K219" s="1" t="s">
        <v>29</v>
      </c>
      <c r="L219" s="1">
        <v>164</v>
      </c>
      <c r="M219" s="1">
        <v>6</v>
      </c>
      <c r="N219" s="1">
        <f>Delivery[[#This Row],[Delivery Time (min)]]-Delivery[[#This Row],[Delays (min)]]</f>
        <v>158</v>
      </c>
      <c r="O219" s="1" t="str">
        <f>IF(Delivery[[#This Row],[Delays (min)]]&gt;0,"Delayed", "On time")</f>
        <v>Delayed</v>
      </c>
      <c r="P219" s="1" t="str">
        <f>IF(Delivery[[#This Row],[Delays (min)]]&gt;15, "Extremely Delayed", IF(Delivery[[#This Row],[Delays (min)]]=0, "On time",  "Delayed"))</f>
        <v>Delayed</v>
      </c>
      <c r="Q219" s="1">
        <f>COUNTA(_xlfn.UNIQUE(Delivery[Driver ID]))</f>
        <v>100</v>
      </c>
      <c r="R219" s="1" t="s">
        <v>30</v>
      </c>
      <c r="S219" s="1">
        <f>COUNTA(_xlfn.UNIQUE(Delivery[Route]))</f>
        <v>5</v>
      </c>
      <c r="T219" s="1" t="s">
        <v>40</v>
      </c>
      <c r="U219" s="1" t="s">
        <v>27</v>
      </c>
      <c r="V219" s="1" t="s">
        <v>41</v>
      </c>
      <c r="W219" s="2">
        <v>45170.55</v>
      </c>
    </row>
    <row r="220" spans="1:23" ht="15.75" customHeight="1" x14ac:dyDescent="0.35">
      <c r="A220" s="1">
        <v>1219</v>
      </c>
      <c r="B220" s="1" t="s">
        <v>363</v>
      </c>
      <c r="C220" s="1">
        <f>COUNTA(_xlfn.UNIQUE(Delivery[Delivery City]))</f>
        <v>5</v>
      </c>
      <c r="D220" s="1" t="s">
        <v>154</v>
      </c>
      <c r="E220" s="2">
        <v>45171.695138888892</v>
      </c>
      <c r="F220" s="1" t="s">
        <v>14</v>
      </c>
      <c r="G220" s="1" t="s">
        <v>86</v>
      </c>
      <c r="H220" s="20">
        <f>IFERROR(Delivery[[#This Row],[Delivery Time (min)]]/COUNTIFS(Delivery[Driver ID],Delivery[[#This Row],[Driver ID]]),"")</f>
        <v>13.117647058823529</v>
      </c>
      <c r="I220" s="17" t="str">
        <f>IFERROR((IF(COUNTIFS(Delivery[Driver ID], Delivery[[#This Row],[Driver ID]]) &lt; 16, "Under Utilized","Utilized")), "")</f>
        <v>Utilized</v>
      </c>
      <c r="J220" s="1" t="s">
        <v>16</v>
      </c>
      <c r="K220" s="1" t="s">
        <v>24</v>
      </c>
      <c r="L220" s="1">
        <v>223</v>
      </c>
      <c r="M220" s="1">
        <v>13</v>
      </c>
      <c r="N220" s="1">
        <f>Delivery[[#This Row],[Delivery Time (min)]]-Delivery[[#This Row],[Delays (min)]]</f>
        <v>210</v>
      </c>
      <c r="O220" s="1" t="str">
        <f>IF(Delivery[[#This Row],[Delays (min)]]&gt;0,"Delayed", "On time")</f>
        <v>Delayed</v>
      </c>
      <c r="P220" s="1" t="str">
        <f>IF(Delivery[[#This Row],[Delays (min)]]&gt;15, "Extremely Delayed", IF(Delivery[[#This Row],[Delays (min)]]=0, "On time",  "Delayed"))</f>
        <v>Delayed</v>
      </c>
      <c r="Q220" s="1">
        <f>COUNTA(_xlfn.UNIQUE(Delivery[Driver ID]))</f>
        <v>100</v>
      </c>
      <c r="R220" s="1" t="s">
        <v>25</v>
      </c>
      <c r="S220" s="1">
        <f>COUNTA(_xlfn.UNIQUE(Delivery[Route]))</f>
        <v>5</v>
      </c>
      <c r="T220" s="1" t="s">
        <v>43</v>
      </c>
      <c r="U220" s="1" t="s">
        <v>20</v>
      </c>
      <c r="V220" s="1" t="s">
        <v>37</v>
      </c>
      <c r="W220" s="2">
        <v>45170.412499999999</v>
      </c>
    </row>
    <row r="221" spans="1:23" ht="15.75" customHeight="1" x14ac:dyDescent="0.35">
      <c r="A221" s="1">
        <v>1220</v>
      </c>
      <c r="B221" s="1" t="s">
        <v>364</v>
      </c>
      <c r="C221" s="1">
        <f>COUNTA(_xlfn.UNIQUE(Delivery[Delivery City]))</f>
        <v>5</v>
      </c>
      <c r="D221" s="1" t="s">
        <v>159</v>
      </c>
      <c r="E221" s="2">
        <v>45174.555555555555</v>
      </c>
      <c r="F221" s="1" t="s">
        <v>38</v>
      </c>
      <c r="G221" s="1" t="s">
        <v>73</v>
      </c>
      <c r="H221" s="20">
        <f>IFERROR(Delivery[[#This Row],[Delivery Time (min)]]/COUNTIFS(Delivery[Driver ID],Delivery[[#This Row],[Driver ID]]),"")</f>
        <v>9.5555555555555554</v>
      </c>
      <c r="I221" s="17" t="str">
        <f>IFERROR((IF(COUNTIFS(Delivery[Driver ID], Delivery[[#This Row],[Driver ID]]) &lt; 16, "Under Utilized","Utilized")), "")</f>
        <v>Under Utilized</v>
      </c>
      <c r="J221" s="1" t="s">
        <v>23</v>
      </c>
      <c r="K221" s="1" t="s">
        <v>17</v>
      </c>
      <c r="L221" s="1">
        <v>86</v>
      </c>
      <c r="M221" s="1">
        <v>0</v>
      </c>
      <c r="N221" s="1">
        <f>Delivery[[#This Row],[Delivery Time (min)]]-Delivery[[#This Row],[Delays (min)]]</f>
        <v>86</v>
      </c>
      <c r="O221" s="1" t="str">
        <f>IF(Delivery[[#This Row],[Delays (min)]]&gt;0,"Delayed", "On time")</f>
        <v>On time</v>
      </c>
      <c r="P221" s="1" t="str">
        <f>IF(Delivery[[#This Row],[Delays (min)]]&gt;15, "Extremely Delayed", IF(Delivery[[#This Row],[Delays (min)]]=0, "On time",  "Delayed"))</f>
        <v>On time</v>
      </c>
      <c r="Q221" s="1">
        <f>COUNTA(_xlfn.UNIQUE(Delivery[Driver ID]))</f>
        <v>100</v>
      </c>
      <c r="R221" s="1" t="s">
        <v>25</v>
      </c>
      <c r="S221" s="1">
        <f>COUNTA(_xlfn.UNIQUE(Delivery[Route]))</f>
        <v>5</v>
      </c>
      <c r="T221" s="1" t="s">
        <v>43</v>
      </c>
      <c r="U221" s="1" t="s">
        <v>20</v>
      </c>
      <c r="V221" s="1" t="s">
        <v>21</v>
      </c>
      <c r="W221" s="2">
        <v>45170.650694444441</v>
      </c>
    </row>
    <row r="222" spans="1:23" ht="15.75" customHeight="1" x14ac:dyDescent="0.35">
      <c r="A222" s="1">
        <v>1221</v>
      </c>
      <c r="B222" s="1" t="s">
        <v>365</v>
      </c>
      <c r="C222" s="1">
        <f>COUNTA(_xlfn.UNIQUE(Delivery[Delivery City]))</f>
        <v>5</v>
      </c>
      <c r="D222" s="1" t="s">
        <v>167</v>
      </c>
      <c r="E222" s="2">
        <v>45170.452777777777</v>
      </c>
      <c r="F222" s="1" t="s">
        <v>14</v>
      </c>
      <c r="G222" s="1" t="s">
        <v>114</v>
      </c>
      <c r="H222" s="20">
        <f>IFERROR(Delivery[[#This Row],[Delivery Time (min)]]/COUNTIFS(Delivery[Driver ID],Delivery[[#This Row],[Driver ID]]),"")</f>
        <v>12.642857142857142</v>
      </c>
      <c r="I222" s="17" t="str">
        <f>IFERROR((IF(COUNTIFS(Delivery[Driver ID], Delivery[[#This Row],[Driver ID]]) &lt; 16, "Under Utilized","Utilized")), "")</f>
        <v>Under Utilized</v>
      </c>
      <c r="J222" s="1" t="s">
        <v>16</v>
      </c>
      <c r="K222" s="1" t="s">
        <v>17</v>
      </c>
      <c r="L222" s="1">
        <v>177</v>
      </c>
      <c r="M222" s="1">
        <v>19</v>
      </c>
      <c r="N222" s="1">
        <f>Delivery[[#This Row],[Delivery Time (min)]]-Delivery[[#This Row],[Delays (min)]]</f>
        <v>158</v>
      </c>
      <c r="O222" s="1" t="str">
        <f>IF(Delivery[[#This Row],[Delays (min)]]&gt;0,"Delayed", "On time")</f>
        <v>Delayed</v>
      </c>
      <c r="P222" s="1" t="str">
        <f>IF(Delivery[[#This Row],[Delays (min)]]&gt;15, "Extremely Delayed", IF(Delivery[[#This Row],[Delays (min)]]=0, "On time",  "Delayed"))</f>
        <v>Extremely Delayed</v>
      </c>
      <c r="Q222" s="1">
        <f>COUNTA(_xlfn.UNIQUE(Delivery[Driver ID]))</f>
        <v>100</v>
      </c>
      <c r="R222" s="1" t="s">
        <v>18</v>
      </c>
      <c r="S222" s="1">
        <f>COUNTA(_xlfn.UNIQUE(Delivery[Route]))</f>
        <v>5</v>
      </c>
      <c r="T222" s="1" t="s">
        <v>32</v>
      </c>
      <c r="U222" s="1" t="s">
        <v>27</v>
      </c>
      <c r="V222" s="1" t="s">
        <v>41</v>
      </c>
      <c r="W222" s="2">
        <v>45170.679166666669</v>
      </c>
    </row>
    <row r="223" spans="1:23" ht="15.75" customHeight="1" x14ac:dyDescent="0.35">
      <c r="A223" s="1">
        <v>1222</v>
      </c>
      <c r="B223" s="1" t="s">
        <v>366</v>
      </c>
      <c r="C223" s="1">
        <f>COUNTA(_xlfn.UNIQUE(Delivery[Delivery City]))</f>
        <v>5</v>
      </c>
      <c r="D223" s="1" t="s">
        <v>154</v>
      </c>
      <c r="E223" s="2">
        <v>45174.488888888889</v>
      </c>
      <c r="F223" s="1" t="s">
        <v>14</v>
      </c>
      <c r="G223" s="1" t="s">
        <v>108</v>
      </c>
      <c r="H223" s="20">
        <f>IFERROR(Delivery[[#This Row],[Delivery Time (min)]]/COUNTIFS(Delivery[Driver ID],Delivery[[#This Row],[Driver ID]]),"")</f>
        <v>17.636363636363637</v>
      </c>
      <c r="I223" s="17" t="str">
        <f>IFERROR((IF(COUNTIFS(Delivery[Driver ID], Delivery[[#This Row],[Driver ID]]) &lt; 16, "Under Utilized","Utilized")), "")</f>
        <v>Under Utilized</v>
      </c>
      <c r="J223" s="1" t="s">
        <v>34</v>
      </c>
      <c r="K223" s="1" t="s">
        <v>29</v>
      </c>
      <c r="L223" s="1">
        <v>194</v>
      </c>
      <c r="M223" s="1">
        <v>24</v>
      </c>
      <c r="N223" s="1">
        <f>Delivery[[#This Row],[Delivery Time (min)]]-Delivery[[#This Row],[Delays (min)]]</f>
        <v>170</v>
      </c>
      <c r="O223" s="1" t="str">
        <f>IF(Delivery[[#This Row],[Delays (min)]]&gt;0,"Delayed", "On time")</f>
        <v>Delayed</v>
      </c>
      <c r="P223" s="1" t="str">
        <f>IF(Delivery[[#This Row],[Delays (min)]]&gt;15, "Extremely Delayed", IF(Delivery[[#This Row],[Delays (min)]]=0, "On time",  "Delayed"))</f>
        <v>Extremely Delayed</v>
      </c>
      <c r="Q223" s="1">
        <f>COUNTA(_xlfn.UNIQUE(Delivery[Driver ID]))</f>
        <v>100</v>
      </c>
      <c r="R223" s="1" t="s">
        <v>25</v>
      </c>
      <c r="S223" s="1">
        <f>COUNTA(_xlfn.UNIQUE(Delivery[Route]))</f>
        <v>5</v>
      </c>
      <c r="T223" s="1" t="s">
        <v>32</v>
      </c>
      <c r="U223" s="1" t="s">
        <v>36</v>
      </c>
      <c r="V223" s="1" t="s">
        <v>41</v>
      </c>
      <c r="W223" s="2">
        <v>45170.48541666667</v>
      </c>
    </row>
    <row r="224" spans="1:23" ht="15.75" customHeight="1" x14ac:dyDescent="0.35">
      <c r="A224" s="1">
        <v>1223</v>
      </c>
      <c r="B224" s="1" t="s">
        <v>367</v>
      </c>
      <c r="C224" s="1">
        <f>COUNTA(_xlfn.UNIQUE(Delivery[Delivery City]))</f>
        <v>5</v>
      </c>
      <c r="D224" s="1" t="s">
        <v>167</v>
      </c>
      <c r="E224" s="2">
        <v>45170.34375</v>
      </c>
      <c r="F224" s="1" t="s">
        <v>14</v>
      </c>
      <c r="G224" s="1" t="s">
        <v>112</v>
      </c>
      <c r="H224" s="20">
        <f>IFERROR(Delivery[[#This Row],[Delivery Time (min)]]/COUNTIFS(Delivery[Driver ID],Delivery[[#This Row],[Driver ID]]),"")</f>
        <v>5.15</v>
      </c>
      <c r="I224" s="17" t="str">
        <f>IFERROR((IF(COUNTIFS(Delivery[Driver ID], Delivery[[#This Row],[Driver ID]]) &lt; 16, "Under Utilized","Utilized")), "")</f>
        <v>Utilized</v>
      </c>
      <c r="J224" s="1" t="s">
        <v>16</v>
      </c>
      <c r="K224" s="1" t="s">
        <v>35</v>
      </c>
      <c r="L224" s="1">
        <v>103</v>
      </c>
      <c r="M224" s="1">
        <v>15</v>
      </c>
      <c r="N224" s="1">
        <f>Delivery[[#This Row],[Delivery Time (min)]]-Delivery[[#This Row],[Delays (min)]]</f>
        <v>88</v>
      </c>
      <c r="O224" s="1" t="str">
        <f>IF(Delivery[[#This Row],[Delays (min)]]&gt;0,"Delayed", "On time")</f>
        <v>Delayed</v>
      </c>
      <c r="P224" s="1" t="str">
        <f>IF(Delivery[[#This Row],[Delays (min)]]&gt;15, "Extremely Delayed", IF(Delivery[[#This Row],[Delays (min)]]=0, "On time",  "Delayed"))</f>
        <v>Delayed</v>
      </c>
      <c r="Q224" s="1">
        <f>COUNTA(_xlfn.UNIQUE(Delivery[Driver ID]))</f>
        <v>100</v>
      </c>
      <c r="R224" s="1" t="s">
        <v>25</v>
      </c>
      <c r="S224" s="1">
        <f>COUNTA(_xlfn.UNIQUE(Delivery[Route]))</f>
        <v>5</v>
      </c>
      <c r="T224" s="1" t="s">
        <v>19</v>
      </c>
      <c r="U224" s="1" t="s">
        <v>27</v>
      </c>
      <c r="V224" s="1" t="s">
        <v>41</v>
      </c>
      <c r="W224" s="2">
        <v>45170.51458333333</v>
      </c>
    </row>
    <row r="225" spans="1:23" ht="15.75" customHeight="1" x14ac:dyDescent="0.35">
      <c r="A225" s="1">
        <v>1224</v>
      </c>
      <c r="B225" s="1" t="s">
        <v>368</v>
      </c>
      <c r="C225" s="1">
        <f>COUNTA(_xlfn.UNIQUE(Delivery[Delivery City]))</f>
        <v>5</v>
      </c>
      <c r="D225" s="1" t="s">
        <v>159</v>
      </c>
      <c r="E225" s="2">
        <v>45175.375694444447</v>
      </c>
      <c r="F225" s="1" t="s">
        <v>14</v>
      </c>
      <c r="G225" s="1" t="s">
        <v>111</v>
      </c>
      <c r="H225" s="20">
        <f>IFERROR(Delivery[[#This Row],[Delivery Time (min)]]/COUNTIFS(Delivery[Driver ID],Delivery[[#This Row],[Driver ID]]),"")</f>
        <v>5.5454545454545459</v>
      </c>
      <c r="I225" s="17" t="str">
        <f>IFERROR((IF(COUNTIFS(Delivery[Driver ID], Delivery[[#This Row],[Driver ID]]) &lt; 16, "Under Utilized","Utilized")), "")</f>
        <v>Under Utilized</v>
      </c>
      <c r="J225" s="1" t="s">
        <v>23</v>
      </c>
      <c r="K225" s="1" t="s">
        <v>24</v>
      </c>
      <c r="L225" s="1">
        <v>61</v>
      </c>
      <c r="M225" s="1">
        <v>29</v>
      </c>
      <c r="N225" s="1">
        <f>Delivery[[#This Row],[Delivery Time (min)]]-Delivery[[#This Row],[Delays (min)]]</f>
        <v>32</v>
      </c>
      <c r="O225" s="1" t="str">
        <f>IF(Delivery[[#This Row],[Delays (min)]]&gt;0,"Delayed", "On time")</f>
        <v>Delayed</v>
      </c>
      <c r="P225" s="1" t="str">
        <f>IF(Delivery[[#This Row],[Delays (min)]]&gt;15, "Extremely Delayed", IF(Delivery[[#This Row],[Delays (min)]]=0, "On time",  "Delayed"))</f>
        <v>Extremely Delayed</v>
      </c>
      <c r="Q225" s="1">
        <f>COUNTA(_xlfn.UNIQUE(Delivery[Driver ID]))</f>
        <v>100</v>
      </c>
      <c r="R225" s="1" t="s">
        <v>18</v>
      </c>
      <c r="S225" s="1">
        <f>COUNTA(_xlfn.UNIQUE(Delivery[Route]))</f>
        <v>5</v>
      </c>
      <c r="T225" s="1" t="s">
        <v>26</v>
      </c>
      <c r="U225" s="1" t="s">
        <v>36</v>
      </c>
      <c r="V225" s="1" t="s">
        <v>37</v>
      </c>
      <c r="W225" s="2">
        <v>45170.682638888888</v>
      </c>
    </row>
    <row r="226" spans="1:23" ht="15.75" customHeight="1" x14ac:dyDescent="0.35">
      <c r="A226" s="1">
        <v>1225</v>
      </c>
      <c r="B226" s="1" t="s">
        <v>369</v>
      </c>
      <c r="C226" s="1">
        <f>COUNTA(_xlfn.UNIQUE(Delivery[Delivery City]))</f>
        <v>5</v>
      </c>
      <c r="D226" s="1" t="s">
        <v>159</v>
      </c>
      <c r="E226" s="2">
        <v>45177.604861111111</v>
      </c>
      <c r="F226" s="1" t="s">
        <v>14</v>
      </c>
      <c r="G226" s="1" t="s">
        <v>59</v>
      </c>
      <c r="H226" s="20">
        <f>IFERROR(Delivery[[#This Row],[Delivery Time (min)]]/COUNTIFS(Delivery[Driver ID],Delivery[[#This Row],[Driver ID]]),"")</f>
        <v>10.199999999999999</v>
      </c>
      <c r="I226" s="17" t="str">
        <f>IFERROR((IF(COUNTIFS(Delivery[Driver ID], Delivery[[#This Row],[Driver ID]]) &lt; 16, "Under Utilized","Utilized")), "")</f>
        <v>Under Utilized</v>
      </c>
      <c r="J226" s="1" t="s">
        <v>34</v>
      </c>
      <c r="K226" s="1" t="s">
        <v>29</v>
      </c>
      <c r="L226" s="1">
        <v>102</v>
      </c>
      <c r="M226" s="1">
        <v>29</v>
      </c>
      <c r="N226" s="1">
        <f>Delivery[[#This Row],[Delivery Time (min)]]-Delivery[[#This Row],[Delays (min)]]</f>
        <v>73</v>
      </c>
      <c r="O226" s="1" t="str">
        <f>IF(Delivery[[#This Row],[Delays (min)]]&gt;0,"Delayed", "On time")</f>
        <v>Delayed</v>
      </c>
      <c r="P226" s="1" t="str">
        <f>IF(Delivery[[#This Row],[Delays (min)]]&gt;15, "Extremely Delayed", IF(Delivery[[#This Row],[Delays (min)]]=0, "On time",  "Delayed"))</f>
        <v>Extremely Delayed</v>
      </c>
      <c r="Q226" s="1">
        <f>COUNTA(_xlfn.UNIQUE(Delivery[Driver ID]))</f>
        <v>100</v>
      </c>
      <c r="R226" s="1" t="s">
        <v>25</v>
      </c>
      <c r="S226" s="1">
        <f>COUNTA(_xlfn.UNIQUE(Delivery[Route]))</f>
        <v>5</v>
      </c>
      <c r="T226" s="1" t="s">
        <v>43</v>
      </c>
      <c r="U226" s="1" t="s">
        <v>36</v>
      </c>
      <c r="V226" s="1" t="s">
        <v>41</v>
      </c>
      <c r="W226" s="2">
        <v>45170.709722222222</v>
      </c>
    </row>
    <row r="227" spans="1:23" ht="15.75" customHeight="1" x14ac:dyDescent="0.35">
      <c r="A227" s="1">
        <v>1226</v>
      </c>
      <c r="B227" s="1" t="s">
        <v>370</v>
      </c>
      <c r="C227" s="1">
        <f>COUNTA(_xlfn.UNIQUE(Delivery[Delivery City]))</f>
        <v>5</v>
      </c>
      <c r="D227" s="1" t="s">
        <v>159</v>
      </c>
      <c r="E227" s="2">
        <v>45174.560416666667</v>
      </c>
      <c r="F227" s="1" t="s">
        <v>14</v>
      </c>
      <c r="G227" s="1" t="s">
        <v>130</v>
      </c>
      <c r="H227" s="20">
        <f>IFERROR(Delivery[[#This Row],[Delivery Time (min)]]/COUNTIFS(Delivery[Driver ID],Delivery[[#This Row],[Driver ID]]),"")</f>
        <v>5.5</v>
      </c>
      <c r="I227" s="17" t="str">
        <f>IFERROR((IF(COUNTIFS(Delivery[Driver ID], Delivery[[#This Row],[Driver ID]]) &lt; 16, "Under Utilized","Utilized")), "")</f>
        <v>Utilized</v>
      </c>
      <c r="J227" s="1" t="s">
        <v>34</v>
      </c>
      <c r="K227" s="1" t="s">
        <v>29</v>
      </c>
      <c r="L227" s="1">
        <v>88</v>
      </c>
      <c r="M227" s="1">
        <v>27</v>
      </c>
      <c r="N227" s="1">
        <f>Delivery[[#This Row],[Delivery Time (min)]]-Delivery[[#This Row],[Delays (min)]]</f>
        <v>61</v>
      </c>
      <c r="O227" s="1" t="str">
        <f>IF(Delivery[[#This Row],[Delays (min)]]&gt;0,"Delayed", "On time")</f>
        <v>Delayed</v>
      </c>
      <c r="P227" s="1" t="str">
        <f>IF(Delivery[[#This Row],[Delays (min)]]&gt;15, "Extremely Delayed", IF(Delivery[[#This Row],[Delays (min)]]=0, "On time",  "Delayed"))</f>
        <v>Extremely Delayed</v>
      </c>
      <c r="Q227" s="1">
        <f>COUNTA(_xlfn.UNIQUE(Delivery[Driver ID]))</f>
        <v>100</v>
      </c>
      <c r="R227" s="1" t="s">
        <v>18</v>
      </c>
      <c r="S227" s="1">
        <f>COUNTA(_xlfn.UNIQUE(Delivery[Route]))</f>
        <v>5</v>
      </c>
      <c r="T227" s="1" t="s">
        <v>32</v>
      </c>
      <c r="U227" s="1" t="s">
        <v>27</v>
      </c>
      <c r="V227" s="1" t="s">
        <v>21</v>
      </c>
      <c r="W227" s="2">
        <v>45170.412499999999</v>
      </c>
    </row>
    <row r="228" spans="1:23" ht="15.75" customHeight="1" x14ac:dyDescent="0.35">
      <c r="A228" s="1">
        <v>1227</v>
      </c>
      <c r="B228" s="1" t="s">
        <v>371</v>
      </c>
      <c r="C228" s="1">
        <f>COUNTA(_xlfn.UNIQUE(Delivery[Delivery City]))</f>
        <v>5</v>
      </c>
      <c r="D228" s="1" t="s">
        <v>159</v>
      </c>
      <c r="E228" s="2">
        <v>45177.390972222223</v>
      </c>
      <c r="F228" s="1" t="s">
        <v>14</v>
      </c>
      <c r="G228" s="1" t="s">
        <v>62</v>
      </c>
      <c r="H228" s="20">
        <f>IFERROR(Delivery[[#This Row],[Delivery Time (min)]]/COUNTIFS(Delivery[Driver ID],Delivery[[#This Row],[Driver ID]]),"")</f>
        <v>7.0769230769230766</v>
      </c>
      <c r="I228" s="17" t="str">
        <f>IFERROR((IF(COUNTIFS(Delivery[Driver ID], Delivery[[#This Row],[Driver ID]]) &lt; 16, "Under Utilized","Utilized")), "")</f>
        <v>Under Utilized</v>
      </c>
      <c r="J228" s="1" t="s">
        <v>16</v>
      </c>
      <c r="K228" s="1" t="s">
        <v>35</v>
      </c>
      <c r="L228" s="1">
        <v>92</v>
      </c>
      <c r="M228" s="1">
        <v>21</v>
      </c>
      <c r="N228" s="1">
        <f>Delivery[[#This Row],[Delivery Time (min)]]-Delivery[[#This Row],[Delays (min)]]</f>
        <v>71</v>
      </c>
      <c r="O228" s="1" t="str">
        <f>IF(Delivery[[#This Row],[Delays (min)]]&gt;0,"Delayed", "On time")</f>
        <v>Delayed</v>
      </c>
      <c r="P228" s="1" t="str">
        <f>IF(Delivery[[#This Row],[Delays (min)]]&gt;15, "Extremely Delayed", IF(Delivery[[#This Row],[Delays (min)]]=0, "On time",  "Delayed"))</f>
        <v>Extremely Delayed</v>
      </c>
      <c r="Q228" s="1">
        <f>COUNTA(_xlfn.UNIQUE(Delivery[Driver ID]))</f>
        <v>100</v>
      </c>
      <c r="R228" s="1" t="s">
        <v>30</v>
      </c>
      <c r="S228" s="1">
        <f>COUNTA(_xlfn.UNIQUE(Delivery[Route]))</f>
        <v>5</v>
      </c>
      <c r="T228" s="1" t="s">
        <v>19</v>
      </c>
      <c r="U228" s="1" t="s">
        <v>27</v>
      </c>
      <c r="V228" s="1" t="s">
        <v>41</v>
      </c>
      <c r="W228" s="2">
        <v>45170.686805555553</v>
      </c>
    </row>
    <row r="229" spans="1:23" ht="15.75" customHeight="1" x14ac:dyDescent="0.35">
      <c r="A229" s="1">
        <v>1228</v>
      </c>
      <c r="B229" s="1" t="s">
        <v>372</v>
      </c>
      <c r="C229" s="1">
        <f>COUNTA(_xlfn.UNIQUE(Delivery[Delivery City]))</f>
        <v>5</v>
      </c>
      <c r="D229" s="1" t="s">
        <v>156</v>
      </c>
      <c r="E229" s="2">
        <v>45174.557638888888</v>
      </c>
      <c r="F229" s="1" t="s">
        <v>14</v>
      </c>
      <c r="G229" s="1" t="s">
        <v>131</v>
      </c>
      <c r="H229" s="20">
        <f>IFERROR(Delivery[[#This Row],[Delivery Time (min)]]/COUNTIFS(Delivery[Driver ID],Delivery[[#This Row],[Driver ID]]),"")</f>
        <v>16.444444444444443</v>
      </c>
      <c r="I229" s="17" t="str">
        <f>IFERROR((IF(COUNTIFS(Delivery[Driver ID], Delivery[[#This Row],[Driver ID]]) &lt; 16, "Under Utilized","Utilized")), "")</f>
        <v>Under Utilized</v>
      </c>
      <c r="J229" s="1" t="s">
        <v>16</v>
      </c>
      <c r="K229" s="1" t="s">
        <v>29</v>
      </c>
      <c r="L229" s="1">
        <v>148</v>
      </c>
      <c r="M229" s="1">
        <v>9</v>
      </c>
      <c r="N229" s="1">
        <f>Delivery[[#This Row],[Delivery Time (min)]]-Delivery[[#This Row],[Delays (min)]]</f>
        <v>139</v>
      </c>
      <c r="O229" s="1" t="str">
        <f>IF(Delivery[[#This Row],[Delays (min)]]&gt;0,"Delayed", "On time")</f>
        <v>Delayed</v>
      </c>
      <c r="P229" s="1" t="str">
        <f>IF(Delivery[[#This Row],[Delays (min)]]&gt;15, "Extremely Delayed", IF(Delivery[[#This Row],[Delays (min)]]=0, "On time",  "Delayed"))</f>
        <v>Delayed</v>
      </c>
      <c r="Q229" s="1">
        <f>COUNTA(_xlfn.UNIQUE(Delivery[Driver ID]))</f>
        <v>100</v>
      </c>
      <c r="R229" s="1" t="s">
        <v>25</v>
      </c>
      <c r="S229" s="1">
        <f>COUNTA(_xlfn.UNIQUE(Delivery[Route]))</f>
        <v>5</v>
      </c>
      <c r="T229" s="1" t="s">
        <v>32</v>
      </c>
      <c r="U229" s="1" t="s">
        <v>36</v>
      </c>
      <c r="V229" s="1" t="s">
        <v>21</v>
      </c>
      <c r="W229" s="2">
        <v>45170.591666666667</v>
      </c>
    </row>
    <row r="230" spans="1:23" ht="15.75" customHeight="1" x14ac:dyDescent="0.35">
      <c r="A230" s="1">
        <v>1229</v>
      </c>
      <c r="B230" s="1" t="s">
        <v>336</v>
      </c>
      <c r="C230" s="1">
        <f>COUNTA(_xlfn.UNIQUE(Delivery[Delivery City]))</f>
        <v>5</v>
      </c>
      <c r="D230" s="1" t="s">
        <v>154</v>
      </c>
      <c r="E230" s="2">
        <v>45172.620138888888</v>
      </c>
      <c r="F230" s="1" t="s">
        <v>38</v>
      </c>
      <c r="G230" s="1" t="s">
        <v>125</v>
      </c>
      <c r="H230" s="20">
        <f>IFERROR(Delivery[[#This Row],[Delivery Time (min)]]/COUNTIFS(Delivery[Driver ID],Delivery[[#This Row],[Driver ID]]),"")</f>
        <v>5.7692307692307692</v>
      </c>
      <c r="I230" s="17" t="str">
        <f>IFERROR((IF(COUNTIFS(Delivery[Driver ID], Delivery[[#This Row],[Driver ID]]) &lt; 16, "Under Utilized","Utilized")), "")</f>
        <v>Under Utilized</v>
      </c>
      <c r="J230" s="1" t="s">
        <v>23</v>
      </c>
      <c r="K230" s="1" t="s">
        <v>24</v>
      </c>
      <c r="L230" s="1">
        <v>75</v>
      </c>
      <c r="M230" s="1">
        <v>1</v>
      </c>
      <c r="N230" s="1">
        <f>Delivery[[#This Row],[Delivery Time (min)]]-Delivery[[#This Row],[Delays (min)]]</f>
        <v>74</v>
      </c>
      <c r="O230" s="1" t="str">
        <f>IF(Delivery[[#This Row],[Delays (min)]]&gt;0,"Delayed", "On time")</f>
        <v>Delayed</v>
      </c>
      <c r="P230" s="1" t="str">
        <f>IF(Delivery[[#This Row],[Delays (min)]]&gt;15, "Extremely Delayed", IF(Delivery[[#This Row],[Delays (min)]]=0, "On time",  "Delayed"))</f>
        <v>Delayed</v>
      </c>
      <c r="Q230" s="1">
        <f>COUNTA(_xlfn.UNIQUE(Delivery[Driver ID]))</f>
        <v>100</v>
      </c>
      <c r="R230" s="1" t="s">
        <v>30</v>
      </c>
      <c r="S230" s="1">
        <f>COUNTA(_xlfn.UNIQUE(Delivery[Route]))</f>
        <v>5</v>
      </c>
      <c r="T230" s="1" t="s">
        <v>40</v>
      </c>
      <c r="U230" s="1" t="s">
        <v>27</v>
      </c>
      <c r="V230" s="1" t="s">
        <v>41</v>
      </c>
      <c r="W230" s="2">
        <v>45170.384027777778</v>
      </c>
    </row>
    <row r="231" spans="1:23" ht="15.75" customHeight="1" x14ac:dyDescent="0.35">
      <c r="A231" s="1">
        <v>1230</v>
      </c>
      <c r="B231" s="1" t="s">
        <v>373</v>
      </c>
      <c r="C231" s="1">
        <f>COUNTA(_xlfn.UNIQUE(Delivery[Delivery City]))</f>
        <v>5</v>
      </c>
      <c r="D231" s="1" t="s">
        <v>167</v>
      </c>
      <c r="E231" s="2">
        <v>45177.469444444447</v>
      </c>
      <c r="F231" s="1" t="s">
        <v>14</v>
      </c>
      <c r="G231" s="1" t="s">
        <v>106</v>
      </c>
      <c r="H231" s="20">
        <f>IFERROR(Delivery[[#This Row],[Delivery Time (min)]]/COUNTIFS(Delivery[Driver ID],Delivery[[#This Row],[Driver ID]]),"")</f>
        <v>18.636363636363637</v>
      </c>
      <c r="I231" s="17" t="str">
        <f>IFERROR((IF(COUNTIFS(Delivery[Driver ID], Delivery[[#This Row],[Driver ID]]) &lt; 16, "Under Utilized","Utilized")), "")</f>
        <v>Under Utilized</v>
      </c>
      <c r="J231" s="1" t="s">
        <v>16</v>
      </c>
      <c r="K231" s="1" t="s">
        <v>47</v>
      </c>
      <c r="L231" s="1">
        <v>205</v>
      </c>
      <c r="M231" s="1">
        <v>3</v>
      </c>
      <c r="N231" s="1">
        <f>Delivery[[#This Row],[Delivery Time (min)]]-Delivery[[#This Row],[Delays (min)]]</f>
        <v>202</v>
      </c>
      <c r="O231" s="1" t="str">
        <f>IF(Delivery[[#This Row],[Delays (min)]]&gt;0,"Delayed", "On time")</f>
        <v>Delayed</v>
      </c>
      <c r="P231" s="1" t="str">
        <f>IF(Delivery[[#This Row],[Delays (min)]]&gt;15, "Extremely Delayed", IF(Delivery[[#This Row],[Delays (min)]]=0, "On time",  "Delayed"))</f>
        <v>Delayed</v>
      </c>
      <c r="Q231" s="1">
        <f>COUNTA(_xlfn.UNIQUE(Delivery[Driver ID]))</f>
        <v>100</v>
      </c>
      <c r="R231" s="1" t="s">
        <v>30</v>
      </c>
      <c r="S231" s="1">
        <f>COUNTA(_xlfn.UNIQUE(Delivery[Route]))</f>
        <v>5</v>
      </c>
      <c r="T231" s="1" t="s">
        <v>43</v>
      </c>
      <c r="U231" s="1" t="s">
        <v>20</v>
      </c>
      <c r="V231" s="1" t="s">
        <v>41</v>
      </c>
      <c r="W231" s="2">
        <v>45170.500694444447</v>
      </c>
    </row>
    <row r="232" spans="1:23" ht="15.75" customHeight="1" x14ac:dyDescent="0.35">
      <c r="A232" s="1">
        <v>1231</v>
      </c>
      <c r="B232" s="1" t="s">
        <v>374</v>
      </c>
      <c r="C232" s="1">
        <f>COUNTA(_xlfn.UNIQUE(Delivery[Delivery City]))</f>
        <v>5</v>
      </c>
      <c r="D232" s="1" t="s">
        <v>167</v>
      </c>
      <c r="E232" s="2">
        <v>45174.380555555559</v>
      </c>
      <c r="F232" s="1" t="s">
        <v>38</v>
      </c>
      <c r="G232" s="1" t="s">
        <v>116</v>
      </c>
      <c r="H232" s="20">
        <f>IFERROR(Delivery[[#This Row],[Delivery Time (min)]]/COUNTIFS(Delivery[Driver ID],Delivery[[#This Row],[Driver ID]]),"")</f>
        <v>13.166666666666666</v>
      </c>
      <c r="I232" s="17" t="str">
        <f>IFERROR((IF(COUNTIFS(Delivery[Driver ID], Delivery[[#This Row],[Driver ID]]) &lt; 16, "Under Utilized","Utilized")), "")</f>
        <v>Utilized</v>
      </c>
      <c r="J232" s="1" t="s">
        <v>23</v>
      </c>
      <c r="K232" s="1" t="s">
        <v>24</v>
      </c>
      <c r="L232" s="1">
        <v>237</v>
      </c>
      <c r="M232" s="1">
        <v>8</v>
      </c>
      <c r="N232" s="1">
        <f>Delivery[[#This Row],[Delivery Time (min)]]-Delivery[[#This Row],[Delays (min)]]</f>
        <v>229</v>
      </c>
      <c r="O232" s="1" t="str">
        <f>IF(Delivery[[#This Row],[Delays (min)]]&gt;0,"Delayed", "On time")</f>
        <v>Delayed</v>
      </c>
      <c r="P232" s="1" t="str">
        <f>IF(Delivery[[#This Row],[Delays (min)]]&gt;15, "Extremely Delayed", IF(Delivery[[#This Row],[Delays (min)]]=0, "On time",  "Delayed"))</f>
        <v>Delayed</v>
      </c>
      <c r="Q232" s="1">
        <f>COUNTA(_xlfn.UNIQUE(Delivery[Driver ID]))</f>
        <v>100</v>
      </c>
      <c r="R232" s="1" t="s">
        <v>30</v>
      </c>
      <c r="S232" s="1">
        <f>COUNTA(_xlfn.UNIQUE(Delivery[Route]))</f>
        <v>5</v>
      </c>
      <c r="T232" s="1" t="s">
        <v>26</v>
      </c>
      <c r="U232" s="1" t="s">
        <v>20</v>
      </c>
      <c r="V232" s="1" t="s">
        <v>37</v>
      </c>
      <c r="W232" s="2">
        <v>45170.655555555553</v>
      </c>
    </row>
    <row r="233" spans="1:23" ht="15.75" customHeight="1" x14ac:dyDescent="0.35">
      <c r="A233" s="1">
        <v>1232</v>
      </c>
      <c r="B233" s="1" t="s">
        <v>375</v>
      </c>
      <c r="C233" s="1">
        <f>COUNTA(_xlfn.UNIQUE(Delivery[Delivery City]))</f>
        <v>5</v>
      </c>
      <c r="D233" s="1" t="s">
        <v>154</v>
      </c>
      <c r="E233" s="2">
        <v>45170.643750000003</v>
      </c>
      <c r="F233" s="1" t="s">
        <v>38</v>
      </c>
      <c r="G233" s="1" t="s">
        <v>124</v>
      </c>
      <c r="H233" s="20">
        <f>IFERROR(Delivery[[#This Row],[Delivery Time (min)]]/COUNTIFS(Delivery[Driver ID],Delivery[[#This Row],[Driver ID]]),"")</f>
        <v>6.3636363636363633</v>
      </c>
      <c r="I233" s="17" t="str">
        <f>IFERROR((IF(COUNTIFS(Delivery[Driver ID], Delivery[[#This Row],[Driver ID]]) &lt; 16, "Under Utilized","Utilized")), "")</f>
        <v>Utilized</v>
      </c>
      <c r="J233" s="1" t="s">
        <v>16</v>
      </c>
      <c r="K233" s="1" t="s">
        <v>17</v>
      </c>
      <c r="L233" s="1">
        <v>140</v>
      </c>
      <c r="M233" s="1">
        <v>17</v>
      </c>
      <c r="N233" s="1">
        <f>Delivery[[#This Row],[Delivery Time (min)]]-Delivery[[#This Row],[Delays (min)]]</f>
        <v>123</v>
      </c>
      <c r="O233" s="1" t="str">
        <f>IF(Delivery[[#This Row],[Delays (min)]]&gt;0,"Delayed", "On time")</f>
        <v>Delayed</v>
      </c>
      <c r="P233" s="1" t="str">
        <f>IF(Delivery[[#This Row],[Delays (min)]]&gt;15, "Extremely Delayed", IF(Delivery[[#This Row],[Delays (min)]]=0, "On time",  "Delayed"))</f>
        <v>Extremely Delayed</v>
      </c>
      <c r="Q233" s="1">
        <f>COUNTA(_xlfn.UNIQUE(Delivery[Driver ID]))</f>
        <v>100</v>
      </c>
      <c r="R233" s="1" t="s">
        <v>25</v>
      </c>
      <c r="S233" s="1">
        <f>COUNTA(_xlfn.UNIQUE(Delivery[Route]))</f>
        <v>5</v>
      </c>
      <c r="T233" s="1" t="s">
        <v>32</v>
      </c>
      <c r="U233" s="1" t="s">
        <v>20</v>
      </c>
      <c r="V233" s="1" t="s">
        <v>41</v>
      </c>
      <c r="W233" s="2">
        <v>45170.604861111111</v>
      </c>
    </row>
    <row r="234" spans="1:23" ht="15.75" customHeight="1" x14ac:dyDescent="0.35">
      <c r="A234" s="1">
        <v>1233</v>
      </c>
      <c r="B234" s="1" t="s">
        <v>376</v>
      </c>
      <c r="C234" s="1">
        <f>COUNTA(_xlfn.UNIQUE(Delivery[Delivery City]))</f>
        <v>5</v>
      </c>
      <c r="D234" s="1" t="s">
        <v>156</v>
      </c>
      <c r="E234" s="2">
        <v>45170.376388888886</v>
      </c>
      <c r="F234" s="1" t="s">
        <v>38</v>
      </c>
      <c r="G234" s="1" t="s">
        <v>66</v>
      </c>
      <c r="H234" s="20">
        <f>IFERROR(Delivery[[#This Row],[Delivery Time (min)]]/COUNTIFS(Delivery[Driver ID],Delivery[[#This Row],[Driver ID]]),"")</f>
        <v>4.8461538461538458</v>
      </c>
      <c r="I234" s="17" t="str">
        <f>IFERROR((IF(COUNTIFS(Delivery[Driver ID], Delivery[[#This Row],[Driver ID]]) &lt; 16, "Under Utilized","Utilized")), "")</f>
        <v>Under Utilized</v>
      </c>
      <c r="J234" s="1" t="s">
        <v>23</v>
      </c>
      <c r="K234" s="1" t="s">
        <v>24</v>
      </c>
      <c r="L234" s="1">
        <v>63</v>
      </c>
      <c r="M234" s="1">
        <v>8</v>
      </c>
      <c r="N234" s="1">
        <f>Delivery[[#This Row],[Delivery Time (min)]]-Delivery[[#This Row],[Delays (min)]]</f>
        <v>55</v>
      </c>
      <c r="O234" s="1" t="str">
        <f>IF(Delivery[[#This Row],[Delays (min)]]&gt;0,"Delayed", "On time")</f>
        <v>Delayed</v>
      </c>
      <c r="P234" s="1" t="str">
        <f>IF(Delivery[[#This Row],[Delays (min)]]&gt;15, "Extremely Delayed", IF(Delivery[[#This Row],[Delays (min)]]=0, "On time",  "Delayed"))</f>
        <v>Delayed</v>
      </c>
      <c r="Q234" s="1">
        <f>COUNTA(_xlfn.UNIQUE(Delivery[Driver ID]))</f>
        <v>100</v>
      </c>
      <c r="R234" s="1" t="s">
        <v>25</v>
      </c>
      <c r="S234" s="1">
        <f>COUNTA(_xlfn.UNIQUE(Delivery[Route]))</f>
        <v>5</v>
      </c>
      <c r="T234" s="1" t="s">
        <v>19</v>
      </c>
      <c r="U234" s="1" t="s">
        <v>27</v>
      </c>
      <c r="V234" s="1" t="s">
        <v>21</v>
      </c>
      <c r="W234" s="2">
        <v>45170.454861111109</v>
      </c>
    </row>
    <row r="235" spans="1:23" ht="15.75" customHeight="1" x14ac:dyDescent="0.35">
      <c r="A235" s="1">
        <v>1234</v>
      </c>
      <c r="B235" s="1" t="s">
        <v>377</v>
      </c>
      <c r="C235" s="1">
        <f>COUNTA(_xlfn.UNIQUE(Delivery[Delivery City]))</f>
        <v>5</v>
      </c>
      <c r="D235" s="1" t="s">
        <v>167</v>
      </c>
      <c r="E235" s="2">
        <v>45171.410416666666</v>
      </c>
      <c r="F235" s="1" t="s">
        <v>38</v>
      </c>
      <c r="G235" s="1" t="s">
        <v>82</v>
      </c>
      <c r="H235" s="20">
        <f>IFERROR(Delivery[[#This Row],[Delivery Time (min)]]/COUNTIFS(Delivery[Driver ID],Delivery[[#This Row],[Driver ID]]),"")</f>
        <v>3.16</v>
      </c>
      <c r="I235" s="17" t="str">
        <f>IFERROR((IF(COUNTIFS(Delivery[Driver ID], Delivery[[#This Row],[Driver ID]]) &lt; 16, "Under Utilized","Utilized")), "")</f>
        <v>Utilized</v>
      </c>
      <c r="J235" s="1" t="s">
        <v>23</v>
      </c>
      <c r="K235" s="1" t="s">
        <v>24</v>
      </c>
      <c r="L235" s="1">
        <v>79</v>
      </c>
      <c r="M235" s="1">
        <v>4</v>
      </c>
      <c r="N235" s="1">
        <f>Delivery[[#This Row],[Delivery Time (min)]]-Delivery[[#This Row],[Delays (min)]]</f>
        <v>75</v>
      </c>
      <c r="O235" s="1" t="str">
        <f>IF(Delivery[[#This Row],[Delays (min)]]&gt;0,"Delayed", "On time")</f>
        <v>Delayed</v>
      </c>
      <c r="P235" s="1" t="str">
        <f>IF(Delivery[[#This Row],[Delays (min)]]&gt;15, "Extremely Delayed", IF(Delivery[[#This Row],[Delays (min)]]=0, "On time",  "Delayed"))</f>
        <v>Delayed</v>
      </c>
      <c r="Q235" s="1">
        <f>COUNTA(_xlfn.UNIQUE(Delivery[Driver ID]))</f>
        <v>100</v>
      </c>
      <c r="R235" s="1" t="s">
        <v>18</v>
      </c>
      <c r="S235" s="1">
        <f>COUNTA(_xlfn.UNIQUE(Delivery[Route]))</f>
        <v>5</v>
      </c>
      <c r="T235" s="1" t="s">
        <v>43</v>
      </c>
      <c r="U235" s="1" t="s">
        <v>36</v>
      </c>
      <c r="V235" s="1" t="s">
        <v>41</v>
      </c>
      <c r="W235" s="2">
        <v>45170.495138888888</v>
      </c>
    </row>
    <row r="236" spans="1:23" ht="15.75" customHeight="1" x14ac:dyDescent="0.35">
      <c r="A236" s="1">
        <v>1235</v>
      </c>
      <c r="B236" s="1" t="s">
        <v>378</v>
      </c>
      <c r="C236" s="1">
        <f>COUNTA(_xlfn.UNIQUE(Delivery[Delivery City]))</f>
        <v>5</v>
      </c>
      <c r="D236" s="1" t="s">
        <v>154</v>
      </c>
      <c r="E236" s="2">
        <v>45170.342361111114</v>
      </c>
      <c r="F236" s="1" t="s">
        <v>38</v>
      </c>
      <c r="G236" s="1" t="s">
        <v>82</v>
      </c>
      <c r="H236" s="20">
        <f>IFERROR(Delivery[[#This Row],[Delivery Time (min)]]/COUNTIFS(Delivery[Driver ID],Delivery[[#This Row],[Driver ID]]),"")</f>
        <v>7.76</v>
      </c>
      <c r="I236" s="17" t="str">
        <f>IFERROR((IF(COUNTIFS(Delivery[Driver ID], Delivery[[#This Row],[Driver ID]]) &lt; 16, "Under Utilized","Utilized")), "")</f>
        <v>Utilized</v>
      </c>
      <c r="J236" s="1" t="s">
        <v>23</v>
      </c>
      <c r="K236" s="1" t="s">
        <v>17</v>
      </c>
      <c r="L236" s="1">
        <v>194</v>
      </c>
      <c r="M236" s="1">
        <v>19</v>
      </c>
      <c r="N236" s="1">
        <f>Delivery[[#This Row],[Delivery Time (min)]]-Delivery[[#This Row],[Delays (min)]]</f>
        <v>175</v>
      </c>
      <c r="O236" s="1" t="str">
        <f>IF(Delivery[[#This Row],[Delays (min)]]&gt;0,"Delayed", "On time")</f>
        <v>Delayed</v>
      </c>
      <c r="P236" s="1" t="str">
        <f>IF(Delivery[[#This Row],[Delays (min)]]&gt;15, "Extremely Delayed", IF(Delivery[[#This Row],[Delays (min)]]=0, "On time",  "Delayed"))</f>
        <v>Extremely Delayed</v>
      </c>
      <c r="Q236" s="1">
        <f>COUNTA(_xlfn.UNIQUE(Delivery[Driver ID]))</f>
        <v>100</v>
      </c>
      <c r="R236" s="1" t="s">
        <v>25</v>
      </c>
      <c r="S236" s="1">
        <f>COUNTA(_xlfn.UNIQUE(Delivery[Route]))</f>
        <v>5</v>
      </c>
      <c r="T236" s="1" t="s">
        <v>26</v>
      </c>
      <c r="U236" s="1" t="s">
        <v>36</v>
      </c>
      <c r="V236" s="1" t="s">
        <v>21</v>
      </c>
      <c r="W236" s="2">
        <v>45170.593055555553</v>
      </c>
    </row>
    <row r="237" spans="1:23" ht="15.75" customHeight="1" x14ac:dyDescent="0.35">
      <c r="A237" s="1">
        <v>1236</v>
      </c>
      <c r="B237" s="1" t="s">
        <v>379</v>
      </c>
      <c r="C237" s="1">
        <f>COUNTA(_xlfn.UNIQUE(Delivery[Delivery City]))</f>
        <v>5</v>
      </c>
      <c r="D237" s="1" t="s">
        <v>159</v>
      </c>
      <c r="E237" s="2">
        <v>45173.607638888891</v>
      </c>
      <c r="F237" s="1" t="s">
        <v>14</v>
      </c>
      <c r="G237" s="1" t="s">
        <v>89</v>
      </c>
      <c r="H237" s="20">
        <f>IFERROR(Delivery[[#This Row],[Delivery Time (min)]]/COUNTIFS(Delivery[Driver ID],Delivery[[#This Row],[Driver ID]]),"")</f>
        <v>11.6</v>
      </c>
      <c r="I237" s="17" t="str">
        <f>IFERROR((IF(COUNTIFS(Delivery[Driver ID], Delivery[[#This Row],[Driver ID]]) &lt; 16, "Under Utilized","Utilized")), "")</f>
        <v>Utilized</v>
      </c>
      <c r="J237" s="1" t="s">
        <v>34</v>
      </c>
      <c r="K237" s="1" t="s">
        <v>47</v>
      </c>
      <c r="L237" s="1">
        <v>232</v>
      </c>
      <c r="M237" s="1">
        <v>4</v>
      </c>
      <c r="N237" s="1">
        <f>Delivery[[#This Row],[Delivery Time (min)]]-Delivery[[#This Row],[Delays (min)]]</f>
        <v>228</v>
      </c>
      <c r="O237" s="1" t="str">
        <f>IF(Delivery[[#This Row],[Delays (min)]]&gt;0,"Delayed", "On time")</f>
        <v>Delayed</v>
      </c>
      <c r="P237" s="1" t="str">
        <f>IF(Delivery[[#This Row],[Delays (min)]]&gt;15, "Extremely Delayed", IF(Delivery[[#This Row],[Delays (min)]]=0, "On time",  "Delayed"))</f>
        <v>Delayed</v>
      </c>
      <c r="Q237" s="1">
        <f>COUNTA(_xlfn.UNIQUE(Delivery[Driver ID]))</f>
        <v>100</v>
      </c>
      <c r="R237" s="1" t="s">
        <v>25</v>
      </c>
      <c r="S237" s="1">
        <f>COUNTA(_xlfn.UNIQUE(Delivery[Route]))</f>
        <v>5</v>
      </c>
      <c r="T237" s="1" t="s">
        <v>32</v>
      </c>
      <c r="U237" s="1" t="s">
        <v>27</v>
      </c>
      <c r="V237" s="1" t="s">
        <v>41</v>
      </c>
      <c r="W237" s="2">
        <v>45170.413194444445</v>
      </c>
    </row>
    <row r="238" spans="1:23" ht="15.75" customHeight="1" x14ac:dyDescent="0.35">
      <c r="A238" s="1">
        <v>1237</v>
      </c>
      <c r="B238" s="1" t="s">
        <v>380</v>
      </c>
      <c r="C238" s="1">
        <f>COUNTA(_xlfn.UNIQUE(Delivery[Delivery City]))</f>
        <v>5</v>
      </c>
      <c r="D238" s="1" t="s">
        <v>159</v>
      </c>
      <c r="E238" s="2">
        <v>45176.394444444442</v>
      </c>
      <c r="F238" s="1" t="s">
        <v>38</v>
      </c>
      <c r="G238" s="1" t="s">
        <v>105</v>
      </c>
      <c r="H238" s="20">
        <f>IFERROR(Delivery[[#This Row],[Delivery Time (min)]]/COUNTIFS(Delivery[Driver ID],Delivery[[#This Row],[Driver ID]]),"")</f>
        <v>5.2666666666666666</v>
      </c>
      <c r="I238" s="17" t="str">
        <f>IFERROR((IF(COUNTIFS(Delivery[Driver ID], Delivery[[#This Row],[Driver ID]]) &lt; 16, "Under Utilized","Utilized")), "")</f>
        <v>Under Utilized</v>
      </c>
      <c r="J238" s="1" t="s">
        <v>34</v>
      </c>
      <c r="K238" s="1" t="s">
        <v>17</v>
      </c>
      <c r="L238" s="1">
        <v>79</v>
      </c>
      <c r="M238" s="1">
        <v>19</v>
      </c>
      <c r="N238" s="1">
        <f>Delivery[[#This Row],[Delivery Time (min)]]-Delivery[[#This Row],[Delays (min)]]</f>
        <v>60</v>
      </c>
      <c r="O238" s="1" t="str">
        <f>IF(Delivery[[#This Row],[Delays (min)]]&gt;0,"Delayed", "On time")</f>
        <v>Delayed</v>
      </c>
      <c r="P238" s="1" t="str">
        <f>IF(Delivery[[#This Row],[Delays (min)]]&gt;15, "Extremely Delayed", IF(Delivery[[#This Row],[Delays (min)]]=0, "On time",  "Delayed"))</f>
        <v>Extremely Delayed</v>
      </c>
      <c r="Q238" s="1">
        <f>COUNTA(_xlfn.UNIQUE(Delivery[Driver ID]))</f>
        <v>100</v>
      </c>
      <c r="R238" s="1" t="s">
        <v>25</v>
      </c>
      <c r="S238" s="1">
        <f>COUNTA(_xlfn.UNIQUE(Delivery[Route]))</f>
        <v>5</v>
      </c>
      <c r="T238" s="1" t="s">
        <v>40</v>
      </c>
      <c r="U238" s="1" t="s">
        <v>27</v>
      </c>
      <c r="V238" s="1" t="s">
        <v>21</v>
      </c>
      <c r="W238" s="2">
        <v>45170.723611111112</v>
      </c>
    </row>
    <row r="239" spans="1:23" ht="15.75" customHeight="1" x14ac:dyDescent="0.35">
      <c r="A239" s="1">
        <v>1238</v>
      </c>
      <c r="B239" s="1" t="s">
        <v>299</v>
      </c>
      <c r="C239" s="1">
        <f>COUNTA(_xlfn.UNIQUE(Delivery[Delivery City]))</f>
        <v>5</v>
      </c>
      <c r="D239" s="1" t="s">
        <v>150</v>
      </c>
      <c r="E239" s="2">
        <v>45171.533333333333</v>
      </c>
      <c r="F239" s="1" t="s">
        <v>38</v>
      </c>
      <c r="G239" s="1" t="s">
        <v>31</v>
      </c>
      <c r="H239" s="20">
        <f>IFERROR(Delivery[[#This Row],[Delivery Time (min)]]/COUNTIFS(Delivery[Driver ID],Delivery[[#This Row],[Driver ID]]),"")</f>
        <v>6.5294117647058822</v>
      </c>
      <c r="I239" s="17" t="str">
        <f>IFERROR((IF(COUNTIFS(Delivery[Driver ID], Delivery[[#This Row],[Driver ID]]) &lt; 16, "Under Utilized","Utilized")), "")</f>
        <v>Utilized</v>
      </c>
      <c r="J239" s="1" t="s">
        <v>23</v>
      </c>
      <c r="K239" s="1" t="s">
        <v>24</v>
      </c>
      <c r="L239" s="1">
        <v>111</v>
      </c>
      <c r="M239" s="1">
        <v>19</v>
      </c>
      <c r="N239" s="1">
        <f>Delivery[[#This Row],[Delivery Time (min)]]-Delivery[[#This Row],[Delays (min)]]</f>
        <v>92</v>
      </c>
      <c r="O239" s="1" t="str">
        <f>IF(Delivery[[#This Row],[Delays (min)]]&gt;0,"Delayed", "On time")</f>
        <v>Delayed</v>
      </c>
      <c r="P239" s="1" t="str">
        <f>IF(Delivery[[#This Row],[Delays (min)]]&gt;15, "Extremely Delayed", IF(Delivery[[#This Row],[Delays (min)]]=0, "On time",  "Delayed"))</f>
        <v>Extremely Delayed</v>
      </c>
      <c r="Q239" s="1">
        <f>COUNTA(_xlfn.UNIQUE(Delivery[Driver ID]))</f>
        <v>100</v>
      </c>
      <c r="R239" s="1" t="s">
        <v>18</v>
      </c>
      <c r="S239" s="1">
        <f>COUNTA(_xlfn.UNIQUE(Delivery[Route]))</f>
        <v>5</v>
      </c>
      <c r="T239" s="1" t="s">
        <v>43</v>
      </c>
      <c r="U239" s="1" t="s">
        <v>27</v>
      </c>
      <c r="V239" s="1" t="s">
        <v>41</v>
      </c>
      <c r="W239" s="2">
        <v>45170.730555555558</v>
      </c>
    </row>
    <row r="240" spans="1:23" ht="15.75" customHeight="1" x14ac:dyDescent="0.35">
      <c r="A240" s="1">
        <v>1239</v>
      </c>
      <c r="B240" s="1" t="s">
        <v>381</v>
      </c>
      <c r="C240" s="1">
        <f>COUNTA(_xlfn.UNIQUE(Delivery[Delivery City]))</f>
        <v>5</v>
      </c>
      <c r="D240" s="1" t="s">
        <v>159</v>
      </c>
      <c r="E240" s="2">
        <v>45176.631944444445</v>
      </c>
      <c r="F240" s="1" t="s">
        <v>14</v>
      </c>
      <c r="G240" s="1" t="s">
        <v>64</v>
      </c>
      <c r="H240" s="20">
        <f>IFERROR(Delivery[[#This Row],[Delivery Time (min)]]/COUNTIFS(Delivery[Driver ID],Delivery[[#This Row],[Driver ID]]),"")</f>
        <v>4.2380952380952381</v>
      </c>
      <c r="I240" s="17" t="str">
        <f>IFERROR((IF(COUNTIFS(Delivery[Driver ID], Delivery[[#This Row],[Driver ID]]) &lt; 16, "Under Utilized","Utilized")), "")</f>
        <v>Utilized</v>
      </c>
      <c r="J240" s="1" t="s">
        <v>34</v>
      </c>
      <c r="K240" s="1" t="s">
        <v>47</v>
      </c>
      <c r="L240" s="1">
        <v>89</v>
      </c>
      <c r="M240" s="1">
        <v>26</v>
      </c>
      <c r="N240" s="1">
        <f>Delivery[[#This Row],[Delivery Time (min)]]-Delivery[[#This Row],[Delays (min)]]</f>
        <v>63</v>
      </c>
      <c r="O240" s="1" t="str">
        <f>IF(Delivery[[#This Row],[Delays (min)]]&gt;0,"Delayed", "On time")</f>
        <v>Delayed</v>
      </c>
      <c r="P240" s="1" t="str">
        <f>IF(Delivery[[#This Row],[Delays (min)]]&gt;15, "Extremely Delayed", IF(Delivery[[#This Row],[Delays (min)]]=0, "On time",  "Delayed"))</f>
        <v>Extremely Delayed</v>
      </c>
      <c r="Q240" s="1">
        <f>COUNTA(_xlfn.UNIQUE(Delivery[Driver ID]))</f>
        <v>100</v>
      </c>
      <c r="R240" s="1" t="s">
        <v>25</v>
      </c>
      <c r="S240" s="1">
        <f>COUNTA(_xlfn.UNIQUE(Delivery[Route]))</f>
        <v>5</v>
      </c>
      <c r="T240" s="1" t="s">
        <v>43</v>
      </c>
      <c r="U240" s="1" t="s">
        <v>27</v>
      </c>
      <c r="V240" s="1" t="s">
        <v>41</v>
      </c>
      <c r="W240" s="2">
        <v>45170.442361111112</v>
      </c>
    </row>
    <row r="241" spans="1:23" ht="15.75" customHeight="1" x14ac:dyDescent="0.35">
      <c r="A241" s="1">
        <v>1240</v>
      </c>
      <c r="B241" s="1" t="s">
        <v>382</v>
      </c>
      <c r="C241" s="1">
        <f>COUNTA(_xlfn.UNIQUE(Delivery[Delivery City]))</f>
        <v>5</v>
      </c>
      <c r="D241" s="1" t="s">
        <v>159</v>
      </c>
      <c r="E241" s="2">
        <v>45170.668055555558</v>
      </c>
      <c r="F241" s="1" t="s">
        <v>38</v>
      </c>
      <c r="G241" s="1" t="s">
        <v>22</v>
      </c>
      <c r="H241" s="20">
        <f>IFERROR(Delivery[[#This Row],[Delivery Time (min)]]/COUNTIFS(Delivery[Driver ID],Delivery[[#This Row],[Driver ID]]),"")</f>
        <v>11.823529411764707</v>
      </c>
      <c r="I241" s="17" t="str">
        <f>IFERROR((IF(COUNTIFS(Delivery[Driver ID], Delivery[[#This Row],[Driver ID]]) &lt; 16, "Under Utilized","Utilized")), "")</f>
        <v>Utilized</v>
      </c>
      <c r="J241" s="1" t="s">
        <v>16</v>
      </c>
      <c r="K241" s="1" t="s">
        <v>47</v>
      </c>
      <c r="L241" s="1">
        <v>201</v>
      </c>
      <c r="M241" s="1">
        <v>14</v>
      </c>
      <c r="N241" s="1">
        <f>Delivery[[#This Row],[Delivery Time (min)]]-Delivery[[#This Row],[Delays (min)]]</f>
        <v>187</v>
      </c>
      <c r="O241" s="1" t="str">
        <f>IF(Delivery[[#This Row],[Delays (min)]]&gt;0,"Delayed", "On time")</f>
        <v>Delayed</v>
      </c>
      <c r="P241" s="1" t="str">
        <f>IF(Delivery[[#This Row],[Delays (min)]]&gt;15, "Extremely Delayed", IF(Delivery[[#This Row],[Delays (min)]]=0, "On time",  "Delayed"))</f>
        <v>Delayed</v>
      </c>
      <c r="Q241" s="1">
        <f>COUNTA(_xlfn.UNIQUE(Delivery[Driver ID]))</f>
        <v>100</v>
      </c>
      <c r="R241" s="1" t="s">
        <v>18</v>
      </c>
      <c r="S241" s="1">
        <f>COUNTA(_xlfn.UNIQUE(Delivery[Route]))</f>
        <v>5</v>
      </c>
      <c r="T241" s="1" t="s">
        <v>19</v>
      </c>
      <c r="U241" s="1" t="s">
        <v>36</v>
      </c>
      <c r="V241" s="1" t="s">
        <v>37</v>
      </c>
      <c r="W241" s="2">
        <v>45170.416666666664</v>
      </c>
    </row>
    <row r="242" spans="1:23" ht="15.75" customHeight="1" x14ac:dyDescent="0.35">
      <c r="A242" s="1">
        <v>1241</v>
      </c>
      <c r="B242" s="1" t="s">
        <v>383</v>
      </c>
      <c r="C242" s="1">
        <f>COUNTA(_xlfn.UNIQUE(Delivery[Delivery City]))</f>
        <v>5</v>
      </c>
      <c r="D242" s="1" t="s">
        <v>156</v>
      </c>
      <c r="E242" s="2">
        <v>45175.67083333333</v>
      </c>
      <c r="F242" s="1" t="s">
        <v>14</v>
      </c>
      <c r="G242" s="1" t="s">
        <v>92</v>
      </c>
      <c r="H242" s="20">
        <f>IFERROR(Delivery[[#This Row],[Delivery Time (min)]]/COUNTIFS(Delivery[Driver ID],Delivery[[#This Row],[Driver ID]]),"")</f>
        <v>17.307692307692307</v>
      </c>
      <c r="I242" s="17" t="str">
        <f>IFERROR((IF(COUNTIFS(Delivery[Driver ID], Delivery[[#This Row],[Driver ID]]) &lt; 16, "Under Utilized","Utilized")), "")</f>
        <v>Under Utilized</v>
      </c>
      <c r="J242" s="1" t="s">
        <v>16</v>
      </c>
      <c r="K242" s="1" t="s">
        <v>24</v>
      </c>
      <c r="L242" s="1">
        <v>225</v>
      </c>
      <c r="M242" s="1">
        <v>5</v>
      </c>
      <c r="N242" s="1">
        <f>Delivery[[#This Row],[Delivery Time (min)]]-Delivery[[#This Row],[Delays (min)]]</f>
        <v>220</v>
      </c>
      <c r="O242" s="1" t="str">
        <f>IF(Delivery[[#This Row],[Delays (min)]]&gt;0,"Delayed", "On time")</f>
        <v>Delayed</v>
      </c>
      <c r="P242" s="1" t="str">
        <f>IF(Delivery[[#This Row],[Delays (min)]]&gt;15, "Extremely Delayed", IF(Delivery[[#This Row],[Delays (min)]]=0, "On time",  "Delayed"))</f>
        <v>Delayed</v>
      </c>
      <c r="Q242" s="1">
        <f>COUNTA(_xlfn.UNIQUE(Delivery[Driver ID]))</f>
        <v>100</v>
      </c>
      <c r="R242" s="1" t="s">
        <v>25</v>
      </c>
      <c r="S242" s="1">
        <f>COUNTA(_xlfn.UNIQUE(Delivery[Route]))</f>
        <v>5</v>
      </c>
      <c r="T242" s="1" t="s">
        <v>26</v>
      </c>
      <c r="U242" s="1" t="s">
        <v>27</v>
      </c>
      <c r="V242" s="1" t="s">
        <v>21</v>
      </c>
      <c r="W242" s="2">
        <v>45170.56527777778</v>
      </c>
    </row>
    <row r="243" spans="1:23" ht="15.75" customHeight="1" x14ac:dyDescent="0.35">
      <c r="A243" s="1">
        <v>1242</v>
      </c>
      <c r="B243" s="1" t="s">
        <v>384</v>
      </c>
      <c r="C243" s="1">
        <f>COUNTA(_xlfn.UNIQUE(Delivery[Delivery City]))</f>
        <v>5</v>
      </c>
      <c r="D243" s="1" t="s">
        <v>156</v>
      </c>
      <c r="E243" s="2">
        <v>45172.629166666666</v>
      </c>
      <c r="F243" s="1" t="s">
        <v>38</v>
      </c>
      <c r="G243" s="1" t="s">
        <v>121</v>
      </c>
      <c r="H243" s="20">
        <f>IFERROR(Delivery[[#This Row],[Delivery Time (min)]]/COUNTIFS(Delivery[Driver ID],Delivery[[#This Row],[Driver ID]]),"")</f>
        <v>13.285714285714286</v>
      </c>
      <c r="I243" s="17" t="str">
        <f>IFERROR((IF(COUNTIFS(Delivery[Driver ID], Delivery[[#This Row],[Driver ID]]) &lt; 16, "Under Utilized","Utilized")), "")</f>
        <v>Under Utilized</v>
      </c>
      <c r="J243" s="1" t="s">
        <v>23</v>
      </c>
      <c r="K243" s="1" t="s">
        <v>35</v>
      </c>
      <c r="L243" s="1">
        <v>186</v>
      </c>
      <c r="M243" s="1">
        <v>24</v>
      </c>
      <c r="N243" s="1">
        <f>Delivery[[#This Row],[Delivery Time (min)]]-Delivery[[#This Row],[Delays (min)]]</f>
        <v>162</v>
      </c>
      <c r="O243" s="1" t="str">
        <f>IF(Delivery[[#This Row],[Delays (min)]]&gt;0,"Delayed", "On time")</f>
        <v>Delayed</v>
      </c>
      <c r="P243" s="1" t="str">
        <f>IF(Delivery[[#This Row],[Delays (min)]]&gt;15, "Extremely Delayed", IF(Delivery[[#This Row],[Delays (min)]]=0, "On time",  "Delayed"))</f>
        <v>Extremely Delayed</v>
      </c>
      <c r="Q243" s="1">
        <f>COUNTA(_xlfn.UNIQUE(Delivery[Driver ID]))</f>
        <v>100</v>
      </c>
      <c r="R243" s="1" t="s">
        <v>30</v>
      </c>
      <c r="S243" s="1">
        <f>COUNTA(_xlfn.UNIQUE(Delivery[Route]))</f>
        <v>5</v>
      </c>
      <c r="T243" s="1" t="s">
        <v>19</v>
      </c>
      <c r="U243" s="1" t="s">
        <v>36</v>
      </c>
      <c r="V243" s="1" t="s">
        <v>37</v>
      </c>
      <c r="W243" s="2">
        <v>45170.5625</v>
      </c>
    </row>
    <row r="244" spans="1:23" ht="15.75" customHeight="1" x14ac:dyDescent="0.35">
      <c r="A244" s="1">
        <v>1243</v>
      </c>
      <c r="B244" s="1" t="s">
        <v>385</v>
      </c>
      <c r="C244" s="1">
        <f>COUNTA(_xlfn.UNIQUE(Delivery[Delivery City]))</f>
        <v>5</v>
      </c>
      <c r="D244" s="1" t="s">
        <v>159</v>
      </c>
      <c r="E244" s="2">
        <v>45171.371527777781</v>
      </c>
      <c r="F244" s="1" t="s">
        <v>38</v>
      </c>
      <c r="G244" s="1" t="s">
        <v>132</v>
      </c>
      <c r="H244" s="20">
        <f>IFERROR(Delivery[[#This Row],[Delivery Time (min)]]/COUNTIFS(Delivery[Driver ID],Delivery[[#This Row],[Driver ID]]),"")</f>
        <v>13.846153846153847</v>
      </c>
      <c r="I244" s="17" t="str">
        <f>IFERROR((IF(COUNTIFS(Delivery[Driver ID], Delivery[[#This Row],[Driver ID]]) &lt; 16, "Under Utilized","Utilized")), "")</f>
        <v>Under Utilized</v>
      </c>
      <c r="J244" s="1" t="s">
        <v>16</v>
      </c>
      <c r="K244" s="1" t="s">
        <v>35</v>
      </c>
      <c r="L244" s="1">
        <v>180</v>
      </c>
      <c r="M244" s="1">
        <v>2</v>
      </c>
      <c r="N244" s="1">
        <f>Delivery[[#This Row],[Delivery Time (min)]]-Delivery[[#This Row],[Delays (min)]]</f>
        <v>178</v>
      </c>
      <c r="O244" s="1" t="str">
        <f>IF(Delivery[[#This Row],[Delays (min)]]&gt;0,"Delayed", "On time")</f>
        <v>Delayed</v>
      </c>
      <c r="P244" s="1" t="str">
        <f>IF(Delivery[[#This Row],[Delays (min)]]&gt;15, "Extremely Delayed", IF(Delivery[[#This Row],[Delays (min)]]=0, "On time",  "Delayed"))</f>
        <v>Delayed</v>
      </c>
      <c r="Q244" s="1">
        <f>COUNTA(_xlfn.UNIQUE(Delivery[Driver ID]))</f>
        <v>100</v>
      </c>
      <c r="R244" s="1" t="s">
        <v>30</v>
      </c>
      <c r="S244" s="1">
        <f>COUNTA(_xlfn.UNIQUE(Delivery[Route]))</f>
        <v>5</v>
      </c>
      <c r="T244" s="1" t="s">
        <v>26</v>
      </c>
      <c r="U244" s="1" t="s">
        <v>27</v>
      </c>
      <c r="V244" s="1" t="s">
        <v>21</v>
      </c>
      <c r="W244" s="2">
        <v>45170.363888888889</v>
      </c>
    </row>
    <row r="245" spans="1:23" ht="15.75" customHeight="1" x14ac:dyDescent="0.35">
      <c r="A245" s="1">
        <v>1244</v>
      </c>
      <c r="B245" s="1" t="s">
        <v>386</v>
      </c>
      <c r="C245" s="1">
        <f>COUNTA(_xlfn.UNIQUE(Delivery[Delivery City]))</f>
        <v>5</v>
      </c>
      <c r="D245" s="1" t="s">
        <v>159</v>
      </c>
      <c r="E245" s="2">
        <v>45170.572916666664</v>
      </c>
      <c r="F245" s="1" t="s">
        <v>14</v>
      </c>
      <c r="G245" s="1" t="s">
        <v>77</v>
      </c>
      <c r="H245" s="20">
        <f>IFERROR(Delivery[[#This Row],[Delivery Time (min)]]/COUNTIFS(Delivery[Driver ID],Delivery[[#This Row],[Driver ID]]),"")</f>
        <v>5.2857142857142856</v>
      </c>
      <c r="I245" s="17" t="str">
        <f>IFERROR((IF(COUNTIFS(Delivery[Driver ID], Delivery[[#This Row],[Driver ID]]) &lt; 16, "Under Utilized","Utilized")), "")</f>
        <v>Under Utilized</v>
      </c>
      <c r="J245" s="1" t="s">
        <v>16</v>
      </c>
      <c r="K245" s="1" t="s">
        <v>47</v>
      </c>
      <c r="L245" s="1">
        <v>74</v>
      </c>
      <c r="M245" s="1">
        <v>26</v>
      </c>
      <c r="N245" s="1">
        <f>Delivery[[#This Row],[Delivery Time (min)]]-Delivery[[#This Row],[Delays (min)]]</f>
        <v>48</v>
      </c>
      <c r="O245" s="1" t="str">
        <f>IF(Delivery[[#This Row],[Delays (min)]]&gt;0,"Delayed", "On time")</f>
        <v>Delayed</v>
      </c>
      <c r="P245" s="1" t="str">
        <f>IF(Delivery[[#This Row],[Delays (min)]]&gt;15, "Extremely Delayed", IF(Delivery[[#This Row],[Delays (min)]]=0, "On time",  "Delayed"))</f>
        <v>Extremely Delayed</v>
      </c>
      <c r="Q245" s="1">
        <f>COUNTA(_xlfn.UNIQUE(Delivery[Driver ID]))</f>
        <v>100</v>
      </c>
      <c r="R245" s="1" t="s">
        <v>18</v>
      </c>
      <c r="S245" s="1">
        <f>COUNTA(_xlfn.UNIQUE(Delivery[Route]))</f>
        <v>5</v>
      </c>
      <c r="T245" s="1" t="s">
        <v>40</v>
      </c>
      <c r="U245" s="1" t="s">
        <v>27</v>
      </c>
      <c r="V245" s="1" t="s">
        <v>37</v>
      </c>
      <c r="W245" s="2">
        <v>45170.412499999999</v>
      </c>
    </row>
    <row r="246" spans="1:23" ht="15.75" customHeight="1" x14ac:dyDescent="0.35">
      <c r="A246" s="1">
        <v>1245</v>
      </c>
      <c r="B246" s="1" t="s">
        <v>387</v>
      </c>
      <c r="C246" s="1">
        <f>COUNTA(_xlfn.UNIQUE(Delivery[Delivery City]))</f>
        <v>5</v>
      </c>
      <c r="D246" s="1" t="s">
        <v>167</v>
      </c>
      <c r="E246" s="2">
        <v>45173.628472222219</v>
      </c>
      <c r="F246" s="1" t="s">
        <v>14</v>
      </c>
      <c r="G246" s="1" t="s">
        <v>117</v>
      </c>
      <c r="H246" s="20">
        <f>IFERROR(Delivery[[#This Row],[Delivery Time (min)]]/COUNTIFS(Delivery[Driver ID],Delivery[[#This Row],[Driver ID]]),"")</f>
        <v>3.3684210526315788</v>
      </c>
      <c r="I246" s="17" t="str">
        <f>IFERROR((IF(COUNTIFS(Delivery[Driver ID], Delivery[[#This Row],[Driver ID]]) &lt; 16, "Under Utilized","Utilized")), "")</f>
        <v>Utilized</v>
      </c>
      <c r="J246" s="1" t="s">
        <v>23</v>
      </c>
      <c r="K246" s="1" t="s">
        <v>17</v>
      </c>
      <c r="L246" s="1">
        <v>64</v>
      </c>
      <c r="M246" s="1">
        <v>8</v>
      </c>
      <c r="N246" s="1">
        <f>Delivery[[#This Row],[Delivery Time (min)]]-Delivery[[#This Row],[Delays (min)]]</f>
        <v>56</v>
      </c>
      <c r="O246" s="1" t="str">
        <f>IF(Delivery[[#This Row],[Delays (min)]]&gt;0,"Delayed", "On time")</f>
        <v>Delayed</v>
      </c>
      <c r="P246" s="1" t="str">
        <f>IF(Delivery[[#This Row],[Delays (min)]]&gt;15, "Extremely Delayed", IF(Delivery[[#This Row],[Delays (min)]]=0, "On time",  "Delayed"))</f>
        <v>Delayed</v>
      </c>
      <c r="Q246" s="1">
        <f>COUNTA(_xlfn.UNIQUE(Delivery[Driver ID]))</f>
        <v>100</v>
      </c>
      <c r="R246" s="1" t="s">
        <v>30</v>
      </c>
      <c r="S246" s="1">
        <f>COUNTA(_xlfn.UNIQUE(Delivery[Route]))</f>
        <v>5</v>
      </c>
      <c r="T246" s="1" t="s">
        <v>43</v>
      </c>
      <c r="U246" s="1" t="s">
        <v>20</v>
      </c>
      <c r="V246" s="1" t="s">
        <v>41</v>
      </c>
      <c r="W246" s="2">
        <v>45170.676388888889</v>
      </c>
    </row>
    <row r="247" spans="1:23" ht="15.75" customHeight="1" x14ac:dyDescent="0.35">
      <c r="A247" s="1">
        <v>1246</v>
      </c>
      <c r="B247" s="1" t="s">
        <v>388</v>
      </c>
      <c r="C247" s="1">
        <f>COUNTA(_xlfn.UNIQUE(Delivery[Delivery City]))</f>
        <v>5</v>
      </c>
      <c r="D247" s="1" t="s">
        <v>159</v>
      </c>
      <c r="E247" s="2">
        <v>45176.668055555558</v>
      </c>
      <c r="F247" s="1" t="s">
        <v>14</v>
      </c>
      <c r="G247" s="1" t="s">
        <v>133</v>
      </c>
      <c r="H247" s="20">
        <f>IFERROR(Delivery[[#This Row],[Delivery Time (min)]]/COUNTIFS(Delivery[Driver ID],Delivery[[#This Row],[Driver ID]]),"")</f>
        <v>4.125</v>
      </c>
      <c r="I247" s="17" t="str">
        <f>IFERROR((IF(COUNTIFS(Delivery[Driver ID], Delivery[[#This Row],[Driver ID]]) &lt; 16, "Under Utilized","Utilized")), "")</f>
        <v>Utilized</v>
      </c>
      <c r="J247" s="1" t="s">
        <v>23</v>
      </c>
      <c r="K247" s="1" t="s">
        <v>24</v>
      </c>
      <c r="L247" s="1">
        <v>66</v>
      </c>
      <c r="M247" s="1">
        <v>21</v>
      </c>
      <c r="N247" s="1">
        <f>Delivery[[#This Row],[Delivery Time (min)]]-Delivery[[#This Row],[Delays (min)]]</f>
        <v>45</v>
      </c>
      <c r="O247" s="1" t="str">
        <f>IF(Delivery[[#This Row],[Delays (min)]]&gt;0,"Delayed", "On time")</f>
        <v>Delayed</v>
      </c>
      <c r="P247" s="1" t="str">
        <f>IF(Delivery[[#This Row],[Delays (min)]]&gt;15, "Extremely Delayed", IF(Delivery[[#This Row],[Delays (min)]]=0, "On time",  "Delayed"))</f>
        <v>Extremely Delayed</v>
      </c>
      <c r="Q247" s="1">
        <f>COUNTA(_xlfn.UNIQUE(Delivery[Driver ID]))</f>
        <v>100</v>
      </c>
      <c r="R247" s="1" t="s">
        <v>30</v>
      </c>
      <c r="S247" s="1">
        <f>COUNTA(_xlfn.UNIQUE(Delivery[Route]))</f>
        <v>5</v>
      </c>
      <c r="T247" s="1" t="s">
        <v>32</v>
      </c>
      <c r="U247" s="1" t="s">
        <v>36</v>
      </c>
      <c r="V247" s="1" t="s">
        <v>37</v>
      </c>
      <c r="W247" s="2">
        <v>45170.462500000001</v>
      </c>
    </row>
    <row r="248" spans="1:23" ht="15.75" customHeight="1" x14ac:dyDescent="0.35">
      <c r="A248" s="1">
        <v>1247</v>
      </c>
      <c r="B248" s="1" t="s">
        <v>389</v>
      </c>
      <c r="C248" s="1">
        <f>COUNTA(_xlfn.UNIQUE(Delivery[Delivery City]))</f>
        <v>5</v>
      </c>
      <c r="D248" s="1" t="s">
        <v>154</v>
      </c>
      <c r="E248" s="2">
        <v>45173.629166666666</v>
      </c>
      <c r="F248" s="1" t="s">
        <v>14</v>
      </c>
      <c r="G248" s="1" t="s">
        <v>109</v>
      </c>
      <c r="H248" s="20">
        <f>IFERROR(Delivery[[#This Row],[Delivery Time (min)]]/COUNTIFS(Delivery[Driver ID],Delivery[[#This Row],[Driver ID]]),"")</f>
        <v>7.8</v>
      </c>
      <c r="I248" s="17" t="str">
        <f>IFERROR((IF(COUNTIFS(Delivery[Driver ID], Delivery[[#This Row],[Driver ID]]) &lt; 16, "Under Utilized","Utilized")), "")</f>
        <v>Utilized</v>
      </c>
      <c r="J248" s="1" t="s">
        <v>34</v>
      </c>
      <c r="K248" s="1" t="s">
        <v>35</v>
      </c>
      <c r="L248" s="1">
        <v>156</v>
      </c>
      <c r="M248" s="1">
        <v>17</v>
      </c>
      <c r="N248" s="1">
        <f>Delivery[[#This Row],[Delivery Time (min)]]-Delivery[[#This Row],[Delays (min)]]</f>
        <v>139</v>
      </c>
      <c r="O248" s="1" t="str">
        <f>IF(Delivery[[#This Row],[Delays (min)]]&gt;0,"Delayed", "On time")</f>
        <v>Delayed</v>
      </c>
      <c r="P248" s="1" t="str">
        <f>IF(Delivery[[#This Row],[Delays (min)]]&gt;15, "Extremely Delayed", IF(Delivery[[#This Row],[Delays (min)]]=0, "On time",  "Delayed"))</f>
        <v>Extremely Delayed</v>
      </c>
      <c r="Q248" s="1">
        <f>COUNTA(_xlfn.UNIQUE(Delivery[Driver ID]))</f>
        <v>100</v>
      </c>
      <c r="R248" s="1" t="s">
        <v>25</v>
      </c>
      <c r="S248" s="1">
        <f>COUNTA(_xlfn.UNIQUE(Delivery[Route]))</f>
        <v>5</v>
      </c>
      <c r="T248" s="1" t="s">
        <v>43</v>
      </c>
      <c r="U248" s="1" t="s">
        <v>36</v>
      </c>
      <c r="V248" s="1" t="s">
        <v>21</v>
      </c>
      <c r="W248" s="2">
        <v>45170.520138888889</v>
      </c>
    </row>
    <row r="249" spans="1:23" ht="15.75" customHeight="1" x14ac:dyDescent="0.35">
      <c r="A249" s="1">
        <v>1248</v>
      </c>
      <c r="B249" s="1" t="s">
        <v>390</v>
      </c>
      <c r="C249" s="1">
        <f>COUNTA(_xlfn.UNIQUE(Delivery[Delivery City]))</f>
        <v>5</v>
      </c>
      <c r="D249" s="1" t="s">
        <v>159</v>
      </c>
      <c r="E249" s="2">
        <v>45173.353472222225</v>
      </c>
      <c r="F249" s="1" t="s">
        <v>38</v>
      </c>
      <c r="G249" s="1" t="s">
        <v>113</v>
      </c>
      <c r="H249" s="20">
        <f>IFERROR(Delivery[[#This Row],[Delivery Time (min)]]/COUNTIFS(Delivery[Driver ID],Delivery[[#This Row],[Driver ID]]),"")</f>
        <v>9.7222222222222214</v>
      </c>
      <c r="I249" s="17" t="str">
        <f>IFERROR((IF(COUNTIFS(Delivery[Driver ID], Delivery[[#This Row],[Driver ID]]) &lt; 16, "Under Utilized","Utilized")), "")</f>
        <v>Utilized</v>
      </c>
      <c r="J249" s="1" t="s">
        <v>34</v>
      </c>
      <c r="K249" s="1" t="s">
        <v>35</v>
      </c>
      <c r="L249" s="1">
        <v>175</v>
      </c>
      <c r="M249" s="1">
        <v>20</v>
      </c>
      <c r="N249" s="1">
        <f>Delivery[[#This Row],[Delivery Time (min)]]-Delivery[[#This Row],[Delays (min)]]</f>
        <v>155</v>
      </c>
      <c r="O249" s="1" t="str">
        <f>IF(Delivery[[#This Row],[Delays (min)]]&gt;0,"Delayed", "On time")</f>
        <v>Delayed</v>
      </c>
      <c r="P249" s="1" t="str">
        <f>IF(Delivery[[#This Row],[Delays (min)]]&gt;15, "Extremely Delayed", IF(Delivery[[#This Row],[Delays (min)]]=0, "On time",  "Delayed"))</f>
        <v>Extremely Delayed</v>
      </c>
      <c r="Q249" s="1">
        <f>COUNTA(_xlfn.UNIQUE(Delivery[Driver ID]))</f>
        <v>100</v>
      </c>
      <c r="R249" s="1" t="s">
        <v>18</v>
      </c>
      <c r="S249" s="1">
        <f>COUNTA(_xlfn.UNIQUE(Delivery[Route]))</f>
        <v>5</v>
      </c>
      <c r="T249" s="1" t="s">
        <v>26</v>
      </c>
      <c r="U249" s="1" t="s">
        <v>20</v>
      </c>
      <c r="V249" s="1" t="s">
        <v>21</v>
      </c>
      <c r="W249" s="2">
        <v>45170.738194444442</v>
      </c>
    </row>
    <row r="250" spans="1:23" ht="15.75" customHeight="1" x14ac:dyDescent="0.35">
      <c r="A250" s="1">
        <v>1249</v>
      </c>
      <c r="B250" s="1" t="s">
        <v>391</v>
      </c>
      <c r="C250" s="1">
        <f>COUNTA(_xlfn.UNIQUE(Delivery[Delivery City]))</f>
        <v>5</v>
      </c>
      <c r="D250" s="1" t="s">
        <v>159</v>
      </c>
      <c r="E250" s="2">
        <v>45170.545138888891</v>
      </c>
      <c r="F250" s="1" t="s">
        <v>38</v>
      </c>
      <c r="G250" s="1" t="s">
        <v>55</v>
      </c>
      <c r="H250" s="20">
        <f>IFERROR(Delivery[[#This Row],[Delivery Time (min)]]/COUNTIFS(Delivery[Driver ID],Delivery[[#This Row],[Driver ID]]),"")</f>
        <v>12.857142857142858</v>
      </c>
      <c r="I250" s="17" t="str">
        <f>IFERROR((IF(COUNTIFS(Delivery[Driver ID], Delivery[[#This Row],[Driver ID]]) &lt; 16, "Under Utilized","Utilized")), "")</f>
        <v>Under Utilized</v>
      </c>
      <c r="J250" s="1" t="s">
        <v>16</v>
      </c>
      <c r="K250" s="1" t="s">
        <v>17</v>
      </c>
      <c r="L250" s="1">
        <v>180</v>
      </c>
      <c r="M250" s="1">
        <v>25</v>
      </c>
      <c r="N250" s="1">
        <f>Delivery[[#This Row],[Delivery Time (min)]]-Delivery[[#This Row],[Delays (min)]]</f>
        <v>155</v>
      </c>
      <c r="O250" s="1" t="str">
        <f>IF(Delivery[[#This Row],[Delays (min)]]&gt;0,"Delayed", "On time")</f>
        <v>Delayed</v>
      </c>
      <c r="P250" s="1" t="str">
        <f>IF(Delivery[[#This Row],[Delays (min)]]&gt;15, "Extremely Delayed", IF(Delivery[[#This Row],[Delays (min)]]=0, "On time",  "Delayed"))</f>
        <v>Extremely Delayed</v>
      </c>
      <c r="Q250" s="1">
        <f>COUNTA(_xlfn.UNIQUE(Delivery[Driver ID]))</f>
        <v>100</v>
      </c>
      <c r="R250" s="1" t="s">
        <v>18</v>
      </c>
      <c r="S250" s="1">
        <f>COUNTA(_xlfn.UNIQUE(Delivery[Route]))</f>
        <v>5</v>
      </c>
      <c r="T250" s="1" t="s">
        <v>32</v>
      </c>
      <c r="U250" s="1" t="s">
        <v>20</v>
      </c>
      <c r="V250" s="1" t="s">
        <v>41</v>
      </c>
      <c r="W250" s="2">
        <v>45170.534722222219</v>
      </c>
    </row>
    <row r="251" spans="1:23" ht="15.75" customHeight="1" x14ac:dyDescent="0.35">
      <c r="A251" s="1">
        <v>1250</v>
      </c>
      <c r="B251" s="1" t="s">
        <v>392</v>
      </c>
      <c r="C251" s="1">
        <f>COUNTA(_xlfn.UNIQUE(Delivery[Delivery City]))</f>
        <v>5</v>
      </c>
      <c r="D251" s="1" t="s">
        <v>156</v>
      </c>
      <c r="E251" s="2">
        <v>45174.515972222223</v>
      </c>
      <c r="F251" s="1" t="s">
        <v>14</v>
      </c>
      <c r="G251" s="1" t="s">
        <v>95</v>
      </c>
      <c r="H251" s="20">
        <f>IFERROR(Delivery[[#This Row],[Delivery Time (min)]]/COUNTIFS(Delivery[Driver ID],Delivery[[#This Row],[Driver ID]]),"")</f>
        <v>6.4666666666666668</v>
      </c>
      <c r="I251" s="17" t="str">
        <f>IFERROR((IF(COUNTIFS(Delivery[Driver ID], Delivery[[#This Row],[Driver ID]]) &lt; 16, "Under Utilized","Utilized")), "")</f>
        <v>Under Utilized</v>
      </c>
      <c r="J251" s="1" t="s">
        <v>23</v>
      </c>
      <c r="K251" s="1" t="s">
        <v>17</v>
      </c>
      <c r="L251" s="1">
        <v>97</v>
      </c>
      <c r="M251" s="1">
        <v>5</v>
      </c>
      <c r="N251" s="1">
        <f>Delivery[[#This Row],[Delivery Time (min)]]-Delivery[[#This Row],[Delays (min)]]</f>
        <v>92</v>
      </c>
      <c r="O251" s="1" t="str">
        <f>IF(Delivery[[#This Row],[Delays (min)]]&gt;0,"Delayed", "On time")</f>
        <v>Delayed</v>
      </c>
      <c r="P251" s="1" t="str">
        <f>IF(Delivery[[#This Row],[Delays (min)]]&gt;15, "Extremely Delayed", IF(Delivery[[#This Row],[Delays (min)]]=0, "On time",  "Delayed"))</f>
        <v>Delayed</v>
      </c>
      <c r="Q251" s="1">
        <f>COUNTA(_xlfn.UNIQUE(Delivery[Driver ID]))</f>
        <v>100</v>
      </c>
      <c r="R251" s="1" t="s">
        <v>25</v>
      </c>
      <c r="S251" s="1">
        <f>COUNTA(_xlfn.UNIQUE(Delivery[Route]))</f>
        <v>5</v>
      </c>
      <c r="T251" s="1" t="s">
        <v>32</v>
      </c>
      <c r="U251" s="1" t="s">
        <v>20</v>
      </c>
      <c r="V251" s="1" t="s">
        <v>41</v>
      </c>
      <c r="W251" s="2">
        <v>45170.491666666669</v>
      </c>
    </row>
    <row r="252" spans="1:23" ht="15.75" customHeight="1" x14ac:dyDescent="0.35">
      <c r="A252" s="1">
        <v>1251</v>
      </c>
      <c r="B252" s="1" t="s">
        <v>393</v>
      </c>
      <c r="C252" s="1">
        <f>COUNTA(_xlfn.UNIQUE(Delivery[Delivery City]))</f>
        <v>5</v>
      </c>
      <c r="D252" s="1" t="s">
        <v>156</v>
      </c>
      <c r="E252" s="2">
        <v>45173.638194444444</v>
      </c>
      <c r="F252" s="1" t="s">
        <v>14</v>
      </c>
      <c r="G252" s="1" t="s">
        <v>46</v>
      </c>
      <c r="H252" s="20">
        <f>IFERROR(Delivery[[#This Row],[Delivery Time (min)]]/COUNTIFS(Delivery[Driver ID],Delivery[[#This Row],[Driver ID]]),"")</f>
        <v>4.1578947368421053</v>
      </c>
      <c r="I252" s="17" t="str">
        <f>IFERROR((IF(COUNTIFS(Delivery[Driver ID], Delivery[[#This Row],[Driver ID]]) &lt; 16, "Under Utilized","Utilized")), "")</f>
        <v>Utilized</v>
      </c>
      <c r="J252" s="1" t="s">
        <v>16</v>
      </c>
      <c r="K252" s="1" t="s">
        <v>24</v>
      </c>
      <c r="L252" s="1">
        <v>79</v>
      </c>
      <c r="M252" s="1">
        <v>26</v>
      </c>
      <c r="N252" s="1">
        <f>Delivery[[#This Row],[Delivery Time (min)]]-Delivery[[#This Row],[Delays (min)]]</f>
        <v>53</v>
      </c>
      <c r="O252" s="1" t="str">
        <f>IF(Delivery[[#This Row],[Delays (min)]]&gt;0,"Delayed", "On time")</f>
        <v>Delayed</v>
      </c>
      <c r="P252" s="1" t="str">
        <f>IF(Delivery[[#This Row],[Delays (min)]]&gt;15, "Extremely Delayed", IF(Delivery[[#This Row],[Delays (min)]]=0, "On time",  "Delayed"))</f>
        <v>Extremely Delayed</v>
      </c>
      <c r="Q252" s="1">
        <f>COUNTA(_xlfn.UNIQUE(Delivery[Driver ID]))</f>
        <v>100</v>
      </c>
      <c r="R252" s="1" t="s">
        <v>30</v>
      </c>
      <c r="S252" s="1">
        <f>COUNTA(_xlfn.UNIQUE(Delivery[Route]))</f>
        <v>5</v>
      </c>
      <c r="T252" s="1" t="s">
        <v>19</v>
      </c>
      <c r="U252" s="1" t="s">
        <v>36</v>
      </c>
      <c r="V252" s="1" t="s">
        <v>37</v>
      </c>
      <c r="W252" s="2">
        <v>45170.448611111111</v>
      </c>
    </row>
    <row r="253" spans="1:23" ht="15.75" customHeight="1" x14ac:dyDescent="0.35">
      <c r="A253" s="1">
        <v>1252</v>
      </c>
      <c r="B253" s="1" t="s">
        <v>394</v>
      </c>
      <c r="C253" s="1">
        <f>COUNTA(_xlfn.UNIQUE(Delivery[Delivery City]))</f>
        <v>5</v>
      </c>
      <c r="D253" s="1" t="s">
        <v>159</v>
      </c>
      <c r="E253" s="2">
        <v>45171.59097222222</v>
      </c>
      <c r="F253" s="1" t="s">
        <v>14</v>
      </c>
      <c r="G253" s="1" t="s">
        <v>67</v>
      </c>
      <c r="H253" s="20">
        <f>IFERROR(Delivery[[#This Row],[Delivery Time (min)]]/COUNTIFS(Delivery[Driver ID],Delivery[[#This Row],[Driver ID]]),"")</f>
        <v>7.833333333333333</v>
      </c>
      <c r="I253" s="17" t="str">
        <f>IFERROR((IF(COUNTIFS(Delivery[Driver ID], Delivery[[#This Row],[Driver ID]]) &lt; 16, "Under Utilized","Utilized")), "")</f>
        <v>Utilized</v>
      </c>
      <c r="J253" s="1" t="s">
        <v>23</v>
      </c>
      <c r="K253" s="1" t="s">
        <v>17</v>
      </c>
      <c r="L253" s="1">
        <v>141</v>
      </c>
      <c r="M253" s="1">
        <v>18</v>
      </c>
      <c r="N253" s="1">
        <f>Delivery[[#This Row],[Delivery Time (min)]]-Delivery[[#This Row],[Delays (min)]]</f>
        <v>123</v>
      </c>
      <c r="O253" s="1" t="str">
        <f>IF(Delivery[[#This Row],[Delays (min)]]&gt;0,"Delayed", "On time")</f>
        <v>Delayed</v>
      </c>
      <c r="P253" s="1" t="str">
        <f>IF(Delivery[[#This Row],[Delays (min)]]&gt;15, "Extremely Delayed", IF(Delivery[[#This Row],[Delays (min)]]=0, "On time",  "Delayed"))</f>
        <v>Extremely Delayed</v>
      </c>
      <c r="Q253" s="1">
        <f>COUNTA(_xlfn.UNIQUE(Delivery[Driver ID]))</f>
        <v>100</v>
      </c>
      <c r="R253" s="1" t="s">
        <v>18</v>
      </c>
      <c r="S253" s="1">
        <f>COUNTA(_xlfn.UNIQUE(Delivery[Route]))</f>
        <v>5</v>
      </c>
      <c r="T253" s="1" t="s">
        <v>19</v>
      </c>
      <c r="U253" s="1" t="s">
        <v>27</v>
      </c>
      <c r="V253" s="1" t="s">
        <v>37</v>
      </c>
      <c r="W253" s="2">
        <v>45170.679861111108</v>
      </c>
    </row>
    <row r="254" spans="1:23" ht="15.75" customHeight="1" x14ac:dyDescent="0.35">
      <c r="A254" s="1">
        <v>1253</v>
      </c>
      <c r="B254" s="1" t="s">
        <v>395</v>
      </c>
      <c r="C254" s="1">
        <f>COUNTA(_xlfn.UNIQUE(Delivery[Delivery City]))</f>
        <v>5</v>
      </c>
      <c r="D254" s="1" t="s">
        <v>156</v>
      </c>
      <c r="E254" s="2">
        <v>45170.459027777775</v>
      </c>
      <c r="F254" s="1" t="s">
        <v>14</v>
      </c>
      <c r="G254" s="1" t="s">
        <v>126</v>
      </c>
      <c r="H254" s="20">
        <f>IFERROR(Delivery[[#This Row],[Delivery Time (min)]]/COUNTIFS(Delivery[Driver ID],Delivery[[#This Row],[Driver ID]]),"")</f>
        <v>7.5294117647058822</v>
      </c>
      <c r="I254" s="17" t="str">
        <f>IFERROR((IF(COUNTIFS(Delivery[Driver ID], Delivery[[#This Row],[Driver ID]]) &lt; 16, "Under Utilized","Utilized")), "")</f>
        <v>Utilized</v>
      </c>
      <c r="J254" s="1" t="s">
        <v>16</v>
      </c>
      <c r="K254" s="1" t="s">
        <v>47</v>
      </c>
      <c r="L254" s="1">
        <v>128</v>
      </c>
      <c r="M254" s="1">
        <v>16</v>
      </c>
      <c r="N254" s="1">
        <f>Delivery[[#This Row],[Delivery Time (min)]]-Delivery[[#This Row],[Delays (min)]]</f>
        <v>112</v>
      </c>
      <c r="O254" s="1" t="str">
        <f>IF(Delivery[[#This Row],[Delays (min)]]&gt;0,"Delayed", "On time")</f>
        <v>Delayed</v>
      </c>
      <c r="P254" s="1" t="str">
        <f>IF(Delivery[[#This Row],[Delays (min)]]&gt;15, "Extremely Delayed", IF(Delivery[[#This Row],[Delays (min)]]=0, "On time",  "Delayed"))</f>
        <v>Extremely Delayed</v>
      </c>
      <c r="Q254" s="1">
        <f>COUNTA(_xlfn.UNIQUE(Delivery[Driver ID]))</f>
        <v>100</v>
      </c>
      <c r="R254" s="1" t="s">
        <v>18</v>
      </c>
      <c r="S254" s="1">
        <f>COUNTA(_xlfn.UNIQUE(Delivery[Route]))</f>
        <v>5</v>
      </c>
      <c r="T254" s="1" t="s">
        <v>19</v>
      </c>
      <c r="U254" s="1" t="s">
        <v>20</v>
      </c>
      <c r="V254" s="1" t="s">
        <v>21</v>
      </c>
      <c r="W254" s="2">
        <v>45170.665277777778</v>
      </c>
    </row>
    <row r="255" spans="1:23" ht="15.75" customHeight="1" x14ac:dyDescent="0.35">
      <c r="A255" s="1">
        <v>1254</v>
      </c>
      <c r="B255" s="1" t="s">
        <v>396</v>
      </c>
      <c r="C255" s="1">
        <f>COUNTA(_xlfn.UNIQUE(Delivery[Delivery City]))</f>
        <v>5</v>
      </c>
      <c r="D255" s="1" t="s">
        <v>154</v>
      </c>
      <c r="E255" s="2">
        <v>45175.59097222222</v>
      </c>
      <c r="F255" s="1" t="s">
        <v>14</v>
      </c>
      <c r="G255" s="1" t="s">
        <v>52</v>
      </c>
      <c r="H255" s="20">
        <f>IFERROR(Delivery[[#This Row],[Delivery Time (min)]]/COUNTIFS(Delivery[Driver ID],Delivery[[#This Row],[Driver ID]]),"")</f>
        <v>5.333333333333333</v>
      </c>
      <c r="I255" s="17" t="str">
        <f>IFERROR((IF(COUNTIFS(Delivery[Driver ID], Delivery[[#This Row],[Driver ID]]) &lt; 16, "Under Utilized","Utilized")), "")</f>
        <v>Under Utilized</v>
      </c>
      <c r="J255" s="1" t="s">
        <v>23</v>
      </c>
      <c r="K255" s="1" t="s">
        <v>47</v>
      </c>
      <c r="L255" s="1">
        <v>64</v>
      </c>
      <c r="M255" s="1">
        <v>9</v>
      </c>
      <c r="N255" s="1">
        <f>Delivery[[#This Row],[Delivery Time (min)]]-Delivery[[#This Row],[Delays (min)]]</f>
        <v>55</v>
      </c>
      <c r="O255" s="1" t="str">
        <f>IF(Delivery[[#This Row],[Delays (min)]]&gt;0,"Delayed", "On time")</f>
        <v>Delayed</v>
      </c>
      <c r="P255" s="1" t="str">
        <f>IF(Delivery[[#This Row],[Delays (min)]]&gt;15, "Extremely Delayed", IF(Delivery[[#This Row],[Delays (min)]]=0, "On time",  "Delayed"))</f>
        <v>Delayed</v>
      </c>
      <c r="Q255" s="1">
        <f>COUNTA(_xlfn.UNIQUE(Delivery[Driver ID]))</f>
        <v>100</v>
      </c>
      <c r="R255" s="1" t="s">
        <v>30</v>
      </c>
      <c r="S255" s="1">
        <f>COUNTA(_xlfn.UNIQUE(Delivery[Route]))</f>
        <v>5</v>
      </c>
      <c r="T255" s="1" t="s">
        <v>26</v>
      </c>
      <c r="U255" s="1" t="s">
        <v>27</v>
      </c>
      <c r="V255" s="1" t="s">
        <v>37</v>
      </c>
      <c r="W255" s="2">
        <v>45170.722916666666</v>
      </c>
    </row>
    <row r="256" spans="1:23" ht="15.75" customHeight="1" x14ac:dyDescent="0.35">
      <c r="A256" s="1">
        <v>1255</v>
      </c>
      <c r="B256" s="1" t="s">
        <v>397</v>
      </c>
      <c r="C256" s="1">
        <f>COUNTA(_xlfn.UNIQUE(Delivery[Delivery City]))</f>
        <v>5</v>
      </c>
      <c r="D256" s="1" t="s">
        <v>156</v>
      </c>
      <c r="E256" s="2">
        <v>45175.704861111109</v>
      </c>
      <c r="F256" s="1" t="s">
        <v>38</v>
      </c>
      <c r="G256" s="1" t="s">
        <v>73</v>
      </c>
      <c r="H256" s="20">
        <f>IFERROR(Delivery[[#This Row],[Delivery Time (min)]]/COUNTIFS(Delivery[Driver ID],Delivery[[#This Row],[Driver ID]]),"")</f>
        <v>7.666666666666667</v>
      </c>
      <c r="I256" s="17" t="str">
        <f>IFERROR((IF(COUNTIFS(Delivery[Driver ID], Delivery[[#This Row],[Driver ID]]) &lt; 16, "Under Utilized","Utilized")), "")</f>
        <v>Under Utilized</v>
      </c>
      <c r="J256" s="1" t="s">
        <v>16</v>
      </c>
      <c r="K256" s="1" t="s">
        <v>47</v>
      </c>
      <c r="L256" s="1">
        <v>69</v>
      </c>
      <c r="M256" s="1">
        <v>29</v>
      </c>
      <c r="N256" s="1">
        <f>Delivery[[#This Row],[Delivery Time (min)]]-Delivery[[#This Row],[Delays (min)]]</f>
        <v>40</v>
      </c>
      <c r="O256" s="1" t="str">
        <f>IF(Delivery[[#This Row],[Delays (min)]]&gt;0,"Delayed", "On time")</f>
        <v>Delayed</v>
      </c>
      <c r="P256" s="1" t="str">
        <f>IF(Delivery[[#This Row],[Delays (min)]]&gt;15, "Extremely Delayed", IF(Delivery[[#This Row],[Delays (min)]]=0, "On time",  "Delayed"))</f>
        <v>Extremely Delayed</v>
      </c>
      <c r="Q256" s="1">
        <f>COUNTA(_xlfn.UNIQUE(Delivery[Driver ID]))</f>
        <v>100</v>
      </c>
      <c r="R256" s="1" t="s">
        <v>30</v>
      </c>
      <c r="S256" s="1">
        <f>COUNTA(_xlfn.UNIQUE(Delivery[Route]))</f>
        <v>5</v>
      </c>
      <c r="T256" s="1" t="s">
        <v>19</v>
      </c>
      <c r="U256" s="1" t="s">
        <v>20</v>
      </c>
      <c r="V256" s="1" t="s">
        <v>41</v>
      </c>
      <c r="W256" s="2">
        <v>45170.713194444441</v>
      </c>
    </row>
    <row r="257" spans="1:23" ht="15.75" customHeight="1" x14ac:dyDescent="0.35">
      <c r="A257" s="1">
        <v>1256</v>
      </c>
      <c r="B257" s="1" t="s">
        <v>398</v>
      </c>
      <c r="C257" s="1">
        <f>COUNTA(_xlfn.UNIQUE(Delivery[Delivery City]))</f>
        <v>5</v>
      </c>
      <c r="D257" s="1" t="s">
        <v>154</v>
      </c>
      <c r="E257" s="2">
        <v>45176.643750000003</v>
      </c>
      <c r="F257" s="1" t="s">
        <v>38</v>
      </c>
      <c r="G257" s="1" t="s">
        <v>54</v>
      </c>
      <c r="H257" s="20">
        <f>IFERROR(Delivery[[#This Row],[Delivery Time (min)]]/COUNTIFS(Delivery[Driver ID],Delivery[[#This Row],[Driver ID]]),"")</f>
        <v>4.4666666666666668</v>
      </c>
      <c r="I257" s="17" t="str">
        <f>IFERROR((IF(COUNTIFS(Delivery[Driver ID], Delivery[[#This Row],[Driver ID]]) &lt; 16, "Under Utilized","Utilized")), "")</f>
        <v>Under Utilized</v>
      </c>
      <c r="J257" s="1" t="s">
        <v>23</v>
      </c>
      <c r="K257" s="1" t="s">
        <v>35</v>
      </c>
      <c r="L257" s="1">
        <v>67</v>
      </c>
      <c r="M257" s="1">
        <v>22</v>
      </c>
      <c r="N257" s="1">
        <f>Delivery[[#This Row],[Delivery Time (min)]]-Delivery[[#This Row],[Delays (min)]]</f>
        <v>45</v>
      </c>
      <c r="O257" s="1" t="str">
        <f>IF(Delivery[[#This Row],[Delays (min)]]&gt;0,"Delayed", "On time")</f>
        <v>Delayed</v>
      </c>
      <c r="P257" s="1" t="str">
        <f>IF(Delivery[[#This Row],[Delays (min)]]&gt;15, "Extremely Delayed", IF(Delivery[[#This Row],[Delays (min)]]=0, "On time",  "Delayed"))</f>
        <v>Extremely Delayed</v>
      </c>
      <c r="Q257" s="1">
        <f>COUNTA(_xlfn.UNIQUE(Delivery[Driver ID]))</f>
        <v>100</v>
      </c>
      <c r="R257" s="1" t="s">
        <v>25</v>
      </c>
      <c r="S257" s="1">
        <f>COUNTA(_xlfn.UNIQUE(Delivery[Route]))</f>
        <v>5</v>
      </c>
      <c r="T257" s="1" t="s">
        <v>19</v>
      </c>
      <c r="U257" s="1" t="s">
        <v>27</v>
      </c>
      <c r="V257" s="1" t="s">
        <v>41</v>
      </c>
      <c r="W257" s="2">
        <v>45170.445138888892</v>
      </c>
    </row>
    <row r="258" spans="1:23" ht="15.75" customHeight="1" x14ac:dyDescent="0.35">
      <c r="A258" s="1">
        <v>1257</v>
      </c>
      <c r="B258" s="1" t="s">
        <v>399</v>
      </c>
      <c r="C258" s="1">
        <f>COUNTA(_xlfn.UNIQUE(Delivery[Delivery City]))</f>
        <v>5</v>
      </c>
      <c r="D258" s="1" t="s">
        <v>154</v>
      </c>
      <c r="E258" s="2">
        <v>45170.521527777775</v>
      </c>
      <c r="F258" s="1" t="s">
        <v>38</v>
      </c>
      <c r="G258" s="1" t="s">
        <v>96</v>
      </c>
      <c r="H258" s="20">
        <f>IFERROR(Delivery[[#This Row],[Delivery Time (min)]]/COUNTIFS(Delivery[Driver ID],Delivery[[#This Row],[Driver ID]]),"")</f>
        <v>12.823529411764707</v>
      </c>
      <c r="I258" s="17" t="str">
        <f>IFERROR((IF(COUNTIFS(Delivery[Driver ID], Delivery[[#This Row],[Driver ID]]) &lt; 16, "Under Utilized","Utilized")), "")</f>
        <v>Utilized</v>
      </c>
      <c r="J258" s="1" t="s">
        <v>23</v>
      </c>
      <c r="K258" s="1" t="s">
        <v>47</v>
      </c>
      <c r="L258" s="1">
        <v>218</v>
      </c>
      <c r="M258" s="1">
        <v>25</v>
      </c>
      <c r="N258" s="1">
        <f>Delivery[[#This Row],[Delivery Time (min)]]-Delivery[[#This Row],[Delays (min)]]</f>
        <v>193</v>
      </c>
      <c r="O258" s="1" t="str">
        <f>IF(Delivery[[#This Row],[Delays (min)]]&gt;0,"Delayed", "On time")</f>
        <v>Delayed</v>
      </c>
      <c r="P258" s="1" t="str">
        <f>IF(Delivery[[#This Row],[Delays (min)]]&gt;15, "Extremely Delayed", IF(Delivery[[#This Row],[Delays (min)]]=0, "On time",  "Delayed"))</f>
        <v>Extremely Delayed</v>
      </c>
      <c r="Q258" s="1">
        <f>COUNTA(_xlfn.UNIQUE(Delivery[Driver ID]))</f>
        <v>100</v>
      </c>
      <c r="R258" s="1" t="s">
        <v>25</v>
      </c>
      <c r="S258" s="1">
        <f>COUNTA(_xlfn.UNIQUE(Delivery[Route]))</f>
        <v>5</v>
      </c>
      <c r="T258" s="1" t="s">
        <v>32</v>
      </c>
      <c r="U258" s="1" t="s">
        <v>36</v>
      </c>
      <c r="V258" s="1" t="s">
        <v>37</v>
      </c>
      <c r="W258" s="2">
        <v>45170.71875</v>
      </c>
    </row>
    <row r="259" spans="1:23" ht="15.75" customHeight="1" x14ac:dyDescent="0.35">
      <c r="A259" s="1">
        <v>1258</v>
      </c>
      <c r="B259" s="1" t="s">
        <v>400</v>
      </c>
      <c r="C259" s="1">
        <f>COUNTA(_xlfn.UNIQUE(Delivery[Delivery City]))</f>
        <v>5</v>
      </c>
      <c r="D259" s="1" t="s">
        <v>159</v>
      </c>
      <c r="E259" s="2">
        <v>45170.463194444441</v>
      </c>
      <c r="F259" s="1" t="s">
        <v>38</v>
      </c>
      <c r="G259" s="1" t="s">
        <v>70</v>
      </c>
      <c r="H259" s="20">
        <f>IFERROR(Delivery[[#This Row],[Delivery Time (min)]]/COUNTIFS(Delivery[Driver ID],Delivery[[#This Row],[Driver ID]]),"")</f>
        <v>5.3571428571428568</v>
      </c>
      <c r="I259" s="17" t="str">
        <f>IFERROR((IF(COUNTIFS(Delivery[Driver ID], Delivery[[#This Row],[Driver ID]]) &lt; 16, "Under Utilized","Utilized")), "")</f>
        <v>Under Utilized</v>
      </c>
      <c r="J259" s="1" t="s">
        <v>16</v>
      </c>
      <c r="K259" s="1" t="s">
        <v>47</v>
      </c>
      <c r="L259" s="1">
        <v>75</v>
      </c>
      <c r="M259" s="1">
        <v>22</v>
      </c>
      <c r="N259" s="1">
        <f>Delivery[[#This Row],[Delivery Time (min)]]-Delivery[[#This Row],[Delays (min)]]</f>
        <v>53</v>
      </c>
      <c r="O259" s="1" t="str">
        <f>IF(Delivery[[#This Row],[Delays (min)]]&gt;0,"Delayed", "On time")</f>
        <v>Delayed</v>
      </c>
      <c r="P259" s="1" t="str">
        <f>IF(Delivery[[#This Row],[Delays (min)]]&gt;15, "Extremely Delayed", IF(Delivery[[#This Row],[Delays (min)]]=0, "On time",  "Delayed"))</f>
        <v>Extremely Delayed</v>
      </c>
      <c r="Q259" s="1">
        <f>COUNTA(_xlfn.UNIQUE(Delivery[Driver ID]))</f>
        <v>100</v>
      </c>
      <c r="R259" s="1" t="s">
        <v>25</v>
      </c>
      <c r="S259" s="1">
        <f>COUNTA(_xlfn.UNIQUE(Delivery[Route]))</f>
        <v>5</v>
      </c>
      <c r="T259" s="1" t="s">
        <v>40</v>
      </c>
      <c r="U259" s="1" t="s">
        <v>36</v>
      </c>
      <c r="V259" s="1" t="s">
        <v>41</v>
      </c>
      <c r="W259" s="2">
        <v>45170.64166666667</v>
      </c>
    </row>
    <row r="260" spans="1:23" ht="15.75" customHeight="1" x14ac:dyDescent="0.35">
      <c r="A260" s="1">
        <v>1259</v>
      </c>
      <c r="B260" s="1" t="s">
        <v>401</v>
      </c>
      <c r="C260" s="1">
        <f>COUNTA(_xlfn.UNIQUE(Delivery[Delivery City]))</f>
        <v>5</v>
      </c>
      <c r="D260" s="1" t="s">
        <v>150</v>
      </c>
      <c r="E260" s="2">
        <v>45173.55</v>
      </c>
      <c r="F260" s="1" t="s">
        <v>38</v>
      </c>
      <c r="G260" s="1" t="s">
        <v>82</v>
      </c>
      <c r="H260" s="20">
        <f>IFERROR(Delivery[[#This Row],[Delivery Time (min)]]/COUNTIFS(Delivery[Driver ID],Delivery[[#This Row],[Driver ID]]),"")</f>
        <v>9.0399999999999991</v>
      </c>
      <c r="I260" s="17" t="str">
        <f>IFERROR((IF(COUNTIFS(Delivery[Driver ID], Delivery[[#This Row],[Driver ID]]) &lt; 16, "Under Utilized","Utilized")), "")</f>
        <v>Utilized</v>
      </c>
      <c r="J260" s="1" t="s">
        <v>16</v>
      </c>
      <c r="K260" s="1" t="s">
        <v>47</v>
      </c>
      <c r="L260" s="1">
        <v>226</v>
      </c>
      <c r="M260" s="1">
        <v>14</v>
      </c>
      <c r="N260" s="1">
        <f>Delivery[[#This Row],[Delivery Time (min)]]-Delivery[[#This Row],[Delays (min)]]</f>
        <v>212</v>
      </c>
      <c r="O260" s="1" t="str">
        <f>IF(Delivery[[#This Row],[Delays (min)]]&gt;0,"Delayed", "On time")</f>
        <v>Delayed</v>
      </c>
      <c r="P260" s="1" t="str">
        <f>IF(Delivery[[#This Row],[Delays (min)]]&gt;15, "Extremely Delayed", IF(Delivery[[#This Row],[Delays (min)]]=0, "On time",  "Delayed"))</f>
        <v>Delayed</v>
      </c>
      <c r="Q260" s="1">
        <f>COUNTA(_xlfn.UNIQUE(Delivery[Driver ID]))</f>
        <v>100</v>
      </c>
      <c r="R260" s="1" t="s">
        <v>25</v>
      </c>
      <c r="S260" s="1">
        <f>COUNTA(_xlfn.UNIQUE(Delivery[Route]))</f>
        <v>5</v>
      </c>
      <c r="T260" s="1" t="s">
        <v>43</v>
      </c>
      <c r="U260" s="1" t="s">
        <v>27</v>
      </c>
      <c r="V260" s="1" t="s">
        <v>21</v>
      </c>
      <c r="W260" s="2">
        <v>45170.716666666667</v>
      </c>
    </row>
    <row r="261" spans="1:23" ht="15.75" customHeight="1" x14ac:dyDescent="0.35">
      <c r="A261" s="1">
        <v>1260</v>
      </c>
      <c r="B261" s="1" t="s">
        <v>402</v>
      </c>
      <c r="C261" s="1">
        <f>COUNTA(_xlfn.UNIQUE(Delivery[Delivery City]))</f>
        <v>5</v>
      </c>
      <c r="D261" s="1" t="s">
        <v>156</v>
      </c>
      <c r="E261" s="2">
        <v>45177.590277777781</v>
      </c>
      <c r="F261" s="1" t="s">
        <v>14</v>
      </c>
      <c r="G261" s="1" t="s">
        <v>126</v>
      </c>
      <c r="H261" s="20">
        <f>IFERROR(Delivery[[#This Row],[Delivery Time (min)]]/COUNTIFS(Delivery[Driver ID],Delivery[[#This Row],[Driver ID]]),"")</f>
        <v>11.352941176470589</v>
      </c>
      <c r="I261" s="17" t="str">
        <f>IFERROR((IF(COUNTIFS(Delivery[Driver ID], Delivery[[#This Row],[Driver ID]]) &lt; 16, "Under Utilized","Utilized")), "")</f>
        <v>Utilized</v>
      </c>
      <c r="J261" s="1" t="s">
        <v>23</v>
      </c>
      <c r="K261" s="1" t="s">
        <v>47</v>
      </c>
      <c r="L261" s="1">
        <v>193</v>
      </c>
      <c r="M261" s="1">
        <v>5</v>
      </c>
      <c r="N261" s="1">
        <f>Delivery[[#This Row],[Delivery Time (min)]]-Delivery[[#This Row],[Delays (min)]]</f>
        <v>188</v>
      </c>
      <c r="O261" s="1" t="str">
        <f>IF(Delivery[[#This Row],[Delays (min)]]&gt;0,"Delayed", "On time")</f>
        <v>Delayed</v>
      </c>
      <c r="P261" s="1" t="str">
        <f>IF(Delivery[[#This Row],[Delays (min)]]&gt;15, "Extremely Delayed", IF(Delivery[[#This Row],[Delays (min)]]=0, "On time",  "Delayed"))</f>
        <v>Delayed</v>
      </c>
      <c r="Q261" s="1">
        <f>COUNTA(_xlfn.UNIQUE(Delivery[Driver ID]))</f>
        <v>100</v>
      </c>
      <c r="R261" s="1" t="s">
        <v>30</v>
      </c>
      <c r="S261" s="1">
        <f>COUNTA(_xlfn.UNIQUE(Delivery[Route]))</f>
        <v>5</v>
      </c>
      <c r="T261" s="1" t="s">
        <v>19</v>
      </c>
      <c r="U261" s="1" t="s">
        <v>20</v>
      </c>
      <c r="V261" s="1" t="s">
        <v>21</v>
      </c>
      <c r="W261" s="2">
        <v>45170.414583333331</v>
      </c>
    </row>
    <row r="262" spans="1:23" ht="15.75" customHeight="1" x14ac:dyDescent="0.35">
      <c r="A262" s="1">
        <v>1261</v>
      </c>
      <c r="B262" s="1" t="s">
        <v>403</v>
      </c>
      <c r="C262" s="1">
        <f>COUNTA(_xlfn.UNIQUE(Delivery[Delivery City]))</f>
        <v>5</v>
      </c>
      <c r="D262" s="1" t="s">
        <v>167</v>
      </c>
      <c r="E262" s="2">
        <v>45176.536805555559</v>
      </c>
      <c r="F262" s="1" t="s">
        <v>14</v>
      </c>
      <c r="G262" s="1" t="s">
        <v>51</v>
      </c>
      <c r="H262" s="20">
        <f>IFERROR(Delivery[[#This Row],[Delivery Time (min)]]/COUNTIFS(Delivery[Driver ID],Delivery[[#This Row],[Driver ID]]),"")</f>
        <v>7</v>
      </c>
      <c r="I262" s="17" t="str">
        <f>IFERROR((IF(COUNTIFS(Delivery[Driver ID], Delivery[[#This Row],[Driver ID]]) &lt; 16, "Under Utilized","Utilized")), "")</f>
        <v>Under Utilized</v>
      </c>
      <c r="J262" s="1" t="s">
        <v>23</v>
      </c>
      <c r="K262" s="1" t="s">
        <v>24</v>
      </c>
      <c r="L262" s="1">
        <v>91</v>
      </c>
      <c r="M262" s="1">
        <v>10</v>
      </c>
      <c r="N262" s="1">
        <f>Delivery[[#This Row],[Delivery Time (min)]]-Delivery[[#This Row],[Delays (min)]]</f>
        <v>81</v>
      </c>
      <c r="O262" s="1" t="str">
        <f>IF(Delivery[[#This Row],[Delays (min)]]&gt;0,"Delayed", "On time")</f>
        <v>Delayed</v>
      </c>
      <c r="P262" s="1" t="str">
        <f>IF(Delivery[[#This Row],[Delays (min)]]&gt;15, "Extremely Delayed", IF(Delivery[[#This Row],[Delays (min)]]=0, "On time",  "Delayed"))</f>
        <v>Delayed</v>
      </c>
      <c r="Q262" s="1">
        <f>COUNTA(_xlfn.UNIQUE(Delivery[Driver ID]))</f>
        <v>100</v>
      </c>
      <c r="R262" s="1" t="s">
        <v>30</v>
      </c>
      <c r="S262" s="1">
        <f>COUNTA(_xlfn.UNIQUE(Delivery[Route]))</f>
        <v>5</v>
      </c>
      <c r="T262" s="1" t="s">
        <v>19</v>
      </c>
      <c r="U262" s="1" t="s">
        <v>36</v>
      </c>
      <c r="V262" s="1" t="s">
        <v>37</v>
      </c>
      <c r="W262" s="2">
        <v>45170.380555555559</v>
      </c>
    </row>
    <row r="263" spans="1:23" ht="15.75" customHeight="1" x14ac:dyDescent="0.35">
      <c r="A263" s="1">
        <v>1262</v>
      </c>
      <c r="B263" s="1" t="s">
        <v>404</v>
      </c>
      <c r="C263" s="1">
        <f>COUNTA(_xlfn.UNIQUE(Delivery[Delivery City]))</f>
        <v>5</v>
      </c>
      <c r="D263" s="1" t="s">
        <v>150</v>
      </c>
      <c r="E263" s="2">
        <v>45172.602083333331</v>
      </c>
      <c r="F263" s="1" t="s">
        <v>14</v>
      </c>
      <c r="G263" s="1" t="s">
        <v>81</v>
      </c>
      <c r="H263" s="20">
        <f>IFERROR(Delivery[[#This Row],[Delivery Time (min)]]/COUNTIFS(Delivery[Driver ID],Delivery[[#This Row],[Driver ID]]),"")</f>
        <v>2.64</v>
      </c>
      <c r="I263" s="17" t="str">
        <f>IFERROR((IF(COUNTIFS(Delivery[Driver ID], Delivery[[#This Row],[Driver ID]]) &lt; 16, "Under Utilized","Utilized")), "")</f>
        <v>Utilized</v>
      </c>
      <c r="J263" s="1" t="s">
        <v>23</v>
      </c>
      <c r="K263" s="1" t="s">
        <v>47</v>
      </c>
      <c r="L263" s="1">
        <v>66</v>
      </c>
      <c r="M263" s="1">
        <v>22</v>
      </c>
      <c r="N263" s="1">
        <f>Delivery[[#This Row],[Delivery Time (min)]]-Delivery[[#This Row],[Delays (min)]]</f>
        <v>44</v>
      </c>
      <c r="O263" s="1" t="str">
        <f>IF(Delivery[[#This Row],[Delays (min)]]&gt;0,"Delayed", "On time")</f>
        <v>Delayed</v>
      </c>
      <c r="P263" s="1" t="str">
        <f>IF(Delivery[[#This Row],[Delays (min)]]&gt;15, "Extremely Delayed", IF(Delivery[[#This Row],[Delays (min)]]=0, "On time",  "Delayed"))</f>
        <v>Extremely Delayed</v>
      </c>
      <c r="Q263" s="1">
        <f>COUNTA(_xlfn.UNIQUE(Delivery[Driver ID]))</f>
        <v>100</v>
      </c>
      <c r="R263" s="1" t="s">
        <v>30</v>
      </c>
      <c r="S263" s="1">
        <f>COUNTA(_xlfn.UNIQUE(Delivery[Route]))</f>
        <v>5</v>
      </c>
      <c r="T263" s="1" t="s">
        <v>19</v>
      </c>
      <c r="U263" s="1" t="s">
        <v>27</v>
      </c>
      <c r="V263" s="1" t="s">
        <v>41</v>
      </c>
      <c r="W263" s="2">
        <v>45170.415277777778</v>
      </c>
    </row>
    <row r="264" spans="1:23" ht="15.75" customHeight="1" x14ac:dyDescent="0.35">
      <c r="A264" s="1">
        <v>1263</v>
      </c>
      <c r="B264" s="1" t="s">
        <v>405</v>
      </c>
      <c r="C264" s="1">
        <f>COUNTA(_xlfn.UNIQUE(Delivery[Delivery City]))</f>
        <v>5</v>
      </c>
      <c r="D264" s="1" t="s">
        <v>159</v>
      </c>
      <c r="E264" s="2">
        <v>45171.390277777777</v>
      </c>
      <c r="F264" s="1" t="s">
        <v>38</v>
      </c>
      <c r="G264" s="1" t="s">
        <v>71</v>
      </c>
      <c r="H264" s="20">
        <f>IFERROR(Delivery[[#This Row],[Delivery Time (min)]]/COUNTIFS(Delivery[Driver ID],Delivery[[#This Row],[Driver ID]]),"")</f>
        <v>3</v>
      </c>
      <c r="I264" s="17" t="str">
        <f>IFERROR((IF(COUNTIFS(Delivery[Driver ID], Delivery[[#This Row],[Driver ID]]) &lt; 16, "Under Utilized","Utilized")), "")</f>
        <v>Utilized</v>
      </c>
      <c r="J264" s="1" t="s">
        <v>16</v>
      </c>
      <c r="K264" s="1" t="s">
        <v>47</v>
      </c>
      <c r="L264" s="1">
        <v>75</v>
      </c>
      <c r="M264" s="1">
        <v>15</v>
      </c>
      <c r="N264" s="1">
        <f>Delivery[[#This Row],[Delivery Time (min)]]-Delivery[[#This Row],[Delays (min)]]</f>
        <v>60</v>
      </c>
      <c r="O264" s="1" t="str">
        <f>IF(Delivery[[#This Row],[Delays (min)]]&gt;0,"Delayed", "On time")</f>
        <v>Delayed</v>
      </c>
      <c r="P264" s="1" t="str">
        <f>IF(Delivery[[#This Row],[Delays (min)]]&gt;15, "Extremely Delayed", IF(Delivery[[#This Row],[Delays (min)]]=0, "On time",  "Delayed"))</f>
        <v>Delayed</v>
      </c>
      <c r="Q264" s="1">
        <f>COUNTA(_xlfn.UNIQUE(Delivery[Driver ID]))</f>
        <v>100</v>
      </c>
      <c r="R264" s="1" t="s">
        <v>30</v>
      </c>
      <c r="S264" s="1">
        <f>COUNTA(_xlfn.UNIQUE(Delivery[Route]))</f>
        <v>5</v>
      </c>
      <c r="T264" s="1" t="s">
        <v>19</v>
      </c>
      <c r="U264" s="1" t="s">
        <v>36</v>
      </c>
      <c r="V264" s="1" t="s">
        <v>41</v>
      </c>
      <c r="W264" s="2">
        <v>45170.553472222222</v>
      </c>
    </row>
    <row r="265" spans="1:23" ht="15.75" customHeight="1" x14ac:dyDescent="0.35">
      <c r="A265" s="1">
        <v>1264</v>
      </c>
      <c r="B265" s="1" t="s">
        <v>406</v>
      </c>
      <c r="C265" s="1">
        <f>COUNTA(_xlfn.UNIQUE(Delivery[Delivery City]))</f>
        <v>5</v>
      </c>
      <c r="D265" s="1" t="s">
        <v>156</v>
      </c>
      <c r="E265" s="2">
        <v>45172.677083333336</v>
      </c>
      <c r="F265" s="1" t="s">
        <v>14</v>
      </c>
      <c r="G265" s="1" t="s">
        <v>98</v>
      </c>
      <c r="H265" s="20">
        <f>IFERROR(Delivery[[#This Row],[Delivery Time (min)]]/COUNTIFS(Delivery[Driver ID],Delivery[[#This Row],[Driver ID]]),"")</f>
        <v>4.4705882352941178</v>
      </c>
      <c r="I265" s="17" t="str">
        <f>IFERROR((IF(COUNTIFS(Delivery[Driver ID], Delivery[[#This Row],[Driver ID]]) &lt; 16, "Under Utilized","Utilized")), "")</f>
        <v>Utilized</v>
      </c>
      <c r="J265" s="1" t="s">
        <v>16</v>
      </c>
      <c r="K265" s="1" t="s">
        <v>35</v>
      </c>
      <c r="L265" s="1">
        <v>76</v>
      </c>
      <c r="M265" s="1">
        <v>14</v>
      </c>
      <c r="N265" s="1">
        <f>Delivery[[#This Row],[Delivery Time (min)]]-Delivery[[#This Row],[Delays (min)]]</f>
        <v>62</v>
      </c>
      <c r="O265" s="1" t="str">
        <f>IF(Delivery[[#This Row],[Delays (min)]]&gt;0,"Delayed", "On time")</f>
        <v>Delayed</v>
      </c>
      <c r="P265" s="1" t="str">
        <f>IF(Delivery[[#This Row],[Delays (min)]]&gt;15, "Extremely Delayed", IF(Delivery[[#This Row],[Delays (min)]]=0, "On time",  "Delayed"))</f>
        <v>Delayed</v>
      </c>
      <c r="Q265" s="1">
        <f>COUNTA(_xlfn.UNIQUE(Delivery[Driver ID]))</f>
        <v>100</v>
      </c>
      <c r="R265" s="1" t="s">
        <v>18</v>
      </c>
      <c r="S265" s="1">
        <f>COUNTA(_xlfn.UNIQUE(Delivery[Route]))</f>
        <v>5</v>
      </c>
      <c r="T265" s="1" t="s">
        <v>40</v>
      </c>
      <c r="U265" s="1" t="s">
        <v>27</v>
      </c>
      <c r="V265" s="1" t="s">
        <v>21</v>
      </c>
      <c r="W265" s="2">
        <v>45170.572222222225</v>
      </c>
    </row>
    <row r="266" spans="1:23" ht="15.75" customHeight="1" x14ac:dyDescent="0.35">
      <c r="A266" s="1">
        <v>1265</v>
      </c>
      <c r="B266" s="1" t="s">
        <v>407</v>
      </c>
      <c r="C266" s="1">
        <f>COUNTA(_xlfn.UNIQUE(Delivery[Delivery City]))</f>
        <v>5</v>
      </c>
      <c r="D266" s="1" t="s">
        <v>156</v>
      </c>
      <c r="E266" s="2">
        <v>45170.625694444447</v>
      </c>
      <c r="F266" s="1" t="s">
        <v>14</v>
      </c>
      <c r="G266" s="1" t="s">
        <v>111</v>
      </c>
      <c r="H266" s="20">
        <f>IFERROR(Delivery[[#This Row],[Delivery Time (min)]]/COUNTIFS(Delivery[Driver ID],Delivery[[#This Row],[Driver ID]]),"")</f>
        <v>11.181818181818182</v>
      </c>
      <c r="I266" s="17" t="str">
        <f>IFERROR((IF(COUNTIFS(Delivery[Driver ID], Delivery[[#This Row],[Driver ID]]) &lt; 16, "Under Utilized","Utilized")), "")</f>
        <v>Under Utilized</v>
      </c>
      <c r="J266" s="1" t="s">
        <v>16</v>
      </c>
      <c r="K266" s="1" t="s">
        <v>24</v>
      </c>
      <c r="L266" s="1">
        <v>123</v>
      </c>
      <c r="M266" s="1">
        <v>2</v>
      </c>
      <c r="N266" s="1">
        <f>Delivery[[#This Row],[Delivery Time (min)]]-Delivery[[#This Row],[Delays (min)]]</f>
        <v>121</v>
      </c>
      <c r="O266" s="1" t="str">
        <f>IF(Delivery[[#This Row],[Delays (min)]]&gt;0,"Delayed", "On time")</f>
        <v>Delayed</v>
      </c>
      <c r="P266" s="1" t="str">
        <f>IF(Delivery[[#This Row],[Delays (min)]]&gt;15, "Extremely Delayed", IF(Delivery[[#This Row],[Delays (min)]]=0, "On time",  "Delayed"))</f>
        <v>Delayed</v>
      </c>
      <c r="Q266" s="1">
        <f>COUNTA(_xlfn.UNIQUE(Delivery[Driver ID]))</f>
        <v>100</v>
      </c>
      <c r="R266" s="1" t="s">
        <v>30</v>
      </c>
      <c r="S266" s="1">
        <f>COUNTA(_xlfn.UNIQUE(Delivery[Route]))</f>
        <v>5</v>
      </c>
      <c r="T266" s="1" t="s">
        <v>32</v>
      </c>
      <c r="U266" s="1" t="s">
        <v>36</v>
      </c>
      <c r="V266" s="1" t="s">
        <v>37</v>
      </c>
      <c r="W266" s="2">
        <v>45170.682638888888</v>
      </c>
    </row>
    <row r="267" spans="1:23" ht="15.75" customHeight="1" x14ac:dyDescent="0.35">
      <c r="A267" s="1">
        <v>1266</v>
      </c>
      <c r="B267" s="1" t="s">
        <v>408</v>
      </c>
      <c r="C267" s="1">
        <f>COUNTA(_xlfn.UNIQUE(Delivery[Delivery City]))</f>
        <v>5</v>
      </c>
      <c r="D267" s="1" t="s">
        <v>150</v>
      </c>
      <c r="E267" s="2">
        <v>45176.345138888886</v>
      </c>
      <c r="F267" s="1" t="s">
        <v>38</v>
      </c>
      <c r="G267" s="1" t="s">
        <v>85</v>
      </c>
      <c r="H267" s="20">
        <f>IFERROR(Delivery[[#This Row],[Delivery Time (min)]]/COUNTIFS(Delivery[Driver ID],Delivery[[#This Row],[Driver ID]]),"")</f>
        <v>20.454545454545453</v>
      </c>
      <c r="I267" s="17" t="str">
        <f>IFERROR((IF(COUNTIFS(Delivery[Driver ID], Delivery[[#This Row],[Driver ID]]) &lt; 16, "Under Utilized","Utilized")), "")</f>
        <v>Under Utilized</v>
      </c>
      <c r="J267" s="1" t="s">
        <v>34</v>
      </c>
      <c r="K267" s="1" t="s">
        <v>24</v>
      </c>
      <c r="L267" s="1">
        <v>225</v>
      </c>
      <c r="M267" s="1">
        <v>4</v>
      </c>
      <c r="N267" s="1">
        <f>Delivery[[#This Row],[Delivery Time (min)]]-Delivery[[#This Row],[Delays (min)]]</f>
        <v>221</v>
      </c>
      <c r="O267" s="1" t="str">
        <f>IF(Delivery[[#This Row],[Delays (min)]]&gt;0,"Delayed", "On time")</f>
        <v>Delayed</v>
      </c>
      <c r="P267" s="1" t="str">
        <f>IF(Delivery[[#This Row],[Delays (min)]]&gt;15, "Extremely Delayed", IF(Delivery[[#This Row],[Delays (min)]]=0, "On time",  "Delayed"))</f>
        <v>Delayed</v>
      </c>
      <c r="Q267" s="1">
        <f>COUNTA(_xlfn.UNIQUE(Delivery[Driver ID]))</f>
        <v>100</v>
      </c>
      <c r="R267" s="1" t="s">
        <v>18</v>
      </c>
      <c r="S267" s="1">
        <f>COUNTA(_xlfn.UNIQUE(Delivery[Route]))</f>
        <v>5</v>
      </c>
      <c r="T267" s="1" t="s">
        <v>40</v>
      </c>
      <c r="U267" s="1" t="s">
        <v>20</v>
      </c>
      <c r="V267" s="1" t="s">
        <v>41</v>
      </c>
      <c r="W267" s="2">
        <v>45170.716666666667</v>
      </c>
    </row>
    <row r="268" spans="1:23" ht="15.75" customHeight="1" x14ac:dyDescent="0.35">
      <c r="A268" s="1">
        <v>1267</v>
      </c>
      <c r="B268" s="1" t="s">
        <v>409</v>
      </c>
      <c r="C268" s="1">
        <f>COUNTA(_xlfn.UNIQUE(Delivery[Delivery City]))</f>
        <v>5</v>
      </c>
      <c r="D268" s="1" t="s">
        <v>154</v>
      </c>
      <c r="E268" s="2">
        <v>45171.602083333331</v>
      </c>
      <c r="F268" s="1" t="s">
        <v>14</v>
      </c>
      <c r="G268" s="1" t="s">
        <v>80</v>
      </c>
      <c r="H268" s="20">
        <f>IFERROR(Delivery[[#This Row],[Delivery Time (min)]]/COUNTIFS(Delivery[Driver ID],Delivery[[#This Row],[Driver ID]]),"")</f>
        <v>14.733333333333333</v>
      </c>
      <c r="I268" s="17" t="str">
        <f>IFERROR((IF(COUNTIFS(Delivery[Driver ID], Delivery[[#This Row],[Driver ID]]) &lt; 16, "Under Utilized","Utilized")), "")</f>
        <v>Under Utilized</v>
      </c>
      <c r="J268" s="1" t="s">
        <v>23</v>
      </c>
      <c r="K268" s="1" t="s">
        <v>47</v>
      </c>
      <c r="L268" s="1">
        <v>221</v>
      </c>
      <c r="M268" s="1">
        <v>2</v>
      </c>
      <c r="N268" s="1">
        <f>Delivery[[#This Row],[Delivery Time (min)]]-Delivery[[#This Row],[Delays (min)]]</f>
        <v>219</v>
      </c>
      <c r="O268" s="1" t="str">
        <f>IF(Delivery[[#This Row],[Delays (min)]]&gt;0,"Delayed", "On time")</f>
        <v>Delayed</v>
      </c>
      <c r="P268" s="1" t="str">
        <f>IF(Delivery[[#This Row],[Delays (min)]]&gt;15, "Extremely Delayed", IF(Delivery[[#This Row],[Delays (min)]]=0, "On time",  "Delayed"))</f>
        <v>Delayed</v>
      </c>
      <c r="Q268" s="1">
        <f>COUNTA(_xlfn.UNIQUE(Delivery[Driver ID]))</f>
        <v>100</v>
      </c>
      <c r="R268" s="1" t="s">
        <v>18</v>
      </c>
      <c r="S268" s="1">
        <f>COUNTA(_xlfn.UNIQUE(Delivery[Route]))</f>
        <v>5</v>
      </c>
      <c r="T268" s="1" t="s">
        <v>19</v>
      </c>
      <c r="U268" s="1" t="s">
        <v>36</v>
      </c>
      <c r="V268" s="1" t="s">
        <v>21</v>
      </c>
      <c r="W268" s="2">
        <v>45170.617361111108</v>
      </c>
    </row>
    <row r="269" spans="1:23" ht="15.75" customHeight="1" x14ac:dyDescent="0.35">
      <c r="A269" s="1">
        <v>1268</v>
      </c>
      <c r="B269" s="1" t="s">
        <v>410</v>
      </c>
      <c r="C269" s="1">
        <f>COUNTA(_xlfn.UNIQUE(Delivery[Delivery City]))</f>
        <v>5</v>
      </c>
      <c r="D269" s="1" t="s">
        <v>156</v>
      </c>
      <c r="E269" s="2">
        <v>45170.51458333333</v>
      </c>
      <c r="F269" s="1" t="s">
        <v>14</v>
      </c>
      <c r="G269" s="1" t="s">
        <v>52</v>
      </c>
      <c r="H269" s="20">
        <f>IFERROR(Delivery[[#This Row],[Delivery Time (min)]]/COUNTIFS(Delivery[Driver ID],Delivery[[#This Row],[Driver ID]]),"")</f>
        <v>9.0833333333333339</v>
      </c>
      <c r="I269" s="17" t="str">
        <f>IFERROR((IF(COUNTIFS(Delivery[Driver ID], Delivery[[#This Row],[Driver ID]]) &lt; 16, "Under Utilized","Utilized")), "")</f>
        <v>Under Utilized</v>
      </c>
      <c r="J269" s="1" t="s">
        <v>34</v>
      </c>
      <c r="K269" s="1" t="s">
        <v>35</v>
      </c>
      <c r="L269" s="1">
        <v>109</v>
      </c>
      <c r="M269" s="1">
        <v>10</v>
      </c>
      <c r="N269" s="1">
        <f>Delivery[[#This Row],[Delivery Time (min)]]-Delivery[[#This Row],[Delays (min)]]</f>
        <v>99</v>
      </c>
      <c r="O269" s="1" t="str">
        <f>IF(Delivery[[#This Row],[Delays (min)]]&gt;0,"Delayed", "On time")</f>
        <v>Delayed</v>
      </c>
      <c r="P269" s="1" t="str">
        <f>IF(Delivery[[#This Row],[Delays (min)]]&gt;15, "Extremely Delayed", IF(Delivery[[#This Row],[Delays (min)]]=0, "On time",  "Delayed"))</f>
        <v>Delayed</v>
      </c>
      <c r="Q269" s="1">
        <f>COUNTA(_xlfn.UNIQUE(Delivery[Driver ID]))</f>
        <v>100</v>
      </c>
      <c r="R269" s="1" t="s">
        <v>25</v>
      </c>
      <c r="S269" s="1">
        <f>COUNTA(_xlfn.UNIQUE(Delivery[Route]))</f>
        <v>5</v>
      </c>
      <c r="T269" s="1" t="s">
        <v>40</v>
      </c>
      <c r="U269" s="1" t="s">
        <v>36</v>
      </c>
      <c r="V269" s="1" t="s">
        <v>37</v>
      </c>
      <c r="W269" s="2">
        <v>45170.582638888889</v>
      </c>
    </row>
    <row r="270" spans="1:23" ht="15.75" customHeight="1" x14ac:dyDescent="0.35">
      <c r="A270" s="1">
        <v>1269</v>
      </c>
      <c r="B270" s="1" t="s">
        <v>411</v>
      </c>
      <c r="C270" s="1">
        <f>COUNTA(_xlfn.UNIQUE(Delivery[Delivery City]))</f>
        <v>5</v>
      </c>
      <c r="D270" s="1" t="s">
        <v>167</v>
      </c>
      <c r="E270" s="2">
        <v>45171.409722222219</v>
      </c>
      <c r="F270" s="1" t="s">
        <v>38</v>
      </c>
      <c r="G270" s="1" t="s">
        <v>39</v>
      </c>
      <c r="H270" s="20">
        <f>IFERROR(Delivery[[#This Row],[Delivery Time (min)]]/COUNTIFS(Delivery[Driver ID],Delivery[[#This Row],[Driver ID]]),"")</f>
        <v>11.85</v>
      </c>
      <c r="I270" s="17" t="str">
        <f>IFERROR((IF(COUNTIFS(Delivery[Driver ID], Delivery[[#This Row],[Driver ID]]) &lt; 16, "Under Utilized","Utilized")), "")</f>
        <v>Utilized</v>
      </c>
      <c r="J270" s="1" t="s">
        <v>34</v>
      </c>
      <c r="K270" s="1" t="s">
        <v>35</v>
      </c>
      <c r="L270" s="1">
        <v>237</v>
      </c>
      <c r="M270" s="1">
        <v>20</v>
      </c>
      <c r="N270" s="1">
        <f>Delivery[[#This Row],[Delivery Time (min)]]-Delivery[[#This Row],[Delays (min)]]</f>
        <v>217</v>
      </c>
      <c r="O270" s="1" t="str">
        <f>IF(Delivery[[#This Row],[Delays (min)]]&gt;0,"Delayed", "On time")</f>
        <v>Delayed</v>
      </c>
      <c r="P270" s="1" t="str">
        <f>IF(Delivery[[#This Row],[Delays (min)]]&gt;15, "Extremely Delayed", IF(Delivery[[#This Row],[Delays (min)]]=0, "On time",  "Delayed"))</f>
        <v>Extremely Delayed</v>
      </c>
      <c r="Q270" s="1">
        <f>COUNTA(_xlfn.UNIQUE(Delivery[Driver ID]))</f>
        <v>100</v>
      </c>
      <c r="R270" s="1" t="s">
        <v>18</v>
      </c>
      <c r="S270" s="1">
        <f>COUNTA(_xlfn.UNIQUE(Delivery[Route]))</f>
        <v>5</v>
      </c>
      <c r="T270" s="1" t="s">
        <v>32</v>
      </c>
      <c r="U270" s="1" t="s">
        <v>36</v>
      </c>
      <c r="V270" s="1" t="s">
        <v>37</v>
      </c>
      <c r="W270" s="2">
        <v>45170.663888888892</v>
      </c>
    </row>
    <row r="271" spans="1:23" ht="15.75" customHeight="1" x14ac:dyDescent="0.35">
      <c r="A271" s="1">
        <v>1270</v>
      </c>
      <c r="B271" s="1" t="s">
        <v>412</v>
      </c>
      <c r="C271" s="1">
        <f>COUNTA(_xlfn.UNIQUE(Delivery[Delivery City]))</f>
        <v>5</v>
      </c>
      <c r="D271" s="1" t="s">
        <v>150</v>
      </c>
      <c r="E271" s="2">
        <v>45177.352777777778</v>
      </c>
      <c r="F271" s="1" t="s">
        <v>38</v>
      </c>
      <c r="G271" s="1" t="s">
        <v>124</v>
      </c>
      <c r="H271" s="20">
        <f>IFERROR(Delivery[[#This Row],[Delivery Time (min)]]/COUNTIFS(Delivery[Driver ID],Delivery[[#This Row],[Driver ID]]),"")</f>
        <v>6</v>
      </c>
      <c r="I271" s="17" t="str">
        <f>IFERROR((IF(COUNTIFS(Delivery[Driver ID], Delivery[[#This Row],[Driver ID]]) &lt; 16, "Under Utilized","Utilized")), "")</f>
        <v>Utilized</v>
      </c>
      <c r="J271" s="1" t="s">
        <v>23</v>
      </c>
      <c r="K271" s="1" t="s">
        <v>35</v>
      </c>
      <c r="L271" s="1">
        <v>132</v>
      </c>
      <c r="M271" s="1">
        <v>2</v>
      </c>
      <c r="N271" s="1">
        <f>Delivery[[#This Row],[Delivery Time (min)]]-Delivery[[#This Row],[Delays (min)]]</f>
        <v>130</v>
      </c>
      <c r="O271" s="1" t="str">
        <f>IF(Delivery[[#This Row],[Delays (min)]]&gt;0,"Delayed", "On time")</f>
        <v>Delayed</v>
      </c>
      <c r="P271" s="1" t="str">
        <f>IF(Delivery[[#This Row],[Delays (min)]]&gt;15, "Extremely Delayed", IF(Delivery[[#This Row],[Delays (min)]]=0, "On time",  "Delayed"))</f>
        <v>Delayed</v>
      </c>
      <c r="Q271" s="1">
        <f>COUNTA(_xlfn.UNIQUE(Delivery[Driver ID]))</f>
        <v>100</v>
      </c>
      <c r="R271" s="1" t="s">
        <v>18</v>
      </c>
      <c r="S271" s="1">
        <f>COUNTA(_xlfn.UNIQUE(Delivery[Route]))</f>
        <v>5</v>
      </c>
      <c r="T271" s="1" t="s">
        <v>32</v>
      </c>
      <c r="U271" s="1" t="s">
        <v>36</v>
      </c>
      <c r="V271" s="1" t="s">
        <v>21</v>
      </c>
      <c r="W271" s="2">
        <v>45170.630555555559</v>
      </c>
    </row>
    <row r="272" spans="1:23" ht="15.75" customHeight="1" x14ac:dyDescent="0.35">
      <c r="A272" s="1">
        <v>1271</v>
      </c>
      <c r="B272" s="1" t="s">
        <v>413</v>
      </c>
      <c r="C272" s="1">
        <f>COUNTA(_xlfn.UNIQUE(Delivery[Delivery City]))</f>
        <v>5</v>
      </c>
      <c r="D272" s="1" t="s">
        <v>167</v>
      </c>
      <c r="E272" s="2">
        <v>45174.629861111112</v>
      </c>
      <c r="F272" s="1" t="s">
        <v>38</v>
      </c>
      <c r="G272" s="1" t="s">
        <v>61</v>
      </c>
      <c r="H272" s="20">
        <f>IFERROR(Delivery[[#This Row],[Delivery Time (min)]]/COUNTIFS(Delivery[Driver ID],Delivery[[#This Row],[Driver ID]]),"")</f>
        <v>11</v>
      </c>
      <c r="I272" s="17" t="str">
        <f>IFERROR((IF(COUNTIFS(Delivery[Driver ID], Delivery[[#This Row],[Driver ID]]) &lt; 16, "Under Utilized","Utilized")), "")</f>
        <v>Utilized</v>
      </c>
      <c r="J272" s="1" t="s">
        <v>16</v>
      </c>
      <c r="K272" s="1" t="s">
        <v>24</v>
      </c>
      <c r="L272" s="1">
        <v>187</v>
      </c>
      <c r="M272" s="1">
        <v>16</v>
      </c>
      <c r="N272" s="1">
        <f>Delivery[[#This Row],[Delivery Time (min)]]-Delivery[[#This Row],[Delays (min)]]</f>
        <v>171</v>
      </c>
      <c r="O272" s="1" t="str">
        <f>IF(Delivery[[#This Row],[Delays (min)]]&gt;0,"Delayed", "On time")</f>
        <v>Delayed</v>
      </c>
      <c r="P272" s="1" t="str">
        <f>IF(Delivery[[#This Row],[Delays (min)]]&gt;15, "Extremely Delayed", IF(Delivery[[#This Row],[Delays (min)]]=0, "On time",  "Delayed"))</f>
        <v>Extremely Delayed</v>
      </c>
      <c r="Q272" s="1">
        <f>COUNTA(_xlfn.UNIQUE(Delivery[Driver ID]))</f>
        <v>100</v>
      </c>
      <c r="R272" s="1" t="s">
        <v>25</v>
      </c>
      <c r="S272" s="1">
        <f>COUNTA(_xlfn.UNIQUE(Delivery[Route]))</f>
        <v>5</v>
      </c>
      <c r="T272" s="1" t="s">
        <v>32</v>
      </c>
      <c r="U272" s="1" t="s">
        <v>27</v>
      </c>
      <c r="V272" s="1" t="s">
        <v>21</v>
      </c>
      <c r="W272" s="2">
        <v>45170.677083333336</v>
      </c>
    </row>
    <row r="273" spans="1:23" ht="15.75" customHeight="1" x14ac:dyDescent="0.35">
      <c r="A273" s="1">
        <v>1272</v>
      </c>
      <c r="B273" s="1" t="s">
        <v>414</v>
      </c>
      <c r="C273" s="1">
        <f>COUNTA(_xlfn.UNIQUE(Delivery[Delivery City]))</f>
        <v>5</v>
      </c>
      <c r="D273" s="1" t="s">
        <v>159</v>
      </c>
      <c r="E273" s="2">
        <v>45174.334027777775</v>
      </c>
      <c r="F273" s="1" t="s">
        <v>38</v>
      </c>
      <c r="G273" s="1" t="s">
        <v>69</v>
      </c>
      <c r="H273" s="20">
        <f>IFERROR(Delivery[[#This Row],[Delivery Time (min)]]/COUNTIFS(Delivery[Driver ID],Delivery[[#This Row],[Driver ID]]),"")</f>
        <v>18.076923076923077</v>
      </c>
      <c r="I273" s="17" t="str">
        <f>IFERROR((IF(COUNTIFS(Delivery[Driver ID], Delivery[[#This Row],[Driver ID]]) &lt; 16, "Under Utilized","Utilized")), "")</f>
        <v>Under Utilized</v>
      </c>
      <c r="J273" s="1" t="s">
        <v>23</v>
      </c>
      <c r="K273" s="1" t="s">
        <v>24</v>
      </c>
      <c r="L273" s="1">
        <v>235</v>
      </c>
      <c r="M273" s="1">
        <v>18</v>
      </c>
      <c r="N273" s="1">
        <f>Delivery[[#This Row],[Delivery Time (min)]]-Delivery[[#This Row],[Delays (min)]]</f>
        <v>217</v>
      </c>
      <c r="O273" s="1" t="str">
        <f>IF(Delivery[[#This Row],[Delays (min)]]&gt;0,"Delayed", "On time")</f>
        <v>Delayed</v>
      </c>
      <c r="P273" s="1" t="str">
        <f>IF(Delivery[[#This Row],[Delays (min)]]&gt;15, "Extremely Delayed", IF(Delivery[[#This Row],[Delays (min)]]=0, "On time",  "Delayed"))</f>
        <v>Extremely Delayed</v>
      </c>
      <c r="Q273" s="1">
        <f>COUNTA(_xlfn.UNIQUE(Delivery[Driver ID]))</f>
        <v>100</v>
      </c>
      <c r="R273" s="1" t="s">
        <v>30</v>
      </c>
      <c r="S273" s="1">
        <f>COUNTA(_xlfn.UNIQUE(Delivery[Route]))</f>
        <v>5</v>
      </c>
      <c r="T273" s="1" t="s">
        <v>32</v>
      </c>
      <c r="U273" s="1" t="s">
        <v>27</v>
      </c>
      <c r="V273" s="1" t="s">
        <v>37</v>
      </c>
      <c r="W273" s="2">
        <v>45170.63958333333</v>
      </c>
    </row>
    <row r="274" spans="1:23" ht="15.75" customHeight="1" x14ac:dyDescent="0.35">
      <c r="A274" s="1">
        <v>1273</v>
      </c>
      <c r="B274" s="1" t="s">
        <v>415</v>
      </c>
      <c r="C274" s="1">
        <f>COUNTA(_xlfn.UNIQUE(Delivery[Delivery City]))</f>
        <v>5</v>
      </c>
      <c r="D274" s="1" t="s">
        <v>154</v>
      </c>
      <c r="E274" s="2">
        <v>45171.481944444444</v>
      </c>
      <c r="F274" s="1" t="s">
        <v>38</v>
      </c>
      <c r="G274" s="1" t="s">
        <v>62</v>
      </c>
      <c r="H274" s="20">
        <f>IFERROR(Delivery[[#This Row],[Delivery Time (min)]]/COUNTIFS(Delivery[Driver ID],Delivery[[#This Row],[Driver ID]]),"")</f>
        <v>17</v>
      </c>
      <c r="I274" s="17" t="str">
        <f>IFERROR((IF(COUNTIFS(Delivery[Driver ID], Delivery[[#This Row],[Driver ID]]) &lt; 16, "Under Utilized","Utilized")), "")</f>
        <v>Under Utilized</v>
      </c>
      <c r="J274" s="1" t="s">
        <v>23</v>
      </c>
      <c r="K274" s="1" t="s">
        <v>17</v>
      </c>
      <c r="L274" s="1">
        <v>221</v>
      </c>
      <c r="M274" s="1">
        <v>24</v>
      </c>
      <c r="N274" s="1">
        <f>Delivery[[#This Row],[Delivery Time (min)]]-Delivery[[#This Row],[Delays (min)]]</f>
        <v>197</v>
      </c>
      <c r="O274" s="1" t="str">
        <f>IF(Delivery[[#This Row],[Delays (min)]]&gt;0,"Delayed", "On time")</f>
        <v>Delayed</v>
      </c>
      <c r="P274" s="1" t="str">
        <f>IF(Delivery[[#This Row],[Delays (min)]]&gt;15, "Extremely Delayed", IF(Delivery[[#This Row],[Delays (min)]]=0, "On time",  "Delayed"))</f>
        <v>Extremely Delayed</v>
      </c>
      <c r="Q274" s="1">
        <f>COUNTA(_xlfn.UNIQUE(Delivery[Driver ID]))</f>
        <v>100</v>
      </c>
      <c r="R274" s="1" t="s">
        <v>18</v>
      </c>
      <c r="S274" s="1">
        <f>COUNTA(_xlfn.UNIQUE(Delivery[Route]))</f>
        <v>5</v>
      </c>
      <c r="T274" s="1" t="s">
        <v>32</v>
      </c>
      <c r="U274" s="1" t="s">
        <v>27</v>
      </c>
      <c r="V274" s="1" t="s">
        <v>21</v>
      </c>
      <c r="W274" s="2">
        <v>45170.623611111114</v>
      </c>
    </row>
    <row r="275" spans="1:23" ht="15.75" customHeight="1" x14ac:dyDescent="0.35">
      <c r="A275" s="1">
        <v>1274</v>
      </c>
      <c r="B275" s="1" t="s">
        <v>416</v>
      </c>
      <c r="C275" s="1">
        <f>COUNTA(_xlfn.UNIQUE(Delivery[Delivery City]))</f>
        <v>5</v>
      </c>
      <c r="D275" s="1" t="s">
        <v>150</v>
      </c>
      <c r="E275" s="2">
        <v>45170.525000000001</v>
      </c>
      <c r="F275" s="1" t="s">
        <v>38</v>
      </c>
      <c r="G275" s="1" t="s">
        <v>134</v>
      </c>
      <c r="H275" s="20">
        <f>IFERROR(Delivery[[#This Row],[Delivery Time (min)]]/COUNTIFS(Delivery[Driver ID],Delivery[[#This Row],[Driver ID]]),"")</f>
        <v>12.538461538461538</v>
      </c>
      <c r="I275" s="17" t="str">
        <f>IFERROR((IF(COUNTIFS(Delivery[Driver ID], Delivery[[#This Row],[Driver ID]]) &lt; 16, "Under Utilized","Utilized")), "")</f>
        <v>Under Utilized</v>
      </c>
      <c r="J275" s="1" t="s">
        <v>16</v>
      </c>
      <c r="K275" s="1" t="s">
        <v>47</v>
      </c>
      <c r="L275" s="1">
        <v>163</v>
      </c>
      <c r="M275" s="1">
        <v>10</v>
      </c>
      <c r="N275" s="1">
        <f>Delivery[[#This Row],[Delivery Time (min)]]-Delivery[[#This Row],[Delays (min)]]</f>
        <v>153</v>
      </c>
      <c r="O275" s="1" t="str">
        <f>IF(Delivery[[#This Row],[Delays (min)]]&gt;0,"Delayed", "On time")</f>
        <v>Delayed</v>
      </c>
      <c r="P275" s="1" t="str">
        <f>IF(Delivery[[#This Row],[Delays (min)]]&gt;15, "Extremely Delayed", IF(Delivery[[#This Row],[Delays (min)]]=0, "On time",  "Delayed"))</f>
        <v>Delayed</v>
      </c>
      <c r="Q275" s="1">
        <f>COUNTA(_xlfn.UNIQUE(Delivery[Driver ID]))</f>
        <v>100</v>
      </c>
      <c r="R275" s="1" t="s">
        <v>18</v>
      </c>
      <c r="S275" s="1">
        <f>COUNTA(_xlfn.UNIQUE(Delivery[Route]))</f>
        <v>5</v>
      </c>
      <c r="T275" s="1" t="s">
        <v>32</v>
      </c>
      <c r="U275" s="1" t="s">
        <v>20</v>
      </c>
      <c r="V275" s="1" t="s">
        <v>37</v>
      </c>
      <c r="W275" s="2">
        <v>45170.393750000003</v>
      </c>
    </row>
    <row r="276" spans="1:23" ht="15.75" customHeight="1" x14ac:dyDescent="0.35">
      <c r="A276" s="1">
        <v>1275</v>
      </c>
      <c r="B276" s="1" t="s">
        <v>417</v>
      </c>
      <c r="C276" s="1">
        <f>COUNTA(_xlfn.UNIQUE(Delivery[Delivery City]))</f>
        <v>5</v>
      </c>
      <c r="D276" s="1" t="s">
        <v>159</v>
      </c>
      <c r="E276" s="2">
        <v>45171.552083333336</v>
      </c>
      <c r="F276" s="1" t="s">
        <v>38</v>
      </c>
      <c r="G276" s="1" t="s">
        <v>60</v>
      </c>
      <c r="H276" s="20">
        <f>IFERROR(Delivery[[#This Row],[Delivery Time (min)]]/COUNTIFS(Delivery[Driver ID],Delivery[[#This Row],[Driver ID]]),"")</f>
        <v>6.7058823529411766</v>
      </c>
      <c r="I276" s="17" t="str">
        <f>IFERROR((IF(COUNTIFS(Delivery[Driver ID], Delivery[[#This Row],[Driver ID]]) &lt; 16, "Under Utilized","Utilized")), "")</f>
        <v>Utilized</v>
      </c>
      <c r="J276" s="1" t="s">
        <v>23</v>
      </c>
      <c r="K276" s="1" t="s">
        <v>35</v>
      </c>
      <c r="L276" s="1">
        <v>114</v>
      </c>
      <c r="M276" s="1">
        <v>9</v>
      </c>
      <c r="N276" s="1">
        <f>Delivery[[#This Row],[Delivery Time (min)]]-Delivery[[#This Row],[Delays (min)]]</f>
        <v>105</v>
      </c>
      <c r="O276" s="1" t="str">
        <f>IF(Delivery[[#This Row],[Delays (min)]]&gt;0,"Delayed", "On time")</f>
        <v>Delayed</v>
      </c>
      <c r="P276" s="1" t="str">
        <f>IF(Delivery[[#This Row],[Delays (min)]]&gt;15, "Extremely Delayed", IF(Delivery[[#This Row],[Delays (min)]]=0, "On time",  "Delayed"))</f>
        <v>Delayed</v>
      </c>
      <c r="Q276" s="1">
        <f>COUNTA(_xlfn.UNIQUE(Delivery[Driver ID]))</f>
        <v>100</v>
      </c>
      <c r="R276" s="1" t="s">
        <v>18</v>
      </c>
      <c r="S276" s="1">
        <f>COUNTA(_xlfn.UNIQUE(Delivery[Route]))</f>
        <v>5</v>
      </c>
      <c r="T276" s="1" t="s">
        <v>19</v>
      </c>
      <c r="U276" s="1" t="s">
        <v>20</v>
      </c>
      <c r="V276" s="1" t="s">
        <v>41</v>
      </c>
      <c r="W276" s="2">
        <v>45170.397222222222</v>
      </c>
    </row>
    <row r="277" spans="1:23" ht="15.75" customHeight="1" x14ac:dyDescent="0.35">
      <c r="A277" s="1">
        <v>1276</v>
      </c>
      <c r="B277" s="1" t="s">
        <v>418</v>
      </c>
      <c r="C277" s="1">
        <f>COUNTA(_xlfn.UNIQUE(Delivery[Delivery City]))</f>
        <v>5</v>
      </c>
      <c r="D277" s="1" t="s">
        <v>159</v>
      </c>
      <c r="E277" s="2">
        <v>45172.576388888891</v>
      </c>
      <c r="F277" s="1" t="s">
        <v>38</v>
      </c>
      <c r="G277" s="1" t="s">
        <v>75</v>
      </c>
      <c r="H277" s="20">
        <f>IFERROR(Delivery[[#This Row],[Delivery Time (min)]]/COUNTIFS(Delivery[Driver ID],Delivery[[#This Row],[Driver ID]]),"")</f>
        <v>21.142857142857142</v>
      </c>
      <c r="I277" s="17" t="str">
        <f>IFERROR((IF(COUNTIFS(Delivery[Driver ID], Delivery[[#This Row],[Driver ID]]) &lt; 16, "Under Utilized","Utilized")), "")</f>
        <v>Under Utilized</v>
      </c>
      <c r="J277" s="1" t="s">
        <v>23</v>
      </c>
      <c r="K277" s="1" t="s">
        <v>35</v>
      </c>
      <c r="L277" s="1">
        <v>148</v>
      </c>
      <c r="M277" s="1">
        <v>29</v>
      </c>
      <c r="N277" s="1">
        <f>Delivery[[#This Row],[Delivery Time (min)]]-Delivery[[#This Row],[Delays (min)]]</f>
        <v>119</v>
      </c>
      <c r="O277" s="1" t="str">
        <f>IF(Delivery[[#This Row],[Delays (min)]]&gt;0,"Delayed", "On time")</f>
        <v>Delayed</v>
      </c>
      <c r="P277" s="1" t="str">
        <f>IF(Delivery[[#This Row],[Delays (min)]]&gt;15, "Extremely Delayed", IF(Delivery[[#This Row],[Delays (min)]]=0, "On time",  "Delayed"))</f>
        <v>Extremely Delayed</v>
      </c>
      <c r="Q277" s="1">
        <f>COUNTA(_xlfn.UNIQUE(Delivery[Driver ID]))</f>
        <v>100</v>
      </c>
      <c r="R277" s="1" t="s">
        <v>25</v>
      </c>
      <c r="S277" s="1">
        <f>COUNTA(_xlfn.UNIQUE(Delivery[Route]))</f>
        <v>5</v>
      </c>
      <c r="T277" s="1" t="s">
        <v>26</v>
      </c>
      <c r="U277" s="1" t="s">
        <v>20</v>
      </c>
      <c r="V277" s="1" t="s">
        <v>41</v>
      </c>
      <c r="W277" s="2">
        <v>45170.438194444447</v>
      </c>
    </row>
    <row r="278" spans="1:23" ht="15.75" customHeight="1" x14ac:dyDescent="0.35">
      <c r="A278" s="1">
        <v>1277</v>
      </c>
      <c r="B278" s="1" t="s">
        <v>419</v>
      </c>
      <c r="C278" s="1">
        <f>COUNTA(_xlfn.UNIQUE(Delivery[Delivery City]))</f>
        <v>5</v>
      </c>
      <c r="D278" s="1" t="s">
        <v>167</v>
      </c>
      <c r="E278" s="2">
        <v>45170.344444444447</v>
      </c>
      <c r="F278" s="1" t="s">
        <v>14</v>
      </c>
      <c r="G278" s="1" t="s">
        <v>116</v>
      </c>
      <c r="H278" s="20">
        <f>IFERROR(Delivery[[#This Row],[Delivery Time (min)]]/COUNTIFS(Delivery[Driver ID],Delivery[[#This Row],[Driver ID]]),"")</f>
        <v>8.2777777777777786</v>
      </c>
      <c r="I278" s="17" t="str">
        <f>IFERROR((IF(COUNTIFS(Delivery[Driver ID], Delivery[[#This Row],[Driver ID]]) &lt; 16, "Under Utilized","Utilized")), "")</f>
        <v>Utilized</v>
      </c>
      <c r="J278" s="1" t="s">
        <v>34</v>
      </c>
      <c r="K278" s="1" t="s">
        <v>35</v>
      </c>
      <c r="L278" s="1">
        <v>149</v>
      </c>
      <c r="M278" s="1">
        <v>26</v>
      </c>
      <c r="N278" s="1">
        <f>Delivery[[#This Row],[Delivery Time (min)]]-Delivery[[#This Row],[Delays (min)]]</f>
        <v>123</v>
      </c>
      <c r="O278" s="1" t="str">
        <f>IF(Delivery[[#This Row],[Delays (min)]]&gt;0,"Delayed", "On time")</f>
        <v>Delayed</v>
      </c>
      <c r="P278" s="1" t="str">
        <f>IF(Delivery[[#This Row],[Delays (min)]]&gt;15, "Extremely Delayed", IF(Delivery[[#This Row],[Delays (min)]]=0, "On time",  "Delayed"))</f>
        <v>Extremely Delayed</v>
      </c>
      <c r="Q278" s="1">
        <f>COUNTA(_xlfn.UNIQUE(Delivery[Driver ID]))</f>
        <v>100</v>
      </c>
      <c r="R278" s="1" t="s">
        <v>30</v>
      </c>
      <c r="S278" s="1">
        <f>COUNTA(_xlfn.UNIQUE(Delivery[Route]))</f>
        <v>5</v>
      </c>
      <c r="T278" s="1" t="s">
        <v>19</v>
      </c>
      <c r="U278" s="1" t="s">
        <v>20</v>
      </c>
      <c r="V278" s="1" t="s">
        <v>21</v>
      </c>
      <c r="W278" s="2">
        <v>45170.606249999997</v>
      </c>
    </row>
    <row r="279" spans="1:23" ht="15.75" customHeight="1" x14ac:dyDescent="0.35">
      <c r="A279" s="1">
        <v>1278</v>
      </c>
      <c r="B279" s="1" t="s">
        <v>420</v>
      </c>
      <c r="C279" s="1">
        <f>COUNTA(_xlfn.UNIQUE(Delivery[Delivery City]))</f>
        <v>5</v>
      </c>
      <c r="D279" s="1" t="s">
        <v>150</v>
      </c>
      <c r="E279" s="2">
        <v>45177.52847222222</v>
      </c>
      <c r="F279" s="1" t="s">
        <v>14</v>
      </c>
      <c r="G279" s="1" t="s">
        <v>45</v>
      </c>
      <c r="H279" s="20">
        <f>IFERROR(Delivery[[#This Row],[Delivery Time (min)]]/COUNTIFS(Delivery[Driver ID],Delivery[[#This Row],[Driver ID]]),"")</f>
        <v>6.625</v>
      </c>
      <c r="I279" s="17" t="str">
        <f>IFERROR((IF(COUNTIFS(Delivery[Driver ID], Delivery[[#This Row],[Driver ID]]) &lt; 16, "Under Utilized","Utilized")), "")</f>
        <v>Utilized</v>
      </c>
      <c r="J279" s="1" t="s">
        <v>34</v>
      </c>
      <c r="K279" s="1" t="s">
        <v>24</v>
      </c>
      <c r="L279" s="1">
        <v>106</v>
      </c>
      <c r="M279" s="1">
        <v>2</v>
      </c>
      <c r="N279" s="1">
        <f>Delivery[[#This Row],[Delivery Time (min)]]-Delivery[[#This Row],[Delays (min)]]</f>
        <v>104</v>
      </c>
      <c r="O279" s="1" t="str">
        <f>IF(Delivery[[#This Row],[Delays (min)]]&gt;0,"Delayed", "On time")</f>
        <v>Delayed</v>
      </c>
      <c r="P279" s="1" t="str">
        <f>IF(Delivery[[#This Row],[Delays (min)]]&gt;15, "Extremely Delayed", IF(Delivery[[#This Row],[Delays (min)]]=0, "On time",  "Delayed"))</f>
        <v>Delayed</v>
      </c>
      <c r="Q279" s="1">
        <f>COUNTA(_xlfn.UNIQUE(Delivery[Driver ID]))</f>
        <v>100</v>
      </c>
      <c r="R279" s="1" t="s">
        <v>30</v>
      </c>
      <c r="S279" s="1">
        <f>COUNTA(_xlfn.UNIQUE(Delivery[Route]))</f>
        <v>5</v>
      </c>
      <c r="T279" s="1" t="s">
        <v>40</v>
      </c>
      <c r="U279" s="1" t="s">
        <v>36</v>
      </c>
      <c r="V279" s="1" t="s">
        <v>37</v>
      </c>
      <c r="W279" s="2">
        <v>45170.355555555558</v>
      </c>
    </row>
    <row r="280" spans="1:23" ht="15.75" customHeight="1" x14ac:dyDescent="0.35">
      <c r="A280" s="1">
        <v>1279</v>
      </c>
      <c r="B280" s="1" t="s">
        <v>421</v>
      </c>
      <c r="C280" s="1">
        <f>COUNTA(_xlfn.UNIQUE(Delivery[Delivery City]))</f>
        <v>5</v>
      </c>
      <c r="D280" s="1" t="s">
        <v>150</v>
      </c>
      <c r="E280" s="2">
        <v>45177.618055555555</v>
      </c>
      <c r="F280" s="1" t="s">
        <v>38</v>
      </c>
      <c r="G280" s="1" t="s">
        <v>88</v>
      </c>
      <c r="H280" s="20">
        <f>IFERROR(Delivery[[#This Row],[Delivery Time (min)]]/COUNTIFS(Delivery[Driver ID],Delivery[[#This Row],[Driver ID]]),"")</f>
        <v>15.133333333333333</v>
      </c>
      <c r="I280" s="17" t="str">
        <f>IFERROR((IF(COUNTIFS(Delivery[Driver ID], Delivery[[#This Row],[Driver ID]]) &lt; 16, "Under Utilized","Utilized")), "")</f>
        <v>Under Utilized</v>
      </c>
      <c r="J280" s="1" t="s">
        <v>23</v>
      </c>
      <c r="K280" s="1" t="s">
        <v>47</v>
      </c>
      <c r="L280" s="1">
        <v>227</v>
      </c>
      <c r="M280" s="1">
        <v>1</v>
      </c>
      <c r="N280" s="1">
        <f>Delivery[[#This Row],[Delivery Time (min)]]-Delivery[[#This Row],[Delays (min)]]</f>
        <v>226</v>
      </c>
      <c r="O280" s="1" t="str">
        <f>IF(Delivery[[#This Row],[Delays (min)]]&gt;0,"Delayed", "On time")</f>
        <v>Delayed</v>
      </c>
      <c r="P280" s="1" t="str">
        <f>IF(Delivery[[#This Row],[Delays (min)]]&gt;15, "Extremely Delayed", IF(Delivery[[#This Row],[Delays (min)]]=0, "On time",  "Delayed"))</f>
        <v>Delayed</v>
      </c>
      <c r="Q280" s="1">
        <f>COUNTA(_xlfn.UNIQUE(Delivery[Driver ID]))</f>
        <v>100</v>
      </c>
      <c r="R280" s="1" t="s">
        <v>25</v>
      </c>
      <c r="S280" s="1">
        <f>COUNTA(_xlfn.UNIQUE(Delivery[Route]))</f>
        <v>5</v>
      </c>
      <c r="T280" s="1" t="s">
        <v>43</v>
      </c>
      <c r="U280" s="1" t="s">
        <v>36</v>
      </c>
      <c r="V280" s="1" t="s">
        <v>37</v>
      </c>
      <c r="W280" s="2">
        <v>45170.59652777778</v>
      </c>
    </row>
    <row r="281" spans="1:23" ht="15.75" customHeight="1" x14ac:dyDescent="0.35">
      <c r="A281" s="1">
        <v>1280</v>
      </c>
      <c r="B281" s="1" t="s">
        <v>422</v>
      </c>
      <c r="C281" s="1">
        <f>COUNTA(_xlfn.UNIQUE(Delivery[Delivery City]))</f>
        <v>5</v>
      </c>
      <c r="D281" s="1" t="s">
        <v>154</v>
      </c>
      <c r="E281" s="2">
        <v>45171.486805555556</v>
      </c>
      <c r="F281" s="1" t="s">
        <v>14</v>
      </c>
      <c r="G281" s="1" t="s">
        <v>135</v>
      </c>
      <c r="H281" s="20">
        <f>IFERROR(Delivery[[#This Row],[Delivery Time (min)]]/COUNTIFS(Delivery[Driver ID],Delivery[[#This Row],[Driver ID]]),"")</f>
        <v>8.1666666666666661</v>
      </c>
      <c r="I281" s="17" t="str">
        <f>IFERROR((IF(COUNTIFS(Delivery[Driver ID], Delivery[[#This Row],[Driver ID]]) &lt; 16, "Under Utilized","Utilized")), "")</f>
        <v>Under Utilized</v>
      </c>
      <c r="J281" s="1" t="s">
        <v>23</v>
      </c>
      <c r="K281" s="1" t="s">
        <v>29</v>
      </c>
      <c r="L281" s="1">
        <v>98</v>
      </c>
      <c r="M281" s="1">
        <v>25</v>
      </c>
      <c r="N281" s="1">
        <f>Delivery[[#This Row],[Delivery Time (min)]]-Delivery[[#This Row],[Delays (min)]]</f>
        <v>73</v>
      </c>
      <c r="O281" s="1" t="str">
        <f>IF(Delivery[[#This Row],[Delays (min)]]&gt;0,"Delayed", "On time")</f>
        <v>Delayed</v>
      </c>
      <c r="P281" s="1" t="str">
        <f>IF(Delivery[[#This Row],[Delays (min)]]&gt;15, "Extremely Delayed", IF(Delivery[[#This Row],[Delays (min)]]=0, "On time",  "Delayed"))</f>
        <v>Extremely Delayed</v>
      </c>
      <c r="Q281" s="1">
        <f>COUNTA(_xlfn.UNIQUE(Delivery[Driver ID]))</f>
        <v>100</v>
      </c>
      <c r="R281" s="1" t="s">
        <v>18</v>
      </c>
      <c r="S281" s="1">
        <f>COUNTA(_xlfn.UNIQUE(Delivery[Route]))</f>
        <v>5</v>
      </c>
      <c r="T281" s="1" t="s">
        <v>40</v>
      </c>
      <c r="U281" s="1" t="s">
        <v>36</v>
      </c>
      <c r="V281" s="1" t="s">
        <v>37</v>
      </c>
      <c r="W281" s="2">
        <v>45170.593055555553</v>
      </c>
    </row>
    <row r="282" spans="1:23" ht="15.75" customHeight="1" x14ac:dyDescent="0.35">
      <c r="A282" s="1">
        <v>1281</v>
      </c>
      <c r="B282" s="1" t="s">
        <v>423</v>
      </c>
      <c r="C282" s="1">
        <f>COUNTA(_xlfn.UNIQUE(Delivery[Delivery City]))</f>
        <v>5</v>
      </c>
      <c r="D282" s="1" t="s">
        <v>167</v>
      </c>
      <c r="E282" s="2">
        <v>45177.478472222225</v>
      </c>
      <c r="F282" s="1" t="s">
        <v>38</v>
      </c>
      <c r="G282" s="1" t="s">
        <v>124</v>
      </c>
      <c r="H282" s="20">
        <f>IFERROR(Delivery[[#This Row],[Delivery Time (min)]]/COUNTIFS(Delivery[Driver ID],Delivery[[#This Row],[Driver ID]]),"")</f>
        <v>10</v>
      </c>
      <c r="I282" s="17" t="str">
        <f>IFERROR((IF(COUNTIFS(Delivery[Driver ID], Delivery[[#This Row],[Driver ID]]) &lt; 16, "Under Utilized","Utilized")), "")</f>
        <v>Utilized</v>
      </c>
      <c r="J282" s="1" t="s">
        <v>34</v>
      </c>
      <c r="K282" s="1" t="s">
        <v>17</v>
      </c>
      <c r="L282" s="1">
        <v>220</v>
      </c>
      <c r="M282" s="1">
        <v>27</v>
      </c>
      <c r="N282" s="1">
        <f>Delivery[[#This Row],[Delivery Time (min)]]-Delivery[[#This Row],[Delays (min)]]</f>
        <v>193</v>
      </c>
      <c r="O282" s="1" t="str">
        <f>IF(Delivery[[#This Row],[Delays (min)]]&gt;0,"Delayed", "On time")</f>
        <v>Delayed</v>
      </c>
      <c r="P282" s="1" t="str">
        <f>IF(Delivery[[#This Row],[Delays (min)]]&gt;15, "Extremely Delayed", IF(Delivery[[#This Row],[Delays (min)]]=0, "On time",  "Delayed"))</f>
        <v>Extremely Delayed</v>
      </c>
      <c r="Q282" s="1">
        <f>COUNTA(_xlfn.UNIQUE(Delivery[Driver ID]))</f>
        <v>100</v>
      </c>
      <c r="R282" s="1" t="s">
        <v>18</v>
      </c>
      <c r="S282" s="1">
        <f>COUNTA(_xlfn.UNIQUE(Delivery[Route]))</f>
        <v>5</v>
      </c>
      <c r="T282" s="1" t="s">
        <v>40</v>
      </c>
      <c r="U282" s="1" t="s">
        <v>27</v>
      </c>
      <c r="V282" s="1" t="s">
        <v>41</v>
      </c>
      <c r="W282" s="2">
        <v>45170.696527777778</v>
      </c>
    </row>
    <row r="283" spans="1:23" ht="15.75" customHeight="1" x14ac:dyDescent="0.35">
      <c r="A283" s="1">
        <v>1282</v>
      </c>
      <c r="B283" s="1" t="s">
        <v>424</v>
      </c>
      <c r="C283" s="1">
        <f>COUNTA(_xlfn.UNIQUE(Delivery[Delivery City]))</f>
        <v>5</v>
      </c>
      <c r="D283" s="1" t="s">
        <v>154</v>
      </c>
      <c r="E283" s="2">
        <v>45176.411111111112</v>
      </c>
      <c r="F283" s="1" t="s">
        <v>38</v>
      </c>
      <c r="G283" s="1" t="s">
        <v>98</v>
      </c>
      <c r="H283" s="20">
        <f>IFERROR(Delivery[[#This Row],[Delivery Time (min)]]/COUNTIFS(Delivery[Driver ID],Delivery[[#This Row],[Driver ID]]),"")</f>
        <v>6</v>
      </c>
      <c r="I283" s="17" t="str">
        <f>IFERROR((IF(COUNTIFS(Delivery[Driver ID], Delivery[[#This Row],[Driver ID]]) &lt; 16, "Under Utilized","Utilized")), "")</f>
        <v>Utilized</v>
      </c>
      <c r="J283" s="1" t="s">
        <v>34</v>
      </c>
      <c r="K283" s="1" t="s">
        <v>17</v>
      </c>
      <c r="L283" s="1">
        <v>102</v>
      </c>
      <c r="M283" s="1">
        <v>3</v>
      </c>
      <c r="N283" s="1">
        <f>Delivery[[#This Row],[Delivery Time (min)]]-Delivery[[#This Row],[Delays (min)]]</f>
        <v>99</v>
      </c>
      <c r="O283" s="1" t="str">
        <f>IF(Delivery[[#This Row],[Delays (min)]]&gt;0,"Delayed", "On time")</f>
        <v>Delayed</v>
      </c>
      <c r="P283" s="1" t="str">
        <f>IF(Delivery[[#This Row],[Delays (min)]]&gt;15, "Extremely Delayed", IF(Delivery[[#This Row],[Delays (min)]]=0, "On time",  "Delayed"))</f>
        <v>Delayed</v>
      </c>
      <c r="Q283" s="1">
        <f>COUNTA(_xlfn.UNIQUE(Delivery[Driver ID]))</f>
        <v>100</v>
      </c>
      <c r="R283" s="1" t="s">
        <v>18</v>
      </c>
      <c r="S283" s="1">
        <f>COUNTA(_xlfn.UNIQUE(Delivery[Route]))</f>
        <v>5</v>
      </c>
      <c r="T283" s="1" t="s">
        <v>19</v>
      </c>
      <c r="U283" s="1" t="s">
        <v>20</v>
      </c>
      <c r="V283" s="1" t="s">
        <v>37</v>
      </c>
      <c r="W283" s="2">
        <v>45170.592361111114</v>
      </c>
    </row>
    <row r="284" spans="1:23" ht="15.75" customHeight="1" x14ac:dyDescent="0.35">
      <c r="A284" s="1">
        <v>1283</v>
      </c>
      <c r="B284" s="1" t="s">
        <v>425</v>
      </c>
      <c r="C284" s="1">
        <f>COUNTA(_xlfn.UNIQUE(Delivery[Delivery City]))</f>
        <v>5</v>
      </c>
      <c r="D284" s="1" t="s">
        <v>156</v>
      </c>
      <c r="E284" s="2">
        <v>45174.609722222223</v>
      </c>
      <c r="F284" s="1" t="s">
        <v>14</v>
      </c>
      <c r="G284" s="1" t="s">
        <v>45</v>
      </c>
      <c r="H284" s="20">
        <f>IFERROR(Delivery[[#This Row],[Delivery Time (min)]]/COUNTIFS(Delivery[Driver ID],Delivery[[#This Row],[Driver ID]]),"")</f>
        <v>3.75</v>
      </c>
      <c r="I284" s="17" t="str">
        <f>IFERROR((IF(COUNTIFS(Delivery[Driver ID], Delivery[[#This Row],[Driver ID]]) &lt; 16, "Under Utilized","Utilized")), "")</f>
        <v>Utilized</v>
      </c>
      <c r="J284" s="1" t="s">
        <v>16</v>
      </c>
      <c r="K284" s="1" t="s">
        <v>17</v>
      </c>
      <c r="L284" s="1">
        <v>60</v>
      </c>
      <c r="M284" s="1">
        <v>21</v>
      </c>
      <c r="N284" s="1">
        <f>Delivery[[#This Row],[Delivery Time (min)]]-Delivery[[#This Row],[Delays (min)]]</f>
        <v>39</v>
      </c>
      <c r="O284" s="1" t="str">
        <f>IF(Delivery[[#This Row],[Delays (min)]]&gt;0,"Delayed", "On time")</f>
        <v>Delayed</v>
      </c>
      <c r="P284" s="1" t="str">
        <f>IF(Delivery[[#This Row],[Delays (min)]]&gt;15, "Extremely Delayed", IF(Delivery[[#This Row],[Delays (min)]]=0, "On time",  "Delayed"))</f>
        <v>Extremely Delayed</v>
      </c>
      <c r="Q284" s="1">
        <f>COUNTA(_xlfn.UNIQUE(Delivery[Driver ID]))</f>
        <v>100</v>
      </c>
      <c r="R284" s="1" t="s">
        <v>30</v>
      </c>
      <c r="S284" s="1">
        <f>COUNTA(_xlfn.UNIQUE(Delivery[Route]))</f>
        <v>5</v>
      </c>
      <c r="T284" s="1" t="s">
        <v>40</v>
      </c>
      <c r="U284" s="1" t="s">
        <v>27</v>
      </c>
      <c r="V284" s="1" t="s">
        <v>21</v>
      </c>
      <c r="W284" s="2">
        <v>45170.697916666664</v>
      </c>
    </row>
    <row r="285" spans="1:23" ht="15.75" customHeight="1" x14ac:dyDescent="0.35">
      <c r="A285" s="1">
        <v>1284</v>
      </c>
      <c r="B285" s="1" t="s">
        <v>426</v>
      </c>
      <c r="C285" s="1">
        <f>COUNTA(_xlfn.UNIQUE(Delivery[Delivery City]))</f>
        <v>5</v>
      </c>
      <c r="D285" s="1" t="s">
        <v>156</v>
      </c>
      <c r="E285" s="2">
        <v>45176.393055555556</v>
      </c>
      <c r="F285" s="1" t="s">
        <v>14</v>
      </c>
      <c r="G285" s="1" t="s">
        <v>80</v>
      </c>
      <c r="H285" s="20">
        <f>IFERROR(Delivery[[#This Row],[Delivery Time (min)]]/COUNTIFS(Delivery[Driver ID],Delivery[[#This Row],[Driver ID]]),"")</f>
        <v>13.266666666666667</v>
      </c>
      <c r="I285" s="17" t="str">
        <f>IFERROR((IF(COUNTIFS(Delivery[Driver ID], Delivery[[#This Row],[Driver ID]]) &lt; 16, "Under Utilized","Utilized")), "")</f>
        <v>Under Utilized</v>
      </c>
      <c r="J285" s="1" t="s">
        <v>16</v>
      </c>
      <c r="K285" s="1" t="s">
        <v>17</v>
      </c>
      <c r="L285" s="1">
        <v>199</v>
      </c>
      <c r="M285" s="1">
        <v>29</v>
      </c>
      <c r="N285" s="1">
        <f>Delivery[[#This Row],[Delivery Time (min)]]-Delivery[[#This Row],[Delays (min)]]</f>
        <v>170</v>
      </c>
      <c r="O285" s="1" t="str">
        <f>IF(Delivery[[#This Row],[Delays (min)]]&gt;0,"Delayed", "On time")</f>
        <v>Delayed</v>
      </c>
      <c r="P285" s="1" t="str">
        <f>IF(Delivery[[#This Row],[Delays (min)]]&gt;15, "Extremely Delayed", IF(Delivery[[#This Row],[Delays (min)]]=0, "On time",  "Delayed"))</f>
        <v>Extremely Delayed</v>
      </c>
      <c r="Q285" s="1">
        <f>COUNTA(_xlfn.UNIQUE(Delivery[Driver ID]))</f>
        <v>100</v>
      </c>
      <c r="R285" s="1" t="s">
        <v>18</v>
      </c>
      <c r="S285" s="1">
        <f>COUNTA(_xlfn.UNIQUE(Delivery[Route]))</f>
        <v>5</v>
      </c>
      <c r="T285" s="1" t="s">
        <v>40</v>
      </c>
      <c r="U285" s="1" t="s">
        <v>20</v>
      </c>
      <c r="V285" s="1" t="s">
        <v>21</v>
      </c>
      <c r="W285" s="2">
        <v>45170.60833333333</v>
      </c>
    </row>
    <row r="286" spans="1:23" ht="15.75" customHeight="1" x14ac:dyDescent="0.35">
      <c r="A286" s="1">
        <v>1285</v>
      </c>
      <c r="B286" s="1" t="s">
        <v>427</v>
      </c>
      <c r="C286" s="1">
        <f>COUNTA(_xlfn.UNIQUE(Delivery[Delivery City]))</f>
        <v>5</v>
      </c>
      <c r="D286" s="1" t="s">
        <v>154</v>
      </c>
      <c r="E286" s="2">
        <v>45173.381249999999</v>
      </c>
      <c r="F286" s="1" t="s">
        <v>14</v>
      </c>
      <c r="G286" s="1" t="s">
        <v>134</v>
      </c>
      <c r="H286" s="20">
        <f>IFERROR(Delivery[[#This Row],[Delivery Time (min)]]/COUNTIFS(Delivery[Driver ID],Delivery[[#This Row],[Driver ID]]),"")</f>
        <v>12.23076923076923</v>
      </c>
      <c r="I286" s="17" t="str">
        <f>IFERROR((IF(COUNTIFS(Delivery[Driver ID], Delivery[[#This Row],[Driver ID]]) &lt; 16, "Under Utilized","Utilized")), "")</f>
        <v>Under Utilized</v>
      </c>
      <c r="J286" s="1" t="s">
        <v>23</v>
      </c>
      <c r="K286" s="1" t="s">
        <v>35</v>
      </c>
      <c r="L286" s="1">
        <v>159</v>
      </c>
      <c r="M286" s="1">
        <v>6</v>
      </c>
      <c r="N286" s="1">
        <f>Delivery[[#This Row],[Delivery Time (min)]]-Delivery[[#This Row],[Delays (min)]]</f>
        <v>153</v>
      </c>
      <c r="O286" s="1" t="str">
        <f>IF(Delivery[[#This Row],[Delays (min)]]&gt;0,"Delayed", "On time")</f>
        <v>Delayed</v>
      </c>
      <c r="P286" s="1" t="str">
        <f>IF(Delivery[[#This Row],[Delays (min)]]&gt;15, "Extremely Delayed", IF(Delivery[[#This Row],[Delays (min)]]=0, "On time",  "Delayed"))</f>
        <v>Delayed</v>
      </c>
      <c r="Q286" s="1">
        <f>COUNTA(_xlfn.UNIQUE(Delivery[Driver ID]))</f>
        <v>100</v>
      </c>
      <c r="R286" s="1" t="s">
        <v>25</v>
      </c>
      <c r="S286" s="1">
        <f>COUNTA(_xlfn.UNIQUE(Delivery[Route]))</f>
        <v>5</v>
      </c>
      <c r="T286" s="1" t="s">
        <v>40</v>
      </c>
      <c r="U286" s="1" t="s">
        <v>27</v>
      </c>
      <c r="V286" s="1" t="s">
        <v>21</v>
      </c>
      <c r="W286" s="2">
        <v>45170.602083333331</v>
      </c>
    </row>
    <row r="287" spans="1:23" ht="15.75" customHeight="1" x14ac:dyDescent="0.35">
      <c r="A287" s="1">
        <v>1286</v>
      </c>
      <c r="B287" s="1" t="s">
        <v>428</v>
      </c>
      <c r="C287" s="1">
        <f>COUNTA(_xlfn.UNIQUE(Delivery[Delivery City]))</f>
        <v>5</v>
      </c>
      <c r="D287" s="1" t="s">
        <v>167</v>
      </c>
      <c r="E287" s="2">
        <v>45170.637499999997</v>
      </c>
      <c r="F287" s="1" t="s">
        <v>38</v>
      </c>
      <c r="G287" s="1" t="s">
        <v>117</v>
      </c>
      <c r="H287" s="20">
        <f>IFERROR(Delivery[[#This Row],[Delivery Time (min)]]/COUNTIFS(Delivery[Driver ID],Delivery[[#This Row],[Driver ID]]),"")</f>
        <v>5.4736842105263159</v>
      </c>
      <c r="I287" s="17" t="str">
        <f>IFERROR((IF(COUNTIFS(Delivery[Driver ID], Delivery[[#This Row],[Driver ID]]) &lt; 16, "Under Utilized","Utilized")), "")</f>
        <v>Utilized</v>
      </c>
      <c r="J287" s="1" t="s">
        <v>23</v>
      </c>
      <c r="K287" s="1" t="s">
        <v>47</v>
      </c>
      <c r="L287" s="1">
        <v>104</v>
      </c>
      <c r="M287" s="1">
        <v>22</v>
      </c>
      <c r="N287" s="1">
        <f>Delivery[[#This Row],[Delivery Time (min)]]-Delivery[[#This Row],[Delays (min)]]</f>
        <v>82</v>
      </c>
      <c r="O287" s="1" t="str">
        <f>IF(Delivery[[#This Row],[Delays (min)]]&gt;0,"Delayed", "On time")</f>
        <v>Delayed</v>
      </c>
      <c r="P287" s="1" t="str">
        <f>IF(Delivery[[#This Row],[Delays (min)]]&gt;15, "Extremely Delayed", IF(Delivery[[#This Row],[Delays (min)]]=0, "On time",  "Delayed"))</f>
        <v>Extremely Delayed</v>
      </c>
      <c r="Q287" s="1">
        <f>COUNTA(_xlfn.UNIQUE(Delivery[Driver ID]))</f>
        <v>100</v>
      </c>
      <c r="R287" s="1" t="s">
        <v>30</v>
      </c>
      <c r="S287" s="1">
        <f>COUNTA(_xlfn.UNIQUE(Delivery[Route]))</f>
        <v>5</v>
      </c>
      <c r="T287" s="1" t="s">
        <v>19</v>
      </c>
      <c r="U287" s="1" t="s">
        <v>20</v>
      </c>
      <c r="V287" s="1" t="s">
        <v>21</v>
      </c>
      <c r="W287" s="2">
        <v>45170.553472222222</v>
      </c>
    </row>
    <row r="288" spans="1:23" ht="15.75" customHeight="1" x14ac:dyDescent="0.35">
      <c r="A288" s="1">
        <v>1287</v>
      </c>
      <c r="B288" s="1" t="s">
        <v>429</v>
      </c>
      <c r="C288" s="1">
        <f>COUNTA(_xlfn.UNIQUE(Delivery[Delivery City]))</f>
        <v>5</v>
      </c>
      <c r="D288" s="1" t="s">
        <v>154</v>
      </c>
      <c r="E288" s="2">
        <v>45174.645833333336</v>
      </c>
      <c r="F288" s="1" t="s">
        <v>38</v>
      </c>
      <c r="G288" s="1" t="s">
        <v>81</v>
      </c>
      <c r="H288" s="20">
        <f>IFERROR(Delivery[[#This Row],[Delivery Time (min)]]/COUNTIFS(Delivery[Driver ID],Delivery[[#This Row],[Driver ID]]),"")</f>
        <v>8.1999999999999993</v>
      </c>
      <c r="I288" s="17" t="str">
        <f>IFERROR((IF(COUNTIFS(Delivery[Driver ID], Delivery[[#This Row],[Driver ID]]) &lt; 16, "Under Utilized","Utilized")), "")</f>
        <v>Utilized</v>
      </c>
      <c r="J288" s="1" t="s">
        <v>16</v>
      </c>
      <c r="K288" s="1" t="s">
        <v>17</v>
      </c>
      <c r="L288" s="1">
        <v>205</v>
      </c>
      <c r="M288" s="1">
        <v>18</v>
      </c>
      <c r="N288" s="1">
        <f>Delivery[[#This Row],[Delivery Time (min)]]-Delivery[[#This Row],[Delays (min)]]</f>
        <v>187</v>
      </c>
      <c r="O288" s="1" t="str">
        <f>IF(Delivery[[#This Row],[Delays (min)]]&gt;0,"Delayed", "On time")</f>
        <v>Delayed</v>
      </c>
      <c r="P288" s="1" t="str">
        <f>IF(Delivery[[#This Row],[Delays (min)]]&gt;15, "Extremely Delayed", IF(Delivery[[#This Row],[Delays (min)]]=0, "On time",  "Delayed"))</f>
        <v>Extremely Delayed</v>
      </c>
      <c r="Q288" s="1">
        <f>COUNTA(_xlfn.UNIQUE(Delivery[Driver ID]))</f>
        <v>100</v>
      </c>
      <c r="R288" s="1" t="s">
        <v>25</v>
      </c>
      <c r="S288" s="1">
        <f>COUNTA(_xlfn.UNIQUE(Delivery[Route]))</f>
        <v>5</v>
      </c>
      <c r="T288" s="1" t="s">
        <v>43</v>
      </c>
      <c r="U288" s="1" t="s">
        <v>36</v>
      </c>
      <c r="V288" s="1" t="s">
        <v>37</v>
      </c>
      <c r="W288" s="2">
        <v>45170.539583333331</v>
      </c>
    </row>
    <row r="289" spans="1:23" ht="15.75" customHeight="1" x14ac:dyDescent="0.35">
      <c r="A289" s="1">
        <v>1288</v>
      </c>
      <c r="B289" s="1" t="s">
        <v>430</v>
      </c>
      <c r="C289" s="1">
        <f>COUNTA(_xlfn.UNIQUE(Delivery[Delivery City]))</f>
        <v>5</v>
      </c>
      <c r="D289" s="1" t="s">
        <v>154</v>
      </c>
      <c r="E289" s="2">
        <v>45172.468055555553</v>
      </c>
      <c r="F289" s="1" t="s">
        <v>38</v>
      </c>
      <c r="G289" s="1" t="s">
        <v>133</v>
      </c>
      <c r="H289" s="20">
        <f>IFERROR(Delivery[[#This Row],[Delivery Time (min)]]/COUNTIFS(Delivery[Driver ID],Delivery[[#This Row],[Driver ID]]),"")</f>
        <v>7.8125</v>
      </c>
      <c r="I289" s="17" t="str">
        <f>IFERROR((IF(COUNTIFS(Delivery[Driver ID], Delivery[[#This Row],[Driver ID]]) &lt; 16, "Under Utilized","Utilized")), "")</f>
        <v>Utilized</v>
      </c>
      <c r="J289" s="1" t="s">
        <v>16</v>
      </c>
      <c r="K289" s="1" t="s">
        <v>47</v>
      </c>
      <c r="L289" s="1">
        <v>125</v>
      </c>
      <c r="M289" s="1">
        <v>24</v>
      </c>
      <c r="N289" s="1">
        <f>Delivery[[#This Row],[Delivery Time (min)]]-Delivery[[#This Row],[Delays (min)]]</f>
        <v>101</v>
      </c>
      <c r="O289" s="1" t="str">
        <f>IF(Delivery[[#This Row],[Delays (min)]]&gt;0,"Delayed", "On time")</f>
        <v>Delayed</v>
      </c>
      <c r="P289" s="1" t="str">
        <f>IF(Delivery[[#This Row],[Delays (min)]]&gt;15, "Extremely Delayed", IF(Delivery[[#This Row],[Delays (min)]]=0, "On time",  "Delayed"))</f>
        <v>Extremely Delayed</v>
      </c>
      <c r="Q289" s="1">
        <f>COUNTA(_xlfn.UNIQUE(Delivery[Driver ID]))</f>
        <v>100</v>
      </c>
      <c r="R289" s="1" t="s">
        <v>30</v>
      </c>
      <c r="S289" s="1">
        <f>COUNTA(_xlfn.UNIQUE(Delivery[Route]))</f>
        <v>5</v>
      </c>
      <c r="T289" s="1" t="s">
        <v>19</v>
      </c>
      <c r="U289" s="1" t="s">
        <v>27</v>
      </c>
      <c r="V289" s="1" t="s">
        <v>21</v>
      </c>
      <c r="W289" s="2">
        <v>45170.5</v>
      </c>
    </row>
    <row r="290" spans="1:23" ht="15.75" customHeight="1" x14ac:dyDescent="0.35">
      <c r="A290" s="1">
        <v>1289</v>
      </c>
      <c r="B290" s="1" t="s">
        <v>431</v>
      </c>
      <c r="C290" s="1">
        <f>COUNTA(_xlfn.UNIQUE(Delivery[Delivery City]))</f>
        <v>5</v>
      </c>
      <c r="D290" s="1" t="s">
        <v>154</v>
      </c>
      <c r="E290" s="2">
        <v>45172.560416666667</v>
      </c>
      <c r="F290" s="1" t="s">
        <v>38</v>
      </c>
      <c r="G290" s="1" t="s">
        <v>31</v>
      </c>
      <c r="H290" s="20">
        <f>IFERROR(Delivery[[#This Row],[Delivery Time (min)]]/COUNTIFS(Delivery[Driver ID],Delivery[[#This Row],[Driver ID]]),"")</f>
        <v>8.5294117647058822</v>
      </c>
      <c r="I290" s="17" t="str">
        <f>IFERROR((IF(COUNTIFS(Delivery[Driver ID], Delivery[[#This Row],[Driver ID]]) &lt; 16, "Under Utilized","Utilized")), "")</f>
        <v>Utilized</v>
      </c>
      <c r="J290" s="1" t="s">
        <v>23</v>
      </c>
      <c r="K290" s="1" t="s">
        <v>47</v>
      </c>
      <c r="L290" s="1">
        <v>145</v>
      </c>
      <c r="M290" s="1">
        <v>13</v>
      </c>
      <c r="N290" s="1">
        <f>Delivery[[#This Row],[Delivery Time (min)]]-Delivery[[#This Row],[Delays (min)]]</f>
        <v>132</v>
      </c>
      <c r="O290" s="1" t="str">
        <f>IF(Delivery[[#This Row],[Delays (min)]]&gt;0,"Delayed", "On time")</f>
        <v>Delayed</v>
      </c>
      <c r="P290" s="1" t="str">
        <f>IF(Delivery[[#This Row],[Delays (min)]]&gt;15, "Extremely Delayed", IF(Delivery[[#This Row],[Delays (min)]]=0, "On time",  "Delayed"))</f>
        <v>Delayed</v>
      </c>
      <c r="Q290" s="1">
        <f>COUNTA(_xlfn.UNIQUE(Delivery[Driver ID]))</f>
        <v>100</v>
      </c>
      <c r="R290" s="1" t="s">
        <v>25</v>
      </c>
      <c r="S290" s="1">
        <f>COUNTA(_xlfn.UNIQUE(Delivery[Route]))</f>
        <v>5</v>
      </c>
      <c r="T290" s="1" t="s">
        <v>43</v>
      </c>
      <c r="U290" s="1" t="s">
        <v>27</v>
      </c>
      <c r="V290" s="1" t="s">
        <v>41</v>
      </c>
      <c r="W290" s="2">
        <v>45170.372916666667</v>
      </c>
    </row>
    <row r="291" spans="1:23" ht="15.75" customHeight="1" x14ac:dyDescent="0.35">
      <c r="A291" s="1">
        <v>1290</v>
      </c>
      <c r="B291" s="1" t="s">
        <v>432</v>
      </c>
      <c r="C291" s="1">
        <f>COUNTA(_xlfn.UNIQUE(Delivery[Delivery City]))</f>
        <v>5</v>
      </c>
      <c r="D291" s="1" t="s">
        <v>156</v>
      </c>
      <c r="E291" s="2">
        <v>45174.490972222222</v>
      </c>
      <c r="F291" s="1" t="s">
        <v>14</v>
      </c>
      <c r="G291" s="1" t="s">
        <v>97</v>
      </c>
      <c r="H291" s="20">
        <f>IFERROR(Delivery[[#This Row],[Delivery Time (min)]]/COUNTIFS(Delivery[Driver ID],Delivery[[#This Row],[Driver ID]]),"")</f>
        <v>12.0625</v>
      </c>
      <c r="I291" s="17" t="str">
        <f>IFERROR((IF(COUNTIFS(Delivery[Driver ID], Delivery[[#This Row],[Driver ID]]) &lt; 16, "Under Utilized","Utilized")), "")</f>
        <v>Utilized</v>
      </c>
      <c r="J291" s="1" t="s">
        <v>16</v>
      </c>
      <c r="K291" s="1" t="s">
        <v>47</v>
      </c>
      <c r="L291" s="1">
        <v>193</v>
      </c>
      <c r="M291" s="1">
        <v>26</v>
      </c>
      <c r="N291" s="1">
        <f>Delivery[[#This Row],[Delivery Time (min)]]-Delivery[[#This Row],[Delays (min)]]</f>
        <v>167</v>
      </c>
      <c r="O291" s="1" t="str">
        <f>IF(Delivery[[#This Row],[Delays (min)]]&gt;0,"Delayed", "On time")</f>
        <v>Delayed</v>
      </c>
      <c r="P291" s="1" t="str">
        <f>IF(Delivery[[#This Row],[Delays (min)]]&gt;15, "Extremely Delayed", IF(Delivery[[#This Row],[Delays (min)]]=0, "On time",  "Delayed"))</f>
        <v>Extremely Delayed</v>
      </c>
      <c r="Q291" s="1">
        <f>COUNTA(_xlfn.UNIQUE(Delivery[Driver ID]))</f>
        <v>100</v>
      </c>
      <c r="R291" s="1" t="s">
        <v>18</v>
      </c>
      <c r="S291" s="1">
        <f>COUNTA(_xlfn.UNIQUE(Delivery[Route]))</f>
        <v>5</v>
      </c>
      <c r="T291" s="1" t="s">
        <v>26</v>
      </c>
      <c r="U291" s="1" t="s">
        <v>36</v>
      </c>
      <c r="V291" s="1" t="s">
        <v>21</v>
      </c>
      <c r="W291" s="2">
        <v>45170.662499999999</v>
      </c>
    </row>
    <row r="292" spans="1:23" ht="15.75" customHeight="1" x14ac:dyDescent="0.35">
      <c r="A292" s="1">
        <v>1291</v>
      </c>
      <c r="B292" s="1" t="s">
        <v>433</v>
      </c>
      <c r="C292" s="1">
        <f>COUNTA(_xlfn.UNIQUE(Delivery[Delivery City]))</f>
        <v>5</v>
      </c>
      <c r="D292" s="1" t="s">
        <v>154</v>
      </c>
      <c r="E292" s="2">
        <v>45177.402083333334</v>
      </c>
      <c r="F292" s="1" t="s">
        <v>14</v>
      </c>
      <c r="G292" s="1" t="s">
        <v>123</v>
      </c>
      <c r="H292" s="20">
        <f>IFERROR(Delivery[[#This Row],[Delivery Time (min)]]/COUNTIFS(Delivery[Driver ID],Delivery[[#This Row],[Driver ID]]),"")</f>
        <v>10.0625</v>
      </c>
      <c r="I292" s="17" t="str">
        <f>IFERROR((IF(COUNTIFS(Delivery[Driver ID], Delivery[[#This Row],[Driver ID]]) &lt; 16, "Under Utilized","Utilized")), "")</f>
        <v>Utilized</v>
      </c>
      <c r="J292" s="1" t="s">
        <v>23</v>
      </c>
      <c r="K292" s="1" t="s">
        <v>47</v>
      </c>
      <c r="L292" s="1">
        <v>161</v>
      </c>
      <c r="M292" s="1">
        <v>11</v>
      </c>
      <c r="N292" s="1">
        <f>Delivery[[#This Row],[Delivery Time (min)]]-Delivery[[#This Row],[Delays (min)]]</f>
        <v>150</v>
      </c>
      <c r="O292" s="1" t="str">
        <f>IF(Delivery[[#This Row],[Delays (min)]]&gt;0,"Delayed", "On time")</f>
        <v>Delayed</v>
      </c>
      <c r="P292" s="1" t="str">
        <f>IF(Delivery[[#This Row],[Delays (min)]]&gt;15, "Extremely Delayed", IF(Delivery[[#This Row],[Delays (min)]]=0, "On time",  "Delayed"))</f>
        <v>Delayed</v>
      </c>
      <c r="Q292" s="1">
        <f>COUNTA(_xlfn.UNIQUE(Delivery[Driver ID]))</f>
        <v>100</v>
      </c>
      <c r="R292" s="1" t="s">
        <v>30</v>
      </c>
      <c r="S292" s="1">
        <f>COUNTA(_xlfn.UNIQUE(Delivery[Route]))</f>
        <v>5</v>
      </c>
      <c r="T292" s="1" t="s">
        <v>43</v>
      </c>
      <c r="U292" s="1" t="s">
        <v>27</v>
      </c>
      <c r="V292" s="1" t="s">
        <v>37</v>
      </c>
      <c r="W292" s="2">
        <v>45170.64166666667</v>
      </c>
    </row>
    <row r="293" spans="1:23" ht="15.75" customHeight="1" x14ac:dyDescent="0.35">
      <c r="A293" s="1">
        <v>1292</v>
      </c>
      <c r="B293" s="1" t="s">
        <v>434</v>
      </c>
      <c r="C293" s="1">
        <f>COUNTA(_xlfn.UNIQUE(Delivery[Delivery City]))</f>
        <v>5</v>
      </c>
      <c r="D293" s="1" t="s">
        <v>154</v>
      </c>
      <c r="E293" s="2">
        <v>45174.336111111108</v>
      </c>
      <c r="F293" s="1" t="s">
        <v>14</v>
      </c>
      <c r="G293" s="1" t="s">
        <v>98</v>
      </c>
      <c r="H293" s="20">
        <f>IFERROR(Delivery[[#This Row],[Delivery Time (min)]]/COUNTIFS(Delivery[Driver ID],Delivery[[#This Row],[Driver ID]]),"")</f>
        <v>9.5882352941176467</v>
      </c>
      <c r="I293" s="17" t="str">
        <f>IFERROR((IF(COUNTIFS(Delivery[Driver ID], Delivery[[#This Row],[Driver ID]]) &lt; 16, "Under Utilized","Utilized")), "")</f>
        <v>Utilized</v>
      </c>
      <c r="J293" s="1" t="s">
        <v>16</v>
      </c>
      <c r="K293" s="1" t="s">
        <v>35</v>
      </c>
      <c r="L293" s="1">
        <v>163</v>
      </c>
      <c r="M293" s="1">
        <v>0</v>
      </c>
      <c r="N293" s="1">
        <f>Delivery[[#This Row],[Delivery Time (min)]]-Delivery[[#This Row],[Delays (min)]]</f>
        <v>163</v>
      </c>
      <c r="O293" s="1" t="str">
        <f>IF(Delivery[[#This Row],[Delays (min)]]&gt;0,"Delayed", "On time")</f>
        <v>On time</v>
      </c>
      <c r="P293" s="1" t="str">
        <f>IF(Delivery[[#This Row],[Delays (min)]]&gt;15, "Extremely Delayed", IF(Delivery[[#This Row],[Delays (min)]]=0, "On time",  "Delayed"))</f>
        <v>On time</v>
      </c>
      <c r="Q293" s="1">
        <f>COUNTA(_xlfn.UNIQUE(Delivery[Driver ID]))</f>
        <v>100</v>
      </c>
      <c r="R293" s="1" t="s">
        <v>18</v>
      </c>
      <c r="S293" s="1">
        <f>COUNTA(_xlfn.UNIQUE(Delivery[Route]))</f>
        <v>5</v>
      </c>
      <c r="T293" s="1" t="s">
        <v>43</v>
      </c>
      <c r="U293" s="1" t="s">
        <v>36</v>
      </c>
      <c r="V293" s="1" t="s">
        <v>21</v>
      </c>
      <c r="W293" s="2">
        <v>45170.459027777775</v>
      </c>
    </row>
    <row r="294" spans="1:23" ht="15.75" customHeight="1" x14ac:dyDescent="0.35">
      <c r="A294" s="1">
        <v>1293</v>
      </c>
      <c r="B294" s="1" t="s">
        <v>435</v>
      </c>
      <c r="C294" s="1">
        <f>COUNTA(_xlfn.UNIQUE(Delivery[Delivery City]))</f>
        <v>5</v>
      </c>
      <c r="D294" s="1" t="s">
        <v>154</v>
      </c>
      <c r="E294" s="2">
        <v>45176.455555555556</v>
      </c>
      <c r="F294" s="1" t="s">
        <v>14</v>
      </c>
      <c r="G294" s="1" t="s">
        <v>44</v>
      </c>
      <c r="H294" s="20">
        <f>IFERROR(Delivery[[#This Row],[Delivery Time (min)]]/COUNTIFS(Delivery[Driver ID],Delivery[[#This Row],[Driver ID]]),"")</f>
        <v>14.75</v>
      </c>
      <c r="I294" s="17" t="str">
        <f>IFERROR((IF(COUNTIFS(Delivery[Driver ID], Delivery[[#This Row],[Driver ID]]) &lt; 16, "Under Utilized","Utilized")), "")</f>
        <v>Utilized</v>
      </c>
      <c r="J294" s="1" t="s">
        <v>23</v>
      </c>
      <c r="K294" s="1" t="s">
        <v>47</v>
      </c>
      <c r="L294" s="1">
        <v>236</v>
      </c>
      <c r="M294" s="1">
        <v>6</v>
      </c>
      <c r="N294" s="1">
        <f>Delivery[[#This Row],[Delivery Time (min)]]-Delivery[[#This Row],[Delays (min)]]</f>
        <v>230</v>
      </c>
      <c r="O294" s="1" t="str">
        <f>IF(Delivery[[#This Row],[Delays (min)]]&gt;0,"Delayed", "On time")</f>
        <v>Delayed</v>
      </c>
      <c r="P294" s="1" t="str">
        <f>IF(Delivery[[#This Row],[Delays (min)]]&gt;15, "Extremely Delayed", IF(Delivery[[#This Row],[Delays (min)]]=0, "On time",  "Delayed"))</f>
        <v>Delayed</v>
      </c>
      <c r="Q294" s="1">
        <f>COUNTA(_xlfn.UNIQUE(Delivery[Driver ID]))</f>
        <v>100</v>
      </c>
      <c r="R294" s="1" t="s">
        <v>30</v>
      </c>
      <c r="S294" s="1">
        <f>COUNTA(_xlfn.UNIQUE(Delivery[Route]))</f>
        <v>5</v>
      </c>
      <c r="T294" s="1" t="s">
        <v>40</v>
      </c>
      <c r="U294" s="1" t="s">
        <v>27</v>
      </c>
      <c r="V294" s="1" t="s">
        <v>21</v>
      </c>
      <c r="W294" s="2">
        <v>45170.351388888892</v>
      </c>
    </row>
    <row r="295" spans="1:23" ht="15.75" customHeight="1" x14ac:dyDescent="0.35">
      <c r="A295" s="1">
        <v>1294</v>
      </c>
      <c r="B295" s="1" t="s">
        <v>436</v>
      </c>
      <c r="C295" s="1">
        <f>COUNTA(_xlfn.UNIQUE(Delivery[Delivery City]))</f>
        <v>5</v>
      </c>
      <c r="D295" s="1" t="s">
        <v>156</v>
      </c>
      <c r="E295" s="2">
        <v>45173.417361111111</v>
      </c>
      <c r="F295" s="1" t="s">
        <v>38</v>
      </c>
      <c r="G295" s="1" t="s">
        <v>129</v>
      </c>
      <c r="H295" s="20">
        <f>IFERROR(Delivery[[#This Row],[Delivery Time (min)]]/COUNTIFS(Delivery[Driver ID],Delivery[[#This Row],[Driver ID]]),"")</f>
        <v>6.416666666666667</v>
      </c>
      <c r="I295" s="17" t="str">
        <f>IFERROR((IF(COUNTIFS(Delivery[Driver ID], Delivery[[#This Row],[Driver ID]]) &lt; 16, "Under Utilized","Utilized")), "")</f>
        <v>Under Utilized</v>
      </c>
      <c r="J295" s="1" t="s">
        <v>16</v>
      </c>
      <c r="K295" s="1" t="s">
        <v>29</v>
      </c>
      <c r="L295" s="1">
        <v>77</v>
      </c>
      <c r="M295" s="1">
        <v>8</v>
      </c>
      <c r="N295" s="1">
        <f>Delivery[[#This Row],[Delivery Time (min)]]-Delivery[[#This Row],[Delays (min)]]</f>
        <v>69</v>
      </c>
      <c r="O295" s="1" t="str">
        <f>IF(Delivery[[#This Row],[Delays (min)]]&gt;0,"Delayed", "On time")</f>
        <v>Delayed</v>
      </c>
      <c r="P295" s="1" t="str">
        <f>IF(Delivery[[#This Row],[Delays (min)]]&gt;15, "Extremely Delayed", IF(Delivery[[#This Row],[Delays (min)]]=0, "On time",  "Delayed"))</f>
        <v>Delayed</v>
      </c>
      <c r="Q295" s="1">
        <f>COUNTA(_xlfn.UNIQUE(Delivery[Driver ID]))</f>
        <v>100</v>
      </c>
      <c r="R295" s="1" t="s">
        <v>18</v>
      </c>
      <c r="S295" s="1">
        <f>COUNTA(_xlfn.UNIQUE(Delivery[Route]))</f>
        <v>5</v>
      </c>
      <c r="T295" s="1" t="s">
        <v>43</v>
      </c>
      <c r="U295" s="1" t="s">
        <v>20</v>
      </c>
      <c r="V295" s="1" t="s">
        <v>21</v>
      </c>
      <c r="W295" s="2">
        <v>45170.615277777775</v>
      </c>
    </row>
    <row r="296" spans="1:23" ht="15.75" customHeight="1" x14ac:dyDescent="0.35">
      <c r="A296" s="1">
        <v>1295</v>
      </c>
      <c r="B296" s="1" t="s">
        <v>437</v>
      </c>
      <c r="C296" s="1">
        <f>COUNTA(_xlfn.UNIQUE(Delivery[Delivery City]))</f>
        <v>5</v>
      </c>
      <c r="D296" s="1" t="s">
        <v>156</v>
      </c>
      <c r="E296" s="2">
        <v>45177.627083333333</v>
      </c>
      <c r="F296" s="1" t="s">
        <v>14</v>
      </c>
      <c r="G296" s="1" t="s">
        <v>130</v>
      </c>
      <c r="H296" s="20">
        <f>IFERROR(Delivery[[#This Row],[Delivery Time (min)]]/COUNTIFS(Delivery[Driver ID],Delivery[[#This Row],[Driver ID]]),"")</f>
        <v>6.1875</v>
      </c>
      <c r="I296" s="17" t="str">
        <f>IFERROR((IF(COUNTIFS(Delivery[Driver ID], Delivery[[#This Row],[Driver ID]]) &lt; 16, "Under Utilized","Utilized")), "")</f>
        <v>Utilized</v>
      </c>
      <c r="J296" s="1" t="s">
        <v>16</v>
      </c>
      <c r="K296" s="1" t="s">
        <v>47</v>
      </c>
      <c r="L296" s="1">
        <v>99</v>
      </c>
      <c r="M296" s="1">
        <v>12</v>
      </c>
      <c r="N296" s="1">
        <f>Delivery[[#This Row],[Delivery Time (min)]]-Delivery[[#This Row],[Delays (min)]]</f>
        <v>87</v>
      </c>
      <c r="O296" s="1" t="str">
        <f>IF(Delivery[[#This Row],[Delays (min)]]&gt;0,"Delayed", "On time")</f>
        <v>Delayed</v>
      </c>
      <c r="P296" s="1" t="str">
        <f>IF(Delivery[[#This Row],[Delays (min)]]&gt;15, "Extremely Delayed", IF(Delivery[[#This Row],[Delays (min)]]=0, "On time",  "Delayed"))</f>
        <v>Delayed</v>
      </c>
      <c r="Q296" s="1">
        <f>COUNTA(_xlfn.UNIQUE(Delivery[Driver ID]))</f>
        <v>100</v>
      </c>
      <c r="R296" s="1" t="s">
        <v>25</v>
      </c>
      <c r="S296" s="1">
        <f>COUNTA(_xlfn.UNIQUE(Delivery[Route]))</f>
        <v>5</v>
      </c>
      <c r="T296" s="1" t="s">
        <v>40</v>
      </c>
      <c r="U296" s="1" t="s">
        <v>36</v>
      </c>
      <c r="V296" s="1" t="s">
        <v>37</v>
      </c>
      <c r="W296" s="2">
        <v>45170.518055555556</v>
      </c>
    </row>
    <row r="297" spans="1:23" ht="15.75" customHeight="1" x14ac:dyDescent="0.35">
      <c r="A297" s="1">
        <v>1296</v>
      </c>
      <c r="B297" s="1" t="s">
        <v>438</v>
      </c>
      <c r="C297" s="1">
        <f>COUNTA(_xlfn.UNIQUE(Delivery[Delivery City]))</f>
        <v>5</v>
      </c>
      <c r="D297" s="1" t="s">
        <v>154</v>
      </c>
      <c r="E297" s="2">
        <v>45172.70416666667</v>
      </c>
      <c r="F297" s="1" t="s">
        <v>14</v>
      </c>
      <c r="G297" s="1" t="s">
        <v>133</v>
      </c>
      <c r="H297" s="20">
        <f>IFERROR(Delivery[[#This Row],[Delivery Time (min)]]/COUNTIFS(Delivery[Driver ID],Delivery[[#This Row],[Driver ID]]),"")</f>
        <v>11.0625</v>
      </c>
      <c r="I297" s="17" t="str">
        <f>IFERROR((IF(COUNTIFS(Delivery[Driver ID], Delivery[[#This Row],[Driver ID]]) &lt; 16, "Under Utilized","Utilized")), "")</f>
        <v>Utilized</v>
      </c>
      <c r="J297" s="1" t="s">
        <v>23</v>
      </c>
      <c r="K297" s="1" t="s">
        <v>17</v>
      </c>
      <c r="L297" s="1">
        <v>177</v>
      </c>
      <c r="M297" s="1">
        <v>25</v>
      </c>
      <c r="N297" s="1">
        <f>Delivery[[#This Row],[Delivery Time (min)]]-Delivery[[#This Row],[Delays (min)]]</f>
        <v>152</v>
      </c>
      <c r="O297" s="1" t="str">
        <f>IF(Delivery[[#This Row],[Delays (min)]]&gt;0,"Delayed", "On time")</f>
        <v>Delayed</v>
      </c>
      <c r="P297" s="1" t="str">
        <f>IF(Delivery[[#This Row],[Delays (min)]]&gt;15, "Extremely Delayed", IF(Delivery[[#This Row],[Delays (min)]]=0, "On time",  "Delayed"))</f>
        <v>Extremely Delayed</v>
      </c>
      <c r="Q297" s="1">
        <f>COUNTA(_xlfn.UNIQUE(Delivery[Driver ID]))</f>
        <v>100</v>
      </c>
      <c r="R297" s="1" t="s">
        <v>25</v>
      </c>
      <c r="S297" s="1">
        <f>COUNTA(_xlfn.UNIQUE(Delivery[Route]))</f>
        <v>5</v>
      </c>
      <c r="T297" s="1" t="s">
        <v>26</v>
      </c>
      <c r="U297" s="1" t="s">
        <v>20</v>
      </c>
      <c r="V297" s="1" t="s">
        <v>41</v>
      </c>
      <c r="W297" s="2">
        <v>45170.463888888888</v>
      </c>
    </row>
    <row r="298" spans="1:23" ht="15.75" customHeight="1" x14ac:dyDescent="0.35">
      <c r="A298" s="1">
        <v>1297</v>
      </c>
      <c r="B298" s="1" t="s">
        <v>439</v>
      </c>
      <c r="C298" s="1">
        <f>COUNTA(_xlfn.UNIQUE(Delivery[Delivery City]))</f>
        <v>5</v>
      </c>
      <c r="D298" s="1" t="s">
        <v>167</v>
      </c>
      <c r="E298" s="2">
        <v>45176.378472222219</v>
      </c>
      <c r="F298" s="1" t="s">
        <v>38</v>
      </c>
      <c r="G298" s="1" t="s">
        <v>114</v>
      </c>
      <c r="H298" s="20">
        <f>IFERROR(Delivery[[#This Row],[Delivery Time (min)]]/COUNTIFS(Delivery[Driver ID],Delivery[[#This Row],[Driver ID]]),"")</f>
        <v>12.5</v>
      </c>
      <c r="I298" s="17" t="str">
        <f>IFERROR((IF(COUNTIFS(Delivery[Driver ID], Delivery[[#This Row],[Driver ID]]) &lt; 16, "Under Utilized","Utilized")), "")</f>
        <v>Under Utilized</v>
      </c>
      <c r="J298" s="1" t="s">
        <v>23</v>
      </c>
      <c r="K298" s="1" t="s">
        <v>29</v>
      </c>
      <c r="L298" s="1">
        <v>175</v>
      </c>
      <c r="M298" s="1">
        <v>0</v>
      </c>
      <c r="N298" s="1">
        <f>Delivery[[#This Row],[Delivery Time (min)]]-Delivery[[#This Row],[Delays (min)]]</f>
        <v>175</v>
      </c>
      <c r="O298" s="1" t="str">
        <f>IF(Delivery[[#This Row],[Delays (min)]]&gt;0,"Delayed", "On time")</f>
        <v>On time</v>
      </c>
      <c r="P298" s="1" t="str">
        <f>IF(Delivery[[#This Row],[Delays (min)]]&gt;15, "Extremely Delayed", IF(Delivery[[#This Row],[Delays (min)]]=0, "On time",  "Delayed"))</f>
        <v>On time</v>
      </c>
      <c r="Q298" s="1">
        <f>COUNTA(_xlfn.UNIQUE(Delivery[Driver ID]))</f>
        <v>100</v>
      </c>
      <c r="R298" s="1" t="s">
        <v>25</v>
      </c>
      <c r="S298" s="1">
        <f>COUNTA(_xlfn.UNIQUE(Delivery[Route]))</f>
        <v>5</v>
      </c>
      <c r="T298" s="1" t="s">
        <v>43</v>
      </c>
      <c r="U298" s="1" t="s">
        <v>36</v>
      </c>
      <c r="V298" s="1" t="s">
        <v>21</v>
      </c>
      <c r="W298" s="2">
        <v>45170.551388888889</v>
      </c>
    </row>
    <row r="299" spans="1:23" ht="15.75" customHeight="1" x14ac:dyDescent="0.35">
      <c r="A299" s="1">
        <v>1298</v>
      </c>
      <c r="B299" s="1" t="s">
        <v>440</v>
      </c>
      <c r="C299" s="1">
        <f>COUNTA(_xlfn.UNIQUE(Delivery[Delivery City]))</f>
        <v>5</v>
      </c>
      <c r="D299" s="1" t="s">
        <v>159</v>
      </c>
      <c r="E299" s="2">
        <v>45172.370138888888</v>
      </c>
      <c r="F299" s="1" t="s">
        <v>38</v>
      </c>
      <c r="G299" s="1" t="s">
        <v>60</v>
      </c>
      <c r="H299" s="20">
        <f>IFERROR(Delivery[[#This Row],[Delivery Time (min)]]/COUNTIFS(Delivery[Driver ID],Delivery[[#This Row],[Driver ID]]),"")</f>
        <v>9.117647058823529</v>
      </c>
      <c r="I299" s="17" t="str">
        <f>IFERROR((IF(COUNTIFS(Delivery[Driver ID], Delivery[[#This Row],[Driver ID]]) &lt; 16, "Under Utilized","Utilized")), "")</f>
        <v>Utilized</v>
      </c>
      <c r="J299" s="1" t="s">
        <v>16</v>
      </c>
      <c r="K299" s="1" t="s">
        <v>47</v>
      </c>
      <c r="L299" s="1">
        <v>155</v>
      </c>
      <c r="M299" s="1">
        <v>3</v>
      </c>
      <c r="N299" s="1">
        <f>Delivery[[#This Row],[Delivery Time (min)]]-Delivery[[#This Row],[Delays (min)]]</f>
        <v>152</v>
      </c>
      <c r="O299" s="1" t="str">
        <f>IF(Delivery[[#This Row],[Delays (min)]]&gt;0,"Delayed", "On time")</f>
        <v>Delayed</v>
      </c>
      <c r="P299" s="1" t="str">
        <f>IF(Delivery[[#This Row],[Delays (min)]]&gt;15, "Extremely Delayed", IF(Delivery[[#This Row],[Delays (min)]]=0, "On time",  "Delayed"))</f>
        <v>Delayed</v>
      </c>
      <c r="Q299" s="1">
        <f>COUNTA(_xlfn.UNIQUE(Delivery[Driver ID]))</f>
        <v>100</v>
      </c>
      <c r="R299" s="1" t="s">
        <v>25</v>
      </c>
      <c r="S299" s="1">
        <f>COUNTA(_xlfn.UNIQUE(Delivery[Route]))</f>
        <v>5</v>
      </c>
      <c r="T299" s="1" t="s">
        <v>26</v>
      </c>
      <c r="U299" s="1" t="s">
        <v>27</v>
      </c>
      <c r="V299" s="1" t="s">
        <v>41</v>
      </c>
      <c r="W299" s="2">
        <v>45170.536805555559</v>
      </c>
    </row>
    <row r="300" spans="1:23" ht="15.75" customHeight="1" x14ac:dyDescent="0.35">
      <c r="A300" s="1">
        <v>1299</v>
      </c>
      <c r="B300" s="1" t="s">
        <v>441</v>
      </c>
      <c r="C300" s="1">
        <f>COUNTA(_xlfn.UNIQUE(Delivery[Delivery City]))</f>
        <v>5</v>
      </c>
      <c r="D300" s="1" t="s">
        <v>156</v>
      </c>
      <c r="E300" s="2">
        <v>45174.361111111109</v>
      </c>
      <c r="F300" s="1" t="s">
        <v>14</v>
      </c>
      <c r="G300" s="1" t="s">
        <v>60</v>
      </c>
      <c r="H300" s="20">
        <f>IFERROR(Delivery[[#This Row],[Delivery Time (min)]]/COUNTIFS(Delivery[Driver ID],Delivery[[#This Row],[Driver ID]]),"")</f>
        <v>9</v>
      </c>
      <c r="I300" s="17" t="str">
        <f>IFERROR((IF(COUNTIFS(Delivery[Driver ID], Delivery[[#This Row],[Driver ID]]) &lt; 16, "Under Utilized","Utilized")), "")</f>
        <v>Utilized</v>
      </c>
      <c r="J300" s="1" t="s">
        <v>34</v>
      </c>
      <c r="K300" s="1" t="s">
        <v>24</v>
      </c>
      <c r="L300" s="1">
        <v>153</v>
      </c>
      <c r="M300" s="1">
        <v>2</v>
      </c>
      <c r="N300" s="1">
        <f>Delivery[[#This Row],[Delivery Time (min)]]-Delivery[[#This Row],[Delays (min)]]</f>
        <v>151</v>
      </c>
      <c r="O300" s="1" t="str">
        <f>IF(Delivery[[#This Row],[Delays (min)]]&gt;0,"Delayed", "On time")</f>
        <v>Delayed</v>
      </c>
      <c r="P300" s="1" t="str">
        <f>IF(Delivery[[#This Row],[Delays (min)]]&gt;15, "Extremely Delayed", IF(Delivery[[#This Row],[Delays (min)]]=0, "On time",  "Delayed"))</f>
        <v>Delayed</v>
      </c>
      <c r="Q300" s="1">
        <f>COUNTA(_xlfn.UNIQUE(Delivery[Driver ID]))</f>
        <v>100</v>
      </c>
      <c r="R300" s="1" t="s">
        <v>25</v>
      </c>
      <c r="S300" s="1">
        <f>COUNTA(_xlfn.UNIQUE(Delivery[Route]))</f>
        <v>5</v>
      </c>
      <c r="T300" s="1" t="s">
        <v>40</v>
      </c>
      <c r="U300" s="1" t="s">
        <v>27</v>
      </c>
      <c r="V300" s="1" t="s">
        <v>21</v>
      </c>
      <c r="W300" s="2">
        <v>45170.719444444447</v>
      </c>
    </row>
    <row r="301" spans="1:23" ht="15.75" customHeight="1" x14ac:dyDescent="0.35">
      <c r="A301" s="1">
        <v>1300</v>
      </c>
      <c r="B301" s="1" t="s">
        <v>442</v>
      </c>
      <c r="C301" s="1">
        <f>COUNTA(_xlfn.UNIQUE(Delivery[Delivery City]))</f>
        <v>5</v>
      </c>
      <c r="D301" s="1" t="s">
        <v>167</v>
      </c>
      <c r="E301" s="2">
        <v>45171.412499999999</v>
      </c>
      <c r="F301" s="1" t="s">
        <v>38</v>
      </c>
      <c r="G301" s="1" t="s">
        <v>33</v>
      </c>
      <c r="H301" s="20">
        <f>IFERROR(Delivery[[#This Row],[Delivery Time (min)]]/COUNTIFS(Delivery[Driver ID],Delivery[[#This Row],[Driver ID]]),"")</f>
        <v>17.8</v>
      </c>
      <c r="I301" s="17" t="str">
        <f>IFERROR((IF(COUNTIFS(Delivery[Driver ID], Delivery[[#This Row],[Driver ID]]) &lt; 16, "Under Utilized","Utilized")), "")</f>
        <v>Under Utilized</v>
      </c>
      <c r="J301" s="1" t="s">
        <v>16</v>
      </c>
      <c r="K301" s="1" t="s">
        <v>17</v>
      </c>
      <c r="L301" s="1">
        <v>178</v>
      </c>
      <c r="M301" s="1">
        <v>29</v>
      </c>
      <c r="N301" s="1">
        <f>Delivery[[#This Row],[Delivery Time (min)]]-Delivery[[#This Row],[Delays (min)]]</f>
        <v>149</v>
      </c>
      <c r="O301" s="1" t="str">
        <f>IF(Delivery[[#This Row],[Delays (min)]]&gt;0,"Delayed", "On time")</f>
        <v>Delayed</v>
      </c>
      <c r="P301" s="1" t="str">
        <f>IF(Delivery[[#This Row],[Delays (min)]]&gt;15, "Extremely Delayed", IF(Delivery[[#This Row],[Delays (min)]]=0, "On time",  "Delayed"))</f>
        <v>Extremely Delayed</v>
      </c>
      <c r="Q301" s="1">
        <f>COUNTA(_xlfn.UNIQUE(Delivery[Driver ID]))</f>
        <v>100</v>
      </c>
      <c r="R301" s="1" t="s">
        <v>18</v>
      </c>
      <c r="S301" s="1">
        <f>COUNTA(_xlfn.UNIQUE(Delivery[Route]))</f>
        <v>5</v>
      </c>
      <c r="T301" s="1" t="s">
        <v>43</v>
      </c>
      <c r="U301" s="1" t="s">
        <v>20</v>
      </c>
      <c r="V301" s="1" t="s">
        <v>41</v>
      </c>
      <c r="W301" s="2">
        <v>45170.678472222222</v>
      </c>
    </row>
    <row r="302" spans="1:23" ht="15.75" customHeight="1" x14ac:dyDescent="0.35">
      <c r="A302" s="1">
        <v>1301</v>
      </c>
      <c r="B302" s="1" t="s">
        <v>443</v>
      </c>
      <c r="C302" s="1">
        <f>COUNTA(_xlfn.UNIQUE(Delivery[Delivery City]))</f>
        <v>5</v>
      </c>
      <c r="D302" s="1" t="s">
        <v>154</v>
      </c>
      <c r="E302" s="2">
        <v>45177.474305555559</v>
      </c>
      <c r="F302" s="1" t="s">
        <v>14</v>
      </c>
      <c r="G302" s="1" t="s">
        <v>68</v>
      </c>
      <c r="H302" s="20">
        <f>IFERROR(Delivery[[#This Row],[Delivery Time (min)]]/COUNTIFS(Delivery[Driver ID],Delivery[[#This Row],[Driver ID]]),"")</f>
        <v>14.833333333333334</v>
      </c>
      <c r="I302" s="17" t="str">
        <f>IFERROR((IF(COUNTIFS(Delivery[Driver ID], Delivery[[#This Row],[Driver ID]]) &lt; 16, "Under Utilized","Utilized")), "")</f>
        <v>Under Utilized</v>
      </c>
      <c r="J302" s="1" t="s">
        <v>23</v>
      </c>
      <c r="K302" s="1" t="s">
        <v>24</v>
      </c>
      <c r="L302" s="1">
        <v>178</v>
      </c>
      <c r="M302" s="1">
        <v>11</v>
      </c>
      <c r="N302" s="1">
        <f>Delivery[[#This Row],[Delivery Time (min)]]-Delivery[[#This Row],[Delays (min)]]</f>
        <v>167</v>
      </c>
      <c r="O302" s="1" t="str">
        <f>IF(Delivery[[#This Row],[Delays (min)]]&gt;0,"Delayed", "On time")</f>
        <v>Delayed</v>
      </c>
      <c r="P302" s="1" t="str">
        <f>IF(Delivery[[#This Row],[Delays (min)]]&gt;15, "Extremely Delayed", IF(Delivery[[#This Row],[Delays (min)]]=0, "On time",  "Delayed"))</f>
        <v>Delayed</v>
      </c>
      <c r="Q302" s="1">
        <f>COUNTA(_xlfn.UNIQUE(Delivery[Driver ID]))</f>
        <v>100</v>
      </c>
      <c r="R302" s="1" t="s">
        <v>25</v>
      </c>
      <c r="S302" s="1">
        <f>COUNTA(_xlfn.UNIQUE(Delivery[Route]))</f>
        <v>5</v>
      </c>
      <c r="T302" s="1" t="s">
        <v>26</v>
      </c>
      <c r="U302" s="1" t="s">
        <v>20</v>
      </c>
      <c r="V302" s="1" t="s">
        <v>21</v>
      </c>
      <c r="W302" s="2">
        <v>45170.375</v>
      </c>
    </row>
    <row r="303" spans="1:23" ht="15.75" customHeight="1" x14ac:dyDescent="0.35">
      <c r="A303" s="1">
        <v>1302</v>
      </c>
      <c r="B303" s="1" t="s">
        <v>444</v>
      </c>
      <c r="C303" s="1">
        <f>COUNTA(_xlfn.UNIQUE(Delivery[Delivery City]))</f>
        <v>5</v>
      </c>
      <c r="D303" s="1" t="s">
        <v>154</v>
      </c>
      <c r="E303" s="2">
        <v>45171.456250000003</v>
      </c>
      <c r="F303" s="1" t="s">
        <v>38</v>
      </c>
      <c r="G303" s="1" t="s">
        <v>114</v>
      </c>
      <c r="H303" s="20">
        <f>IFERROR(Delivery[[#This Row],[Delivery Time (min)]]/COUNTIFS(Delivery[Driver ID],Delivery[[#This Row],[Driver ID]]),"")</f>
        <v>16.928571428571427</v>
      </c>
      <c r="I303" s="17" t="str">
        <f>IFERROR((IF(COUNTIFS(Delivery[Driver ID], Delivery[[#This Row],[Driver ID]]) &lt; 16, "Under Utilized","Utilized")), "")</f>
        <v>Under Utilized</v>
      </c>
      <c r="J303" s="1" t="s">
        <v>23</v>
      </c>
      <c r="K303" s="1" t="s">
        <v>35</v>
      </c>
      <c r="L303" s="1">
        <v>237</v>
      </c>
      <c r="M303" s="1">
        <v>1</v>
      </c>
      <c r="N303" s="1">
        <f>Delivery[[#This Row],[Delivery Time (min)]]-Delivery[[#This Row],[Delays (min)]]</f>
        <v>236</v>
      </c>
      <c r="O303" s="1" t="str">
        <f>IF(Delivery[[#This Row],[Delays (min)]]&gt;0,"Delayed", "On time")</f>
        <v>Delayed</v>
      </c>
      <c r="P303" s="1" t="str">
        <f>IF(Delivery[[#This Row],[Delays (min)]]&gt;15, "Extremely Delayed", IF(Delivery[[#This Row],[Delays (min)]]=0, "On time",  "Delayed"))</f>
        <v>Delayed</v>
      </c>
      <c r="Q303" s="1">
        <f>COUNTA(_xlfn.UNIQUE(Delivery[Driver ID]))</f>
        <v>100</v>
      </c>
      <c r="R303" s="1" t="s">
        <v>25</v>
      </c>
      <c r="S303" s="1">
        <f>COUNTA(_xlfn.UNIQUE(Delivery[Route]))</f>
        <v>5</v>
      </c>
      <c r="T303" s="1" t="s">
        <v>19</v>
      </c>
      <c r="U303" s="1" t="s">
        <v>36</v>
      </c>
      <c r="V303" s="1" t="s">
        <v>21</v>
      </c>
      <c r="W303" s="2">
        <v>45170.489583333336</v>
      </c>
    </row>
    <row r="304" spans="1:23" ht="15.75" customHeight="1" x14ac:dyDescent="0.35">
      <c r="A304" s="1">
        <v>1303</v>
      </c>
      <c r="B304" s="1" t="s">
        <v>445</v>
      </c>
      <c r="C304" s="1">
        <f>COUNTA(_xlfn.UNIQUE(Delivery[Delivery City]))</f>
        <v>5</v>
      </c>
      <c r="D304" s="1" t="s">
        <v>154</v>
      </c>
      <c r="E304" s="2">
        <v>45170.394444444442</v>
      </c>
      <c r="F304" s="1" t="s">
        <v>38</v>
      </c>
      <c r="G304" s="1" t="s">
        <v>108</v>
      </c>
      <c r="H304" s="20">
        <f>IFERROR(Delivery[[#This Row],[Delivery Time (min)]]/COUNTIFS(Delivery[Driver ID],Delivery[[#This Row],[Driver ID]]),"")</f>
        <v>10.454545454545455</v>
      </c>
      <c r="I304" s="17" t="str">
        <f>IFERROR((IF(COUNTIFS(Delivery[Driver ID], Delivery[[#This Row],[Driver ID]]) &lt; 16, "Under Utilized","Utilized")), "")</f>
        <v>Under Utilized</v>
      </c>
      <c r="J304" s="1" t="s">
        <v>34</v>
      </c>
      <c r="K304" s="1" t="s">
        <v>17</v>
      </c>
      <c r="L304" s="1">
        <v>115</v>
      </c>
      <c r="M304" s="1">
        <v>17</v>
      </c>
      <c r="N304" s="1">
        <f>Delivery[[#This Row],[Delivery Time (min)]]-Delivery[[#This Row],[Delays (min)]]</f>
        <v>98</v>
      </c>
      <c r="O304" s="1" t="str">
        <f>IF(Delivery[[#This Row],[Delays (min)]]&gt;0,"Delayed", "On time")</f>
        <v>Delayed</v>
      </c>
      <c r="P304" s="1" t="str">
        <f>IF(Delivery[[#This Row],[Delays (min)]]&gt;15, "Extremely Delayed", IF(Delivery[[#This Row],[Delays (min)]]=0, "On time",  "Delayed"))</f>
        <v>Extremely Delayed</v>
      </c>
      <c r="Q304" s="1">
        <f>COUNTA(_xlfn.UNIQUE(Delivery[Driver ID]))</f>
        <v>100</v>
      </c>
      <c r="R304" s="1" t="s">
        <v>30</v>
      </c>
      <c r="S304" s="1">
        <f>COUNTA(_xlfn.UNIQUE(Delivery[Route]))</f>
        <v>5</v>
      </c>
      <c r="T304" s="1" t="s">
        <v>19</v>
      </c>
      <c r="U304" s="1" t="s">
        <v>36</v>
      </c>
      <c r="V304" s="1" t="s">
        <v>21</v>
      </c>
      <c r="W304" s="2">
        <v>45170.647222222222</v>
      </c>
    </row>
    <row r="305" spans="1:23" ht="15.75" customHeight="1" x14ac:dyDescent="0.35">
      <c r="A305" s="1">
        <v>1304</v>
      </c>
      <c r="B305" s="1" t="s">
        <v>446</v>
      </c>
      <c r="C305" s="1">
        <f>COUNTA(_xlfn.UNIQUE(Delivery[Delivery City]))</f>
        <v>5</v>
      </c>
      <c r="D305" s="1" t="s">
        <v>167</v>
      </c>
      <c r="E305" s="2">
        <v>45174.688888888886</v>
      </c>
      <c r="F305" s="1" t="s">
        <v>38</v>
      </c>
      <c r="G305" s="1" t="s">
        <v>128</v>
      </c>
      <c r="H305" s="20">
        <f>IFERROR(Delivery[[#This Row],[Delivery Time (min)]]/COUNTIFS(Delivery[Driver ID],Delivery[[#This Row],[Driver ID]]),"")</f>
        <v>15.416666666666666</v>
      </c>
      <c r="I305" s="17" t="str">
        <f>IFERROR((IF(COUNTIFS(Delivery[Driver ID], Delivery[[#This Row],[Driver ID]]) &lt; 16, "Under Utilized","Utilized")), "")</f>
        <v>Under Utilized</v>
      </c>
      <c r="J305" s="1" t="s">
        <v>16</v>
      </c>
      <c r="K305" s="1" t="s">
        <v>17</v>
      </c>
      <c r="L305" s="1">
        <v>185</v>
      </c>
      <c r="M305" s="1">
        <v>5</v>
      </c>
      <c r="N305" s="1">
        <f>Delivery[[#This Row],[Delivery Time (min)]]-Delivery[[#This Row],[Delays (min)]]</f>
        <v>180</v>
      </c>
      <c r="O305" s="1" t="str">
        <f>IF(Delivery[[#This Row],[Delays (min)]]&gt;0,"Delayed", "On time")</f>
        <v>Delayed</v>
      </c>
      <c r="P305" s="1" t="str">
        <f>IF(Delivery[[#This Row],[Delays (min)]]&gt;15, "Extremely Delayed", IF(Delivery[[#This Row],[Delays (min)]]=0, "On time",  "Delayed"))</f>
        <v>Delayed</v>
      </c>
      <c r="Q305" s="1">
        <f>COUNTA(_xlfn.UNIQUE(Delivery[Driver ID]))</f>
        <v>100</v>
      </c>
      <c r="R305" s="1" t="s">
        <v>30</v>
      </c>
      <c r="S305" s="1">
        <f>COUNTA(_xlfn.UNIQUE(Delivery[Route]))</f>
        <v>5</v>
      </c>
      <c r="T305" s="1" t="s">
        <v>19</v>
      </c>
      <c r="U305" s="1" t="s">
        <v>20</v>
      </c>
      <c r="V305" s="1" t="s">
        <v>37</v>
      </c>
      <c r="W305" s="2">
        <v>45170.606249999997</v>
      </c>
    </row>
    <row r="306" spans="1:23" ht="15.75" customHeight="1" x14ac:dyDescent="0.35">
      <c r="A306" s="1">
        <v>1305</v>
      </c>
      <c r="B306" s="1" t="s">
        <v>447</v>
      </c>
      <c r="C306" s="1">
        <f>COUNTA(_xlfn.UNIQUE(Delivery[Delivery City]))</f>
        <v>5</v>
      </c>
      <c r="D306" s="1" t="s">
        <v>159</v>
      </c>
      <c r="E306" s="2">
        <v>45171.667361111111</v>
      </c>
      <c r="F306" s="1" t="s">
        <v>38</v>
      </c>
      <c r="G306" s="1" t="s">
        <v>39</v>
      </c>
      <c r="H306" s="20">
        <f>IFERROR(Delivery[[#This Row],[Delivery Time (min)]]/COUNTIFS(Delivery[Driver ID],Delivery[[#This Row],[Driver ID]]),"")</f>
        <v>10</v>
      </c>
      <c r="I306" s="17" t="str">
        <f>IFERROR((IF(COUNTIFS(Delivery[Driver ID], Delivery[[#This Row],[Driver ID]]) &lt; 16, "Under Utilized","Utilized")), "")</f>
        <v>Utilized</v>
      </c>
      <c r="J306" s="1" t="s">
        <v>16</v>
      </c>
      <c r="K306" s="1" t="s">
        <v>47</v>
      </c>
      <c r="L306" s="1">
        <v>200</v>
      </c>
      <c r="M306" s="1">
        <v>2</v>
      </c>
      <c r="N306" s="1">
        <f>Delivery[[#This Row],[Delivery Time (min)]]-Delivery[[#This Row],[Delays (min)]]</f>
        <v>198</v>
      </c>
      <c r="O306" s="1" t="str">
        <f>IF(Delivery[[#This Row],[Delays (min)]]&gt;0,"Delayed", "On time")</f>
        <v>Delayed</v>
      </c>
      <c r="P306" s="1" t="str">
        <f>IF(Delivery[[#This Row],[Delays (min)]]&gt;15, "Extremely Delayed", IF(Delivery[[#This Row],[Delays (min)]]=0, "On time",  "Delayed"))</f>
        <v>Delayed</v>
      </c>
      <c r="Q306" s="1">
        <f>COUNTA(_xlfn.UNIQUE(Delivery[Driver ID]))</f>
        <v>100</v>
      </c>
      <c r="R306" s="1" t="s">
        <v>25</v>
      </c>
      <c r="S306" s="1">
        <f>COUNTA(_xlfn.UNIQUE(Delivery[Route]))</f>
        <v>5</v>
      </c>
      <c r="T306" s="1" t="s">
        <v>26</v>
      </c>
      <c r="U306" s="1" t="s">
        <v>36</v>
      </c>
      <c r="V306" s="1" t="s">
        <v>21</v>
      </c>
      <c r="W306" s="2">
        <v>45170.509027777778</v>
      </c>
    </row>
    <row r="307" spans="1:23" ht="15.75" customHeight="1" x14ac:dyDescent="0.35">
      <c r="A307" s="1">
        <v>1306</v>
      </c>
      <c r="B307" s="1" t="s">
        <v>448</v>
      </c>
      <c r="C307" s="1">
        <f>COUNTA(_xlfn.UNIQUE(Delivery[Delivery City]))</f>
        <v>5</v>
      </c>
      <c r="D307" s="1" t="s">
        <v>154</v>
      </c>
      <c r="E307" s="2">
        <v>45176.707638888889</v>
      </c>
      <c r="F307" s="1" t="s">
        <v>38</v>
      </c>
      <c r="G307" s="1" t="s">
        <v>115</v>
      </c>
      <c r="H307" s="20">
        <f>IFERROR(Delivery[[#This Row],[Delivery Time (min)]]/COUNTIFS(Delivery[Driver ID],Delivery[[#This Row],[Driver ID]]),"")</f>
        <v>9.5</v>
      </c>
      <c r="I307" s="17" t="str">
        <f>IFERROR((IF(COUNTIFS(Delivery[Driver ID], Delivery[[#This Row],[Driver ID]]) &lt; 16, "Under Utilized","Utilized")), "")</f>
        <v>Utilized</v>
      </c>
      <c r="J307" s="1" t="s">
        <v>16</v>
      </c>
      <c r="K307" s="1" t="s">
        <v>24</v>
      </c>
      <c r="L307" s="1">
        <v>171</v>
      </c>
      <c r="M307" s="1">
        <v>15</v>
      </c>
      <c r="N307" s="1">
        <f>Delivery[[#This Row],[Delivery Time (min)]]-Delivery[[#This Row],[Delays (min)]]</f>
        <v>156</v>
      </c>
      <c r="O307" s="1" t="str">
        <f>IF(Delivery[[#This Row],[Delays (min)]]&gt;0,"Delayed", "On time")</f>
        <v>Delayed</v>
      </c>
      <c r="P307" s="1" t="str">
        <f>IF(Delivery[[#This Row],[Delays (min)]]&gt;15, "Extremely Delayed", IF(Delivery[[#This Row],[Delays (min)]]=0, "On time",  "Delayed"))</f>
        <v>Delayed</v>
      </c>
      <c r="Q307" s="1">
        <f>COUNTA(_xlfn.UNIQUE(Delivery[Driver ID]))</f>
        <v>100</v>
      </c>
      <c r="R307" s="1" t="s">
        <v>25</v>
      </c>
      <c r="S307" s="1">
        <f>COUNTA(_xlfn.UNIQUE(Delivery[Route]))</f>
        <v>5</v>
      </c>
      <c r="T307" s="1" t="s">
        <v>43</v>
      </c>
      <c r="U307" s="1" t="s">
        <v>20</v>
      </c>
      <c r="V307" s="1" t="s">
        <v>21</v>
      </c>
      <c r="W307" s="2">
        <v>45170.664583333331</v>
      </c>
    </row>
    <row r="308" spans="1:23" ht="15.75" customHeight="1" x14ac:dyDescent="0.35">
      <c r="A308" s="1">
        <v>1307</v>
      </c>
      <c r="B308" s="1" t="s">
        <v>449</v>
      </c>
      <c r="C308" s="1">
        <f>COUNTA(_xlfn.UNIQUE(Delivery[Delivery City]))</f>
        <v>5</v>
      </c>
      <c r="D308" s="1" t="s">
        <v>156</v>
      </c>
      <c r="E308" s="2">
        <v>45172.513194444444</v>
      </c>
      <c r="F308" s="1" t="s">
        <v>38</v>
      </c>
      <c r="G308" s="1" t="s">
        <v>78</v>
      </c>
      <c r="H308" s="20">
        <f>IFERROR(Delivery[[#This Row],[Delivery Time (min)]]/COUNTIFS(Delivery[Driver ID],Delivery[[#This Row],[Driver ID]]),"")</f>
        <v>7.8095238095238093</v>
      </c>
      <c r="I308" s="17" t="str">
        <f>IFERROR((IF(COUNTIFS(Delivery[Driver ID], Delivery[[#This Row],[Driver ID]]) &lt; 16, "Under Utilized","Utilized")), "")</f>
        <v>Utilized</v>
      </c>
      <c r="J308" s="1" t="s">
        <v>34</v>
      </c>
      <c r="K308" s="1" t="s">
        <v>47</v>
      </c>
      <c r="L308" s="1">
        <v>164</v>
      </c>
      <c r="M308" s="1">
        <v>3</v>
      </c>
      <c r="N308" s="1">
        <f>Delivery[[#This Row],[Delivery Time (min)]]-Delivery[[#This Row],[Delays (min)]]</f>
        <v>161</v>
      </c>
      <c r="O308" s="1" t="str">
        <f>IF(Delivery[[#This Row],[Delays (min)]]&gt;0,"Delayed", "On time")</f>
        <v>Delayed</v>
      </c>
      <c r="P308" s="1" t="str">
        <f>IF(Delivery[[#This Row],[Delays (min)]]&gt;15, "Extremely Delayed", IF(Delivery[[#This Row],[Delays (min)]]=0, "On time",  "Delayed"))</f>
        <v>Delayed</v>
      </c>
      <c r="Q308" s="1">
        <f>COUNTA(_xlfn.UNIQUE(Delivery[Driver ID]))</f>
        <v>100</v>
      </c>
      <c r="R308" s="1" t="s">
        <v>30</v>
      </c>
      <c r="S308" s="1">
        <f>COUNTA(_xlfn.UNIQUE(Delivery[Route]))</f>
        <v>5</v>
      </c>
      <c r="T308" s="1" t="s">
        <v>19</v>
      </c>
      <c r="U308" s="1" t="s">
        <v>36</v>
      </c>
      <c r="V308" s="1" t="s">
        <v>37</v>
      </c>
      <c r="W308" s="2">
        <v>45170.395138888889</v>
      </c>
    </row>
    <row r="309" spans="1:23" ht="15.75" customHeight="1" x14ac:dyDescent="0.35">
      <c r="A309" s="1">
        <v>1308</v>
      </c>
      <c r="B309" s="1" t="s">
        <v>450</v>
      </c>
      <c r="C309" s="1">
        <f>COUNTA(_xlfn.UNIQUE(Delivery[Delivery City]))</f>
        <v>5</v>
      </c>
      <c r="D309" s="1" t="s">
        <v>154</v>
      </c>
      <c r="E309" s="2">
        <v>45171.45</v>
      </c>
      <c r="F309" s="1" t="s">
        <v>14</v>
      </c>
      <c r="G309" s="1" t="s">
        <v>56</v>
      </c>
      <c r="H309" s="20">
        <f>IFERROR(Delivery[[#This Row],[Delivery Time (min)]]/COUNTIFS(Delivery[Driver ID],Delivery[[#This Row],[Driver ID]]),"")</f>
        <v>3.875</v>
      </c>
      <c r="I309" s="17" t="str">
        <f>IFERROR((IF(COUNTIFS(Delivery[Driver ID], Delivery[[#This Row],[Driver ID]]) &lt; 16, "Under Utilized","Utilized")), "")</f>
        <v>Utilized</v>
      </c>
      <c r="J309" s="1" t="s">
        <v>34</v>
      </c>
      <c r="K309" s="1" t="s">
        <v>35</v>
      </c>
      <c r="L309" s="1">
        <v>62</v>
      </c>
      <c r="M309" s="1">
        <v>1</v>
      </c>
      <c r="N309" s="1">
        <f>Delivery[[#This Row],[Delivery Time (min)]]-Delivery[[#This Row],[Delays (min)]]</f>
        <v>61</v>
      </c>
      <c r="O309" s="1" t="str">
        <f>IF(Delivery[[#This Row],[Delays (min)]]&gt;0,"Delayed", "On time")</f>
        <v>Delayed</v>
      </c>
      <c r="P309" s="1" t="str">
        <f>IF(Delivery[[#This Row],[Delays (min)]]&gt;15, "Extremely Delayed", IF(Delivery[[#This Row],[Delays (min)]]=0, "On time",  "Delayed"))</f>
        <v>Delayed</v>
      </c>
      <c r="Q309" s="1">
        <f>COUNTA(_xlfn.UNIQUE(Delivery[Driver ID]))</f>
        <v>100</v>
      </c>
      <c r="R309" s="1" t="s">
        <v>30</v>
      </c>
      <c r="S309" s="1">
        <f>COUNTA(_xlfn.UNIQUE(Delivery[Route]))</f>
        <v>5</v>
      </c>
      <c r="T309" s="1" t="s">
        <v>40</v>
      </c>
      <c r="U309" s="1" t="s">
        <v>36</v>
      </c>
      <c r="V309" s="1" t="s">
        <v>37</v>
      </c>
      <c r="W309" s="2">
        <v>45170.484722222223</v>
      </c>
    </row>
    <row r="310" spans="1:23" ht="15.75" customHeight="1" x14ac:dyDescent="0.35">
      <c r="A310" s="1">
        <v>1309</v>
      </c>
      <c r="B310" s="1" t="s">
        <v>451</v>
      </c>
      <c r="C310" s="1">
        <f>COUNTA(_xlfn.UNIQUE(Delivery[Delivery City]))</f>
        <v>5</v>
      </c>
      <c r="D310" s="1" t="s">
        <v>154</v>
      </c>
      <c r="E310" s="2">
        <v>45175.663888888892</v>
      </c>
      <c r="F310" s="1" t="s">
        <v>14</v>
      </c>
      <c r="G310" s="1" t="s">
        <v>95</v>
      </c>
      <c r="H310" s="20">
        <f>IFERROR(Delivery[[#This Row],[Delivery Time (min)]]/COUNTIFS(Delivery[Driver ID],Delivery[[#This Row],[Driver ID]]),"")</f>
        <v>13.4</v>
      </c>
      <c r="I310" s="17" t="str">
        <f>IFERROR((IF(COUNTIFS(Delivery[Driver ID], Delivery[[#This Row],[Driver ID]]) &lt; 16, "Under Utilized","Utilized")), "")</f>
        <v>Under Utilized</v>
      </c>
      <c r="J310" s="1" t="s">
        <v>16</v>
      </c>
      <c r="K310" s="1" t="s">
        <v>35</v>
      </c>
      <c r="L310" s="1">
        <v>201</v>
      </c>
      <c r="M310" s="1">
        <v>11</v>
      </c>
      <c r="N310" s="1">
        <f>Delivery[[#This Row],[Delivery Time (min)]]-Delivery[[#This Row],[Delays (min)]]</f>
        <v>190</v>
      </c>
      <c r="O310" s="1" t="str">
        <f>IF(Delivery[[#This Row],[Delays (min)]]&gt;0,"Delayed", "On time")</f>
        <v>Delayed</v>
      </c>
      <c r="P310" s="1" t="str">
        <f>IF(Delivery[[#This Row],[Delays (min)]]&gt;15, "Extremely Delayed", IF(Delivery[[#This Row],[Delays (min)]]=0, "On time",  "Delayed"))</f>
        <v>Delayed</v>
      </c>
      <c r="Q310" s="1">
        <f>COUNTA(_xlfn.UNIQUE(Delivery[Driver ID]))</f>
        <v>100</v>
      </c>
      <c r="R310" s="1" t="s">
        <v>25</v>
      </c>
      <c r="S310" s="1">
        <f>COUNTA(_xlfn.UNIQUE(Delivery[Route]))</f>
        <v>5</v>
      </c>
      <c r="T310" s="1" t="s">
        <v>19</v>
      </c>
      <c r="U310" s="1" t="s">
        <v>20</v>
      </c>
      <c r="V310" s="1" t="s">
        <v>21</v>
      </c>
      <c r="W310" s="2">
        <v>45170.399305555555</v>
      </c>
    </row>
    <row r="311" spans="1:23" ht="15.75" customHeight="1" x14ac:dyDescent="0.35">
      <c r="A311" s="1">
        <v>1310</v>
      </c>
      <c r="B311" s="1" t="s">
        <v>214</v>
      </c>
      <c r="C311" s="1">
        <f>COUNTA(_xlfn.UNIQUE(Delivery[Delivery City]))</f>
        <v>5</v>
      </c>
      <c r="D311" s="1" t="s">
        <v>167</v>
      </c>
      <c r="E311" s="2">
        <v>45173.688888888886</v>
      </c>
      <c r="F311" s="1" t="s">
        <v>38</v>
      </c>
      <c r="G311" s="1" t="s">
        <v>136</v>
      </c>
      <c r="H311" s="20">
        <f>IFERROR(Delivery[[#This Row],[Delivery Time (min)]]/COUNTIFS(Delivery[Driver ID],Delivery[[#This Row],[Driver ID]]),"")</f>
        <v>18.916666666666668</v>
      </c>
      <c r="I311" s="17" t="str">
        <f>IFERROR((IF(COUNTIFS(Delivery[Driver ID], Delivery[[#This Row],[Driver ID]]) &lt; 16, "Under Utilized","Utilized")), "")</f>
        <v>Under Utilized</v>
      </c>
      <c r="J311" s="1" t="s">
        <v>16</v>
      </c>
      <c r="K311" s="1" t="s">
        <v>24</v>
      </c>
      <c r="L311" s="1">
        <v>227</v>
      </c>
      <c r="M311" s="1">
        <v>12</v>
      </c>
      <c r="N311" s="1">
        <f>Delivery[[#This Row],[Delivery Time (min)]]-Delivery[[#This Row],[Delays (min)]]</f>
        <v>215</v>
      </c>
      <c r="O311" s="1" t="str">
        <f>IF(Delivery[[#This Row],[Delays (min)]]&gt;0,"Delayed", "On time")</f>
        <v>Delayed</v>
      </c>
      <c r="P311" s="1" t="str">
        <f>IF(Delivery[[#This Row],[Delays (min)]]&gt;15, "Extremely Delayed", IF(Delivery[[#This Row],[Delays (min)]]=0, "On time",  "Delayed"))</f>
        <v>Delayed</v>
      </c>
      <c r="Q311" s="1">
        <f>COUNTA(_xlfn.UNIQUE(Delivery[Driver ID]))</f>
        <v>100</v>
      </c>
      <c r="R311" s="1" t="s">
        <v>25</v>
      </c>
      <c r="S311" s="1">
        <f>COUNTA(_xlfn.UNIQUE(Delivery[Route]))</f>
        <v>5</v>
      </c>
      <c r="T311" s="1" t="s">
        <v>26</v>
      </c>
      <c r="U311" s="1" t="s">
        <v>20</v>
      </c>
      <c r="V311" s="1" t="s">
        <v>41</v>
      </c>
      <c r="W311" s="2">
        <v>45170.576388888891</v>
      </c>
    </row>
    <row r="312" spans="1:23" ht="15.75" customHeight="1" x14ac:dyDescent="0.35">
      <c r="A312" s="1">
        <v>1311</v>
      </c>
      <c r="B312" s="1" t="s">
        <v>452</v>
      </c>
      <c r="C312" s="1">
        <f>COUNTA(_xlfn.UNIQUE(Delivery[Delivery City]))</f>
        <v>5</v>
      </c>
      <c r="D312" s="1" t="s">
        <v>167</v>
      </c>
      <c r="E312" s="2">
        <v>45175.647222222222</v>
      </c>
      <c r="F312" s="1" t="s">
        <v>14</v>
      </c>
      <c r="G312" s="1" t="s">
        <v>110</v>
      </c>
      <c r="H312" s="20">
        <f>IFERROR(Delivery[[#This Row],[Delivery Time (min)]]/COUNTIFS(Delivery[Driver ID],Delivery[[#This Row],[Driver ID]]),"")</f>
        <v>11.6</v>
      </c>
      <c r="I312" s="17" t="str">
        <f>IFERROR((IF(COUNTIFS(Delivery[Driver ID], Delivery[[#This Row],[Driver ID]]) &lt; 16, "Under Utilized","Utilized")), "")</f>
        <v>Under Utilized</v>
      </c>
      <c r="J312" s="1" t="s">
        <v>34</v>
      </c>
      <c r="K312" s="1" t="s">
        <v>47</v>
      </c>
      <c r="L312" s="1">
        <v>174</v>
      </c>
      <c r="M312" s="1">
        <v>29</v>
      </c>
      <c r="N312" s="1">
        <f>Delivery[[#This Row],[Delivery Time (min)]]-Delivery[[#This Row],[Delays (min)]]</f>
        <v>145</v>
      </c>
      <c r="O312" s="1" t="str">
        <f>IF(Delivery[[#This Row],[Delays (min)]]&gt;0,"Delayed", "On time")</f>
        <v>Delayed</v>
      </c>
      <c r="P312" s="1" t="str">
        <f>IF(Delivery[[#This Row],[Delays (min)]]&gt;15, "Extremely Delayed", IF(Delivery[[#This Row],[Delays (min)]]=0, "On time",  "Delayed"))</f>
        <v>Extremely Delayed</v>
      </c>
      <c r="Q312" s="1">
        <f>COUNTA(_xlfn.UNIQUE(Delivery[Driver ID]))</f>
        <v>100</v>
      </c>
      <c r="R312" s="1" t="s">
        <v>18</v>
      </c>
      <c r="S312" s="1">
        <f>COUNTA(_xlfn.UNIQUE(Delivery[Route]))</f>
        <v>5</v>
      </c>
      <c r="T312" s="1" t="s">
        <v>19</v>
      </c>
      <c r="U312" s="1" t="s">
        <v>36</v>
      </c>
      <c r="V312" s="1" t="s">
        <v>41</v>
      </c>
      <c r="W312" s="2">
        <v>45170.546527777777</v>
      </c>
    </row>
    <row r="313" spans="1:23" ht="15.75" customHeight="1" x14ac:dyDescent="0.35">
      <c r="A313" s="1">
        <v>1312</v>
      </c>
      <c r="B313" s="1" t="s">
        <v>453</v>
      </c>
      <c r="C313" s="1">
        <f>COUNTA(_xlfn.UNIQUE(Delivery[Delivery City]))</f>
        <v>5</v>
      </c>
      <c r="D313" s="1" t="s">
        <v>150</v>
      </c>
      <c r="E313" s="2">
        <v>45170.665972222225</v>
      </c>
      <c r="F313" s="1" t="s">
        <v>38</v>
      </c>
      <c r="G313" s="1" t="s">
        <v>46</v>
      </c>
      <c r="H313" s="20">
        <f>IFERROR(Delivery[[#This Row],[Delivery Time (min)]]/COUNTIFS(Delivery[Driver ID],Delivery[[#This Row],[Driver ID]]),"")</f>
        <v>3.6315789473684212</v>
      </c>
      <c r="I313" s="17" t="str">
        <f>IFERROR((IF(COUNTIFS(Delivery[Driver ID], Delivery[[#This Row],[Driver ID]]) &lt; 16, "Under Utilized","Utilized")), "")</f>
        <v>Utilized</v>
      </c>
      <c r="J313" s="1" t="s">
        <v>34</v>
      </c>
      <c r="K313" s="1" t="s">
        <v>17</v>
      </c>
      <c r="L313" s="1">
        <v>69</v>
      </c>
      <c r="M313" s="1">
        <v>20</v>
      </c>
      <c r="N313" s="1">
        <f>Delivery[[#This Row],[Delivery Time (min)]]-Delivery[[#This Row],[Delays (min)]]</f>
        <v>49</v>
      </c>
      <c r="O313" s="1" t="str">
        <f>IF(Delivery[[#This Row],[Delays (min)]]&gt;0,"Delayed", "On time")</f>
        <v>Delayed</v>
      </c>
      <c r="P313" s="1" t="str">
        <f>IF(Delivery[[#This Row],[Delays (min)]]&gt;15, "Extremely Delayed", IF(Delivery[[#This Row],[Delays (min)]]=0, "On time",  "Delayed"))</f>
        <v>Extremely Delayed</v>
      </c>
      <c r="Q313" s="1">
        <f>COUNTA(_xlfn.UNIQUE(Delivery[Driver ID]))</f>
        <v>100</v>
      </c>
      <c r="R313" s="1" t="s">
        <v>30</v>
      </c>
      <c r="S313" s="1">
        <f>COUNTA(_xlfn.UNIQUE(Delivery[Route]))</f>
        <v>5</v>
      </c>
      <c r="T313" s="1" t="s">
        <v>32</v>
      </c>
      <c r="U313" s="1" t="s">
        <v>20</v>
      </c>
      <c r="V313" s="1" t="s">
        <v>37</v>
      </c>
      <c r="W313" s="2">
        <v>45170.509027777778</v>
      </c>
    </row>
    <row r="314" spans="1:23" ht="15.75" customHeight="1" x14ac:dyDescent="0.35">
      <c r="A314" s="1">
        <v>1313</v>
      </c>
      <c r="B314" s="1" t="s">
        <v>454</v>
      </c>
      <c r="C314" s="1">
        <f>COUNTA(_xlfn.UNIQUE(Delivery[Delivery City]))</f>
        <v>5</v>
      </c>
      <c r="D314" s="1" t="s">
        <v>159</v>
      </c>
      <c r="E314" s="2">
        <v>45170.674305555556</v>
      </c>
      <c r="F314" s="1" t="s">
        <v>14</v>
      </c>
      <c r="G314" s="1" t="s">
        <v>31</v>
      </c>
      <c r="H314" s="20">
        <f>IFERROR(Delivery[[#This Row],[Delivery Time (min)]]/COUNTIFS(Delivery[Driver ID],Delivery[[#This Row],[Driver ID]]),"")</f>
        <v>10.705882352941176</v>
      </c>
      <c r="I314" s="17" t="str">
        <f>IFERROR((IF(COUNTIFS(Delivery[Driver ID], Delivery[[#This Row],[Driver ID]]) &lt; 16, "Under Utilized","Utilized")), "")</f>
        <v>Utilized</v>
      </c>
      <c r="J314" s="1" t="s">
        <v>23</v>
      </c>
      <c r="K314" s="1" t="s">
        <v>24</v>
      </c>
      <c r="L314" s="1">
        <v>182</v>
      </c>
      <c r="M314" s="1">
        <v>15</v>
      </c>
      <c r="N314" s="1">
        <f>Delivery[[#This Row],[Delivery Time (min)]]-Delivery[[#This Row],[Delays (min)]]</f>
        <v>167</v>
      </c>
      <c r="O314" s="1" t="str">
        <f>IF(Delivery[[#This Row],[Delays (min)]]&gt;0,"Delayed", "On time")</f>
        <v>Delayed</v>
      </c>
      <c r="P314" s="1" t="str">
        <f>IF(Delivery[[#This Row],[Delays (min)]]&gt;15, "Extremely Delayed", IF(Delivery[[#This Row],[Delays (min)]]=0, "On time",  "Delayed"))</f>
        <v>Delayed</v>
      </c>
      <c r="Q314" s="1">
        <f>COUNTA(_xlfn.UNIQUE(Delivery[Driver ID]))</f>
        <v>100</v>
      </c>
      <c r="R314" s="1" t="s">
        <v>25</v>
      </c>
      <c r="S314" s="1">
        <f>COUNTA(_xlfn.UNIQUE(Delivery[Route]))</f>
        <v>5</v>
      </c>
      <c r="T314" s="1" t="s">
        <v>26</v>
      </c>
      <c r="U314" s="1" t="s">
        <v>20</v>
      </c>
      <c r="V314" s="1" t="s">
        <v>21</v>
      </c>
      <c r="W314" s="2">
        <v>45170.593055555553</v>
      </c>
    </row>
    <row r="315" spans="1:23" ht="15.75" customHeight="1" x14ac:dyDescent="0.35">
      <c r="A315" s="1">
        <v>1314</v>
      </c>
      <c r="B315" s="1" t="s">
        <v>455</v>
      </c>
      <c r="C315" s="1">
        <f>COUNTA(_xlfn.UNIQUE(Delivery[Delivery City]))</f>
        <v>5</v>
      </c>
      <c r="D315" s="1" t="s">
        <v>150</v>
      </c>
      <c r="E315" s="2">
        <v>45170.344444444447</v>
      </c>
      <c r="F315" s="1" t="s">
        <v>14</v>
      </c>
      <c r="G315" s="1" t="s">
        <v>90</v>
      </c>
      <c r="H315" s="20">
        <f>IFERROR(Delivery[[#This Row],[Delivery Time (min)]]/COUNTIFS(Delivery[Driver ID],Delivery[[#This Row],[Driver ID]]),"")</f>
        <v>8</v>
      </c>
      <c r="I315" s="17" t="str">
        <f>IFERROR((IF(COUNTIFS(Delivery[Driver ID], Delivery[[#This Row],[Driver ID]]) &lt; 16, "Under Utilized","Utilized")), "")</f>
        <v>Under Utilized</v>
      </c>
      <c r="J315" s="1" t="s">
        <v>34</v>
      </c>
      <c r="K315" s="1" t="s">
        <v>29</v>
      </c>
      <c r="L315" s="1">
        <v>96</v>
      </c>
      <c r="M315" s="1">
        <v>4</v>
      </c>
      <c r="N315" s="1">
        <f>Delivery[[#This Row],[Delivery Time (min)]]-Delivery[[#This Row],[Delays (min)]]</f>
        <v>92</v>
      </c>
      <c r="O315" s="1" t="str">
        <f>IF(Delivery[[#This Row],[Delays (min)]]&gt;0,"Delayed", "On time")</f>
        <v>Delayed</v>
      </c>
      <c r="P315" s="1" t="str">
        <f>IF(Delivery[[#This Row],[Delays (min)]]&gt;15, "Extremely Delayed", IF(Delivery[[#This Row],[Delays (min)]]=0, "On time",  "Delayed"))</f>
        <v>Delayed</v>
      </c>
      <c r="Q315" s="1">
        <f>COUNTA(_xlfn.UNIQUE(Delivery[Driver ID]))</f>
        <v>100</v>
      </c>
      <c r="R315" s="1" t="s">
        <v>18</v>
      </c>
      <c r="S315" s="1">
        <f>COUNTA(_xlfn.UNIQUE(Delivery[Route]))</f>
        <v>5</v>
      </c>
      <c r="T315" s="1" t="s">
        <v>32</v>
      </c>
      <c r="U315" s="1" t="s">
        <v>27</v>
      </c>
      <c r="V315" s="1" t="s">
        <v>37</v>
      </c>
      <c r="W315" s="2">
        <v>45170.399305555555</v>
      </c>
    </row>
    <row r="316" spans="1:23" ht="15.75" customHeight="1" x14ac:dyDescent="0.35">
      <c r="A316" s="1">
        <v>1315</v>
      </c>
      <c r="B316" s="1" t="s">
        <v>379</v>
      </c>
      <c r="C316" s="1">
        <f>COUNTA(_xlfn.UNIQUE(Delivery[Delivery City]))</f>
        <v>5</v>
      </c>
      <c r="D316" s="1" t="s">
        <v>167</v>
      </c>
      <c r="E316" s="2">
        <v>45175.604166666664</v>
      </c>
      <c r="F316" s="1" t="s">
        <v>14</v>
      </c>
      <c r="G316" s="1" t="s">
        <v>22</v>
      </c>
      <c r="H316" s="20">
        <f>IFERROR(Delivery[[#This Row],[Delivery Time (min)]]/COUNTIFS(Delivery[Driver ID],Delivery[[#This Row],[Driver ID]]),"")</f>
        <v>10.058823529411764</v>
      </c>
      <c r="I316" s="17" t="str">
        <f>IFERROR((IF(COUNTIFS(Delivery[Driver ID], Delivery[[#This Row],[Driver ID]]) &lt; 16, "Under Utilized","Utilized")), "")</f>
        <v>Utilized</v>
      </c>
      <c r="J316" s="1" t="s">
        <v>16</v>
      </c>
      <c r="K316" s="1" t="s">
        <v>35</v>
      </c>
      <c r="L316" s="1">
        <v>171</v>
      </c>
      <c r="M316" s="1">
        <v>2</v>
      </c>
      <c r="N316" s="1">
        <f>Delivery[[#This Row],[Delivery Time (min)]]-Delivery[[#This Row],[Delays (min)]]</f>
        <v>169</v>
      </c>
      <c r="O316" s="1" t="str">
        <f>IF(Delivery[[#This Row],[Delays (min)]]&gt;0,"Delayed", "On time")</f>
        <v>Delayed</v>
      </c>
      <c r="P316" s="1" t="str">
        <f>IF(Delivery[[#This Row],[Delays (min)]]&gt;15, "Extremely Delayed", IF(Delivery[[#This Row],[Delays (min)]]=0, "On time",  "Delayed"))</f>
        <v>Delayed</v>
      </c>
      <c r="Q316" s="1">
        <f>COUNTA(_xlfn.UNIQUE(Delivery[Driver ID]))</f>
        <v>100</v>
      </c>
      <c r="R316" s="1" t="s">
        <v>18</v>
      </c>
      <c r="S316" s="1">
        <f>COUNTA(_xlfn.UNIQUE(Delivery[Route]))</f>
        <v>5</v>
      </c>
      <c r="T316" s="1" t="s">
        <v>40</v>
      </c>
      <c r="U316" s="1" t="s">
        <v>20</v>
      </c>
      <c r="V316" s="1" t="s">
        <v>21</v>
      </c>
      <c r="W316" s="2">
        <v>45170.575694444444</v>
      </c>
    </row>
    <row r="317" spans="1:23" ht="15.75" customHeight="1" x14ac:dyDescent="0.35">
      <c r="A317" s="1">
        <v>1316</v>
      </c>
      <c r="B317" s="1" t="s">
        <v>456</v>
      </c>
      <c r="C317" s="1">
        <f>COUNTA(_xlfn.UNIQUE(Delivery[Delivery City]))</f>
        <v>5</v>
      </c>
      <c r="D317" s="1" t="s">
        <v>167</v>
      </c>
      <c r="E317" s="2">
        <v>45171.654166666667</v>
      </c>
      <c r="F317" s="1" t="s">
        <v>14</v>
      </c>
      <c r="G317" s="1" t="s">
        <v>81</v>
      </c>
      <c r="H317" s="20">
        <f>IFERROR(Delivery[[#This Row],[Delivery Time (min)]]/COUNTIFS(Delivery[Driver ID],Delivery[[#This Row],[Driver ID]]),"")</f>
        <v>7.72</v>
      </c>
      <c r="I317" s="17" t="str">
        <f>IFERROR((IF(COUNTIFS(Delivery[Driver ID], Delivery[[#This Row],[Driver ID]]) &lt; 16, "Under Utilized","Utilized")), "")</f>
        <v>Utilized</v>
      </c>
      <c r="J317" s="1" t="s">
        <v>34</v>
      </c>
      <c r="K317" s="1" t="s">
        <v>17</v>
      </c>
      <c r="L317" s="1">
        <v>193</v>
      </c>
      <c r="M317" s="1">
        <v>3</v>
      </c>
      <c r="N317" s="1">
        <f>Delivery[[#This Row],[Delivery Time (min)]]-Delivery[[#This Row],[Delays (min)]]</f>
        <v>190</v>
      </c>
      <c r="O317" s="1" t="str">
        <f>IF(Delivery[[#This Row],[Delays (min)]]&gt;0,"Delayed", "On time")</f>
        <v>Delayed</v>
      </c>
      <c r="P317" s="1" t="str">
        <f>IF(Delivery[[#This Row],[Delays (min)]]&gt;15, "Extremely Delayed", IF(Delivery[[#This Row],[Delays (min)]]=0, "On time",  "Delayed"))</f>
        <v>Delayed</v>
      </c>
      <c r="Q317" s="1">
        <f>COUNTA(_xlfn.UNIQUE(Delivery[Driver ID]))</f>
        <v>100</v>
      </c>
      <c r="R317" s="1" t="s">
        <v>18</v>
      </c>
      <c r="S317" s="1">
        <f>COUNTA(_xlfn.UNIQUE(Delivery[Route]))</f>
        <v>5</v>
      </c>
      <c r="T317" s="1" t="s">
        <v>40</v>
      </c>
      <c r="U317" s="1" t="s">
        <v>20</v>
      </c>
      <c r="V317" s="1" t="s">
        <v>37</v>
      </c>
      <c r="W317" s="2">
        <v>45170.726388888892</v>
      </c>
    </row>
    <row r="318" spans="1:23" ht="15.75" customHeight="1" x14ac:dyDescent="0.35">
      <c r="A318" s="1">
        <v>1317</v>
      </c>
      <c r="B318" s="1" t="s">
        <v>457</v>
      </c>
      <c r="C318" s="1">
        <f>COUNTA(_xlfn.UNIQUE(Delivery[Delivery City]))</f>
        <v>5</v>
      </c>
      <c r="D318" s="1" t="s">
        <v>159</v>
      </c>
      <c r="E318" s="2">
        <v>45173.453472222223</v>
      </c>
      <c r="F318" s="1" t="s">
        <v>38</v>
      </c>
      <c r="G318" s="1" t="s">
        <v>49</v>
      </c>
      <c r="H318" s="20">
        <f>IFERROR(Delivery[[#This Row],[Delivery Time (min)]]/COUNTIFS(Delivery[Driver ID],Delivery[[#This Row],[Driver ID]]),"")</f>
        <v>14.666666666666666</v>
      </c>
      <c r="I318" s="17" t="str">
        <f>IFERROR((IF(COUNTIFS(Delivery[Driver ID], Delivery[[#This Row],[Driver ID]]) &lt; 16, "Under Utilized","Utilized")), "")</f>
        <v>Under Utilized</v>
      </c>
      <c r="J318" s="1" t="s">
        <v>34</v>
      </c>
      <c r="K318" s="1" t="s">
        <v>29</v>
      </c>
      <c r="L318" s="1">
        <v>176</v>
      </c>
      <c r="M318" s="1">
        <v>27</v>
      </c>
      <c r="N318" s="1">
        <f>Delivery[[#This Row],[Delivery Time (min)]]-Delivery[[#This Row],[Delays (min)]]</f>
        <v>149</v>
      </c>
      <c r="O318" s="1" t="str">
        <f>IF(Delivery[[#This Row],[Delays (min)]]&gt;0,"Delayed", "On time")</f>
        <v>Delayed</v>
      </c>
      <c r="P318" s="1" t="str">
        <f>IF(Delivery[[#This Row],[Delays (min)]]&gt;15, "Extremely Delayed", IF(Delivery[[#This Row],[Delays (min)]]=0, "On time",  "Delayed"))</f>
        <v>Extremely Delayed</v>
      </c>
      <c r="Q318" s="1">
        <f>COUNTA(_xlfn.UNIQUE(Delivery[Driver ID]))</f>
        <v>100</v>
      </c>
      <c r="R318" s="1" t="s">
        <v>30</v>
      </c>
      <c r="S318" s="1">
        <f>COUNTA(_xlfn.UNIQUE(Delivery[Route]))</f>
        <v>5</v>
      </c>
      <c r="T318" s="1" t="s">
        <v>26</v>
      </c>
      <c r="U318" s="1" t="s">
        <v>20</v>
      </c>
      <c r="V318" s="1" t="s">
        <v>41</v>
      </c>
      <c r="W318" s="2">
        <v>45170.677083333336</v>
      </c>
    </row>
    <row r="319" spans="1:23" ht="15.75" customHeight="1" x14ac:dyDescent="0.35">
      <c r="A319" s="1">
        <v>1318</v>
      </c>
      <c r="B319" s="1" t="s">
        <v>458</v>
      </c>
      <c r="C319" s="1">
        <f>COUNTA(_xlfn.UNIQUE(Delivery[Delivery City]))</f>
        <v>5</v>
      </c>
      <c r="D319" s="1" t="s">
        <v>167</v>
      </c>
      <c r="E319" s="2">
        <v>45171.60833333333</v>
      </c>
      <c r="F319" s="1" t="s">
        <v>14</v>
      </c>
      <c r="G319" s="1" t="s">
        <v>64</v>
      </c>
      <c r="H319" s="20">
        <f>IFERROR(Delivery[[#This Row],[Delivery Time (min)]]/COUNTIFS(Delivery[Driver ID],Delivery[[#This Row],[Driver ID]]),"")</f>
        <v>6.4285714285714288</v>
      </c>
      <c r="I319" s="17" t="str">
        <f>IFERROR((IF(COUNTIFS(Delivery[Driver ID], Delivery[[#This Row],[Driver ID]]) &lt; 16, "Under Utilized","Utilized")), "")</f>
        <v>Utilized</v>
      </c>
      <c r="J319" s="1" t="s">
        <v>34</v>
      </c>
      <c r="K319" s="1" t="s">
        <v>35</v>
      </c>
      <c r="L319" s="1">
        <v>135</v>
      </c>
      <c r="M319" s="1">
        <v>11</v>
      </c>
      <c r="N319" s="1">
        <f>Delivery[[#This Row],[Delivery Time (min)]]-Delivery[[#This Row],[Delays (min)]]</f>
        <v>124</v>
      </c>
      <c r="O319" s="1" t="str">
        <f>IF(Delivery[[#This Row],[Delays (min)]]&gt;0,"Delayed", "On time")</f>
        <v>Delayed</v>
      </c>
      <c r="P319" s="1" t="str">
        <f>IF(Delivery[[#This Row],[Delays (min)]]&gt;15, "Extremely Delayed", IF(Delivery[[#This Row],[Delays (min)]]=0, "On time",  "Delayed"))</f>
        <v>Delayed</v>
      </c>
      <c r="Q319" s="1">
        <f>COUNTA(_xlfn.UNIQUE(Delivery[Driver ID]))</f>
        <v>100</v>
      </c>
      <c r="R319" s="1" t="s">
        <v>30</v>
      </c>
      <c r="S319" s="1">
        <f>COUNTA(_xlfn.UNIQUE(Delivery[Route]))</f>
        <v>5</v>
      </c>
      <c r="T319" s="1" t="s">
        <v>40</v>
      </c>
      <c r="U319" s="1" t="s">
        <v>27</v>
      </c>
      <c r="V319" s="1" t="s">
        <v>41</v>
      </c>
      <c r="W319" s="2">
        <v>45170.535416666666</v>
      </c>
    </row>
    <row r="320" spans="1:23" ht="15.75" customHeight="1" x14ac:dyDescent="0.35">
      <c r="A320" s="1">
        <v>1319</v>
      </c>
      <c r="B320" s="1" t="s">
        <v>459</v>
      </c>
      <c r="C320" s="1">
        <f>COUNTA(_xlfn.UNIQUE(Delivery[Delivery City]))</f>
        <v>5</v>
      </c>
      <c r="D320" s="1" t="s">
        <v>156</v>
      </c>
      <c r="E320" s="2">
        <v>45176.526388888888</v>
      </c>
      <c r="F320" s="1" t="s">
        <v>14</v>
      </c>
      <c r="G320" s="1" t="s">
        <v>117</v>
      </c>
      <c r="H320" s="20">
        <f>IFERROR(Delivery[[#This Row],[Delivery Time (min)]]/COUNTIFS(Delivery[Driver ID],Delivery[[#This Row],[Driver ID]]),"")</f>
        <v>10.368421052631579</v>
      </c>
      <c r="I320" s="17" t="str">
        <f>IFERROR((IF(COUNTIFS(Delivery[Driver ID], Delivery[[#This Row],[Driver ID]]) &lt; 16, "Under Utilized","Utilized")), "")</f>
        <v>Utilized</v>
      </c>
      <c r="J320" s="1" t="s">
        <v>34</v>
      </c>
      <c r="K320" s="1" t="s">
        <v>17</v>
      </c>
      <c r="L320" s="1">
        <v>197</v>
      </c>
      <c r="M320" s="1">
        <v>25</v>
      </c>
      <c r="N320" s="1">
        <f>Delivery[[#This Row],[Delivery Time (min)]]-Delivery[[#This Row],[Delays (min)]]</f>
        <v>172</v>
      </c>
      <c r="O320" s="1" t="str">
        <f>IF(Delivery[[#This Row],[Delays (min)]]&gt;0,"Delayed", "On time")</f>
        <v>Delayed</v>
      </c>
      <c r="P320" s="1" t="str">
        <f>IF(Delivery[[#This Row],[Delays (min)]]&gt;15, "Extremely Delayed", IF(Delivery[[#This Row],[Delays (min)]]=0, "On time",  "Delayed"))</f>
        <v>Extremely Delayed</v>
      </c>
      <c r="Q320" s="1">
        <f>COUNTA(_xlfn.UNIQUE(Delivery[Driver ID]))</f>
        <v>100</v>
      </c>
      <c r="R320" s="1" t="s">
        <v>25</v>
      </c>
      <c r="S320" s="1">
        <f>COUNTA(_xlfn.UNIQUE(Delivery[Route]))</f>
        <v>5</v>
      </c>
      <c r="T320" s="1" t="s">
        <v>19</v>
      </c>
      <c r="U320" s="1" t="s">
        <v>20</v>
      </c>
      <c r="V320" s="1" t="s">
        <v>37</v>
      </c>
      <c r="W320" s="2">
        <v>45170.499305555553</v>
      </c>
    </row>
    <row r="321" spans="1:23" ht="15.75" customHeight="1" x14ac:dyDescent="0.35">
      <c r="A321" s="1">
        <v>1320</v>
      </c>
      <c r="B321" s="1" t="s">
        <v>460</v>
      </c>
      <c r="C321" s="1">
        <f>COUNTA(_xlfn.UNIQUE(Delivery[Delivery City]))</f>
        <v>5</v>
      </c>
      <c r="D321" s="1" t="s">
        <v>156</v>
      </c>
      <c r="E321" s="2">
        <v>45171.408333333333</v>
      </c>
      <c r="F321" s="1" t="s">
        <v>14</v>
      </c>
      <c r="G321" s="1" t="s">
        <v>100</v>
      </c>
      <c r="H321" s="20">
        <f>IFERROR(Delivery[[#This Row],[Delivery Time (min)]]/COUNTIFS(Delivery[Driver ID],Delivery[[#This Row],[Driver ID]]),"")</f>
        <v>7.8461538461538458</v>
      </c>
      <c r="I321" s="17" t="str">
        <f>IFERROR((IF(COUNTIFS(Delivery[Driver ID], Delivery[[#This Row],[Driver ID]]) &lt; 16, "Under Utilized","Utilized")), "")</f>
        <v>Under Utilized</v>
      </c>
      <c r="J321" s="1" t="s">
        <v>16</v>
      </c>
      <c r="K321" s="1" t="s">
        <v>17</v>
      </c>
      <c r="L321" s="1">
        <v>102</v>
      </c>
      <c r="M321" s="1">
        <v>9</v>
      </c>
      <c r="N321" s="1">
        <f>Delivery[[#This Row],[Delivery Time (min)]]-Delivery[[#This Row],[Delays (min)]]</f>
        <v>93</v>
      </c>
      <c r="O321" s="1" t="str">
        <f>IF(Delivery[[#This Row],[Delays (min)]]&gt;0,"Delayed", "On time")</f>
        <v>Delayed</v>
      </c>
      <c r="P321" s="1" t="str">
        <f>IF(Delivery[[#This Row],[Delays (min)]]&gt;15, "Extremely Delayed", IF(Delivery[[#This Row],[Delays (min)]]=0, "On time",  "Delayed"))</f>
        <v>Delayed</v>
      </c>
      <c r="Q321" s="1">
        <f>COUNTA(_xlfn.UNIQUE(Delivery[Driver ID]))</f>
        <v>100</v>
      </c>
      <c r="R321" s="1" t="s">
        <v>25</v>
      </c>
      <c r="S321" s="1">
        <f>COUNTA(_xlfn.UNIQUE(Delivery[Route]))</f>
        <v>5</v>
      </c>
      <c r="T321" s="1" t="s">
        <v>26</v>
      </c>
      <c r="U321" s="1" t="s">
        <v>27</v>
      </c>
      <c r="V321" s="1" t="s">
        <v>37</v>
      </c>
      <c r="W321" s="2">
        <v>45170.393055555556</v>
      </c>
    </row>
    <row r="322" spans="1:23" ht="15.75" customHeight="1" x14ac:dyDescent="0.35">
      <c r="A322" s="1">
        <v>1321</v>
      </c>
      <c r="B322" s="1" t="s">
        <v>461</v>
      </c>
      <c r="C322" s="1">
        <f>COUNTA(_xlfn.UNIQUE(Delivery[Delivery City]))</f>
        <v>5</v>
      </c>
      <c r="D322" s="1" t="s">
        <v>154</v>
      </c>
      <c r="E322" s="2">
        <v>45177.438888888886</v>
      </c>
      <c r="F322" s="1" t="s">
        <v>38</v>
      </c>
      <c r="G322" s="1" t="s">
        <v>93</v>
      </c>
      <c r="H322" s="20">
        <f>IFERROR(Delivery[[#This Row],[Delivery Time (min)]]/COUNTIFS(Delivery[Driver ID],Delivery[[#This Row],[Driver ID]]),"")</f>
        <v>15.076923076923077</v>
      </c>
      <c r="I322" s="17" t="str">
        <f>IFERROR((IF(COUNTIFS(Delivery[Driver ID], Delivery[[#This Row],[Driver ID]]) &lt; 16, "Under Utilized","Utilized")), "")</f>
        <v>Under Utilized</v>
      </c>
      <c r="J322" s="1" t="s">
        <v>16</v>
      </c>
      <c r="K322" s="1" t="s">
        <v>17</v>
      </c>
      <c r="L322" s="1">
        <v>196</v>
      </c>
      <c r="M322" s="1">
        <v>23</v>
      </c>
      <c r="N322" s="1">
        <f>Delivery[[#This Row],[Delivery Time (min)]]-Delivery[[#This Row],[Delays (min)]]</f>
        <v>173</v>
      </c>
      <c r="O322" s="1" t="str">
        <f>IF(Delivery[[#This Row],[Delays (min)]]&gt;0,"Delayed", "On time")</f>
        <v>Delayed</v>
      </c>
      <c r="P322" s="1" t="str">
        <f>IF(Delivery[[#This Row],[Delays (min)]]&gt;15, "Extremely Delayed", IF(Delivery[[#This Row],[Delays (min)]]=0, "On time",  "Delayed"))</f>
        <v>Extremely Delayed</v>
      </c>
      <c r="Q322" s="1">
        <f>COUNTA(_xlfn.UNIQUE(Delivery[Driver ID]))</f>
        <v>100</v>
      </c>
      <c r="R322" s="1" t="s">
        <v>30</v>
      </c>
      <c r="S322" s="1">
        <f>COUNTA(_xlfn.UNIQUE(Delivery[Route]))</f>
        <v>5</v>
      </c>
      <c r="T322" s="1" t="s">
        <v>43</v>
      </c>
      <c r="U322" s="1" t="s">
        <v>36</v>
      </c>
      <c r="V322" s="1" t="s">
        <v>37</v>
      </c>
      <c r="W322" s="2">
        <v>45170.613888888889</v>
      </c>
    </row>
    <row r="323" spans="1:23" ht="15.75" customHeight="1" x14ac:dyDescent="0.35">
      <c r="A323" s="1">
        <v>1322</v>
      </c>
      <c r="B323" s="1" t="s">
        <v>462</v>
      </c>
      <c r="C323" s="1">
        <f>COUNTA(_xlfn.UNIQUE(Delivery[Delivery City]))</f>
        <v>5</v>
      </c>
      <c r="D323" s="1" t="s">
        <v>150</v>
      </c>
      <c r="E323" s="2">
        <v>45172.534722222219</v>
      </c>
      <c r="F323" s="1" t="s">
        <v>14</v>
      </c>
      <c r="G323" s="1" t="s">
        <v>22</v>
      </c>
      <c r="H323" s="20">
        <f>IFERROR(Delivery[[#This Row],[Delivery Time (min)]]/COUNTIFS(Delivery[Driver ID],Delivery[[#This Row],[Driver ID]]),"")</f>
        <v>4.4705882352941178</v>
      </c>
      <c r="I323" s="17" t="str">
        <f>IFERROR((IF(COUNTIFS(Delivery[Driver ID], Delivery[[#This Row],[Driver ID]]) &lt; 16, "Under Utilized","Utilized")), "")</f>
        <v>Utilized</v>
      </c>
      <c r="J323" s="1" t="s">
        <v>34</v>
      </c>
      <c r="K323" s="1" t="s">
        <v>47</v>
      </c>
      <c r="L323" s="1">
        <v>76</v>
      </c>
      <c r="M323" s="1">
        <v>26</v>
      </c>
      <c r="N323" s="1">
        <f>Delivery[[#This Row],[Delivery Time (min)]]-Delivery[[#This Row],[Delays (min)]]</f>
        <v>50</v>
      </c>
      <c r="O323" s="1" t="str">
        <f>IF(Delivery[[#This Row],[Delays (min)]]&gt;0,"Delayed", "On time")</f>
        <v>Delayed</v>
      </c>
      <c r="P323" s="1" t="str">
        <f>IF(Delivery[[#This Row],[Delays (min)]]&gt;15, "Extremely Delayed", IF(Delivery[[#This Row],[Delays (min)]]=0, "On time",  "Delayed"))</f>
        <v>Extremely Delayed</v>
      </c>
      <c r="Q323" s="1">
        <f>COUNTA(_xlfn.UNIQUE(Delivery[Driver ID]))</f>
        <v>100</v>
      </c>
      <c r="R323" s="1" t="s">
        <v>25</v>
      </c>
      <c r="S323" s="1">
        <f>COUNTA(_xlfn.UNIQUE(Delivery[Route]))</f>
        <v>5</v>
      </c>
      <c r="T323" s="1" t="s">
        <v>26</v>
      </c>
      <c r="U323" s="1" t="s">
        <v>20</v>
      </c>
      <c r="V323" s="1" t="s">
        <v>41</v>
      </c>
      <c r="W323" s="2">
        <v>45170.67291666667</v>
      </c>
    </row>
    <row r="324" spans="1:23" ht="15.75" customHeight="1" x14ac:dyDescent="0.35">
      <c r="A324" s="1">
        <v>1323</v>
      </c>
      <c r="B324" s="1" t="s">
        <v>463</v>
      </c>
      <c r="C324" s="1">
        <f>COUNTA(_xlfn.UNIQUE(Delivery[Delivery City]))</f>
        <v>5</v>
      </c>
      <c r="D324" s="1" t="s">
        <v>167</v>
      </c>
      <c r="E324" s="2">
        <v>45172.607638888891</v>
      </c>
      <c r="F324" s="1" t="s">
        <v>14</v>
      </c>
      <c r="G324" s="1" t="s">
        <v>130</v>
      </c>
      <c r="H324" s="20">
        <f>IFERROR(Delivery[[#This Row],[Delivery Time (min)]]/COUNTIFS(Delivery[Driver ID],Delivery[[#This Row],[Driver ID]]),"")</f>
        <v>13.3125</v>
      </c>
      <c r="I324" s="17" t="str">
        <f>IFERROR((IF(COUNTIFS(Delivery[Driver ID], Delivery[[#This Row],[Driver ID]]) &lt; 16, "Under Utilized","Utilized")), "")</f>
        <v>Utilized</v>
      </c>
      <c r="J324" s="1" t="s">
        <v>23</v>
      </c>
      <c r="K324" s="1" t="s">
        <v>24</v>
      </c>
      <c r="L324" s="1">
        <v>213</v>
      </c>
      <c r="M324" s="1">
        <v>4</v>
      </c>
      <c r="N324" s="1">
        <f>Delivery[[#This Row],[Delivery Time (min)]]-Delivery[[#This Row],[Delays (min)]]</f>
        <v>209</v>
      </c>
      <c r="O324" s="1" t="str">
        <f>IF(Delivery[[#This Row],[Delays (min)]]&gt;0,"Delayed", "On time")</f>
        <v>Delayed</v>
      </c>
      <c r="P324" s="1" t="str">
        <f>IF(Delivery[[#This Row],[Delays (min)]]&gt;15, "Extremely Delayed", IF(Delivery[[#This Row],[Delays (min)]]=0, "On time",  "Delayed"))</f>
        <v>Delayed</v>
      </c>
      <c r="Q324" s="1">
        <f>COUNTA(_xlfn.UNIQUE(Delivery[Driver ID]))</f>
        <v>100</v>
      </c>
      <c r="R324" s="1" t="s">
        <v>18</v>
      </c>
      <c r="S324" s="1">
        <f>COUNTA(_xlfn.UNIQUE(Delivery[Route]))</f>
        <v>5</v>
      </c>
      <c r="T324" s="1" t="s">
        <v>26</v>
      </c>
      <c r="U324" s="1" t="s">
        <v>36</v>
      </c>
      <c r="V324" s="1" t="s">
        <v>21</v>
      </c>
      <c r="W324" s="2">
        <v>45170.667361111111</v>
      </c>
    </row>
    <row r="325" spans="1:23" ht="15.75" customHeight="1" x14ac:dyDescent="0.35">
      <c r="A325" s="1">
        <v>1324</v>
      </c>
      <c r="B325" s="1" t="s">
        <v>464</v>
      </c>
      <c r="C325" s="1">
        <f>COUNTA(_xlfn.UNIQUE(Delivery[Delivery City]))</f>
        <v>5</v>
      </c>
      <c r="D325" s="1" t="s">
        <v>156</v>
      </c>
      <c r="E325" s="2">
        <v>45176.656944444447</v>
      </c>
      <c r="F325" s="1" t="s">
        <v>38</v>
      </c>
      <c r="G325" s="1" t="s">
        <v>124</v>
      </c>
      <c r="H325" s="20">
        <f>IFERROR(Delivery[[#This Row],[Delivery Time (min)]]/COUNTIFS(Delivery[Driver ID],Delivery[[#This Row],[Driver ID]]),"")</f>
        <v>5.4090909090909092</v>
      </c>
      <c r="I325" s="17" t="str">
        <f>IFERROR((IF(COUNTIFS(Delivery[Driver ID], Delivery[[#This Row],[Driver ID]]) &lt; 16, "Under Utilized","Utilized")), "")</f>
        <v>Utilized</v>
      </c>
      <c r="J325" s="1" t="s">
        <v>16</v>
      </c>
      <c r="K325" s="1" t="s">
        <v>24</v>
      </c>
      <c r="L325" s="1">
        <v>119</v>
      </c>
      <c r="M325" s="1">
        <v>10</v>
      </c>
      <c r="N325" s="1">
        <f>Delivery[[#This Row],[Delivery Time (min)]]-Delivery[[#This Row],[Delays (min)]]</f>
        <v>109</v>
      </c>
      <c r="O325" s="1" t="str">
        <f>IF(Delivery[[#This Row],[Delays (min)]]&gt;0,"Delayed", "On time")</f>
        <v>Delayed</v>
      </c>
      <c r="P325" s="1" t="str">
        <f>IF(Delivery[[#This Row],[Delays (min)]]&gt;15, "Extremely Delayed", IF(Delivery[[#This Row],[Delays (min)]]=0, "On time",  "Delayed"))</f>
        <v>Delayed</v>
      </c>
      <c r="Q325" s="1">
        <f>COUNTA(_xlfn.UNIQUE(Delivery[Driver ID]))</f>
        <v>100</v>
      </c>
      <c r="R325" s="1" t="s">
        <v>18</v>
      </c>
      <c r="S325" s="1">
        <f>COUNTA(_xlfn.UNIQUE(Delivery[Route]))</f>
        <v>5</v>
      </c>
      <c r="T325" s="1" t="s">
        <v>19</v>
      </c>
      <c r="U325" s="1" t="s">
        <v>20</v>
      </c>
      <c r="V325" s="1" t="s">
        <v>21</v>
      </c>
      <c r="W325" s="2">
        <v>45170.520833333336</v>
      </c>
    </row>
    <row r="326" spans="1:23" ht="15.75" customHeight="1" x14ac:dyDescent="0.35">
      <c r="A326" s="1">
        <v>1325</v>
      </c>
      <c r="B326" s="1" t="s">
        <v>465</v>
      </c>
      <c r="C326" s="1">
        <f>COUNTA(_xlfn.UNIQUE(Delivery[Delivery City]))</f>
        <v>5</v>
      </c>
      <c r="D326" s="1" t="s">
        <v>150</v>
      </c>
      <c r="E326" s="2">
        <v>45170.654166666667</v>
      </c>
      <c r="F326" s="1" t="s">
        <v>14</v>
      </c>
      <c r="G326" s="1" t="s">
        <v>96</v>
      </c>
      <c r="H326" s="20">
        <f>IFERROR(Delivery[[#This Row],[Delivery Time (min)]]/COUNTIFS(Delivery[Driver ID],Delivery[[#This Row],[Driver ID]]),"")</f>
        <v>11.823529411764707</v>
      </c>
      <c r="I326" s="17" t="str">
        <f>IFERROR((IF(COUNTIFS(Delivery[Driver ID], Delivery[[#This Row],[Driver ID]]) &lt; 16, "Under Utilized","Utilized")), "")</f>
        <v>Utilized</v>
      </c>
      <c r="J326" s="1" t="s">
        <v>16</v>
      </c>
      <c r="K326" s="1" t="s">
        <v>47</v>
      </c>
      <c r="L326" s="1">
        <v>201</v>
      </c>
      <c r="M326" s="1">
        <v>7</v>
      </c>
      <c r="N326" s="1">
        <f>Delivery[[#This Row],[Delivery Time (min)]]-Delivery[[#This Row],[Delays (min)]]</f>
        <v>194</v>
      </c>
      <c r="O326" s="1" t="str">
        <f>IF(Delivery[[#This Row],[Delays (min)]]&gt;0,"Delayed", "On time")</f>
        <v>Delayed</v>
      </c>
      <c r="P326" s="1" t="str">
        <f>IF(Delivery[[#This Row],[Delays (min)]]&gt;15, "Extremely Delayed", IF(Delivery[[#This Row],[Delays (min)]]=0, "On time",  "Delayed"))</f>
        <v>Delayed</v>
      </c>
      <c r="Q326" s="1">
        <f>COUNTA(_xlfn.UNIQUE(Delivery[Driver ID]))</f>
        <v>100</v>
      </c>
      <c r="R326" s="1" t="s">
        <v>25</v>
      </c>
      <c r="S326" s="1">
        <f>COUNTA(_xlfn.UNIQUE(Delivery[Route]))</f>
        <v>5</v>
      </c>
      <c r="T326" s="1" t="s">
        <v>26</v>
      </c>
      <c r="U326" s="1" t="s">
        <v>27</v>
      </c>
      <c r="V326" s="1" t="s">
        <v>37</v>
      </c>
      <c r="W326" s="2">
        <v>45170.683333333334</v>
      </c>
    </row>
    <row r="327" spans="1:23" ht="15.75" customHeight="1" x14ac:dyDescent="0.35">
      <c r="A327" s="1">
        <v>1326</v>
      </c>
      <c r="B327" s="1" t="s">
        <v>466</v>
      </c>
      <c r="C327" s="1">
        <f>COUNTA(_xlfn.UNIQUE(Delivery[Delivery City]))</f>
        <v>5</v>
      </c>
      <c r="D327" s="1" t="s">
        <v>150</v>
      </c>
      <c r="E327" s="2">
        <v>45175.501388888886</v>
      </c>
      <c r="F327" s="1" t="s">
        <v>14</v>
      </c>
      <c r="G327" s="1" t="s">
        <v>50</v>
      </c>
      <c r="H327" s="20">
        <f>IFERROR(Delivery[[#This Row],[Delivery Time (min)]]/COUNTIFS(Delivery[Driver ID],Delivery[[#This Row],[Driver ID]]),"")</f>
        <v>9.384615384615385</v>
      </c>
      <c r="I327" s="17" t="str">
        <f>IFERROR((IF(COUNTIFS(Delivery[Driver ID], Delivery[[#This Row],[Driver ID]]) &lt; 16, "Under Utilized","Utilized")), "")</f>
        <v>Under Utilized</v>
      </c>
      <c r="J327" s="1" t="s">
        <v>34</v>
      </c>
      <c r="K327" s="1" t="s">
        <v>47</v>
      </c>
      <c r="L327" s="1">
        <v>122</v>
      </c>
      <c r="M327" s="1">
        <v>8</v>
      </c>
      <c r="N327" s="1">
        <f>Delivery[[#This Row],[Delivery Time (min)]]-Delivery[[#This Row],[Delays (min)]]</f>
        <v>114</v>
      </c>
      <c r="O327" s="1" t="str">
        <f>IF(Delivery[[#This Row],[Delays (min)]]&gt;0,"Delayed", "On time")</f>
        <v>Delayed</v>
      </c>
      <c r="P327" s="1" t="str">
        <f>IF(Delivery[[#This Row],[Delays (min)]]&gt;15, "Extremely Delayed", IF(Delivery[[#This Row],[Delays (min)]]=0, "On time",  "Delayed"))</f>
        <v>Delayed</v>
      </c>
      <c r="Q327" s="1">
        <f>COUNTA(_xlfn.UNIQUE(Delivery[Driver ID]))</f>
        <v>100</v>
      </c>
      <c r="R327" s="1" t="s">
        <v>30</v>
      </c>
      <c r="S327" s="1">
        <f>COUNTA(_xlfn.UNIQUE(Delivery[Route]))</f>
        <v>5</v>
      </c>
      <c r="T327" s="1" t="s">
        <v>19</v>
      </c>
      <c r="U327" s="1" t="s">
        <v>27</v>
      </c>
      <c r="V327" s="1" t="s">
        <v>41</v>
      </c>
      <c r="W327" s="2">
        <v>45170.490972222222</v>
      </c>
    </row>
    <row r="328" spans="1:23" ht="15.75" customHeight="1" x14ac:dyDescent="0.35">
      <c r="A328" s="1">
        <v>1327</v>
      </c>
      <c r="B328" s="1" t="s">
        <v>467</v>
      </c>
      <c r="C328" s="1">
        <f>COUNTA(_xlfn.UNIQUE(Delivery[Delivery City]))</f>
        <v>5</v>
      </c>
      <c r="D328" s="1" t="s">
        <v>156</v>
      </c>
      <c r="E328" s="2">
        <v>45171.489583333336</v>
      </c>
      <c r="F328" s="1" t="s">
        <v>38</v>
      </c>
      <c r="G328" s="1" t="s">
        <v>78</v>
      </c>
      <c r="H328" s="20">
        <f>IFERROR(Delivery[[#This Row],[Delivery Time (min)]]/COUNTIFS(Delivery[Driver ID],Delivery[[#This Row],[Driver ID]]),"")</f>
        <v>8.4761904761904763</v>
      </c>
      <c r="I328" s="17" t="str">
        <f>IFERROR((IF(COUNTIFS(Delivery[Driver ID], Delivery[[#This Row],[Driver ID]]) &lt; 16, "Under Utilized","Utilized")), "")</f>
        <v>Utilized</v>
      </c>
      <c r="J328" s="1" t="s">
        <v>16</v>
      </c>
      <c r="K328" s="1" t="s">
        <v>29</v>
      </c>
      <c r="L328" s="1">
        <v>178</v>
      </c>
      <c r="M328" s="1">
        <v>24</v>
      </c>
      <c r="N328" s="1">
        <f>Delivery[[#This Row],[Delivery Time (min)]]-Delivery[[#This Row],[Delays (min)]]</f>
        <v>154</v>
      </c>
      <c r="O328" s="1" t="str">
        <f>IF(Delivery[[#This Row],[Delays (min)]]&gt;0,"Delayed", "On time")</f>
        <v>Delayed</v>
      </c>
      <c r="P328" s="1" t="str">
        <f>IF(Delivery[[#This Row],[Delays (min)]]&gt;15, "Extremely Delayed", IF(Delivery[[#This Row],[Delays (min)]]=0, "On time",  "Delayed"))</f>
        <v>Extremely Delayed</v>
      </c>
      <c r="Q328" s="1">
        <f>COUNTA(_xlfn.UNIQUE(Delivery[Driver ID]))</f>
        <v>100</v>
      </c>
      <c r="R328" s="1" t="s">
        <v>30</v>
      </c>
      <c r="S328" s="1">
        <f>COUNTA(_xlfn.UNIQUE(Delivery[Route]))</f>
        <v>5</v>
      </c>
      <c r="T328" s="1" t="s">
        <v>26</v>
      </c>
      <c r="U328" s="1" t="s">
        <v>27</v>
      </c>
      <c r="V328" s="1" t="s">
        <v>37</v>
      </c>
      <c r="W328" s="2">
        <v>45170.522916666669</v>
      </c>
    </row>
    <row r="329" spans="1:23" ht="15.75" customHeight="1" x14ac:dyDescent="0.35">
      <c r="A329" s="1">
        <v>1328</v>
      </c>
      <c r="B329" s="1" t="s">
        <v>468</v>
      </c>
      <c r="C329" s="1">
        <f>COUNTA(_xlfn.UNIQUE(Delivery[Delivery City]))</f>
        <v>5</v>
      </c>
      <c r="D329" s="1" t="s">
        <v>154</v>
      </c>
      <c r="E329" s="2">
        <v>45171.539583333331</v>
      </c>
      <c r="F329" s="1" t="s">
        <v>38</v>
      </c>
      <c r="G329" s="1" t="s">
        <v>68</v>
      </c>
      <c r="H329" s="20">
        <f>IFERROR(Delivery[[#This Row],[Delivery Time (min)]]/COUNTIFS(Delivery[Driver ID],Delivery[[#This Row],[Driver ID]]),"")</f>
        <v>11.916666666666666</v>
      </c>
      <c r="I329" s="17" t="str">
        <f>IFERROR((IF(COUNTIFS(Delivery[Driver ID], Delivery[[#This Row],[Driver ID]]) &lt; 16, "Under Utilized","Utilized")), "")</f>
        <v>Under Utilized</v>
      </c>
      <c r="J329" s="1" t="s">
        <v>23</v>
      </c>
      <c r="K329" s="1" t="s">
        <v>29</v>
      </c>
      <c r="L329" s="1">
        <v>143</v>
      </c>
      <c r="M329" s="1">
        <v>14</v>
      </c>
      <c r="N329" s="1">
        <f>Delivery[[#This Row],[Delivery Time (min)]]-Delivery[[#This Row],[Delays (min)]]</f>
        <v>129</v>
      </c>
      <c r="O329" s="1" t="str">
        <f>IF(Delivery[[#This Row],[Delays (min)]]&gt;0,"Delayed", "On time")</f>
        <v>Delayed</v>
      </c>
      <c r="P329" s="1" t="str">
        <f>IF(Delivery[[#This Row],[Delays (min)]]&gt;15, "Extremely Delayed", IF(Delivery[[#This Row],[Delays (min)]]=0, "On time",  "Delayed"))</f>
        <v>Delayed</v>
      </c>
      <c r="Q329" s="1">
        <f>COUNTA(_xlfn.UNIQUE(Delivery[Driver ID]))</f>
        <v>100</v>
      </c>
      <c r="R329" s="1" t="s">
        <v>18</v>
      </c>
      <c r="S329" s="1">
        <f>COUNTA(_xlfn.UNIQUE(Delivery[Route]))</f>
        <v>5</v>
      </c>
      <c r="T329" s="1" t="s">
        <v>43</v>
      </c>
      <c r="U329" s="1" t="s">
        <v>20</v>
      </c>
      <c r="V329" s="1" t="s">
        <v>21</v>
      </c>
      <c r="W329" s="2">
        <v>45170.554166666669</v>
      </c>
    </row>
    <row r="330" spans="1:23" ht="15.75" customHeight="1" x14ac:dyDescent="0.35">
      <c r="A330" s="1">
        <v>1329</v>
      </c>
      <c r="B330" s="1" t="s">
        <v>469</v>
      </c>
      <c r="C330" s="1">
        <f>COUNTA(_xlfn.UNIQUE(Delivery[Delivery City]))</f>
        <v>5</v>
      </c>
      <c r="D330" s="1" t="s">
        <v>167</v>
      </c>
      <c r="E330" s="2">
        <v>45175.588194444441</v>
      </c>
      <c r="F330" s="1" t="s">
        <v>14</v>
      </c>
      <c r="G330" s="1" t="s">
        <v>102</v>
      </c>
      <c r="H330" s="20">
        <f>IFERROR(Delivery[[#This Row],[Delivery Time (min)]]/COUNTIFS(Delivery[Driver ID],Delivery[[#This Row],[Driver ID]]),"")</f>
        <v>13.642857142857142</v>
      </c>
      <c r="I330" s="17" t="str">
        <f>IFERROR((IF(COUNTIFS(Delivery[Driver ID], Delivery[[#This Row],[Driver ID]]) &lt; 16, "Under Utilized","Utilized")), "")</f>
        <v>Under Utilized</v>
      </c>
      <c r="J330" s="1" t="s">
        <v>16</v>
      </c>
      <c r="K330" s="1" t="s">
        <v>47</v>
      </c>
      <c r="L330" s="1">
        <v>191</v>
      </c>
      <c r="M330" s="1">
        <v>9</v>
      </c>
      <c r="N330" s="1">
        <f>Delivery[[#This Row],[Delivery Time (min)]]-Delivery[[#This Row],[Delays (min)]]</f>
        <v>182</v>
      </c>
      <c r="O330" s="1" t="str">
        <f>IF(Delivery[[#This Row],[Delays (min)]]&gt;0,"Delayed", "On time")</f>
        <v>Delayed</v>
      </c>
      <c r="P330" s="1" t="str">
        <f>IF(Delivery[[#This Row],[Delays (min)]]&gt;15, "Extremely Delayed", IF(Delivery[[#This Row],[Delays (min)]]=0, "On time",  "Delayed"))</f>
        <v>Delayed</v>
      </c>
      <c r="Q330" s="1">
        <f>COUNTA(_xlfn.UNIQUE(Delivery[Driver ID]))</f>
        <v>100</v>
      </c>
      <c r="R330" s="1" t="s">
        <v>25</v>
      </c>
      <c r="S330" s="1">
        <f>COUNTA(_xlfn.UNIQUE(Delivery[Route]))</f>
        <v>5</v>
      </c>
      <c r="T330" s="1" t="s">
        <v>26</v>
      </c>
      <c r="U330" s="1" t="s">
        <v>36</v>
      </c>
      <c r="V330" s="1" t="s">
        <v>41</v>
      </c>
      <c r="W330" s="2">
        <v>45170.362500000003</v>
      </c>
    </row>
    <row r="331" spans="1:23" ht="15.75" customHeight="1" x14ac:dyDescent="0.35">
      <c r="A331" s="1">
        <v>1330</v>
      </c>
      <c r="B331" s="1" t="s">
        <v>470</v>
      </c>
      <c r="C331" s="1">
        <f>COUNTA(_xlfn.UNIQUE(Delivery[Delivery City]))</f>
        <v>5</v>
      </c>
      <c r="D331" s="1" t="s">
        <v>154</v>
      </c>
      <c r="E331" s="2">
        <v>45177.584722222222</v>
      </c>
      <c r="F331" s="1" t="s">
        <v>38</v>
      </c>
      <c r="G331" s="1" t="s">
        <v>81</v>
      </c>
      <c r="H331" s="20">
        <f>IFERROR(Delivery[[#This Row],[Delivery Time (min)]]/COUNTIFS(Delivery[Driver ID],Delivery[[#This Row],[Driver ID]]),"")</f>
        <v>3.36</v>
      </c>
      <c r="I331" s="17" t="str">
        <f>IFERROR((IF(COUNTIFS(Delivery[Driver ID], Delivery[[#This Row],[Driver ID]]) &lt; 16, "Under Utilized","Utilized")), "")</f>
        <v>Utilized</v>
      </c>
      <c r="J331" s="1" t="s">
        <v>16</v>
      </c>
      <c r="K331" s="1" t="s">
        <v>24</v>
      </c>
      <c r="L331" s="1">
        <v>84</v>
      </c>
      <c r="M331" s="1">
        <v>15</v>
      </c>
      <c r="N331" s="1">
        <f>Delivery[[#This Row],[Delivery Time (min)]]-Delivery[[#This Row],[Delays (min)]]</f>
        <v>69</v>
      </c>
      <c r="O331" s="1" t="str">
        <f>IF(Delivery[[#This Row],[Delays (min)]]&gt;0,"Delayed", "On time")</f>
        <v>Delayed</v>
      </c>
      <c r="P331" s="1" t="str">
        <f>IF(Delivery[[#This Row],[Delays (min)]]&gt;15, "Extremely Delayed", IF(Delivery[[#This Row],[Delays (min)]]=0, "On time",  "Delayed"))</f>
        <v>Delayed</v>
      </c>
      <c r="Q331" s="1">
        <f>COUNTA(_xlfn.UNIQUE(Delivery[Driver ID]))</f>
        <v>100</v>
      </c>
      <c r="R331" s="1" t="s">
        <v>25</v>
      </c>
      <c r="S331" s="1">
        <f>COUNTA(_xlfn.UNIQUE(Delivery[Route]))</f>
        <v>5</v>
      </c>
      <c r="T331" s="1" t="s">
        <v>43</v>
      </c>
      <c r="U331" s="1" t="s">
        <v>20</v>
      </c>
      <c r="V331" s="1" t="s">
        <v>41</v>
      </c>
      <c r="W331" s="2">
        <v>45170.609027777777</v>
      </c>
    </row>
    <row r="332" spans="1:23" ht="15.75" customHeight="1" x14ac:dyDescent="0.35">
      <c r="A332" s="1">
        <v>1331</v>
      </c>
      <c r="B332" s="1" t="s">
        <v>471</v>
      </c>
      <c r="C332" s="1">
        <f>COUNTA(_xlfn.UNIQUE(Delivery[Delivery City]))</f>
        <v>5</v>
      </c>
      <c r="D332" s="1" t="s">
        <v>150</v>
      </c>
      <c r="E332" s="2">
        <v>45173.695138888892</v>
      </c>
      <c r="F332" s="1" t="s">
        <v>38</v>
      </c>
      <c r="G332" s="1" t="s">
        <v>22</v>
      </c>
      <c r="H332" s="20">
        <f>IFERROR(Delivery[[#This Row],[Delivery Time (min)]]/COUNTIFS(Delivery[Driver ID],Delivery[[#This Row],[Driver ID]]),"")</f>
        <v>5.3529411764705879</v>
      </c>
      <c r="I332" s="17" t="str">
        <f>IFERROR((IF(COUNTIFS(Delivery[Driver ID], Delivery[[#This Row],[Driver ID]]) &lt; 16, "Under Utilized","Utilized")), "")</f>
        <v>Utilized</v>
      </c>
      <c r="J332" s="1" t="s">
        <v>23</v>
      </c>
      <c r="K332" s="1" t="s">
        <v>29</v>
      </c>
      <c r="L332" s="1">
        <v>91</v>
      </c>
      <c r="M332" s="1">
        <v>17</v>
      </c>
      <c r="N332" s="1">
        <f>Delivery[[#This Row],[Delivery Time (min)]]-Delivery[[#This Row],[Delays (min)]]</f>
        <v>74</v>
      </c>
      <c r="O332" s="1" t="str">
        <f>IF(Delivery[[#This Row],[Delays (min)]]&gt;0,"Delayed", "On time")</f>
        <v>Delayed</v>
      </c>
      <c r="P332" s="1" t="str">
        <f>IF(Delivery[[#This Row],[Delays (min)]]&gt;15, "Extremely Delayed", IF(Delivery[[#This Row],[Delays (min)]]=0, "On time",  "Delayed"))</f>
        <v>Extremely Delayed</v>
      </c>
      <c r="Q332" s="1">
        <f>COUNTA(_xlfn.UNIQUE(Delivery[Driver ID]))</f>
        <v>100</v>
      </c>
      <c r="R332" s="1" t="s">
        <v>18</v>
      </c>
      <c r="S332" s="1">
        <f>COUNTA(_xlfn.UNIQUE(Delivery[Route]))</f>
        <v>5</v>
      </c>
      <c r="T332" s="1" t="s">
        <v>32</v>
      </c>
      <c r="U332" s="1" t="s">
        <v>20</v>
      </c>
      <c r="V332" s="1" t="s">
        <v>41</v>
      </c>
      <c r="W332" s="2">
        <v>45170.647222222222</v>
      </c>
    </row>
    <row r="333" spans="1:23" ht="15.75" customHeight="1" x14ac:dyDescent="0.35">
      <c r="A333" s="1">
        <v>1332</v>
      </c>
      <c r="B333" s="1" t="s">
        <v>472</v>
      </c>
      <c r="C333" s="1">
        <f>COUNTA(_xlfn.UNIQUE(Delivery[Delivery City]))</f>
        <v>5</v>
      </c>
      <c r="D333" s="1" t="s">
        <v>150</v>
      </c>
      <c r="E333" s="2">
        <v>45174.438194444447</v>
      </c>
      <c r="F333" s="1" t="s">
        <v>38</v>
      </c>
      <c r="G333" s="1" t="s">
        <v>64</v>
      </c>
      <c r="H333" s="20">
        <f>IFERROR(Delivery[[#This Row],[Delivery Time (min)]]/COUNTIFS(Delivery[Driver ID],Delivery[[#This Row],[Driver ID]]),"")</f>
        <v>4.2857142857142856</v>
      </c>
      <c r="I333" s="17" t="str">
        <f>IFERROR((IF(COUNTIFS(Delivery[Driver ID], Delivery[[#This Row],[Driver ID]]) &lt; 16, "Under Utilized","Utilized")), "")</f>
        <v>Utilized</v>
      </c>
      <c r="J333" s="1" t="s">
        <v>34</v>
      </c>
      <c r="K333" s="1" t="s">
        <v>29</v>
      </c>
      <c r="L333" s="1">
        <v>90</v>
      </c>
      <c r="M333" s="1">
        <v>9</v>
      </c>
      <c r="N333" s="1">
        <f>Delivery[[#This Row],[Delivery Time (min)]]-Delivery[[#This Row],[Delays (min)]]</f>
        <v>81</v>
      </c>
      <c r="O333" s="1" t="str">
        <f>IF(Delivery[[#This Row],[Delays (min)]]&gt;0,"Delayed", "On time")</f>
        <v>Delayed</v>
      </c>
      <c r="P333" s="1" t="str">
        <f>IF(Delivery[[#This Row],[Delays (min)]]&gt;15, "Extremely Delayed", IF(Delivery[[#This Row],[Delays (min)]]=0, "On time",  "Delayed"))</f>
        <v>Delayed</v>
      </c>
      <c r="Q333" s="1">
        <f>COUNTA(_xlfn.UNIQUE(Delivery[Driver ID]))</f>
        <v>100</v>
      </c>
      <c r="R333" s="1" t="s">
        <v>25</v>
      </c>
      <c r="S333" s="1">
        <f>COUNTA(_xlfn.UNIQUE(Delivery[Route]))</f>
        <v>5</v>
      </c>
      <c r="T333" s="1" t="s">
        <v>40</v>
      </c>
      <c r="U333" s="1" t="s">
        <v>20</v>
      </c>
      <c r="V333" s="1" t="s">
        <v>21</v>
      </c>
      <c r="W333" s="2">
        <v>45170.660416666666</v>
      </c>
    </row>
    <row r="334" spans="1:23" ht="15.75" customHeight="1" x14ac:dyDescent="0.35">
      <c r="A334" s="1">
        <v>1333</v>
      </c>
      <c r="B334" s="1" t="s">
        <v>473</v>
      </c>
      <c r="C334" s="1">
        <f>COUNTA(_xlfn.UNIQUE(Delivery[Delivery City]))</f>
        <v>5</v>
      </c>
      <c r="D334" s="1" t="s">
        <v>150</v>
      </c>
      <c r="E334" s="2">
        <v>45173.690972222219</v>
      </c>
      <c r="F334" s="1" t="s">
        <v>14</v>
      </c>
      <c r="G334" s="1" t="s">
        <v>80</v>
      </c>
      <c r="H334" s="20">
        <f>IFERROR(Delivery[[#This Row],[Delivery Time (min)]]/COUNTIFS(Delivery[Driver ID],Delivery[[#This Row],[Driver ID]]),"")</f>
        <v>12.333333333333334</v>
      </c>
      <c r="I334" s="17" t="str">
        <f>IFERROR((IF(COUNTIFS(Delivery[Driver ID], Delivery[[#This Row],[Driver ID]]) &lt; 16, "Under Utilized","Utilized")), "")</f>
        <v>Under Utilized</v>
      </c>
      <c r="J334" s="1" t="s">
        <v>23</v>
      </c>
      <c r="K334" s="1" t="s">
        <v>35</v>
      </c>
      <c r="L334" s="1">
        <v>185</v>
      </c>
      <c r="M334" s="1">
        <v>13</v>
      </c>
      <c r="N334" s="1">
        <f>Delivery[[#This Row],[Delivery Time (min)]]-Delivery[[#This Row],[Delays (min)]]</f>
        <v>172</v>
      </c>
      <c r="O334" s="1" t="str">
        <f>IF(Delivery[[#This Row],[Delays (min)]]&gt;0,"Delayed", "On time")</f>
        <v>Delayed</v>
      </c>
      <c r="P334" s="1" t="str">
        <f>IF(Delivery[[#This Row],[Delays (min)]]&gt;15, "Extremely Delayed", IF(Delivery[[#This Row],[Delays (min)]]=0, "On time",  "Delayed"))</f>
        <v>Delayed</v>
      </c>
      <c r="Q334" s="1">
        <f>COUNTA(_xlfn.UNIQUE(Delivery[Driver ID]))</f>
        <v>100</v>
      </c>
      <c r="R334" s="1" t="s">
        <v>30</v>
      </c>
      <c r="S334" s="1">
        <f>COUNTA(_xlfn.UNIQUE(Delivery[Route]))</f>
        <v>5</v>
      </c>
      <c r="T334" s="1" t="s">
        <v>40</v>
      </c>
      <c r="U334" s="1" t="s">
        <v>36</v>
      </c>
      <c r="V334" s="1" t="s">
        <v>21</v>
      </c>
      <c r="W334" s="2">
        <v>45170.37222222222</v>
      </c>
    </row>
    <row r="335" spans="1:23" ht="15.75" customHeight="1" x14ac:dyDescent="0.35">
      <c r="A335" s="1">
        <v>1334</v>
      </c>
      <c r="B335" s="1" t="s">
        <v>474</v>
      </c>
      <c r="C335" s="1">
        <f>COUNTA(_xlfn.UNIQUE(Delivery[Delivery City]))</f>
        <v>5</v>
      </c>
      <c r="D335" s="1" t="s">
        <v>159</v>
      </c>
      <c r="E335" s="2">
        <v>45176.573611111111</v>
      </c>
      <c r="F335" s="1" t="s">
        <v>14</v>
      </c>
      <c r="G335" s="1" t="s">
        <v>106</v>
      </c>
      <c r="H335" s="20">
        <f>IFERROR(Delivery[[#This Row],[Delivery Time (min)]]/COUNTIFS(Delivery[Driver ID],Delivery[[#This Row],[Driver ID]]),"")</f>
        <v>17.272727272727273</v>
      </c>
      <c r="I335" s="17" t="str">
        <f>IFERROR((IF(COUNTIFS(Delivery[Driver ID], Delivery[[#This Row],[Driver ID]]) &lt; 16, "Under Utilized","Utilized")), "")</f>
        <v>Under Utilized</v>
      </c>
      <c r="J335" s="1" t="s">
        <v>16</v>
      </c>
      <c r="K335" s="1" t="s">
        <v>17</v>
      </c>
      <c r="L335" s="1">
        <v>190</v>
      </c>
      <c r="M335" s="1">
        <v>28</v>
      </c>
      <c r="N335" s="1">
        <f>Delivery[[#This Row],[Delivery Time (min)]]-Delivery[[#This Row],[Delays (min)]]</f>
        <v>162</v>
      </c>
      <c r="O335" s="1" t="str">
        <f>IF(Delivery[[#This Row],[Delays (min)]]&gt;0,"Delayed", "On time")</f>
        <v>Delayed</v>
      </c>
      <c r="P335" s="1" t="str">
        <f>IF(Delivery[[#This Row],[Delays (min)]]&gt;15, "Extremely Delayed", IF(Delivery[[#This Row],[Delays (min)]]=0, "On time",  "Delayed"))</f>
        <v>Extremely Delayed</v>
      </c>
      <c r="Q335" s="1">
        <f>COUNTA(_xlfn.UNIQUE(Delivery[Driver ID]))</f>
        <v>100</v>
      </c>
      <c r="R335" s="1" t="s">
        <v>30</v>
      </c>
      <c r="S335" s="1">
        <f>COUNTA(_xlfn.UNIQUE(Delivery[Route]))</f>
        <v>5</v>
      </c>
      <c r="T335" s="1" t="s">
        <v>32</v>
      </c>
      <c r="U335" s="1" t="s">
        <v>27</v>
      </c>
      <c r="V335" s="1" t="s">
        <v>37</v>
      </c>
      <c r="W335" s="2">
        <v>45170.680555555555</v>
      </c>
    </row>
    <row r="336" spans="1:23" ht="15.75" customHeight="1" x14ac:dyDescent="0.35">
      <c r="A336" s="1">
        <v>1335</v>
      </c>
      <c r="B336" s="1" t="s">
        <v>475</v>
      </c>
      <c r="C336" s="1">
        <f>COUNTA(_xlfn.UNIQUE(Delivery[Delivery City]))</f>
        <v>5</v>
      </c>
      <c r="D336" s="1" t="s">
        <v>156</v>
      </c>
      <c r="E336" s="2">
        <v>45177.54583333333</v>
      </c>
      <c r="F336" s="1" t="s">
        <v>38</v>
      </c>
      <c r="G336" s="1" t="s">
        <v>64</v>
      </c>
      <c r="H336" s="20">
        <f>IFERROR(Delivery[[#This Row],[Delivery Time (min)]]/COUNTIFS(Delivery[Driver ID],Delivery[[#This Row],[Driver ID]]),"")</f>
        <v>5.6190476190476186</v>
      </c>
      <c r="I336" s="17" t="str">
        <f>IFERROR((IF(COUNTIFS(Delivery[Driver ID], Delivery[[#This Row],[Driver ID]]) &lt; 16, "Under Utilized","Utilized")), "")</f>
        <v>Utilized</v>
      </c>
      <c r="J336" s="1" t="s">
        <v>16</v>
      </c>
      <c r="K336" s="1" t="s">
        <v>35</v>
      </c>
      <c r="L336" s="1">
        <v>118</v>
      </c>
      <c r="M336" s="1">
        <v>18</v>
      </c>
      <c r="N336" s="1">
        <f>Delivery[[#This Row],[Delivery Time (min)]]-Delivery[[#This Row],[Delays (min)]]</f>
        <v>100</v>
      </c>
      <c r="O336" s="1" t="str">
        <f>IF(Delivery[[#This Row],[Delays (min)]]&gt;0,"Delayed", "On time")</f>
        <v>Delayed</v>
      </c>
      <c r="P336" s="1" t="str">
        <f>IF(Delivery[[#This Row],[Delays (min)]]&gt;15, "Extremely Delayed", IF(Delivery[[#This Row],[Delays (min)]]=0, "On time",  "Delayed"))</f>
        <v>Extremely Delayed</v>
      </c>
      <c r="Q336" s="1">
        <f>COUNTA(_xlfn.UNIQUE(Delivery[Driver ID]))</f>
        <v>100</v>
      </c>
      <c r="R336" s="1" t="s">
        <v>30</v>
      </c>
      <c r="S336" s="1">
        <f>COUNTA(_xlfn.UNIQUE(Delivery[Route]))</f>
        <v>5</v>
      </c>
      <c r="T336" s="1" t="s">
        <v>43</v>
      </c>
      <c r="U336" s="1" t="s">
        <v>27</v>
      </c>
      <c r="V336" s="1" t="s">
        <v>21</v>
      </c>
      <c r="W336" s="2">
        <v>45170.494444444441</v>
      </c>
    </row>
    <row r="337" spans="1:23" ht="15.75" customHeight="1" x14ac:dyDescent="0.35">
      <c r="A337" s="1">
        <v>1336</v>
      </c>
      <c r="B337" s="1" t="s">
        <v>476</v>
      </c>
      <c r="C337" s="1">
        <f>COUNTA(_xlfn.UNIQUE(Delivery[Delivery City]))</f>
        <v>5</v>
      </c>
      <c r="D337" s="1" t="s">
        <v>156</v>
      </c>
      <c r="E337" s="2">
        <v>45174.59097222222</v>
      </c>
      <c r="F337" s="1" t="s">
        <v>38</v>
      </c>
      <c r="G337" s="1" t="s">
        <v>137</v>
      </c>
      <c r="H337" s="20">
        <f>IFERROR(Delivery[[#This Row],[Delivery Time (min)]]/COUNTIFS(Delivery[Driver ID],Delivery[[#This Row],[Driver ID]]),"")</f>
        <v>11.285714285714286</v>
      </c>
      <c r="I337" s="17" t="str">
        <f>IFERROR((IF(COUNTIFS(Delivery[Driver ID], Delivery[[#This Row],[Driver ID]]) &lt; 16, "Under Utilized","Utilized")), "")</f>
        <v>Utilized</v>
      </c>
      <c r="J337" s="1" t="s">
        <v>23</v>
      </c>
      <c r="K337" s="1" t="s">
        <v>35</v>
      </c>
      <c r="L337" s="1">
        <v>237</v>
      </c>
      <c r="M337" s="1">
        <v>9</v>
      </c>
      <c r="N337" s="1">
        <f>Delivery[[#This Row],[Delivery Time (min)]]-Delivery[[#This Row],[Delays (min)]]</f>
        <v>228</v>
      </c>
      <c r="O337" s="1" t="str">
        <f>IF(Delivery[[#This Row],[Delays (min)]]&gt;0,"Delayed", "On time")</f>
        <v>Delayed</v>
      </c>
      <c r="P337" s="1" t="str">
        <f>IF(Delivery[[#This Row],[Delays (min)]]&gt;15, "Extremely Delayed", IF(Delivery[[#This Row],[Delays (min)]]=0, "On time",  "Delayed"))</f>
        <v>Delayed</v>
      </c>
      <c r="Q337" s="1">
        <f>COUNTA(_xlfn.UNIQUE(Delivery[Driver ID]))</f>
        <v>100</v>
      </c>
      <c r="R337" s="1" t="s">
        <v>25</v>
      </c>
      <c r="S337" s="1">
        <f>COUNTA(_xlfn.UNIQUE(Delivery[Route]))</f>
        <v>5</v>
      </c>
      <c r="T337" s="1" t="s">
        <v>26</v>
      </c>
      <c r="U337" s="1" t="s">
        <v>27</v>
      </c>
      <c r="V337" s="1" t="s">
        <v>21</v>
      </c>
      <c r="W337" s="2">
        <v>45170.386805555558</v>
      </c>
    </row>
    <row r="338" spans="1:23" ht="15.75" customHeight="1" x14ac:dyDescent="0.35">
      <c r="A338" s="1">
        <v>1337</v>
      </c>
      <c r="B338" s="1" t="s">
        <v>477</v>
      </c>
      <c r="C338" s="1">
        <f>COUNTA(_xlfn.UNIQUE(Delivery[Delivery City]))</f>
        <v>5</v>
      </c>
      <c r="D338" s="1" t="s">
        <v>154</v>
      </c>
      <c r="E338" s="2">
        <v>45176.37222222222</v>
      </c>
      <c r="F338" s="1" t="s">
        <v>14</v>
      </c>
      <c r="G338" s="1" t="s">
        <v>75</v>
      </c>
      <c r="H338" s="20">
        <f>IFERROR(Delivery[[#This Row],[Delivery Time (min)]]/COUNTIFS(Delivery[Driver ID],Delivery[[#This Row],[Driver ID]]),"")</f>
        <v>9.5714285714285712</v>
      </c>
      <c r="I338" s="17" t="str">
        <f>IFERROR((IF(COUNTIFS(Delivery[Driver ID], Delivery[[#This Row],[Driver ID]]) &lt; 16, "Under Utilized","Utilized")), "")</f>
        <v>Under Utilized</v>
      </c>
      <c r="J338" s="1" t="s">
        <v>16</v>
      </c>
      <c r="K338" s="1" t="s">
        <v>47</v>
      </c>
      <c r="L338" s="1">
        <v>67</v>
      </c>
      <c r="M338" s="1">
        <v>2</v>
      </c>
      <c r="N338" s="1">
        <f>Delivery[[#This Row],[Delivery Time (min)]]-Delivery[[#This Row],[Delays (min)]]</f>
        <v>65</v>
      </c>
      <c r="O338" s="1" t="str">
        <f>IF(Delivery[[#This Row],[Delays (min)]]&gt;0,"Delayed", "On time")</f>
        <v>Delayed</v>
      </c>
      <c r="P338" s="1" t="str">
        <f>IF(Delivery[[#This Row],[Delays (min)]]&gt;15, "Extremely Delayed", IF(Delivery[[#This Row],[Delays (min)]]=0, "On time",  "Delayed"))</f>
        <v>Delayed</v>
      </c>
      <c r="Q338" s="1">
        <f>COUNTA(_xlfn.UNIQUE(Delivery[Driver ID]))</f>
        <v>100</v>
      </c>
      <c r="R338" s="1" t="s">
        <v>25</v>
      </c>
      <c r="S338" s="1">
        <f>COUNTA(_xlfn.UNIQUE(Delivery[Route]))</f>
        <v>5</v>
      </c>
      <c r="T338" s="1" t="s">
        <v>40</v>
      </c>
      <c r="U338" s="1" t="s">
        <v>36</v>
      </c>
      <c r="V338" s="1" t="s">
        <v>21</v>
      </c>
      <c r="W338" s="2">
        <v>45170.673611111109</v>
      </c>
    </row>
    <row r="339" spans="1:23" ht="15.75" customHeight="1" x14ac:dyDescent="0.35">
      <c r="A339" s="1">
        <v>1338</v>
      </c>
      <c r="B339" s="1" t="s">
        <v>478</v>
      </c>
      <c r="C339" s="1">
        <f>COUNTA(_xlfn.UNIQUE(Delivery[Delivery City]))</f>
        <v>5</v>
      </c>
      <c r="D339" s="1" t="s">
        <v>159</v>
      </c>
      <c r="E339" s="2">
        <v>45176.536805555559</v>
      </c>
      <c r="F339" s="1" t="s">
        <v>38</v>
      </c>
      <c r="G339" s="1" t="s">
        <v>89</v>
      </c>
      <c r="H339" s="20">
        <f>IFERROR(Delivery[[#This Row],[Delivery Time (min)]]/COUNTIFS(Delivery[Driver ID],Delivery[[#This Row],[Driver ID]]),"")</f>
        <v>9.5500000000000007</v>
      </c>
      <c r="I339" s="17" t="str">
        <f>IFERROR((IF(COUNTIFS(Delivery[Driver ID], Delivery[[#This Row],[Driver ID]]) &lt; 16, "Under Utilized","Utilized")), "")</f>
        <v>Utilized</v>
      </c>
      <c r="J339" s="1" t="s">
        <v>23</v>
      </c>
      <c r="K339" s="1" t="s">
        <v>24</v>
      </c>
      <c r="L339" s="1">
        <v>191</v>
      </c>
      <c r="M339" s="1">
        <v>10</v>
      </c>
      <c r="N339" s="1">
        <f>Delivery[[#This Row],[Delivery Time (min)]]-Delivery[[#This Row],[Delays (min)]]</f>
        <v>181</v>
      </c>
      <c r="O339" s="1" t="str">
        <f>IF(Delivery[[#This Row],[Delays (min)]]&gt;0,"Delayed", "On time")</f>
        <v>Delayed</v>
      </c>
      <c r="P339" s="1" t="str">
        <f>IF(Delivery[[#This Row],[Delays (min)]]&gt;15, "Extremely Delayed", IF(Delivery[[#This Row],[Delays (min)]]=0, "On time",  "Delayed"))</f>
        <v>Delayed</v>
      </c>
      <c r="Q339" s="1">
        <f>COUNTA(_xlfn.UNIQUE(Delivery[Driver ID]))</f>
        <v>100</v>
      </c>
      <c r="R339" s="1" t="s">
        <v>30</v>
      </c>
      <c r="S339" s="1">
        <f>COUNTA(_xlfn.UNIQUE(Delivery[Route]))</f>
        <v>5</v>
      </c>
      <c r="T339" s="1" t="s">
        <v>40</v>
      </c>
      <c r="U339" s="1" t="s">
        <v>36</v>
      </c>
      <c r="V339" s="1" t="s">
        <v>41</v>
      </c>
      <c r="W339" s="2">
        <v>45170.590277777781</v>
      </c>
    </row>
    <row r="340" spans="1:23" ht="15.75" customHeight="1" x14ac:dyDescent="0.35">
      <c r="A340" s="1">
        <v>1339</v>
      </c>
      <c r="B340" s="1" t="s">
        <v>479</v>
      </c>
      <c r="C340" s="1">
        <f>COUNTA(_xlfn.UNIQUE(Delivery[Delivery City]))</f>
        <v>5</v>
      </c>
      <c r="D340" s="1" t="s">
        <v>150</v>
      </c>
      <c r="E340" s="2">
        <v>45173.606944444444</v>
      </c>
      <c r="F340" s="1" t="s">
        <v>14</v>
      </c>
      <c r="G340" s="1" t="s">
        <v>114</v>
      </c>
      <c r="H340" s="20">
        <f>IFERROR(Delivery[[#This Row],[Delivery Time (min)]]/COUNTIFS(Delivery[Driver ID],Delivery[[#This Row],[Driver ID]]),"")</f>
        <v>10.642857142857142</v>
      </c>
      <c r="I340" s="17" t="str">
        <f>IFERROR((IF(COUNTIFS(Delivery[Driver ID], Delivery[[#This Row],[Driver ID]]) &lt; 16, "Under Utilized","Utilized")), "")</f>
        <v>Under Utilized</v>
      </c>
      <c r="J340" s="1" t="s">
        <v>34</v>
      </c>
      <c r="K340" s="1" t="s">
        <v>24</v>
      </c>
      <c r="L340" s="1">
        <v>149</v>
      </c>
      <c r="M340" s="1">
        <v>7</v>
      </c>
      <c r="N340" s="1">
        <f>Delivery[[#This Row],[Delivery Time (min)]]-Delivery[[#This Row],[Delays (min)]]</f>
        <v>142</v>
      </c>
      <c r="O340" s="1" t="str">
        <f>IF(Delivery[[#This Row],[Delays (min)]]&gt;0,"Delayed", "On time")</f>
        <v>Delayed</v>
      </c>
      <c r="P340" s="1" t="str">
        <f>IF(Delivery[[#This Row],[Delays (min)]]&gt;15, "Extremely Delayed", IF(Delivery[[#This Row],[Delays (min)]]=0, "On time",  "Delayed"))</f>
        <v>Delayed</v>
      </c>
      <c r="Q340" s="1">
        <f>COUNTA(_xlfn.UNIQUE(Delivery[Driver ID]))</f>
        <v>100</v>
      </c>
      <c r="R340" s="1" t="s">
        <v>30</v>
      </c>
      <c r="S340" s="1">
        <f>COUNTA(_xlfn.UNIQUE(Delivery[Route]))</f>
        <v>5</v>
      </c>
      <c r="T340" s="1" t="s">
        <v>19</v>
      </c>
      <c r="U340" s="1" t="s">
        <v>20</v>
      </c>
      <c r="V340" s="1" t="s">
        <v>21</v>
      </c>
      <c r="W340" s="2">
        <v>45170.518055555556</v>
      </c>
    </row>
    <row r="341" spans="1:23" ht="15.75" customHeight="1" x14ac:dyDescent="0.35">
      <c r="A341" s="1">
        <v>1340</v>
      </c>
      <c r="B341" s="1" t="s">
        <v>480</v>
      </c>
      <c r="C341" s="1">
        <f>COUNTA(_xlfn.UNIQUE(Delivery[Delivery City]))</f>
        <v>5</v>
      </c>
      <c r="D341" s="1" t="s">
        <v>156</v>
      </c>
      <c r="E341" s="2">
        <v>45176.540972222225</v>
      </c>
      <c r="F341" s="1" t="s">
        <v>38</v>
      </c>
      <c r="G341" s="1" t="s">
        <v>60</v>
      </c>
      <c r="H341" s="20">
        <f>IFERROR(Delivery[[#This Row],[Delivery Time (min)]]/COUNTIFS(Delivery[Driver ID],Delivery[[#This Row],[Driver ID]]),"")</f>
        <v>12.647058823529411</v>
      </c>
      <c r="I341" s="17" t="str">
        <f>IFERROR((IF(COUNTIFS(Delivery[Driver ID], Delivery[[#This Row],[Driver ID]]) &lt; 16, "Under Utilized","Utilized")), "")</f>
        <v>Utilized</v>
      </c>
      <c r="J341" s="1" t="s">
        <v>34</v>
      </c>
      <c r="K341" s="1" t="s">
        <v>29</v>
      </c>
      <c r="L341" s="1">
        <v>215</v>
      </c>
      <c r="M341" s="1">
        <v>9</v>
      </c>
      <c r="N341" s="1">
        <f>Delivery[[#This Row],[Delivery Time (min)]]-Delivery[[#This Row],[Delays (min)]]</f>
        <v>206</v>
      </c>
      <c r="O341" s="1" t="str">
        <f>IF(Delivery[[#This Row],[Delays (min)]]&gt;0,"Delayed", "On time")</f>
        <v>Delayed</v>
      </c>
      <c r="P341" s="1" t="str">
        <f>IF(Delivery[[#This Row],[Delays (min)]]&gt;15, "Extremely Delayed", IF(Delivery[[#This Row],[Delays (min)]]=0, "On time",  "Delayed"))</f>
        <v>Delayed</v>
      </c>
      <c r="Q341" s="1">
        <f>COUNTA(_xlfn.UNIQUE(Delivery[Driver ID]))</f>
        <v>100</v>
      </c>
      <c r="R341" s="1" t="s">
        <v>30</v>
      </c>
      <c r="S341" s="1">
        <f>COUNTA(_xlfn.UNIQUE(Delivery[Route]))</f>
        <v>5</v>
      </c>
      <c r="T341" s="1" t="s">
        <v>19</v>
      </c>
      <c r="U341" s="1" t="s">
        <v>27</v>
      </c>
      <c r="V341" s="1" t="s">
        <v>21</v>
      </c>
      <c r="W341" s="2">
        <v>45170.378472222219</v>
      </c>
    </row>
    <row r="342" spans="1:23" ht="15.75" customHeight="1" x14ac:dyDescent="0.35">
      <c r="A342" s="1">
        <v>1341</v>
      </c>
      <c r="B342" s="1" t="s">
        <v>481</v>
      </c>
      <c r="C342" s="1">
        <f>COUNTA(_xlfn.UNIQUE(Delivery[Delivery City]))</f>
        <v>5</v>
      </c>
      <c r="D342" s="1" t="s">
        <v>167</v>
      </c>
      <c r="E342" s="2">
        <v>45177.345138888886</v>
      </c>
      <c r="F342" s="1" t="s">
        <v>38</v>
      </c>
      <c r="G342" s="1" t="s">
        <v>44</v>
      </c>
      <c r="H342" s="20">
        <f>IFERROR(Delivery[[#This Row],[Delivery Time (min)]]/COUNTIFS(Delivery[Driver ID],Delivery[[#This Row],[Driver ID]]),"")</f>
        <v>13.1875</v>
      </c>
      <c r="I342" s="17" t="str">
        <f>IFERROR((IF(COUNTIFS(Delivery[Driver ID], Delivery[[#This Row],[Driver ID]]) &lt; 16, "Under Utilized","Utilized")), "")</f>
        <v>Utilized</v>
      </c>
      <c r="J342" s="1" t="s">
        <v>34</v>
      </c>
      <c r="K342" s="1" t="s">
        <v>47</v>
      </c>
      <c r="L342" s="1">
        <v>211</v>
      </c>
      <c r="M342" s="1">
        <v>8</v>
      </c>
      <c r="N342" s="1">
        <f>Delivery[[#This Row],[Delivery Time (min)]]-Delivery[[#This Row],[Delays (min)]]</f>
        <v>203</v>
      </c>
      <c r="O342" s="1" t="str">
        <f>IF(Delivery[[#This Row],[Delays (min)]]&gt;0,"Delayed", "On time")</f>
        <v>Delayed</v>
      </c>
      <c r="P342" s="1" t="str">
        <f>IF(Delivery[[#This Row],[Delays (min)]]&gt;15, "Extremely Delayed", IF(Delivery[[#This Row],[Delays (min)]]=0, "On time",  "Delayed"))</f>
        <v>Delayed</v>
      </c>
      <c r="Q342" s="1">
        <f>COUNTA(_xlfn.UNIQUE(Delivery[Driver ID]))</f>
        <v>100</v>
      </c>
      <c r="R342" s="1" t="s">
        <v>18</v>
      </c>
      <c r="S342" s="1">
        <f>COUNTA(_xlfn.UNIQUE(Delivery[Route]))</f>
        <v>5</v>
      </c>
      <c r="T342" s="1" t="s">
        <v>26</v>
      </c>
      <c r="U342" s="1" t="s">
        <v>36</v>
      </c>
      <c r="V342" s="1" t="s">
        <v>37</v>
      </c>
      <c r="W342" s="2">
        <v>45170.430555555555</v>
      </c>
    </row>
    <row r="343" spans="1:23" ht="15.75" customHeight="1" x14ac:dyDescent="0.35">
      <c r="A343" s="1">
        <v>1342</v>
      </c>
      <c r="B343" s="1" t="s">
        <v>482</v>
      </c>
      <c r="C343" s="1">
        <f>COUNTA(_xlfn.UNIQUE(Delivery[Delivery City]))</f>
        <v>5</v>
      </c>
      <c r="D343" s="1" t="s">
        <v>150</v>
      </c>
      <c r="E343" s="2">
        <v>45172.679861111108</v>
      </c>
      <c r="F343" s="1" t="s">
        <v>38</v>
      </c>
      <c r="G343" s="1" t="s">
        <v>123</v>
      </c>
      <c r="H343" s="20">
        <f>IFERROR(Delivery[[#This Row],[Delivery Time (min)]]/COUNTIFS(Delivery[Driver ID],Delivery[[#This Row],[Driver ID]]),"")</f>
        <v>11.5625</v>
      </c>
      <c r="I343" s="17" t="str">
        <f>IFERROR((IF(COUNTIFS(Delivery[Driver ID], Delivery[[#This Row],[Driver ID]]) &lt; 16, "Under Utilized","Utilized")), "")</f>
        <v>Utilized</v>
      </c>
      <c r="J343" s="1" t="s">
        <v>16</v>
      </c>
      <c r="K343" s="1" t="s">
        <v>17</v>
      </c>
      <c r="L343" s="1">
        <v>185</v>
      </c>
      <c r="M343" s="1">
        <v>26</v>
      </c>
      <c r="N343" s="1">
        <f>Delivery[[#This Row],[Delivery Time (min)]]-Delivery[[#This Row],[Delays (min)]]</f>
        <v>159</v>
      </c>
      <c r="O343" s="1" t="str">
        <f>IF(Delivery[[#This Row],[Delays (min)]]&gt;0,"Delayed", "On time")</f>
        <v>Delayed</v>
      </c>
      <c r="P343" s="1" t="str">
        <f>IF(Delivery[[#This Row],[Delays (min)]]&gt;15, "Extremely Delayed", IF(Delivery[[#This Row],[Delays (min)]]=0, "On time",  "Delayed"))</f>
        <v>Extremely Delayed</v>
      </c>
      <c r="Q343" s="1">
        <f>COUNTA(_xlfn.UNIQUE(Delivery[Driver ID]))</f>
        <v>100</v>
      </c>
      <c r="R343" s="1" t="s">
        <v>25</v>
      </c>
      <c r="S343" s="1">
        <f>COUNTA(_xlfn.UNIQUE(Delivery[Route]))</f>
        <v>5</v>
      </c>
      <c r="T343" s="1" t="s">
        <v>26</v>
      </c>
      <c r="U343" s="1" t="s">
        <v>27</v>
      </c>
      <c r="V343" s="1" t="s">
        <v>41</v>
      </c>
      <c r="W343" s="2">
        <v>45170.726388888892</v>
      </c>
    </row>
    <row r="344" spans="1:23" ht="15.75" customHeight="1" x14ac:dyDescent="0.35">
      <c r="A344" s="1">
        <v>1343</v>
      </c>
      <c r="B344" s="1" t="s">
        <v>483</v>
      </c>
      <c r="C344" s="1">
        <f>COUNTA(_xlfn.UNIQUE(Delivery[Delivery City]))</f>
        <v>5</v>
      </c>
      <c r="D344" s="1" t="s">
        <v>156</v>
      </c>
      <c r="E344" s="2">
        <v>45170.394444444442</v>
      </c>
      <c r="F344" s="1" t="s">
        <v>14</v>
      </c>
      <c r="G344" s="1" t="s">
        <v>129</v>
      </c>
      <c r="H344" s="20">
        <f>IFERROR(Delivery[[#This Row],[Delivery Time (min)]]/COUNTIFS(Delivery[Driver ID],Delivery[[#This Row],[Driver ID]]),"")</f>
        <v>8.8333333333333339</v>
      </c>
      <c r="I344" s="17" t="str">
        <f>IFERROR((IF(COUNTIFS(Delivery[Driver ID], Delivery[[#This Row],[Driver ID]]) &lt; 16, "Under Utilized","Utilized")), "")</f>
        <v>Under Utilized</v>
      </c>
      <c r="J344" s="1" t="s">
        <v>16</v>
      </c>
      <c r="K344" s="1" t="s">
        <v>35</v>
      </c>
      <c r="L344" s="1">
        <v>106</v>
      </c>
      <c r="M344" s="1">
        <v>24</v>
      </c>
      <c r="N344" s="1">
        <f>Delivery[[#This Row],[Delivery Time (min)]]-Delivery[[#This Row],[Delays (min)]]</f>
        <v>82</v>
      </c>
      <c r="O344" s="1" t="str">
        <f>IF(Delivery[[#This Row],[Delays (min)]]&gt;0,"Delayed", "On time")</f>
        <v>Delayed</v>
      </c>
      <c r="P344" s="1" t="str">
        <f>IF(Delivery[[#This Row],[Delays (min)]]&gt;15, "Extremely Delayed", IF(Delivery[[#This Row],[Delays (min)]]=0, "On time",  "Delayed"))</f>
        <v>Extremely Delayed</v>
      </c>
      <c r="Q344" s="1">
        <f>COUNTA(_xlfn.UNIQUE(Delivery[Driver ID]))</f>
        <v>100</v>
      </c>
      <c r="R344" s="1" t="s">
        <v>18</v>
      </c>
      <c r="S344" s="1">
        <f>COUNTA(_xlfn.UNIQUE(Delivery[Route]))</f>
        <v>5</v>
      </c>
      <c r="T344" s="1" t="s">
        <v>26</v>
      </c>
      <c r="U344" s="1" t="s">
        <v>27</v>
      </c>
      <c r="V344" s="1" t="s">
        <v>37</v>
      </c>
      <c r="W344" s="2">
        <v>45170.45416666667</v>
      </c>
    </row>
    <row r="345" spans="1:23" ht="15.75" customHeight="1" x14ac:dyDescent="0.35">
      <c r="A345" s="1">
        <v>1344</v>
      </c>
      <c r="B345" s="1" t="s">
        <v>484</v>
      </c>
      <c r="C345" s="1">
        <f>COUNTA(_xlfn.UNIQUE(Delivery[Delivery City]))</f>
        <v>5</v>
      </c>
      <c r="D345" s="1" t="s">
        <v>150</v>
      </c>
      <c r="E345" s="2">
        <v>45175.440972222219</v>
      </c>
      <c r="F345" s="1" t="s">
        <v>38</v>
      </c>
      <c r="G345" s="1" t="s">
        <v>28</v>
      </c>
      <c r="H345" s="20">
        <f>IFERROR(Delivery[[#This Row],[Delivery Time (min)]]/COUNTIFS(Delivery[Driver ID],Delivery[[#This Row],[Driver ID]]),"")</f>
        <v>10.4</v>
      </c>
      <c r="I345" s="17" t="str">
        <f>IFERROR((IF(COUNTIFS(Delivery[Driver ID], Delivery[[#This Row],[Driver ID]]) &lt; 16, "Under Utilized","Utilized")), "")</f>
        <v>Under Utilized</v>
      </c>
      <c r="J345" s="1" t="s">
        <v>23</v>
      </c>
      <c r="K345" s="1" t="s">
        <v>24</v>
      </c>
      <c r="L345" s="1">
        <v>156</v>
      </c>
      <c r="M345" s="1">
        <v>15</v>
      </c>
      <c r="N345" s="1">
        <f>Delivery[[#This Row],[Delivery Time (min)]]-Delivery[[#This Row],[Delays (min)]]</f>
        <v>141</v>
      </c>
      <c r="O345" s="1" t="str">
        <f>IF(Delivery[[#This Row],[Delays (min)]]&gt;0,"Delayed", "On time")</f>
        <v>Delayed</v>
      </c>
      <c r="P345" s="1" t="str">
        <f>IF(Delivery[[#This Row],[Delays (min)]]&gt;15, "Extremely Delayed", IF(Delivery[[#This Row],[Delays (min)]]=0, "On time",  "Delayed"))</f>
        <v>Delayed</v>
      </c>
      <c r="Q345" s="1">
        <f>COUNTA(_xlfn.UNIQUE(Delivery[Driver ID]))</f>
        <v>100</v>
      </c>
      <c r="R345" s="1" t="s">
        <v>30</v>
      </c>
      <c r="S345" s="1">
        <f>COUNTA(_xlfn.UNIQUE(Delivery[Route]))</f>
        <v>5</v>
      </c>
      <c r="T345" s="1" t="s">
        <v>40</v>
      </c>
      <c r="U345" s="1" t="s">
        <v>20</v>
      </c>
      <c r="V345" s="1" t="s">
        <v>41</v>
      </c>
      <c r="W345" s="2">
        <v>45170.563888888886</v>
      </c>
    </row>
    <row r="346" spans="1:23" ht="15.75" customHeight="1" x14ac:dyDescent="0.35">
      <c r="A346" s="1">
        <v>1345</v>
      </c>
      <c r="B346" s="1" t="s">
        <v>485</v>
      </c>
      <c r="C346" s="1">
        <f>COUNTA(_xlfn.UNIQUE(Delivery[Delivery City]))</f>
        <v>5</v>
      </c>
      <c r="D346" s="1" t="s">
        <v>167</v>
      </c>
      <c r="E346" s="2">
        <v>45172.39166666667</v>
      </c>
      <c r="F346" s="1" t="s">
        <v>38</v>
      </c>
      <c r="G346" s="1" t="s">
        <v>137</v>
      </c>
      <c r="H346" s="20">
        <f>IFERROR(Delivery[[#This Row],[Delivery Time (min)]]/COUNTIFS(Delivery[Driver ID],Delivery[[#This Row],[Driver ID]]),"")</f>
        <v>9.6666666666666661</v>
      </c>
      <c r="I346" s="17" t="str">
        <f>IFERROR((IF(COUNTIFS(Delivery[Driver ID], Delivery[[#This Row],[Driver ID]]) &lt; 16, "Under Utilized","Utilized")), "")</f>
        <v>Utilized</v>
      </c>
      <c r="J346" s="1" t="s">
        <v>34</v>
      </c>
      <c r="K346" s="1" t="s">
        <v>17</v>
      </c>
      <c r="L346" s="1">
        <v>203</v>
      </c>
      <c r="M346" s="1">
        <v>1</v>
      </c>
      <c r="N346" s="1">
        <f>Delivery[[#This Row],[Delivery Time (min)]]-Delivery[[#This Row],[Delays (min)]]</f>
        <v>202</v>
      </c>
      <c r="O346" s="1" t="str">
        <f>IF(Delivery[[#This Row],[Delays (min)]]&gt;0,"Delayed", "On time")</f>
        <v>Delayed</v>
      </c>
      <c r="P346" s="1" t="str">
        <f>IF(Delivery[[#This Row],[Delays (min)]]&gt;15, "Extremely Delayed", IF(Delivery[[#This Row],[Delays (min)]]=0, "On time",  "Delayed"))</f>
        <v>Delayed</v>
      </c>
      <c r="Q346" s="1">
        <f>COUNTA(_xlfn.UNIQUE(Delivery[Driver ID]))</f>
        <v>100</v>
      </c>
      <c r="R346" s="1" t="s">
        <v>30</v>
      </c>
      <c r="S346" s="1">
        <f>COUNTA(_xlfn.UNIQUE(Delivery[Route]))</f>
        <v>5</v>
      </c>
      <c r="T346" s="1" t="s">
        <v>26</v>
      </c>
      <c r="U346" s="1" t="s">
        <v>20</v>
      </c>
      <c r="V346" s="1" t="s">
        <v>21</v>
      </c>
      <c r="W346" s="2">
        <v>45170.361805555556</v>
      </c>
    </row>
    <row r="347" spans="1:23" ht="15.75" customHeight="1" x14ac:dyDescent="0.35">
      <c r="A347" s="1">
        <v>1346</v>
      </c>
      <c r="B347" s="1" t="s">
        <v>486</v>
      </c>
      <c r="C347" s="1">
        <f>COUNTA(_xlfn.UNIQUE(Delivery[Delivery City]))</f>
        <v>5</v>
      </c>
      <c r="D347" s="1" t="s">
        <v>156</v>
      </c>
      <c r="E347" s="2">
        <v>45175.457638888889</v>
      </c>
      <c r="F347" s="1" t="s">
        <v>14</v>
      </c>
      <c r="G347" s="1" t="s">
        <v>61</v>
      </c>
      <c r="H347" s="20">
        <f>IFERROR(Delivery[[#This Row],[Delivery Time (min)]]/COUNTIFS(Delivery[Driver ID],Delivery[[#This Row],[Driver ID]]),"")</f>
        <v>6.4705882352941178</v>
      </c>
      <c r="I347" s="17" t="str">
        <f>IFERROR((IF(COUNTIFS(Delivery[Driver ID], Delivery[[#This Row],[Driver ID]]) &lt; 16, "Under Utilized","Utilized")), "")</f>
        <v>Utilized</v>
      </c>
      <c r="J347" s="1" t="s">
        <v>23</v>
      </c>
      <c r="K347" s="1" t="s">
        <v>47</v>
      </c>
      <c r="L347" s="1">
        <v>110</v>
      </c>
      <c r="M347" s="1">
        <v>12</v>
      </c>
      <c r="N347" s="1">
        <f>Delivery[[#This Row],[Delivery Time (min)]]-Delivery[[#This Row],[Delays (min)]]</f>
        <v>98</v>
      </c>
      <c r="O347" s="1" t="str">
        <f>IF(Delivery[[#This Row],[Delays (min)]]&gt;0,"Delayed", "On time")</f>
        <v>Delayed</v>
      </c>
      <c r="P347" s="1" t="str">
        <f>IF(Delivery[[#This Row],[Delays (min)]]&gt;15, "Extremely Delayed", IF(Delivery[[#This Row],[Delays (min)]]=0, "On time",  "Delayed"))</f>
        <v>Delayed</v>
      </c>
      <c r="Q347" s="1">
        <f>COUNTA(_xlfn.UNIQUE(Delivery[Driver ID]))</f>
        <v>100</v>
      </c>
      <c r="R347" s="1" t="s">
        <v>30</v>
      </c>
      <c r="S347" s="1">
        <f>COUNTA(_xlfn.UNIQUE(Delivery[Route]))</f>
        <v>5</v>
      </c>
      <c r="T347" s="1" t="s">
        <v>32</v>
      </c>
      <c r="U347" s="1" t="s">
        <v>20</v>
      </c>
      <c r="V347" s="1" t="s">
        <v>21</v>
      </c>
      <c r="W347" s="2">
        <v>45170.507638888892</v>
      </c>
    </row>
    <row r="348" spans="1:23" ht="15.75" customHeight="1" x14ac:dyDescent="0.35">
      <c r="A348" s="1">
        <v>1347</v>
      </c>
      <c r="B348" s="1" t="s">
        <v>487</v>
      </c>
      <c r="C348" s="1">
        <f>COUNTA(_xlfn.UNIQUE(Delivery[Delivery City]))</f>
        <v>5</v>
      </c>
      <c r="D348" s="1" t="s">
        <v>167</v>
      </c>
      <c r="E348" s="2">
        <v>45176.494444444441</v>
      </c>
      <c r="F348" s="1" t="s">
        <v>14</v>
      </c>
      <c r="G348" s="1" t="s">
        <v>67</v>
      </c>
      <c r="H348" s="20">
        <f>IFERROR(Delivery[[#This Row],[Delivery Time (min)]]/COUNTIFS(Delivery[Driver ID],Delivery[[#This Row],[Driver ID]]),"")</f>
        <v>10.277777777777779</v>
      </c>
      <c r="I348" s="17" t="str">
        <f>IFERROR((IF(COUNTIFS(Delivery[Driver ID], Delivery[[#This Row],[Driver ID]]) &lt; 16, "Under Utilized","Utilized")), "")</f>
        <v>Utilized</v>
      </c>
      <c r="J348" s="1" t="s">
        <v>34</v>
      </c>
      <c r="K348" s="1" t="s">
        <v>29</v>
      </c>
      <c r="L348" s="1">
        <v>185</v>
      </c>
      <c r="M348" s="1">
        <v>12</v>
      </c>
      <c r="N348" s="1">
        <f>Delivery[[#This Row],[Delivery Time (min)]]-Delivery[[#This Row],[Delays (min)]]</f>
        <v>173</v>
      </c>
      <c r="O348" s="1" t="str">
        <f>IF(Delivery[[#This Row],[Delays (min)]]&gt;0,"Delayed", "On time")</f>
        <v>Delayed</v>
      </c>
      <c r="P348" s="1" t="str">
        <f>IF(Delivery[[#This Row],[Delays (min)]]&gt;15, "Extremely Delayed", IF(Delivery[[#This Row],[Delays (min)]]=0, "On time",  "Delayed"))</f>
        <v>Delayed</v>
      </c>
      <c r="Q348" s="1">
        <f>COUNTA(_xlfn.UNIQUE(Delivery[Driver ID]))</f>
        <v>100</v>
      </c>
      <c r="R348" s="1" t="s">
        <v>25</v>
      </c>
      <c r="S348" s="1">
        <f>COUNTA(_xlfn.UNIQUE(Delivery[Route]))</f>
        <v>5</v>
      </c>
      <c r="T348" s="1" t="s">
        <v>32</v>
      </c>
      <c r="U348" s="1" t="s">
        <v>27</v>
      </c>
      <c r="V348" s="1" t="s">
        <v>41</v>
      </c>
      <c r="W348" s="2">
        <v>45170.487500000003</v>
      </c>
    </row>
    <row r="349" spans="1:23" ht="15.75" customHeight="1" x14ac:dyDescent="0.35">
      <c r="A349" s="1">
        <v>1348</v>
      </c>
      <c r="B349" s="1" t="s">
        <v>488</v>
      </c>
      <c r="C349" s="1">
        <f>COUNTA(_xlfn.UNIQUE(Delivery[Delivery City]))</f>
        <v>5</v>
      </c>
      <c r="D349" s="1" t="s">
        <v>154</v>
      </c>
      <c r="E349" s="2">
        <v>45172.523611111108</v>
      </c>
      <c r="F349" s="1" t="s">
        <v>14</v>
      </c>
      <c r="G349" s="1" t="s">
        <v>31</v>
      </c>
      <c r="H349" s="20">
        <f>IFERROR(Delivery[[#This Row],[Delivery Time (min)]]/COUNTIFS(Delivery[Driver ID],Delivery[[#This Row],[Driver ID]]),"")</f>
        <v>9.1764705882352935</v>
      </c>
      <c r="I349" s="17" t="str">
        <f>IFERROR((IF(COUNTIFS(Delivery[Driver ID], Delivery[[#This Row],[Driver ID]]) &lt; 16, "Under Utilized","Utilized")), "")</f>
        <v>Utilized</v>
      </c>
      <c r="J349" s="1" t="s">
        <v>23</v>
      </c>
      <c r="K349" s="1" t="s">
        <v>35</v>
      </c>
      <c r="L349" s="1">
        <v>156</v>
      </c>
      <c r="M349" s="1">
        <v>1</v>
      </c>
      <c r="N349" s="1">
        <f>Delivery[[#This Row],[Delivery Time (min)]]-Delivery[[#This Row],[Delays (min)]]</f>
        <v>155</v>
      </c>
      <c r="O349" s="1" t="str">
        <f>IF(Delivery[[#This Row],[Delays (min)]]&gt;0,"Delayed", "On time")</f>
        <v>Delayed</v>
      </c>
      <c r="P349" s="1" t="str">
        <f>IF(Delivery[[#This Row],[Delays (min)]]&gt;15, "Extremely Delayed", IF(Delivery[[#This Row],[Delays (min)]]=0, "On time",  "Delayed"))</f>
        <v>Delayed</v>
      </c>
      <c r="Q349" s="1">
        <f>COUNTA(_xlfn.UNIQUE(Delivery[Driver ID]))</f>
        <v>100</v>
      </c>
      <c r="R349" s="1" t="s">
        <v>30</v>
      </c>
      <c r="S349" s="1">
        <f>COUNTA(_xlfn.UNIQUE(Delivery[Route]))</f>
        <v>5</v>
      </c>
      <c r="T349" s="1" t="s">
        <v>26</v>
      </c>
      <c r="U349" s="1" t="s">
        <v>36</v>
      </c>
      <c r="V349" s="1" t="s">
        <v>37</v>
      </c>
      <c r="W349" s="2">
        <v>45170.674305555556</v>
      </c>
    </row>
    <row r="350" spans="1:23" ht="15.75" customHeight="1" x14ac:dyDescent="0.35">
      <c r="A350" s="1">
        <v>1349</v>
      </c>
      <c r="B350" s="1" t="s">
        <v>489</v>
      </c>
      <c r="C350" s="1">
        <f>COUNTA(_xlfn.UNIQUE(Delivery[Delivery City]))</f>
        <v>5</v>
      </c>
      <c r="D350" s="1" t="s">
        <v>167</v>
      </c>
      <c r="E350" s="2">
        <v>45173.355555555558</v>
      </c>
      <c r="F350" s="1" t="s">
        <v>38</v>
      </c>
      <c r="G350" s="1" t="s">
        <v>45</v>
      </c>
      <c r="H350" s="20">
        <f>IFERROR(Delivery[[#This Row],[Delivery Time (min)]]/COUNTIFS(Delivery[Driver ID],Delivery[[#This Row],[Driver ID]]),"")</f>
        <v>14.8125</v>
      </c>
      <c r="I350" s="17" t="str">
        <f>IFERROR((IF(COUNTIFS(Delivery[Driver ID], Delivery[[#This Row],[Driver ID]]) &lt; 16, "Under Utilized","Utilized")), "")</f>
        <v>Utilized</v>
      </c>
      <c r="J350" s="1" t="s">
        <v>23</v>
      </c>
      <c r="K350" s="1" t="s">
        <v>17</v>
      </c>
      <c r="L350" s="1">
        <v>237</v>
      </c>
      <c r="M350" s="1">
        <v>6</v>
      </c>
      <c r="N350" s="1">
        <f>Delivery[[#This Row],[Delivery Time (min)]]-Delivery[[#This Row],[Delays (min)]]</f>
        <v>231</v>
      </c>
      <c r="O350" s="1" t="str">
        <f>IF(Delivery[[#This Row],[Delays (min)]]&gt;0,"Delayed", "On time")</f>
        <v>Delayed</v>
      </c>
      <c r="P350" s="1" t="str">
        <f>IF(Delivery[[#This Row],[Delays (min)]]&gt;15, "Extremely Delayed", IF(Delivery[[#This Row],[Delays (min)]]=0, "On time",  "Delayed"))</f>
        <v>Delayed</v>
      </c>
      <c r="Q350" s="1">
        <f>COUNTA(_xlfn.UNIQUE(Delivery[Driver ID]))</f>
        <v>100</v>
      </c>
      <c r="R350" s="1" t="s">
        <v>30</v>
      </c>
      <c r="S350" s="1">
        <f>COUNTA(_xlfn.UNIQUE(Delivery[Route]))</f>
        <v>5</v>
      </c>
      <c r="T350" s="1" t="s">
        <v>19</v>
      </c>
      <c r="U350" s="1" t="s">
        <v>20</v>
      </c>
      <c r="V350" s="1" t="s">
        <v>21</v>
      </c>
      <c r="W350" s="2">
        <v>45170.661111111112</v>
      </c>
    </row>
    <row r="351" spans="1:23" ht="15.75" customHeight="1" x14ac:dyDescent="0.35">
      <c r="A351" s="1">
        <v>1350</v>
      </c>
      <c r="B351" s="1" t="s">
        <v>490</v>
      </c>
      <c r="C351" s="1">
        <f>COUNTA(_xlfn.UNIQUE(Delivery[Delivery City]))</f>
        <v>5</v>
      </c>
      <c r="D351" s="1" t="s">
        <v>156</v>
      </c>
      <c r="E351" s="2">
        <v>45176.523611111108</v>
      </c>
      <c r="F351" s="1" t="s">
        <v>38</v>
      </c>
      <c r="G351" s="1" t="s">
        <v>102</v>
      </c>
      <c r="H351" s="20">
        <f>IFERROR(Delivery[[#This Row],[Delivery Time (min)]]/COUNTIFS(Delivery[Driver ID],Delivery[[#This Row],[Driver ID]]),"")</f>
        <v>7.6428571428571432</v>
      </c>
      <c r="I351" s="17" t="str">
        <f>IFERROR((IF(COUNTIFS(Delivery[Driver ID], Delivery[[#This Row],[Driver ID]]) &lt; 16, "Under Utilized","Utilized")), "")</f>
        <v>Under Utilized</v>
      </c>
      <c r="J351" s="1" t="s">
        <v>23</v>
      </c>
      <c r="K351" s="1" t="s">
        <v>24</v>
      </c>
      <c r="L351" s="1">
        <v>107</v>
      </c>
      <c r="M351" s="1">
        <v>26</v>
      </c>
      <c r="N351" s="1">
        <f>Delivery[[#This Row],[Delivery Time (min)]]-Delivery[[#This Row],[Delays (min)]]</f>
        <v>81</v>
      </c>
      <c r="O351" s="1" t="str">
        <f>IF(Delivery[[#This Row],[Delays (min)]]&gt;0,"Delayed", "On time")</f>
        <v>Delayed</v>
      </c>
      <c r="P351" s="1" t="str">
        <f>IF(Delivery[[#This Row],[Delays (min)]]&gt;15, "Extremely Delayed", IF(Delivery[[#This Row],[Delays (min)]]=0, "On time",  "Delayed"))</f>
        <v>Extremely Delayed</v>
      </c>
      <c r="Q351" s="1">
        <f>COUNTA(_xlfn.UNIQUE(Delivery[Driver ID]))</f>
        <v>100</v>
      </c>
      <c r="R351" s="1" t="s">
        <v>30</v>
      </c>
      <c r="S351" s="1">
        <f>COUNTA(_xlfn.UNIQUE(Delivery[Route]))</f>
        <v>5</v>
      </c>
      <c r="T351" s="1" t="s">
        <v>26</v>
      </c>
      <c r="U351" s="1" t="s">
        <v>27</v>
      </c>
      <c r="V351" s="1" t="s">
        <v>37</v>
      </c>
      <c r="W351" s="2">
        <v>45170.619444444441</v>
      </c>
    </row>
    <row r="352" spans="1:23" ht="15.75" customHeight="1" x14ac:dyDescent="0.35">
      <c r="A352" s="1">
        <v>1351</v>
      </c>
      <c r="B352" s="1" t="s">
        <v>491</v>
      </c>
      <c r="C352" s="1">
        <f>COUNTA(_xlfn.UNIQUE(Delivery[Delivery City]))</f>
        <v>5</v>
      </c>
      <c r="D352" s="1" t="s">
        <v>159</v>
      </c>
      <c r="E352" s="2">
        <v>45173.697222222225</v>
      </c>
      <c r="F352" s="1" t="s">
        <v>14</v>
      </c>
      <c r="G352" s="1" t="s">
        <v>72</v>
      </c>
      <c r="H352" s="20">
        <f>IFERROR(Delivery[[#This Row],[Delivery Time (min)]]/COUNTIFS(Delivery[Driver ID],Delivery[[#This Row],[Driver ID]]),"")</f>
        <v>11</v>
      </c>
      <c r="I352" s="17" t="str">
        <f>IFERROR((IF(COUNTIFS(Delivery[Driver ID], Delivery[[#This Row],[Driver ID]]) &lt; 16, "Under Utilized","Utilized")), "")</f>
        <v>Utilized</v>
      </c>
      <c r="J352" s="1" t="s">
        <v>34</v>
      </c>
      <c r="K352" s="1" t="s">
        <v>17</v>
      </c>
      <c r="L352" s="1">
        <v>176</v>
      </c>
      <c r="M352" s="1">
        <v>16</v>
      </c>
      <c r="N352" s="1">
        <f>Delivery[[#This Row],[Delivery Time (min)]]-Delivery[[#This Row],[Delays (min)]]</f>
        <v>160</v>
      </c>
      <c r="O352" s="1" t="str">
        <f>IF(Delivery[[#This Row],[Delays (min)]]&gt;0,"Delayed", "On time")</f>
        <v>Delayed</v>
      </c>
      <c r="P352" s="1" t="str">
        <f>IF(Delivery[[#This Row],[Delays (min)]]&gt;15, "Extremely Delayed", IF(Delivery[[#This Row],[Delays (min)]]=0, "On time",  "Delayed"))</f>
        <v>Extremely Delayed</v>
      </c>
      <c r="Q352" s="1">
        <f>COUNTA(_xlfn.UNIQUE(Delivery[Driver ID]))</f>
        <v>100</v>
      </c>
      <c r="R352" s="1" t="s">
        <v>25</v>
      </c>
      <c r="S352" s="1">
        <f>COUNTA(_xlfn.UNIQUE(Delivery[Route]))</f>
        <v>5</v>
      </c>
      <c r="T352" s="1" t="s">
        <v>43</v>
      </c>
      <c r="U352" s="1" t="s">
        <v>27</v>
      </c>
      <c r="V352" s="1" t="s">
        <v>37</v>
      </c>
      <c r="W352" s="2">
        <v>45170.575694444444</v>
      </c>
    </row>
    <row r="353" spans="1:23" ht="15.75" customHeight="1" x14ac:dyDescent="0.35">
      <c r="A353" s="1">
        <v>1352</v>
      </c>
      <c r="B353" s="1" t="s">
        <v>492</v>
      </c>
      <c r="C353" s="1">
        <f>COUNTA(_xlfn.UNIQUE(Delivery[Delivery City]))</f>
        <v>5</v>
      </c>
      <c r="D353" s="1" t="s">
        <v>159</v>
      </c>
      <c r="E353" s="2">
        <v>45176.37222222222</v>
      </c>
      <c r="F353" s="1" t="s">
        <v>14</v>
      </c>
      <c r="G353" s="1" t="s">
        <v>109</v>
      </c>
      <c r="H353" s="20">
        <f>IFERROR(Delivery[[#This Row],[Delivery Time (min)]]/COUNTIFS(Delivery[Driver ID],Delivery[[#This Row],[Driver ID]]),"")</f>
        <v>6.5</v>
      </c>
      <c r="I353" s="17" t="str">
        <f>IFERROR((IF(COUNTIFS(Delivery[Driver ID], Delivery[[#This Row],[Driver ID]]) &lt; 16, "Under Utilized","Utilized")), "")</f>
        <v>Utilized</v>
      </c>
      <c r="J353" s="1" t="s">
        <v>23</v>
      </c>
      <c r="K353" s="1" t="s">
        <v>47</v>
      </c>
      <c r="L353" s="1">
        <v>130</v>
      </c>
      <c r="M353" s="1">
        <v>14</v>
      </c>
      <c r="N353" s="1">
        <f>Delivery[[#This Row],[Delivery Time (min)]]-Delivery[[#This Row],[Delays (min)]]</f>
        <v>116</v>
      </c>
      <c r="O353" s="1" t="str">
        <f>IF(Delivery[[#This Row],[Delays (min)]]&gt;0,"Delayed", "On time")</f>
        <v>Delayed</v>
      </c>
      <c r="P353" s="1" t="str">
        <f>IF(Delivery[[#This Row],[Delays (min)]]&gt;15, "Extremely Delayed", IF(Delivery[[#This Row],[Delays (min)]]=0, "On time",  "Delayed"))</f>
        <v>Delayed</v>
      </c>
      <c r="Q353" s="1">
        <f>COUNTA(_xlfn.UNIQUE(Delivery[Driver ID]))</f>
        <v>100</v>
      </c>
      <c r="R353" s="1" t="s">
        <v>25</v>
      </c>
      <c r="S353" s="1">
        <f>COUNTA(_xlfn.UNIQUE(Delivery[Route]))</f>
        <v>5</v>
      </c>
      <c r="T353" s="1" t="s">
        <v>32</v>
      </c>
      <c r="U353" s="1" t="s">
        <v>36</v>
      </c>
      <c r="V353" s="1" t="s">
        <v>41</v>
      </c>
      <c r="W353" s="2">
        <v>45170.525000000001</v>
      </c>
    </row>
    <row r="354" spans="1:23" ht="15.75" customHeight="1" x14ac:dyDescent="0.35">
      <c r="A354" s="1">
        <v>1353</v>
      </c>
      <c r="B354" s="1" t="s">
        <v>493</v>
      </c>
      <c r="C354" s="1">
        <f>COUNTA(_xlfn.UNIQUE(Delivery[Delivery City]))</f>
        <v>5</v>
      </c>
      <c r="D354" s="1" t="s">
        <v>156</v>
      </c>
      <c r="E354" s="2">
        <v>45176.427777777775</v>
      </c>
      <c r="F354" s="1" t="s">
        <v>14</v>
      </c>
      <c r="G354" s="1" t="s">
        <v>84</v>
      </c>
      <c r="H354" s="20">
        <f>IFERROR(Delivery[[#This Row],[Delivery Time (min)]]/COUNTIFS(Delivery[Driver ID],Delivery[[#This Row],[Driver ID]]),"")</f>
        <v>5.9285714285714288</v>
      </c>
      <c r="I354" s="17" t="str">
        <f>IFERROR((IF(COUNTIFS(Delivery[Driver ID], Delivery[[#This Row],[Driver ID]]) &lt; 16, "Under Utilized","Utilized")), "")</f>
        <v>Under Utilized</v>
      </c>
      <c r="J354" s="1" t="s">
        <v>16</v>
      </c>
      <c r="K354" s="1" t="s">
        <v>47</v>
      </c>
      <c r="L354" s="1">
        <v>83</v>
      </c>
      <c r="M354" s="1">
        <v>19</v>
      </c>
      <c r="N354" s="1">
        <f>Delivery[[#This Row],[Delivery Time (min)]]-Delivery[[#This Row],[Delays (min)]]</f>
        <v>64</v>
      </c>
      <c r="O354" s="1" t="str">
        <f>IF(Delivery[[#This Row],[Delays (min)]]&gt;0,"Delayed", "On time")</f>
        <v>Delayed</v>
      </c>
      <c r="P354" s="1" t="str">
        <f>IF(Delivery[[#This Row],[Delays (min)]]&gt;15, "Extremely Delayed", IF(Delivery[[#This Row],[Delays (min)]]=0, "On time",  "Delayed"))</f>
        <v>Extremely Delayed</v>
      </c>
      <c r="Q354" s="1">
        <f>COUNTA(_xlfn.UNIQUE(Delivery[Driver ID]))</f>
        <v>100</v>
      </c>
      <c r="R354" s="1" t="s">
        <v>18</v>
      </c>
      <c r="S354" s="1">
        <f>COUNTA(_xlfn.UNIQUE(Delivery[Route]))</f>
        <v>5</v>
      </c>
      <c r="T354" s="1" t="s">
        <v>32</v>
      </c>
      <c r="U354" s="1" t="s">
        <v>20</v>
      </c>
      <c r="V354" s="1" t="s">
        <v>37</v>
      </c>
      <c r="W354" s="2">
        <v>45170.62777777778</v>
      </c>
    </row>
    <row r="355" spans="1:23" ht="15.75" customHeight="1" x14ac:dyDescent="0.35">
      <c r="A355" s="1">
        <v>1354</v>
      </c>
      <c r="B355" s="1" t="s">
        <v>494</v>
      </c>
      <c r="C355" s="1">
        <f>COUNTA(_xlfn.UNIQUE(Delivery[Delivery City]))</f>
        <v>5</v>
      </c>
      <c r="D355" s="1" t="s">
        <v>150</v>
      </c>
      <c r="E355" s="2">
        <v>45177.631249999999</v>
      </c>
      <c r="F355" s="1" t="s">
        <v>38</v>
      </c>
      <c r="G355" s="1" t="s">
        <v>117</v>
      </c>
      <c r="H355" s="20">
        <f>IFERROR(Delivery[[#This Row],[Delivery Time (min)]]/COUNTIFS(Delivery[Driver ID],Delivery[[#This Row],[Driver ID]]),"")</f>
        <v>7.6842105263157894</v>
      </c>
      <c r="I355" s="17" t="str">
        <f>IFERROR((IF(COUNTIFS(Delivery[Driver ID], Delivery[[#This Row],[Driver ID]]) &lt; 16, "Under Utilized","Utilized")), "")</f>
        <v>Utilized</v>
      </c>
      <c r="J355" s="1" t="s">
        <v>23</v>
      </c>
      <c r="K355" s="1" t="s">
        <v>29</v>
      </c>
      <c r="L355" s="1">
        <v>146</v>
      </c>
      <c r="M355" s="1">
        <v>17</v>
      </c>
      <c r="N355" s="1">
        <f>Delivery[[#This Row],[Delivery Time (min)]]-Delivery[[#This Row],[Delays (min)]]</f>
        <v>129</v>
      </c>
      <c r="O355" s="1" t="str">
        <f>IF(Delivery[[#This Row],[Delays (min)]]&gt;0,"Delayed", "On time")</f>
        <v>Delayed</v>
      </c>
      <c r="P355" s="1" t="str">
        <f>IF(Delivery[[#This Row],[Delays (min)]]&gt;15, "Extremely Delayed", IF(Delivery[[#This Row],[Delays (min)]]=0, "On time",  "Delayed"))</f>
        <v>Extremely Delayed</v>
      </c>
      <c r="Q355" s="1">
        <f>COUNTA(_xlfn.UNIQUE(Delivery[Driver ID]))</f>
        <v>100</v>
      </c>
      <c r="R355" s="1" t="s">
        <v>30</v>
      </c>
      <c r="S355" s="1">
        <f>COUNTA(_xlfn.UNIQUE(Delivery[Route]))</f>
        <v>5</v>
      </c>
      <c r="T355" s="1" t="s">
        <v>43</v>
      </c>
      <c r="U355" s="1" t="s">
        <v>27</v>
      </c>
      <c r="V355" s="1" t="s">
        <v>21</v>
      </c>
      <c r="W355" s="2">
        <v>45170.705555555556</v>
      </c>
    </row>
    <row r="356" spans="1:23" ht="15.75" customHeight="1" x14ac:dyDescent="0.35">
      <c r="A356" s="1">
        <v>1355</v>
      </c>
      <c r="B356" s="1" t="s">
        <v>495</v>
      </c>
      <c r="C356" s="1">
        <f>COUNTA(_xlfn.UNIQUE(Delivery[Delivery City]))</f>
        <v>5</v>
      </c>
      <c r="D356" s="1" t="s">
        <v>154</v>
      </c>
      <c r="E356" s="2">
        <v>45170.393750000003</v>
      </c>
      <c r="F356" s="1" t="s">
        <v>14</v>
      </c>
      <c r="G356" s="1" t="s">
        <v>59</v>
      </c>
      <c r="H356" s="20">
        <f>IFERROR(Delivery[[#This Row],[Delivery Time (min)]]/COUNTIFS(Delivery[Driver ID],Delivery[[#This Row],[Driver ID]]),"")</f>
        <v>12.6</v>
      </c>
      <c r="I356" s="17" t="str">
        <f>IFERROR((IF(COUNTIFS(Delivery[Driver ID], Delivery[[#This Row],[Driver ID]]) &lt; 16, "Under Utilized","Utilized")), "")</f>
        <v>Under Utilized</v>
      </c>
      <c r="J356" s="1" t="s">
        <v>23</v>
      </c>
      <c r="K356" s="1" t="s">
        <v>29</v>
      </c>
      <c r="L356" s="1">
        <v>126</v>
      </c>
      <c r="M356" s="1">
        <v>9</v>
      </c>
      <c r="N356" s="1">
        <f>Delivery[[#This Row],[Delivery Time (min)]]-Delivery[[#This Row],[Delays (min)]]</f>
        <v>117</v>
      </c>
      <c r="O356" s="1" t="str">
        <f>IF(Delivery[[#This Row],[Delays (min)]]&gt;0,"Delayed", "On time")</f>
        <v>Delayed</v>
      </c>
      <c r="P356" s="1" t="str">
        <f>IF(Delivery[[#This Row],[Delays (min)]]&gt;15, "Extremely Delayed", IF(Delivery[[#This Row],[Delays (min)]]=0, "On time",  "Delayed"))</f>
        <v>Delayed</v>
      </c>
      <c r="Q356" s="1">
        <f>COUNTA(_xlfn.UNIQUE(Delivery[Driver ID]))</f>
        <v>100</v>
      </c>
      <c r="R356" s="1" t="s">
        <v>25</v>
      </c>
      <c r="S356" s="1">
        <f>COUNTA(_xlfn.UNIQUE(Delivery[Route]))</f>
        <v>5</v>
      </c>
      <c r="T356" s="1" t="s">
        <v>32</v>
      </c>
      <c r="U356" s="1" t="s">
        <v>20</v>
      </c>
      <c r="V356" s="1" t="s">
        <v>21</v>
      </c>
      <c r="W356" s="2">
        <v>45170.480555555558</v>
      </c>
    </row>
    <row r="357" spans="1:23" ht="15.75" customHeight="1" x14ac:dyDescent="0.35">
      <c r="A357" s="1">
        <v>1356</v>
      </c>
      <c r="B357" s="1" t="s">
        <v>496</v>
      </c>
      <c r="C357" s="1">
        <f>COUNTA(_xlfn.UNIQUE(Delivery[Delivery City]))</f>
        <v>5</v>
      </c>
      <c r="D357" s="1" t="s">
        <v>159</v>
      </c>
      <c r="E357" s="2">
        <v>45174.378472222219</v>
      </c>
      <c r="F357" s="1" t="s">
        <v>38</v>
      </c>
      <c r="G357" s="1" t="s">
        <v>44</v>
      </c>
      <c r="H357" s="20">
        <f>IFERROR(Delivery[[#This Row],[Delivery Time (min)]]/COUNTIFS(Delivery[Driver ID],Delivery[[#This Row],[Driver ID]]),"")</f>
        <v>5.0625</v>
      </c>
      <c r="I357" s="17" t="str">
        <f>IFERROR((IF(COUNTIFS(Delivery[Driver ID], Delivery[[#This Row],[Driver ID]]) &lt; 16, "Under Utilized","Utilized")), "")</f>
        <v>Utilized</v>
      </c>
      <c r="J357" s="1" t="s">
        <v>34</v>
      </c>
      <c r="K357" s="1" t="s">
        <v>24</v>
      </c>
      <c r="L357" s="1">
        <v>81</v>
      </c>
      <c r="M357" s="1">
        <v>3</v>
      </c>
      <c r="N357" s="1">
        <f>Delivery[[#This Row],[Delivery Time (min)]]-Delivery[[#This Row],[Delays (min)]]</f>
        <v>78</v>
      </c>
      <c r="O357" s="1" t="str">
        <f>IF(Delivery[[#This Row],[Delays (min)]]&gt;0,"Delayed", "On time")</f>
        <v>Delayed</v>
      </c>
      <c r="P357" s="1" t="str">
        <f>IF(Delivery[[#This Row],[Delays (min)]]&gt;15, "Extremely Delayed", IF(Delivery[[#This Row],[Delays (min)]]=0, "On time",  "Delayed"))</f>
        <v>Delayed</v>
      </c>
      <c r="Q357" s="1">
        <f>COUNTA(_xlfn.UNIQUE(Delivery[Driver ID]))</f>
        <v>100</v>
      </c>
      <c r="R357" s="1" t="s">
        <v>30</v>
      </c>
      <c r="S357" s="1">
        <f>COUNTA(_xlfn.UNIQUE(Delivery[Route]))</f>
        <v>5</v>
      </c>
      <c r="T357" s="1" t="s">
        <v>43</v>
      </c>
      <c r="U357" s="1" t="s">
        <v>20</v>
      </c>
      <c r="V357" s="1" t="s">
        <v>37</v>
      </c>
      <c r="W357" s="2">
        <v>45170.731944444444</v>
      </c>
    </row>
    <row r="358" spans="1:23" ht="15.75" customHeight="1" x14ac:dyDescent="0.35">
      <c r="A358" s="1">
        <v>1357</v>
      </c>
      <c r="B358" s="1" t="s">
        <v>497</v>
      </c>
      <c r="C358" s="1">
        <f>COUNTA(_xlfn.UNIQUE(Delivery[Delivery City]))</f>
        <v>5</v>
      </c>
      <c r="D358" s="1" t="s">
        <v>154</v>
      </c>
      <c r="E358" s="2">
        <v>45171.384027777778</v>
      </c>
      <c r="F358" s="1" t="s">
        <v>14</v>
      </c>
      <c r="G358" s="1" t="s">
        <v>113</v>
      </c>
      <c r="H358" s="20">
        <f>IFERROR(Delivery[[#This Row],[Delivery Time (min)]]/COUNTIFS(Delivery[Driver ID],Delivery[[#This Row],[Driver ID]]),"")</f>
        <v>8.4444444444444446</v>
      </c>
      <c r="I358" s="17" t="str">
        <f>IFERROR((IF(COUNTIFS(Delivery[Driver ID], Delivery[[#This Row],[Driver ID]]) &lt; 16, "Under Utilized","Utilized")), "")</f>
        <v>Utilized</v>
      </c>
      <c r="J358" s="1" t="s">
        <v>23</v>
      </c>
      <c r="K358" s="1" t="s">
        <v>47</v>
      </c>
      <c r="L358" s="1">
        <v>152</v>
      </c>
      <c r="M358" s="1">
        <v>18</v>
      </c>
      <c r="N358" s="1">
        <f>Delivery[[#This Row],[Delivery Time (min)]]-Delivery[[#This Row],[Delays (min)]]</f>
        <v>134</v>
      </c>
      <c r="O358" s="1" t="str">
        <f>IF(Delivery[[#This Row],[Delays (min)]]&gt;0,"Delayed", "On time")</f>
        <v>Delayed</v>
      </c>
      <c r="P358" s="1" t="str">
        <f>IF(Delivery[[#This Row],[Delays (min)]]&gt;15, "Extremely Delayed", IF(Delivery[[#This Row],[Delays (min)]]=0, "On time",  "Delayed"))</f>
        <v>Extremely Delayed</v>
      </c>
      <c r="Q358" s="1">
        <f>COUNTA(_xlfn.UNIQUE(Delivery[Driver ID]))</f>
        <v>100</v>
      </c>
      <c r="R358" s="1" t="s">
        <v>30</v>
      </c>
      <c r="S358" s="1">
        <f>COUNTA(_xlfn.UNIQUE(Delivery[Route]))</f>
        <v>5</v>
      </c>
      <c r="T358" s="1" t="s">
        <v>43</v>
      </c>
      <c r="U358" s="1" t="s">
        <v>20</v>
      </c>
      <c r="V358" s="1" t="s">
        <v>41</v>
      </c>
      <c r="W358" s="2">
        <v>45170.479861111111</v>
      </c>
    </row>
    <row r="359" spans="1:23" ht="15.75" customHeight="1" x14ac:dyDescent="0.35">
      <c r="A359" s="1">
        <v>1358</v>
      </c>
      <c r="B359" s="1" t="s">
        <v>498</v>
      </c>
      <c r="C359" s="1">
        <f>COUNTA(_xlfn.UNIQUE(Delivery[Delivery City]))</f>
        <v>5</v>
      </c>
      <c r="D359" s="1" t="s">
        <v>150</v>
      </c>
      <c r="E359" s="2">
        <v>45172.473611111112</v>
      </c>
      <c r="F359" s="1" t="s">
        <v>14</v>
      </c>
      <c r="G359" s="1" t="s">
        <v>96</v>
      </c>
      <c r="H359" s="20">
        <f>IFERROR(Delivery[[#This Row],[Delivery Time (min)]]/COUNTIFS(Delivery[Driver ID],Delivery[[#This Row],[Driver ID]]),"")</f>
        <v>6.4705882352941178</v>
      </c>
      <c r="I359" s="17" t="str">
        <f>IFERROR((IF(COUNTIFS(Delivery[Driver ID], Delivery[[#This Row],[Driver ID]]) &lt; 16, "Under Utilized","Utilized")), "")</f>
        <v>Utilized</v>
      </c>
      <c r="J359" s="1" t="s">
        <v>23</v>
      </c>
      <c r="K359" s="1" t="s">
        <v>24</v>
      </c>
      <c r="L359" s="1">
        <v>110</v>
      </c>
      <c r="M359" s="1">
        <v>15</v>
      </c>
      <c r="N359" s="1">
        <f>Delivery[[#This Row],[Delivery Time (min)]]-Delivery[[#This Row],[Delays (min)]]</f>
        <v>95</v>
      </c>
      <c r="O359" s="1" t="str">
        <f>IF(Delivery[[#This Row],[Delays (min)]]&gt;0,"Delayed", "On time")</f>
        <v>Delayed</v>
      </c>
      <c r="P359" s="1" t="str">
        <f>IF(Delivery[[#This Row],[Delays (min)]]&gt;15, "Extremely Delayed", IF(Delivery[[#This Row],[Delays (min)]]=0, "On time",  "Delayed"))</f>
        <v>Delayed</v>
      </c>
      <c r="Q359" s="1">
        <f>COUNTA(_xlfn.UNIQUE(Delivery[Driver ID]))</f>
        <v>100</v>
      </c>
      <c r="R359" s="1" t="s">
        <v>30</v>
      </c>
      <c r="S359" s="1">
        <f>COUNTA(_xlfn.UNIQUE(Delivery[Route]))</f>
        <v>5</v>
      </c>
      <c r="T359" s="1" t="s">
        <v>43</v>
      </c>
      <c r="U359" s="1" t="s">
        <v>36</v>
      </c>
      <c r="V359" s="1" t="s">
        <v>37</v>
      </c>
      <c r="W359" s="2">
        <v>45170.604861111111</v>
      </c>
    </row>
    <row r="360" spans="1:23" ht="15.75" customHeight="1" x14ac:dyDescent="0.35">
      <c r="A360" s="1">
        <v>1359</v>
      </c>
      <c r="B360" s="1" t="s">
        <v>499</v>
      </c>
      <c r="C360" s="1">
        <f>COUNTA(_xlfn.UNIQUE(Delivery[Delivery City]))</f>
        <v>5</v>
      </c>
      <c r="D360" s="1" t="s">
        <v>156</v>
      </c>
      <c r="E360" s="2">
        <v>45176.489583333336</v>
      </c>
      <c r="F360" s="1" t="s">
        <v>14</v>
      </c>
      <c r="G360" s="1" t="s">
        <v>82</v>
      </c>
      <c r="H360" s="20">
        <f>IFERROR(Delivery[[#This Row],[Delivery Time (min)]]/COUNTIFS(Delivery[Driver ID],Delivery[[#This Row],[Driver ID]]),"")</f>
        <v>6.56</v>
      </c>
      <c r="I360" s="17" t="str">
        <f>IFERROR((IF(COUNTIFS(Delivery[Driver ID], Delivery[[#This Row],[Driver ID]]) &lt; 16, "Under Utilized","Utilized")), "")</f>
        <v>Utilized</v>
      </c>
      <c r="J360" s="1" t="s">
        <v>34</v>
      </c>
      <c r="K360" s="1" t="s">
        <v>29</v>
      </c>
      <c r="L360" s="1">
        <v>164</v>
      </c>
      <c r="M360" s="1">
        <v>1</v>
      </c>
      <c r="N360" s="1">
        <f>Delivery[[#This Row],[Delivery Time (min)]]-Delivery[[#This Row],[Delays (min)]]</f>
        <v>163</v>
      </c>
      <c r="O360" s="1" t="str">
        <f>IF(Delivery[[#This Row],[Delays (min)]]&gt;0,"Delayed", "On time")</f>
        <v>Delayed</v>
      </c>
      <c r="P360" s="1" t="str">
        <f>IF(Delivery[[#This Row],[Delays (min)]]&gt;15, "Extremely Delayed", IF(Delivery[[#This Row],[Delays (min)]]=0, "On time",  "Delayed"))</f>
        <v>Delayed</v>
      </c>
      <c r="Q360" s="1">
        <f>COUNTA(_xlfn.UNIQUE(Delivery[Driver ID]))</f>
        <v>100</v>
      </c>
      <c r="R360" s="1" t="s">
        <v>25</v>
      </c>
      <c r="S360" s="1">
        <f>COUNTA(_xlfn.UNIQUE(Delivery[Route]))</f>
        <v>5</v>
      </c>
      <c r="T360" s="1" t="s">
        <v>32</v>
      </c>
      <c r="U360" s="1" t="s">
        <v>20</v>
      </c>
      <c r="V360" s="1" t="s">
        <v>41</v>
      </c>
      <c r="W360" s="2">
        <v>45170.722222222219</v>
      </c>
    </row>
    <row r="361" spans="1:23" ht="15.75" customHeight="1" x14ac:dyDescent="0.35">
      <c r="A361" s="1">
        <v>1360</v>
      </c>
      <c r="B361" s="1" t="s">
        <v>500</v>
      </c>
      <c r="C361" s="1">
        <f>COUNTA(_xlfn.UNIQUE(Delivery[Delivery City]))</f>
        <v>5</v>
      </c>
      <c r="D361" s="1" t="s">
        <v>167</v>
      </c>
      <c r="E361" s="2">
        <v>45173.384722222225</v>
      </c>
      <c r="F361" s="1" t="s">
        <v>14</v>
      </c>
      <c r="G361" s="1" t="s">
        <v>126</v>
      </c>
      <c r="H361" s="20">
        <f>IFERROR(Delivery[[#This Row],[Delivery Time (min)]]/COUNTIFS(Delivery[Driver ID],Delivery[[#This Row],[Driver ID]]),"")</f>
        <v>10.058823529411764</v>
      </c>
      <c r="I361" s="17" t="str">
        <f>IFERROR((IF(COUNTIFS(Delivery[Driver ID], Delivery[[#This Row],[Driver ID]]) &lt; 16, "Under Utilized","Utilized")), "")</f>
        <v>Utilized</v>
      </c>
      <c r="J361" s="1" t="s">
        <v>16</v>
      </c>
      <c r="K361" s="1" t="s">
        <v>35</v>
      </c>
      <c r="L361" s="1">
        <v>171</v>
      </c>
      <c r="M361" s="1">
        <v>27</v>
      </c>
      <c r="N361" s="1">
        <f>Delivery[[#This Row],[Delivery Time (min)]]-Delivery[[#This Row],[Delays (min)]]</f>
        <v>144</v>
      </c>
      <c r="O361" s="1" t="str">
        <f>IF(Delivery[[#This Row],[Delays (min)]]&gt;0,"Delayed", "On time")</f>
        <v>Delayed</v>
      </c>
      <c r="P361" s="1" t="str">
        <f>IF(Delivery[[#This Row],[Delays (min)]]&gt;15, "Extremely Delayed", IF(Delivery[[#This Row],[Delays (min)]]=0, "On time",  "Delayed"))</f>
        <v>Extremely Delayed</v>
      </c>
      <c r="Q361" s="1">
        <f>COUNTA(_xlfn.UNIQUE(Delivery[Driver ID]))</f>
        <v>100</v>
      </c>
      <c r="R361" s="1" t="s">
        <v>30</v>
      </c>
      <c r="S361" s="1">
        <f>COUNTA(_xlfn.UNIQUE(Delivery[Route]))</f>
        <v>5</v>
      </c>
      <c r="T361" s="1" t="s">
        <v>32</v>
      </c>
      <c r="U361" s="1" t="s">
        <v>27</v>
      </c>
      <c r="V361" s="1" t="s">
        <v>37</v>
      </c>
      <c r="W361" s="2">
        <v>45170.713888888888</v>
      </c>
    </row>
    <row r="362" spans="1:23" ht="15.75" customHeight="1" x14ac:dyDescent="0.35">
      <c r="A362" s="1">
        <v>1361</v>
      </c>
      <c r="B362" s="1" t="s">
        <v>501</v>
      </c>
      <c r="C362" s="1">
        <f>COUNTA(_xlfn.UNIQUE(Delivery[Delivery City]))</f>
        <v>5</v>
      </c>
      <c r="D362" s="1" t="s">
        <v>159</v>
      </c>
      <c r="E362" s="2">
        <v>45176.656944444447</v>
      </c>
      <c r="F362" s="1" t="s">
        <v>14</v>
      </c>
      <c r="G362" s="1" t="s">
        <v>74</v>
      </c>
      <c r="H362" s="20">
        <f>IFERROR(Delivery[[#This Row],[Delivery Time (min)]]/COUNTIFS(Delivery[Driver ID],Delivery[[#This Row],[Driver ID]]),"")</f>
        <v>10.5</v>
      </c>
      <c r="I362" s="17" t="str">
        <f>IFERROR((IF(COUNTIFS(Delivery[Driver ID], Delivery[[#This Row],[Driver ID]]) &lt; 16, "Under Utilized","Utilized")), "")</f>
        <v>Utilized</v>
      </c>
      <c r="J362" s="1" t="s">
        <v>16</v>
      </c>
      <c r="K362" s="1" t="s">
        <v>47</v>
      </c>
      <c r="L362" s="1">
        <v>189</v>
      </c>
      <c r="M362" s="1">
        <v>3</v>
      </c>
      <c r="N362" s="1">
        <f>Delivery[[#This Row],[Delivery Time (min)]]-Delivery[[#This Row],[Delays (min)]]</f>
        <v>186</v>
      </c>
      <c r="O362" s="1" t="str">
        <f>IF(Delivery[[#This Row],[Delays (min)]]&gt;0,"Delayed", "On time")</f>
        <v>Delayed</v>
      </c>
      <c r="P362" s="1" t="str">
        <f>IF(Delivery[[#This Row],[Delays (min)]]&gt;15, "Extremely Delayed", IF(Delivery[[#This Row],[Delays (min)]]=0, "On time",  "Delayed"))</f>
        <v>Delayed</v>
      </c>
      <c r="Q362" s="1">
        <f>COUNTA(_xlfn.UNIQUE(Delivery[Driver ID]))</f>
        <v>100</v>
      </c>
      <c r="R362" s="1" t="s">
        <v>25</v>
      </c>
      <c r="S362" s="1">
        <f>COUNTA(_xlfn.UNIQUE(Delivery[Route]))</f>
        <v>5</v>
      </c>
      <c r="T362" s="1" t="s">
        <v>19</v>
      </c>
      <c r="U362" s="1" t="s">
        <v>36</v>
      </c>
      <c r="V362" s="1" t="s">
        <v>21</v>
      </c>
      <c r="W362" s="2">
        <v>45170.418055555558</v>
      </c>
    </row>
    <row r="363" spans="1:23" ht="15.75" customHeight="1" x14ac:dyDescent="0.35">
      <c r="A363" s="1">
        <v>1362</v>
      </c>
      <c r="B363" s="1" t="s">
        <v>502</v>
      </c>
      <c r="C363" s="1">
        <f>COUNTA(_xlfn.UNIQUE(Delivery[Delivery City]))</f>
        <v>5</v>
      </c>
      <c r="D363" s="1" t="s">
        <v>150</v>
      </c>
      <c r="E363" s="2">
        <v>45172.347916666666</v>
      </c>
      <c r="F363" s="1" t="s">
        <v>14</v>
      </c>
      <c r="G363" s="1" t="s">
        <v>22</v>
      </c>
      <c r="H363" s="20">
        <f>IFERROR(Delivery[[#This Row],[Delivery Time (min)]]/COUNTIFS(Delivery[Driver ID],Delivery[[#This Row],[Driver ID]]),"")</f>
        <v>8</v>
      </c>
      <c r="I363" s="17" t="str">
        <f>IFERROR((IF(COUNTIFS(Delivery[Driver ID], Delivery[[#This Row],[Driver ID]]) &lt; 16, "Under Utilized","Utilized")), "")</f>
        <v>Utilized</v>
      </c>
      <c r="J363" s="1" t="s">
        <v>16</v>
      </c>
      <c r="K363" s="1" t="s">
        <v>29</v>
      </c>
      <c r="L363" s="1">
        <v>136</v>
      </c>
      <c r="M363" s="1">
        <v>14</v>
      </c>
      <c r="N363" s="1">
        <f>Delivery[[#This Row],[Delivery Time (min)]]-Delivery[[#This Row],[Delays (min)]]</f>
        <v>122</v>
      </c>
      <c r="O363" s="1" t="str">
        <f>IF(Delivery[[#This Row],[Delays (min)]]&gt;0,"Delayed", "On time")</f>
        <v>Delayed</v>
      </c>
      <c r="P363" s="1" t="str">
        <f>IF(Delivery[[#This Row],[Delays (min)]]&gt;15, "Extremely Delayed", IF(Delivery[[#This Row],[Delays (min)]]=0, "On time",  "Delayed"))</f>
        <v>Delayed</v>
      </c>
      <c r="Q363" s="1">
        <f>COUNTA(_xlfn.UNIQUE(Delivery[Driver ID]))</f>
        <v>100</v>
      </c>
      <c r="R363" s="1" t="s">
        <v>30</v>
      </c>
      <c r="S363" s="1">
        <f>COUNTA(_xlfn.UNIQUE(Delivery[Route]))</f>
        <v>5</v>
      </c>
      <c r="T363" s="1" t="s">
        <v>19</v>
      </c>
      <c r="U363" s="1" t="s">
        <v>27</v>
      </c>
      <c r="V363" s="1" t="s">
        <v>21</v>
      </c>
      <c r="W363" s="2">
        <v>45170.455555555556</v>
      </c>
    </row>
    <row r="364" spans="1:23" ht="15.75" customHeight="1" x14ac:dyDescent="0.35">
      <c r="A364" s="1">
        <v>1363</v>
      </c>
      <c r="B364" s="1" t="s">
        <v>503</v>
      </c>
      <c r="C364" s="1">
        <f>COUNTA(_xlfn.UNIQUE(Delivery[Delivery City]))</f>
        <v>5</v>
      </c>
      <c r="D364" s="1" t="s">
        <v>156</v>
      </c>
      <c r="E364" s="2">
        <v>45174.459722222222</v>
      </c>
      <c r="F364" s="1" t="s">
        <v>14</v>
      </c>
      <c r="G364" s="1" t="s">
        <v>55</v>
      </c>
      <c r="H364" s="20">
        <f>IFERROR(Delivery[[#This Row],[Delivery Time (min)]]/COUNTIFS(Delivery[Driver ID],Delivery[[#This Row],[Driver ID]]),"")</f>
        <v>4.7857142857142856</v>
      </c>
      <c r="I364" s="17" t="str">
        <f>IFERROR((IF(COUNTIFS(Delivery[Driver ID], Delivery[[#This Row],[Driver ID]]) &lt; 16, "Under Utilized","Utilized")), "")</f>
        <v>Under Utilized</v>
      </c>
      <c r="J364" s="1" t="s">
        <v>34</v>
      </c>
      <c r="K364" s="1" t="s">
        <v>47</v>
      </c>
      <c r="L364" s="1">
        <v>67</v>
      </c>
      <c r="M364" s="1">
        <v>20</v>
      </c>
      <c r="N364" s="1">
        <f>Delivery[[#This Row],[Delivery Time (min)]]-Delivery[[#This Row],[Delays (min)]]</f>
        <v>47</v>
      </c>
      <c r="O364" s="1" t="str">
        <f>IF(Delivery[[#This Row],[Delays (min)]]&gt;0,"Delayed", "On time")</f>
        <v>Delayed</v>
      </c>
      <c r="P364" s="1" t="str">
        <f>IF(Delivery[[#This Row],[Delays (min)]]&gt;15, "Extremely Delayed", IF(Delivery[[#This Row],[Delays (min)]]=0, "On time",  "Delayed"))</f>
        <v>Extremely Delayed</v>
      </c>
      <c r="Q364" s="1">
        <f>COUNTA(_xlfn.UNIQUE(Delivery[Driver ID]))</f>
        <v>100</v>
      </c>
      <c r="R364" s="1" t="s">
        <v>30</v>
      </c>
      <c r="S364" s="1">
        <f>COUNTA(_xlfn.UNIQUE(Delivery[Route]))</f>
        <v>5</v>
      </c>
      <c r="T364" s="1" t="s">
        <v>43</v>
      </c>
      <c r="U364" s="1" t="s">
        <v>36</v>
      </c>
      <c r="V364" s="1" t="s">
        <v>41</v>
      </c>
      <c r="W364" s="2">
        <v>45170.504861111112</v>
      </c>
    </row>
    <row r="365" spans="1:23" ht="15.75" customHeight="1" x14ac:dyDescent="0.35">
      <c r="A365" s="1">
        <v>1364</v>
      </c>
      <c r="B365" s="1" t="s">
        <v>504</v>
      </c>
      <c r="C365" s="1">
        <f>COUNTA(_xlfn.UNIQUE(Delivery[Delivery City]))</f>
        <v>5</v>
      </c>
      <c r="D365" s="1" t="s">
        <v>150</v>
      </c>
      <c r="E365" s="2">
        <v>45171.565972222219</v>
      </c>
      <c r="F365" s="1" t="s">
        <v>14</v>
      </c>
      <c r="G365" s="1" t="s">
        <v>93</v>
      </c>
      <c r="H365" s="20">
        <f>IFERROR(Delivery[[#This Row],[Delivery Time (min)]]/COUNTIFS(Delivery[Driver ID],Delivery[[#This Row],[Driver ID]]),"")</f>
        <v>13.153846153846153</v>
      </c>
      <c r="I365" s="17" t="str">
        <f>IFERROR((IF(COUNTIFS(Delivery[Driver ID], Delivery[[#This Row],[Driver ID]]) &lt; 16, "Under Utilized","Utilized")), "")</f>
        <v>Under Utilized</v>
      </c>
      <c r="J365" s="1" t="s">
        <v>16</v>
      </c>
      <c r="K365" s="1" t="s">
        <v>29</v>
      </c>
      <c r="L365" s="1">
        <v>171</v>
      </c>
      <c r="M365" s="1">
        <v>20</v>
      </c>
      <c r="N365" s="1">
        <f>Delivery[[#This Row],[Delivery Time (min)]]-Delivery[[#This Row],[Delays (min)]]</f>
        <v>151</v>
      </c>
      <c r="O365" s="1" t="str">
        <f>IF(Delivery[[#This Row],[Delays (min)]]&gt;0,"Delayed", "On time")</f>
        <v>Delayed</v>
      </c>
      <c r="P365" s="1" t="str">
        <f>IF(Delivery[[#This Row],[Delays (min)]]&gt;15, "Extremely Delayed", IF(Delivery[[#This Row],[Delays (min)]]=0, "On time",  "Delayed"))</f>
        <v>Extremely Delayed</v>
      </c>
      <c r="Q365" s="1">
        <f>COUNTA(_xlfn.UNIQUE(Delivery[Driver ID]))</f>
        <v>100</v>
      </c>
      <c r="R365" s="1" t="s">
        <v>30</v>
      </c>
      <c r="S365" s="1">
        <f>COUNTA(_xlfn.UNIQUE(Delivery[Route]))</f>
        <v>5</v>
      </c>
      <c r="T365" s="1" t="s">
        <v>26</v>
      </c>
      <c r="U365" s="1" t="s">
        <v>27</v>
      </c>
      <c r="V365" s="1" t="s">
        <v>37</v>
      </c>
      <c r="W365" s="2">
        <v>45170.616666666669</v>
      </c>
    </row>
    <row r="366" spans="1:23" ht="15.75" customHeight="1" x14ac:dyDescent="0.35">
      <c r="A366" s="1">
        <v>1365</v>
      </c>
      <c r="B366" s="1" t="s">
        <v>505</v>
      </c>
      <c r="C366" s="1">
        <f>COUNTA(_xlfn.UNIQUE(Delivery[Delivery City]))</f>
        <v>5</v>
      </c>
      <c r="D366" s="1" t="s">
        <v>167</v>
      </c>
      <c r="E366" s="2">
        <v>45170.597916666666</v>
      </c>
      <c r="F366" s="1" t="s">
        <v>38</v>
      </c>
      <c r="G366" s="1" t="s">
        <v>57</v>
      </c>
      <c r="H366" s="20">
        <f>IFERROR(Delivery[[#This Row],[Delivery Time (min)]]/COUNTIFS(Delivery[Driver ID],Delivery[[#This Row],[Driver ID]]),"")</f>
        <v>6.5384615384615383</v>
      </c>
      <c r="I366" s="17" t="str">
        <f>IFERROR((IF(COUNTIFS(Delivery[Driver ID], Delivery[[#This Row],[Driver ID]]) &lt; 16, "Under Utilized","Utilized")), "")</f>
        <v>Under Utilized</v>
      </c>
      <c r="J366" s="1" t="s">
        <v>23</v>
      </c>
      <c r="K366" s="1" t="s">
        <v>35</v>
      </c>
      <c r="L366" s="1">
        <v>85</v>
      </c>
      <c r="M366" s="1">
        <v>9</v>
      </c>
      <c r="N366" s="1">
        <f>Delivery[[#This Row],[Delivery Time (min)]]-Delivery[[#This Row],[Delays (min)]]</f>
        <v>76</v>
      </c>
      <c r="O366" s="1" t="str">
        <f>IF(Delivery[[#This Row],[Delays (min)]]&gt;0,"Delayed", "On time")</f>
        <v>Delayed</v>
      </c>
      <c r="P366" s="1" t="str">
        <f>IF(Delivery[[#This Row],[Delays (min)]]&gt;15, "Extremely Delayed", IF(Delivery[[#This Row],[Delays (min)]]=0, "On time",  "Delayed"))</f>
        <v>Delayed</v>
      </c>
      <c r="Q366" s="1">
        <f>COUNTA(_xlfn.UNIQUE(Delivery[Driver ID]))</f>
        <v>100</v>
      </c>
      <c r="R366" s="1" t="s">
        <v>18</v>
      </c>
      <c r="S366" s="1">
        <f>COUNTA(_xlfn.UNIQUE(Delivery[Route]))</f>
        <v>5</v>
      </c>
      <c r="T366" s="1" t="s">
        <v>40</v>
      </c>
      <c r="U366" s="1" t="s">
        <v>20</v>
      </c>
      <c r="V366" s="1" t="s">
        <v>21</v>
      </c>
      <c r="W366" s="2">
        <v>45170.597916666666</v>
      </c>
    </row>
    <row r="367" spans="1:23" ht="15.75" customHeight="1" x14ac:dyDescent="0.35">
      <c r="A367" s="1">
        <v>1366</v>
      </c>
      <c r="B367" s="1" t="s">
        <v>506</v>
      </c>
      <c r="C367" s="1">
        <f>COUNTA(_xlfn.UNIQUE(Delivery[Delivery City]))</f>
        <v>5</v>
      </c>
      <c r="D367" s="1" t="s">
        <v>167</v>
      </c>
      <c r="E367" s="2">
        <v>45174.432638888888</v>
      </c>
      <c r="F367" s="1" t="s">
        <v>38</v>
      </c>
      <c r="G367" s="1" t="s">
        <v>114</v>
      </c>
      <c r="H367" s="20">
        <f>IFERROR(Delivery[[#This Row],[Delivery Time (min)]]/COUNTIFS(Delivery[Driver ID],Delivery[[#This Row],[Driver ID]]),"")</f>
        <v>4.4285714285714288</v>
      </c>
      <c r="I367" s="17" t="str">
        <f>IFERROR((IF(COUNTIFS(Delivery[Driver ID], Delivery[[#This Row],[Driver ID]]) &lt; 16, "Under Utilized","Utilized")), "")</f>
        <v>Under Utilized</v>
      </c>
      <c r="J367" s="1" t="s">
        <v>16</v>
      </c>
      <c r="K367" s="1" t="s">
        <v>29</v>
      </c>
      <c r="L367" s="1">
        <v>62</v>
      </c>
      <c r="M367" s="1">
        <v>19</v>
      </c>
      <c r="N367" s="1">
        <f>Delivery[[#This Row],[Delivery Time (min)]]-Delivery[[#This Row],[Delays (min)]]</f>
        <v>43</v>
      </c>
      <c r="O367" s="1" t="str">
        <f>IF(Delivery[[#This Row],[Delays (min)]]&gt;0,"Delayed", "On time")</f>
        <v>Delayed</v>
      </c>
      <c r="P367" s="1" t="str">
        <f>IF(Delivery[[#This Row],[Delays (min)]]&gt;15, "Extremely Delayed", IF(Delivery[[#This Row],[Delays (min)]]=0, "On time",  "Delayed"))</f>
        <v>Extremely Delayed</v>
      </c>
      <c r="Q367" s="1">
        <f>COUNTA(_xlfn.UNIQUE(Delivery[Driver ID]))</f>
        <v>100</v>
      </c>
      <c r="R367" s="1" t="s">
        <v>18</v>
      </c>
      <c r="S367" s="1">
        <f>COUNTA(_xlfn.UNIQUE(Delivery[Route]))</f>
        <v>5</v>
      </c>
      <c r="T367" s="1" t="s">
        <v>32</v>
      </c>
      <c r="U367" s="1" t="s">
        <v>36</v>
      </c>
      <c r="V367" s="1" t="s">
        <v>41</v>
      </c>
      <c r="W367" s="2">
        <v>45170.64166666667</v>
      </c>
    </row>
    <row r="368" spans="1:23" ht="15.75" customHeight="1" x14ac:dyDescent="0.35">
      <c r="A368" s="1">
        <v>1367</v>
      </c>
      <c r="B368" s="1" t="s">
        <v>391</v>
      </c>
      <c r="C368" s="1">
        <f>COUNTA(_xlfn.UNIQUE(Delivery[Delivery City]))</f>
        <v>5</v>
      </c>
      <c r="D368" s="1" t="s">
        <v>167</v>
      </c>
      <c r="E368" s="2">
        <v>45172.521527777775</v>
      </c>
      <c r="F368" s="1" t="s">
        <v>14</v>
      </c>
      <c r="G368" s="1" t="s">
        <v>105</v>
      </c>
      <c r="H368" s="20">
        <f>IFERROR(Delivery[[#This Row],[Delivery Time (min)]]/COUNTIFS(Delivery[Driver ID],Delivery[[#This Row],[Driver ID]]),"")</f>
        <v>14.8</v>
      </c>
      <c r="I368" s="17" t="str">
        <f>IFERROR((IF(COUNTIFS(Delivery[Driver ID], Delivery[[#This Row],[Driver ID]]) &lt; 16, "Under Utilized","Utilized")), "")</f>
        <v>Under Utilized</v>
      </c>
      <c r="J368" s="1" t="s">
        <v>16</v>
      </c>
      <c r="K368" s="1" t="s">
        <v>35</v>
      </c>
      <c r="L368" s="1">
        <v>222</v>
      </c>
      <c r="M368" s="1">
        <v>5</v>
      </c>
      <c r="N368" s="1">
        <f>Delivery[[#This Row],[Delivery Time (min)]]-Delivery[[#This Row],[Delays (min)]]</f>
        <v>217</v>
      </c>
      <c r="O368" s="1" t="str">
        <f>IF(Delivery[[#This Row],[Delays (min)]]&gt;0,"Delayed", "On time")</f>
        <v>Delayed</v>
      </c>
      <c r="P368" s="1" t="str">
        <f>IF(Delivery[[#This Row],[Delays (min)]]&gt;15, "Extremely Delayed", IF(Delivery[[#This Row],[Delays (min)]]=0, "On time",  "Delayed"))</f>
        <v>Delayed</v>
      </c>
      <c r="Q368" s="1">
        <f>COUNTA(_xlfn.UNIQUE(Delivery[Driver ID]))</f>
        <v>100</v>
      </c>
      <c r="R368" s="1" t="s">
        <v>18</v>
      </c>
      <c r="S368" s="1">
        <f>COUNTA(_xlfn.UNIQUE(Delivery[Route]))</f>
        <v>5</v>
      </c>
      <c r="T368" s="1" t="s">
        <v>40</v>
      </c>
      <c r="U368" s="1" t="s">
        <v>27</v>
      </c>
      <c r="V368" s="1" t="s">
        <v>21</v>
      </c>
      <c r="W368" s="2">
        <v>45170.527083333334</v>
      </c>
    </row>
    <row r="369" spans="1:23" ht="15.75" customHeight="1" x14ac:dyDescent="0.35">
      <c r="A369" s="1">
        <v>1368</v>
      </c>
      <c r="B369" s="1" t="s">
        <v>507</v>
      </c>
      <c r="C369" s="1">
        <f>COUNTA(_xlfn.UNIQUE(Delivery[Delivery City]))</f>
        <v>5</v>
      </c>
      <c r="D369" s="1" t="s">
        <v>150</v>
      </c>
      <c r="E369" s="2">
        <v>45171.504861111112</v>
      </c>
      <c r="F369" s="1" t="s">
        <v>14</v>
      </c>
      <c r="G369" s="1" t="s">
        <v>109</v>
      </c>
      <c r="H369" s="20">
        <f>IFERROR(Delivery[[#This Row],[Delivery Time (min)]]/COUNTIFS(Delivery[Driver ID],Delivery[[#This Row],[Driver ID]]),"")</f>
        <v>5.05</v>
      </c>
      <c r="I369" s="17" t="str">
        <f>IFERROR((IF(COUNTIFS(Delivery[Driver ID], Delivery[[#This Row],[Driver ID]]) &lt; 16, "Under Utilized","Utilized")), "")</f>
        <v>Utilized</v>
      </c>
      <c r="J369" s="1" t="s">
        <v>34</v>
      </c>
      <c r="K369" s="1" t="s">
        <v>47</v>
      </c>
      <c r="L369" s="1">
        <v>101</v>
      </c>
      <c r="M369" s="1">
        <v>25</v>
      </c>
      <c r="N369" s="1">
        <f>Delivery[[#This Row],[Delivery Time (min)]]-Delivery[[#This Row],[Delays (min)]]</f>
        <v>76</v>
      </c>
      <c r="O369" s="1" t="str">
        <f>IF(Delivery[[#This Row],[Delays (min)]]&gt;0,"Delayed", "On time")</f>
        <v>Delayed</v>
      </c>
      <c r="P369" s="1" t="str">
        <f>IF(Delivery[[#This Row],[Delays (min)]]&gt;15, "Extremely Delayed", IF(Delivery[[#This Row],[Delays (min)]]=0, "On time",  "Delayed"))</f>
        <v>Extremely Delayed</v>
      </c>
      <c r="Q369" s="1">
        <f>COUNTA(_xlfn.UNIQUE(Delivery[Driver ID]))</f>
        <v>100</v>
      </c>
      <c r="R369" s="1" t="s">
        <v>30</v>
      </c>
      <c r="S369" s="1">
        <f>COUNTA(_xlfn.UNIQUE(Delivery[Route]))</f>
        <v>5</v>
      </c>
      <c r="T369" s="1" t="s">
        <v>43</v>
      </c>
      <c r="U369" s="1" t="s">
        <v>20</v>
      </c>
      <c r="V369" s="1" t="s">
        <v>41</v>
      </c>
      <c r="W369" s="2">
        <v>45170.640972222223</v>
      </c>
    </row>
    <row r="370" spans="1:23" ht="15.75" customHeight="1" x14ac:dyDescent="0.35">
      <c r="A370" s="1">
        <v>1369</v>
      </c>
      <c r="B370" s="1" t="s">
        <v>508</v>
      </c>
      <c r="C370" s="1">
        <f>COUNTA(_xlfn.UNIQUE(Delivery[Delivery City]))</f>
        <v>5</v>
      </c>
      <c r="D370" s="1" t="s">
        <v>159</v>
      </c>
      <c r="E370" s="2">
        <v>45170.597222222219</v>
      </c>
      <c r="F370" s="1" t="s">
        <v>14</v>
      </c>
      <c r="G370" s="1" t="s">
        <v>46</v>
      </c>
      <c r="H370" s="20">
        <f>IFERROR(Delivery[[#This Row],[Delivery Time (min)]]/COUNTIFS(Delivery[Driver ID],Delivery[[#This Row],[Driver ID]]),"")</f>
        <v>8.1578947368421044</v>
      </c>
      <c r="I370" s="17" t="str">
        <f>IFERROR((IF(COUNTIFS(Delivery[Driver ID], Delivery[[#This Row],[Driver ID]]) &lt; 16, "Under Utilized","Utilized")), "")</f>
        <v>Utilized</v>
      </c>
      <c r="J370" s="1" t="s">
        <v>23</v>
      </c>
      <c r="K370" s="1" t="s">
        <v>17</v>
      </c>
      <c r="L370" s="1">
        <v>155</v>
      </c>
      <c r="M370" s="1">
        <v>2</v>
      </c>
      <c r="N370" s="1">
        <f>Delivery[[#This Row],[Delivery Time (min)]]-Delivery[[#This Row],[Delays (min)]]</f>
        <v>153</v>
      </c>
      <c r="O370" s="1" t="str">
        <f>IF(Delivery[[#This Row],[Delays (min)]]&gt;0,"Delayed", "On time")</f>
        <v>Delayed</v>
      </c>
      <c r="P370" s="1" t="str">
        <f>IF(Delivery[[#This Row],[Delays (min)]]&gt;15, "Extremely Delayed", IF(Delivery[[#This Row],[Delays (min)]]=0, "On time",  "Delayed"))</f>
        <v>Delayed</v>
      </c>
      <c r="Q370" s="1">
        <f>COUNTA(_xlfn.UNIQUE(Delivery[Driver ID]))</f>
        <v>100</v>
      </c>
      <c r="R370" s="1" t="s">
        <v>30</v>
      </c>
      <c r="S370" s="1">
        <f>COUNTA(_xlfn.UNIQUE(Delivery[Route]))</f>
        <v>5</v>
      </c>
      <c r="T370" s="1" t="s">
        <v>26</v>
      </c>
      <c r="U370" s="1" t="s">
        <v>36</v>
      </c>
      <c r="V370" s="1" t="s">
        <v>41</v>
      </c>
      <c r="W370" s="2">
        <v>45170.563888888886</v>
      </c>
    </row>
    <row r="371" spans="1:23" ht="15.75" customHeight="1" x14ac:dyDescent="0.35">
      <c r="A371" s="1">
        <v>1370</v>
      </c>
      <c r="B371" s="1" t="s">
        <v>509</v>
      </c>
      <c r="C371" s="1">
        <f>COUNTA(_xlfn.UNIQUE(Delivery[Delivery City]))</f>
        <v>5</v>
      </c>
      <c r="D371" s="1" t="s">
        <v>154</v>
      </c>
      <c r="E371" s="2">
        <v>45174.488888888889</v>
      </c>
      <c r="F371" s="1" t="s">
        <v>14</v>
      </c>
      <c r="G371" s="1" t="s">
        <v>87</v>
      </c>
      <c r="H371" s="20">
        <f>IFERROR(Delivery[[#This Row],[Delivery Time (min)]]/COUNTIFS(Delivery[Driver ID],Delivery[[#This Row],[Driver ID]]),"")</f>
        <v>3.8333333333333335</v>
      </c>
      <c r="I371" s="17" t="str">
        <f>IFERROR((IF(COUNTIFS(Delivery[Driver ID], Delivery[[#This Row],[Driver ID]]) &lt; 16, "Under Utilized","Utilized")), "")</f>
        <v>Utilized</v>
      </c>
      <c r="J371" s="1" t="s">
        <v>34</v>
      </c>
      <c r="K371" s="1" t="s">
        <v>29</v>
      </c>
      <c r="L371" s="1">
        <v>69</v>
      </c>
      <c r="M371" s="1">
        <v>29</v>
      </c>
      <c r="N371" s="1">
        <f>Delivery[[#This Row],[Delivery Time (min)]]-Delivery[[#This Row],[Delays (min)]]</f>
        <v>40</v>
      </c>
      <c r="O371" s="1" t="str">
        <f>IF(Delivery[[#This Row],[Delays (min)]]&gt;0,"Delayed", "On time")</f>
        <v>Delayed</v>
      </c>
      <c r="P371" s="1" t="str">
        <f>IF(Delivery[[#This Row],[Delays (min)]]&gt;15, "Extremely Delayed", IF(Delivery[[#This Row],[Delays (min)]]=0, "On time",  "Delayed"))</f>
        <v>Extremely Delayed</v>
      </c>
      <c r="Q371" s="1">
        <f>COUNTA(_xlfn.UNIQUE(Delivery[Driver ID]))</f>
        <v>100</v>
      </c>
      <c r="R371" s="1" t="s">
        <v>30</v>
      </c>
      <c r="S371" s="1">
        <f>COUNTA(_xlfn.UNIQUE(Delivery[Route]))</f>
        <v>5</v>
      </c>
      <c r="T371" s="1" t="s">
        <v>19</v>
      </c>
      <c r="U371" s="1" t="s">
        <v>27</v>
      </c>
      <c r="V371" s="1" t="s">
        <v>41</v>
      </c>
      <c r="W371" s="2">
        <v>45170.5</v>
      </c>
    </row>
    <row r="372" spans="1:23" ht="15.75" customHeight="1" x14ac:dyDescent="0.35">
      <c r="A372" s="1">
        <v>1371</v>
      </c>
      <c r="B372" s="1" t="s">
        <v>510</v>
      </c>
      <c r="C372" s="1">
        <f>COUNTA(_xlfn.UNIQUE(Delivery[Delivery City]))</f>
        <v>5</v>
      </c>
      <c r="D372" s="1" t="s">
        <v>156</v>
      </c>
      <c r="E372" s="2">
        <v>45176.500694444447</v>
      </c>
      <c r="F372" s="1" t="s">
        <v>14</v>
      </c>
      <c r="G372" s="1" t="s">
        <v>96</v>
      </c>
      <c r="H372" s="20">
        <f>IFERROR(Delivery[[#This Row],[Delivery Time (min)]]/COUNTIFS(Delivery[Driver ID],Delivery[[#This Row],[Driver ID]]),"")</f>
        <v>10.117647058823529</v>
      </c>
      <c r="I372" s="17" t="str">
        <f>IFERROR((IF(COUNTIFS(Delivery[Driver ID], Delivery[[#This Row],[Driver ID]]) &lt; 16, "Under Utilized","Utilized")), "")</f>
        <v>Utilized</v>
      </c>
      <c r="J372" s="1" t="s">
        <v>34</v>
      </c>
      <c r="K372" s="1" t="s">
        <v>35</v>
      </c>
      <c r="L372" s="1">
        <v>172</v>
      </c>
      <c r="M372" s="1">
        <v>27</v>
      </c>
      <c r="N372" s="1">
        <f>Delivery[[#This Row],[Delivery Time (min)]]-Delivery[[#This Row],[Delays (min)]]</f>
        <v>145</v>
      </c>
      <c r="O372" s="1" t="str">
        <f>IF(Delivery[[#This Row],[Delays (min)]]&gt;0,"Delayed", "On time")</f>
        <v>Delayed</v>
      </c>
      <c r="P372" s="1" t="str">
        <f>IF(Delivery[[#This Row],[Delays (min)]]&gt;15, "Extremely Delayed", IF(Delivery[[#This Row],[Delays (min)]]=0, "On time",  "Delayed"))</f>
        <v>Extremely Delayed</v>
      </c>
      <c r="Q372" s="1">
        <f>COUNTA(_xlfn.UNIQUE(Delivery[Driver ID]))</f>
        <v>100</v>
      </c>
      <c r="R372" s="1" t="s">
        <v>30</v>
      </c>
      <c r="S372" s="1">
        <f>COUNTA(_xlfn.UNIQUE(Delivery[Route]))</f>
        <v>5</v>
      </c>
      <c r="T372" s="1" t="s">
        <v>40</v>
      </c>
      <c r="U372" s="1" t="s">
        <v>36</v>
      </c>
      <c r="V372" s="1" t="s">
        <v>41</v>
      </c>
      <c r="W372" s="2">
        <v>45170.663888888892</v>
      </c>
    </row>
    <row r="373" spans="1:23" ht="15.75" customHeight="1" x14ac:dyDescent="0.35">
      <c r="A373" s="1">
        <v>1372</v>
      </c>
      <c r="B373" s="1" t="s">
        <v>511</v>
      </c>
      <c r="C373" s="1">
        <f>COUNTA(_xlfn.UNIQUE(Delivery[Delivery City]))</f>
        <v>5</v>
      </c>
      <c r="D373" s="1" t="s">
        <v>150</v>
      </c>
      <c r="E373" s="2">
        <v>45171.620833333334</v>
      </c>
      <c r="F373" s="1" t="s">
        <v>14</v>
      </c>
      <c r="G373" s="1" t="s">
        <v>87</v>
      </c>
      <c r="H373" s="20">
        <f>IFERROR(Delivery[[#This Row],[Delivery Time (min)]]/COUNTIFS(Delivery[Driver ID],Delivery[[#This Row],[Driver ID]]),"")</f>
        <v>10.444444444444445</v>
      </c>
      <c r="I373" s="17" t="str">
        <f>IFERROR((IF(COUNTIFS(Delivery[Driver ID], Delivery[[#This Row],[Driver ID]]) &lt; 16, "Under Utilized","Utilized")), "")</f>
        <v>Utilized</v>
      </c>
      <c r="J373" s="1" t="s">
        <v>34</v>
      </c>
      <c r="K373" s="1" t="s">
        <v>29</v>
      </c>
      <c r="L373" s="1">
        <v>188</v>
      </c>
      <c r="M373" s="1">
        <v>15</v>
      </c>
      <c r="N373" s="1">
        <f>Delivery[[#This Row],[Delivery Time (min)]]-Delivery[[#This Row],[Delays (min)]]</f>
        <v>173</v>
      </c>
      <c r="O373" s="1" t="str">
        <f>IF(Delivery[[#This Row],[Delays (min)]]&gt;0,"Delayed", "On time")</f>
        <v>Delayed</v>
      </c>
      <c r="P373" s="1" t="str">
        <f>IF(Delivery[[#This Row],[Delays (min)]]&gt;15, "Extremely Delayed", IF(Delivery[[#This Row],[Delays (min)]]=0, "On time",  "Delayed"))</f>
        <v>Delayed</v>
      </c>
      <c r="Q373" s="1">
        <f>COUNTA(_xlfn.UNIQUE(Delivery[Driver ID]))</f>
        <v>100</v>
      </c>
      <c r="R373" s="1" t="s">
        <v>25</v>
      </c>
      <c r="S373" s="1">
        <f>COUNTA(_xlfn.UNIQUE(Delivery[Route]))</f>
        <v>5</v>
      </c>
      <c r="T373" s="1" t="s">
        <v>26</v>
      </c>
      <c r="U373" s="1" t="s">
        <v>20</v>
      </c>
      <c r="V373" s="1" t="s">
        <v>37</v>
      </c>
      <c r="W373" s="2">
        <v>45170.367361111108</v>
      </c>
    </row>
    <row r="374" spans="1:23" ht="15.75" customHeight="1" x14ac:dyDescent="0.35">
      <c r="A374" s="1">
        <v>1373</v>
      </c>
      <c r="B374" s="1" t="s">
        <v>512</v>
      </c>
      <c r="C374" s="1">
        <f>COUNTA(_xlfn.UNIQUE(Delivery[Delivery City]))</f>
        <v>5</v>
      </c>
      <c r="D374" s="1" t="s">
        <v>159</v>
      </c>
      <c r="E374" s="2">
        <v>45177.658333333333</v>
      </c>
      <c r="F374" s="1" t="s">
        <v>14</v>
      </c>
      <c r="G374" s="1" t="s">
        <v>102</v>
      </c>
      <c r="H374" s="20">
        <f>IFERROR(Delivery[[#This Row],[Delivery Time (min)]]/COUNTIFS(Delivery[Driver ID],Delivery[[#This Row],[Driver ID]]),"")</f>
        <v>11.785714285714286</v>
      </c>
      <c r="I374" s="17" t="str">
        <f>IFERROR((IF(COUNTIFS(Delivery[Driver ID], Delivery[[#This Row],[Driver ID]]) &lt; 16, "Under Utilized","Utilized")), "")</f>
        <v>Under Utilized</v>
      </c>
      <c r="J374" s="1" t="s">
        <v>34</v>
      </c>
      <c r="K374" s="1" t="s">
        <v>24</v>
      </c>
      <c r="L374" s="1">
        <v>165</v>
      </c>
      <c r="M374" s="1">
        <v>6</v>
      </c>
      <c r="N374" s="1">
        <f>Delivery[[#This Row],[Delivery Time (min)]]-Delivery[[#This Row],[Delays (min)]]</f>
        <v>159</v>
      </c>
      <c r="O374" s="1" t="str">
        <f>IF(Delivery[[#This Row],[Delays (min)]]&gt;0,"Delayed", "On time")</f>
        <v>Delayed</v>
      </c>
      <c r="P374" s="1" t="str">
        <f>IF(Delivery[[#This Row],[Delays (min)]]&gt;15, "Extremely Delayed", IF(Delivery[[#This Row],[Delays (min)]]=0, "On time",  "Delayed"))</f>
        <v>Delayed</v>
      </c>
      <c r="Q374" s="1">
        <f>COUNTA(_xlfn.UNIQUE(Delivery[Driver ID]))</f>
        <v>100</v>
      </c>
      <c r="R374" s="1" t="s">
        <v>18</v>
      </c>
      <c r="S374" s="1">
        <f>COUNTA(_xlfn.UNIQUE(Delivery[Route]))</f>
        <v>5</v>
      </c>
      <c r="T374" s="1" t="s">
        <v>19</v>
      </c>
      <c r="U374" s="1" t="s">
        <v>27</v>
      </c>
      <c r="V374" s="1" t="s">
        <v>41</v>
      </c>
      <c r="W374" s="2">
        <v>45170.479166666664</v>
      </c>
    </row>
    <row r="375" spans="1:23" ht="15.75" customHeight="1" x14ac:dyDescent="0.35">
      <c r="A375" s="1">
        <v>1374</v>
      </c>
      <c r="B375" s="1" t="s">
        <v>513</v>
      </c>
      <c r="C375" s="1">
        <f>COUNTA(_xlfn.UNIQUE(Delivery[Delivery City]))</f>
        <v>5</v>
      </c>
      <c r="D375" s="1" t="s">
        <v>167</v>
      </c>
      <c r="E375" s="2">
        <v>45172.40902777778</v>
      </c>
      <c r="F375" s="1" t="s">
        <v>38</v>
      </c>
      <c r="G375" s="1" t="s">
        <v>129</v>
      </c>
      <c r="H375" s="20">
        <f>IFERROR(Delivery[[#This Row],[Delivery Time (min)]]/COUNTIFS(Delivery[Driver ID],Delivery[[#This Row],[Driver ID]]),"")</f>
        <v>9</v>
      </c>
      <c r="I375" s="17" t="str">
        <f>IFERROR((IF(COUNTIFS(Delivery[Driver ID], Delivery[[#This Row],[Driver ID]]) &lt; 16, "Under Utilized","Utilized")), "")</f>
        <v>Under Utilized</v>
      </c>
      <c r="J375" s="1" t="s">
        <v>16</v>
      </c>
      <c r="K375" s="1" t="s">
        <v>47</v>
      </c>
      <c r="L375" s="1">
        <v>108</v>
      </c>
      <c r="M375" s="1">
        <v>20</v>
      </c>
      <c r="N375" s="1">
        <f>Delivery[[#This Row],[Delivery Time (min)]]-Delivery[[#This Row],[Delays (min)]]</f>
        <v>88</v>
      </c>
      <c r="O375" s="1" t="str">
        <f>IF(Delivery[[#This Row],[Delays (min)]]&gt;0,"Delayed", "On time")</f>
        <v>Delayed</v>
      </c>
      <c r="P375" s="1" t="str">
        <f>IF(Delivery[[#This Row],[Delays (min)]]&gt;15, "Extremely Delayed", IF(Delivery[[#This Row],[Delays (min)]]=0, "On time",  "Delayed"))</f>
        <v>Extremely Delayed</v>
      </c>
      <c r="Q375" s="1">
        <f>COUNTA(_xlfn.UNIQUE(Delivery[Driver ID]))</f>
        <v>100</v>
      </c>
      <c r="R375" s="1" t="s">
        <v>18</v>
      </c>
      <c r="S375" s="1">
        <f>COUNTA(_xlfn.UNIQUE(Delivery[Route]))</f>
        <v>5</v>
      </c>
      <c r="T375" s="1" t="s">
        <v>19</v>
      </c>
      <c r="U375" s="1" t="s">
        <v>27</v>
      </c>
      <c r="V375" s="1" t="s">
        <v>21</v>
      </c>
      <c r="W375" s="2">
        <v>45170.515972222223</v>
      </c>
    </row>
    <row r="376" spans="1:23" ht="15.75" customHeight="1" x14ac:dyDescent="0.35">
      <c r="A376" s="1">
        <v>1375</v>
      </c>
      <c r="B376" s="1" t="s">
        <v>514</v>
      </c>
      <c r="C376" s="1">
        <f>COUNTA(_xlfn.UNIQUE(Delivery[Delivery City]))</f>
        <v>5</v>
      </c>
      <c r="D376" s="1" t="s">
        <v>154</v>
      </c>
      <c r="E376" s="2">
        <v>45170.526388888888</v>
      </c>
      <c r="F376" s="1" t="s">
        <v>38</v>
      </c>
      <c r="G376" s="1" t="s">
        <v>112</v>
      </c>
      <c r="H376" s="20">
        <f>IFERROR(Delivery[[#This Row],[Delivery Time (min)]]/COUNTIFS(Delivery[Driver ID],Delivery[[#This Row],[Driver ID]]),"")</f>
        <v>3.05</v>
      </c>
      <c r="I376" s="17" t="str">
        <f>IFERROR((IF(COUNTIFS(Delivery[Driver ID], Delivery[[#This Row],[Driver ID]]) &lt; 16, "Under Utilized","Utilized")), "")</f>
        <v>Utilized</v>
      </c>
      <c r="J376" s="1" t="s">
        <v>16</v>
      </c>
      <c r="K376" s="1" t="s">
        <v>24</v>
      </c>
      <c r="L376" s="1">
        <v>61</v>
      </c>
      <c r="M376" s="1">
        <v>20</v>
      </c>
      <c r="N376" s="1">
        <f>Delivery[[#This Row],[Delivery Time (min)]]-Delivery[[#This Row],[Delays (min)]]</f>
        <v>41</v>
      </c>
      <c r="O376" s="1" t="str">
        <f>IF(Delivery[[#This Row],[Delays (min)]]&gt;0,"Delayed", "On time")</f>
        <v>Delayed</v>
      </c>
      <c r="P376" s="1" t="str">
        <f>IF(Delivery[[#This Row],[Delays (min)]]&gt;15, "Extremely Delayed", IF(Delivery[[#This Row],[Delays (min)]]=0, "On time",  "Delayed"))</f>
        <v>Extremely Delayed</v>
      </c>
      <c r="Q376" s="1">
        <f>COUNTA(_xlfn.UNIQUE(Delivery[Driver ID]))</f>
        <v>100</v>
      </c>
      <c r="R376" s="1" t="s">
        <v>30</v>
      </c>
      <c r="S376" s="1">
        <f>COUNTA(_xlfn.UNIQUE(Delivery[Route]))</f>
        <v>5</v>
      </c>
      <c r="T376" s="1" t="s">
        <v>43</v>
      </c>
      <c r="U376" s="1" t="s">
        <v>27</v>
      </c>
      <c r="V376" s="1" t="s">
        <v>37</v>
      </c>
      <c r="W376" s="2">
        <v>45170.394444444442</v>
      </c>
    </row>
    <row r="377" spans="1:23" ht="15.75" customHeight="1" x14ac:dyDescent="0.35">
      <c r="A377" s="1">
        <v>1376</v>
      </c>
      <c r="B377" s="1" t="s">
        <v>515</v>
      </c>
      <c r="C377" s="1">
        <f>COUNTA(_xlfn.UNIQUE(Delivery[Delivery City]))</f>
        <v>5</v>
      </c>
      <c r="D377" s="1" t="s">
        <v>154</v>
      </c>
      <c r="E377" s="2">
        <v>45170.69027777778</v>
      </c>
      <c r="F377" s="1" t="s">
        <v>38</v>
      </c>
      <c r="G377" s="1" t="s">
        <v>56</v>
      </c>
      <c r="H377" s="20">
        <f>IFERROR(Delivery[[#This Row],[Delivery Time (min)]]/COUNTIFS(Delivery[Driver ID],Delivery[[#This Row],[Driver ID]]),"")</f>
        <v>6.75</v>
      </c>
      <c r="I377" s="17" t="str">
        <f>IFERROR((IF(COUNTIFS(Delivery[Driver ID], Delivery[[#This Row],[Driver ID]]) &lt; 16, "Under Utilized","Utilized")), "")</f>
        <v>Utilized</v>
      </c>
      <c r="J377" s="1" t="s">
        <v>34</v>
      </c>
      <c r="K377" s="1" t="s">
        <v>17</v>
      </c>
      <c r="L377" s="1">
        <v>108</v>
      </c>
      <c r="M377" s="1">
        <v>5</v>
      </c>
      <c r="N377" s="1">
        <f>Delivery[[#This Row],[Delivery Time (min)]]-Delivery[[#This Row],[Delays (min)]]</f>
        <v>103</v>
      </c>
      <c r="O377" s="1" t="str">
        <f>IF(Delivery[[#This Row],[Delays (min)]]&gt;0,"Delayed", "On time")</f>
        <v>Delayed</v>
      </c>
      <c r="P377" s="1" t="str">
        <f>IF(Delivery[[#This Row],[Delays (min)]]&gt;15, "Extremely Delayed", IF(Delivery[[#This Row],[Delays (min)]]=0, "On time",  "Delayed"))</f>
        <v>Delayed</v>
      </c>
      <c r="Q377" s="1">
        <f>COUNTA(_xlfn.UNIQUE(Delivery[Driver ID]))</f>
        <v>100</v>
      </c>
      <c r="R377" s="1" t="s">
        <v>25</v>
      </c>
      <c r="S377" s="1">
        <f>COUNTA(_xlfn.UNIQUE(Delivery[Route]))</f>
        <v>5</v>
      </c>
      <c r="T377" s="1" t="s">
        <v>43</v>
      </c>
      <c r="U377" s="1" t="s">
        <v>27</v>
      </c>
      <c r="V377" s="1" t="s">
        <v>21</v>
      </c>
      <c r="W377" s="2">
        <v>45170.74722222222</v>
      </c>
    </row>
    <row r="378" spans="1:23" ht="15.75" customHeight="1" x14ac:dyDescent="0.35">
      <c r="A378" s="1">
        <v>1377</v>
      </c>
      <c r="B378" s="1" t="s">
        <v>516</v>
      </c>
      <c r="C378" s="1">
        <f>COUNTA(_xlfn.UNIQUE(Delivery[Delivery City]))</f>
        <v>5</v>
      </c>
      <c r="D378" s="1" t="s">
        <v>159</v>
      </c>
      <c r="E378" s="2">
        <v>45172.603472222225</v>
      </c>
      <c r="F378" s="1" t="s">
        <v>14</v>
      </c>
      <c r="G378" s="1" t="s">
        <v>117</v>
      </c>
      <c r="H378" s="20">
        <f>IFERROR(Delivery[[#This Row],[Delivery Time (min)]]/COUNTIFS(Delivery[Driver ID],Delivery[[#This Row],[Driver ID]]),"")</f>
        <v>9.5789473684210531</v>
      </c>
      <c r="I378" s="17" t="str">
        <f>IFERROR((IF(COUNTIFS(Delivery[Driver ID], Delivery[[#This Row],[Driver ID]]) &lt; 16, "Under Utilized","Utilized")), "")</f>
        <v>Utilized</v>
      </c>
      <c r="J378" s="1" t="s">
        <v>23</v>
      </c>
      <c r="K378" s="1" t="s">
        <v>29</v>
      </c>
      <c r="L378" s="1">
        <v>182</v>
      </c>
      <c r="M378" s="1">
        <v>17</v>
      </c>
      <c r="N378" s="1">
        <f>Delivery[[#This Row],[Delivery Time (min)]]-Delivery[[#This Row],[Delays (min)]]</f>
        <v>165</v>
      </c>
      <c r="O378" s="1" t="str">
        <f>IF(Delivery[[#This Row],[Delays (min)]]&gt;0,"Delayed", "On time")</f>
        <v>Delayed</v>
      </c>
      <c r="P378" s="1" t="str">
        <f>IF(Delivery[[#This Row],[Delays (min)]]&gt;15, "Extremely Delayed", IF(Delivery[[#This Row],[Delays (min)]]=0, "On time",  "Delayed"))</f>
        <v>Extremely Delayed</v>
      </c>
      <c r="Q378" s="1">
        <f>COUNTA(_xlfn.UNIQUE(Delivery[Driver ID]))</f>
        <v>100</v>
      </c>
      <c r="R378" s="1" t="s">
        <v>25</v>
      </c>
      <c r="S378" s="1">
        <f>COUNTA(_xlfn.UNIQUE(Delivery[Route]))</f>
        <v>5</v>
      </c>
      <c r="T378" s="1" t="s">
        <v>43</v>
      </c>
      <c r="U378" s="1" t="s">
        <v>27</v>
      </c>
      <c r="V378" s="1" t="s">
        <v>21</v>
      </c>
      <c r="W378" s="2">
        <v>45170.418749999997</v>
      </c>
    </row>
    <row r="379" spans="1:23" ht="15.75" customHeight="1" x14ac:dyDescent="0.35">
      <c r="A379" s="1">
        <v>1378</v>
      </c>
      <c r="B379" s="1" t="s">
        <v>517</v>
      </c>
      <c r="C379" s="1">
        <f>COUNTA(_xlfn.UNIQUE(Delivery[Delivery City]))</f>
        <v>5</v>
      </c>
      <c r="D379" s="1" t="s">
        <v>154</v>
      </c>
      <c r="E379" s="2">
        <v>45171.386805555558</v>
      </c>
      <c r="F379" s="1" t="s">
        <v>14</v>
      </c>
      <c r="G379" s="1" t="s">
        <v>48</v>
      </c>
      <c r="H379" s="20">
        <f>IFERROR(Delivery[[#This Row],[Delivery Time (min)]]/COUNTIFS(Delivery[Driver ID],Delivery[[#This Row],[Driver ID]]),"")</f>
        <v>7.0526315789473681</v>
      </c>
      <c r="I379" s="17" t="str">
        <f>IFERROR((IF(COUNTIFS(Delivery[Driver ID], Delivery[[#This Row],[Driver ID]]) &lt; 16, "Under Utilized","Utilized")), "")</f>
        <v>Utilized</v>
      </c>
      <c r="J379" s="1" t="s">
        <v>34</v>
      </c>
      <c r="K379" s="1" t="s">
        <v>24</v>
      </c>
      <c r="L379" s="1">
        <v>134</v>
      </c>
      <c r="M379" s="1">
        <v>16</v>
      </c>
      <c r="N379" s="1">
        <f>Delivery[[#This Row],[Delivery Time (min)]]-Delivery[[#This Row],[Delays (min)]]</f>
        <v>118</v>
      </c>
      <c r="O379" s="1" t="str">
        <f>IF(Delivery[[#This Row],[Delays (min)]]&gt;0,"Delayed", "On time")</f>
        <v>Delayed</v>
      </c>
      <c r="P379" s="1" t="str">
        <f>IF(Delivery[[#This Row],[Delays (min)]]&gt;15, "Extremely Delayed", IF(Delivery[[#This Row],[Delays (min)]]=0, "On time",  "Delayed"))</f>
        <v>Extremely Delayed</v>
      </c>
      <c r="Q379" s="1">
        <f>COUNTA(_xlfn.UNIQUE(Delivery[Driver ID]))</f>
        <v>100</v>
      </c>
      <c r="R379" s="1" t="s">
        <v>25</v>
      </c>
      <c r="S379" s="1">
        <f>COUNTA(_xlfn.UNIQUE(Delivery[Route]))</f>
        <v>5</v>
      </c>
      <c r="T379" s="1" t="s">
        <v>43</v>
      </c>
      <c r="U379" s="1" t="s">
        <v>20</v>
      </c>
      <c r="V379" s="1" t="s">
        <v>37</v>
      </c>
      <c r="W379" s="2">
        <v>45170.685416666667</v>
      </c>
    </row>
    <row r="380" spans="1:23" ht="15.75" customHeight="1" x14ac:dyDescent="0.35">
      <c r="A380" s="1">
        <v>1379</v>
      </c>
      <c r="B380" s="1" t="s">
        <v>518</v>
      </c>
      <c r="C380" s="1">
        <f>COUNTA(_xlfn.UNIQUE(Delivery[Delivery City]))</f>
        <v>5</v>
      </c>
      <c r="D380" s="1" t="s">
        <v>150</v>
      </c>
      <c r="E380" s="2">
        <v>45176.636805555558</v>
      </c>
      <c r="F380" s="1" t="s">
        <v>14</v>
      </c>
      <c r="G380" s="1" t="s">
        <v>15</v>
      </c>
      <c r="H380" s="20">
        <f>IFERROR(Delivery[[#This Row],[Delivery Time (min)]]/COUNTIFS(Delivery[Driver ID],Delivery[[#This Row],[Driver ID]]),"")</f>
        <v>6.0625</v>
      </c>
      <c r="I380" s="17" t="str">
        <f>IFERROR((IF(COUNTIFS(Delivery[Driver ID], Delivery[[#This Row],[Driver ID]]) &lt; 16, "Under Utilized","Utilized")), "")</f>
        <v>Utilized</v>
      </c>
      <c r="J380" s="1" t="s">
        <v>16</v>
      </c>
      <c r="K380" s="1" t="s">
        <v>29</v>
      </c>
      <c r="L380" s="1">
        <v>97</v>
      </c>
      <c r="M380" s="1">
        <v>28</v>
      </c>
      <c r="N380" s="1">
        <f>Delivery[[#This Row],[Delivery Time (min)]]-Delivery[[#This Row],[Delays (min)]]</f>
        <v>69</v>
      </c>
      <c r="O380" s="1" t="str">
        <f>IF(Delivery[[#This Row],[Delays (min)]]&gt;0,"Delayed", "On time")</f>
        <v>Delayed</v>
      </c>
      <c r="P380" s="1" t="str">
        <f>IF(Delivery[[#This Row],[Delays (min)]]&gt;15, "Extremely Delayed", IF(Delivery[[#This Row],[Delays (min)]]=0, "On time",  "Delayed"))</f>
        <v>Extremely Delayed</v>
      </c>
      <c r="Q380" s="1">
        <f>COUNTA(_xlfn.UNIQUE(Delivery[Driver ID]))</f>
        <v>100</v>
      </c>
      <c r="R380" s="1" t="s">
        <v>30</v>
      </c>
      <c r="S380" s="1">
        <f>COUNTA(_xlfn.UNIQUE(Delivery[Route]))</f>
        <v>5</v>
      </c>
      <c r="T380" s="1" t="s">
        <v>26</v>
      </c>
      <c r="U380" s="1" t="s">
        <v>36</v>
      </c>
      <c r="V380" s="1" t="s">
        <v>21</v>
      </c>
      <c r="W380" s="2">
        <v>45170.472222222219</v>
      </c>
    </row>
    <row r="381" spans="1:23" ht="15.75" customHeight="1" x14ac:dyDescent="0.35">
      <c r="A381" s="1">
        <v>1380</v>
      </c>
      <c r="B381" s="1" t="s">
        <v>519</v>
      </c>
      <c r="C381" s="1">
        <f>COUNTA(_xlfn.UNIQUE(Delivery[Delivery City]))</f>
        <v>5</v>
      </c>
      <c r="D381" s="1" t="s">
        <v>156</v>
      </c>
      <c r="E381" s="2">
        <v>45171.70416666667</v>
      </c>
      <c r="F381" s="1" t="s">
        <v>38</v>
      </c>
      <c r="G381" s="1" t="s">
        <v>55</v>
      </c>
      <c r="H381" s="20">
        <f>IFERROR(Delivery[[#This Row],[Delivery Time (min)]]/COUNTIFS(Delivery[Driver ID],Delivery[[#This Row],[Driver ID]]),"")</f>
        <v>11.571428571428571</v>
      </c>
      <c r="I381" s="17" t="str">
        <f>IFERROR((IF(COUNTIFS(Delivery[Driver ID], Delivery[[#This Row],[Driver ID]]) &lt; 16, "Under Utilized","Utilized")), "")</f>
        <v>Under Utilized</v>
      </c>
      <c r="J381" s="1" t="s">
        <v>34</v>
      </c>
      <c r="K381" s="1" t="s">
        <v>47</v>
      </c>
      <c r="L381" s="1">
        <v>162</v>
      </c>
      <c r="M381" s="1">
        <v>28</v>
      </c>
      <c r="N381" s="1">
        <f>Delivery[[#This Row],[Delivery Time (min)]]-Delivery[[#This Row],[Delays (min)]]</f>
        <v>134</v>
      </c>
      <c r="O381" s="1" t="str">
        <f>IF(Delivery[[#This Row],[Delays (min)]]&gt;0,"Delayed", "On time")</f>
        <v>Delayed</v>
      </c>
      <c r="P381" s="1" t="str">
        <f>IF(Delivery[[#This Row],[Delays (min)]]&gt;15, "Extremely Delayed", IF(Delivery[[#This Row],[Delays (min)]]=0, "On time",  "Delayed"))</f>
        <v>Extremely Delayed</v>
      </c>
      <c r="Q381" s="1">
        <f>COUNTA(_xlfn.UNIQUE(Delivery[Driver ID]))</f>
        <v>100</v>
      </c>
      <c r="R381" s="1" t="s">
        <v>18</v>
      </c>
      <c r="S381" s="1">
        <f>COUNTA(_xlfn.UNIQUE(Delivery[Route]))</f>
        <v>5</v>
      </c>
      <c r="T381" s="1" t="s">
        <v>43</v>
      </c>
      <c r="U381" s="1" t="s">
        <v>20</v>
      </c>
      <c r="V381" s="1" t="s">
        <v>37</v>
      </c>
      <c r="W381" s="2">
        <v>45170.592361111114</v>
      </c>
    </row>
    <row r="382" spans="1:23" ht="15.75" customHeight="1" x14ac:dyDescent="0.35">
      <c r="A382" s="1">
        <v>1381</v>
      </c>
      <c r="B382" s="1" t="s">
        <v>520</v>
      </c>
      <c r="C382" s="1">
        <f>COUNTA(_xlfn.UNIQUE(Delivery[Delivery City]))</f>
        <v>5</v>
      </c>
      <c r="D382" s="1" t="s">
        <v>159</v>
      </c>
      <c r="E382" s="2">
        <v>45175.495138888888</v>
      </c>
      <c r="F382" s="1" t="s">
        <v>38</v>
      </c>
      <c r="G382" s="1" t="s">
        <v>116</v>
      </c>
      <c r="H382" s="20">
        <f>IFERROR(Delivery[[#This Row],[Delivery Time (min)]]/COUNTIFS(Delivery[Driver ID],Delivery[[#This Row],[Driver ID]]),"")</f>
        <v>10.055555555555555</v>
      </c>
      <c r="I382" s="17" t="str">
        <f>IFERROR((IF(COUNTIFS(Delivery[Driver ID], Delivery[[#This Row],[Driver ID]]) &lt; 16, "Under Utilized","Utilized")), "")</f>
        <v>Utilized</v>
      </c>
      <c r="J382" s="1" t="s">
        <v>23</v>
      </c>
      <c r="K382" s="1" t="s">
        <v>24</v>
      </c>
      <c r="L382" s="1">
        <v>181</v>
      </c>
      <c r="M382" s="1">
        <v>27</v>
      </c>
      <c r="N382" s="1">
        <f>Delivery[[#This Row],[Delivery Time (min)]]-Delivery[[#This Row],[Delays (min)]]</f>
        <v>154</v>
      </c>
      <c r="O382" s="1" t="str">
        <f>IF(Delivery[[#This Row],[Delays (min)]]&gt;0,"Delayed", "On time")</f>
        <v>Delayed</v>
      </c>
      <c r="P382" s="1" t="str">
        <f>IF(Delivery[[#This Row],[Delays (min)]]&gt;15, "Extremely Delayed", IF(Delivery[[#This Row],[Delays (min)]]=0, "On time",  "Delayed"))</f>
        <v>Extremely Delayed</v>
      </c>
      <c r="Q382" s="1">
        <f>COUNTA(_xlfn.UNIQUE(Delivery[Driver ID]))</f>
        <v>100</v>
      </c>
      <c r="R382" s="1" t="s">
        <v>25</v>
      </c>
      <c r="S382" s="1">
        <f>COUNTA(_xlfn.UNIQUE(Delivery[Route]))</f>
        <v>5</v>
      </c>
      <c r="T382" s="1" t="s">
        <v>19</v>
      </c>
      <c r="U382" s="1" t="s">
        <v>20</v>
      </c>
      <c r="V382" s="1" t="s">
        <v>37</v>
      </c>
      <c r="W382" s="2">
        <v>45170.545138888891</v>
      </c>
    </row>
    <row r="383" spans="1:23" ht="15.75" customHeight="1" x14ac:dyDescent="0.35">
      <c r="A383" s="1">
        <v>1382</v>
      </c>
      <c r="B383" s="1" t="s">
        <v>521</v>
      </c>
      <c r="C383" s="1">
        <f>COUNTA(_xlfn.UNIQUE(Delivery[Delivery City]))</f>
        <v>5</v>
      </c>
      <c r="D383" s="1" t="s">
        <v>156</v>
      </c>
      <c r="E383" s="2">
        <v>45176.456944444442</v>
      </c>
      <c r="F383" s="1" t="s">
        <v>14</v>
      </c>
      <c r="G383" s="1" t="s">
        <v>50</v>
      </c>
      <c r="H383" s="20">
        <f>IFERROR(Delivery[[#This Row],[Delivery Time (min)]]/COUNTIFS(Delivery[Driver ID],Delivery[[#This Row],[Driver ID]]),"")</f>
        <v>6.9230769230769234</v>
      </c>
      <c r="I383" s="17" t="str">
        <f>IFERROR((IF(COUNTIFS(Delivery[Driver ID], Delivery[[#This Row],[Driver ID]]) &lt; 16, "Under Utilized","Utilized")), "")</f>
        <v>Under Utilized</v>
      </c>
      <c r="J383" s="1" t="s">
        <v>34</v>
      </c>
      <c r="K383" s="1" t="s">
        <v>24</v>
      </c>
      <c r="L383" s="1">
        <v>90</v>
      </c>
      <c r="M383" s="1">
        <v>3</v>
      </c>
      <c r="N383" s="1">
        <f>Delivery[[#This Row],[Delivery Time (min)]]-Delivery[[#This Row],[Delays (min)]]</f>
        <v>87</v>
      </c>
      <c r="O383" s="1" t="str">
        <f>IF(Delivery[[#This Row],[Delays (min)]]&gt;0,"Delayed", "On time")</f>
        <v>Delayed</v>
      </c>
      <c r="P383" s="1" t="str">
        <f>IF(Delivery[[#This Row],[Delays (min)]]&gt;15, "Extremely Delayed", IF(Delivery[[#This Row],[Delays (min)]]=0, "On time",  "Delayed"))</f>
        <v>Delayed</v>
      </c>
      <c r="Q383" s="1">
        <f>COUNTA(_xlfn.UNIQUE(Delivery[Driver ID]))</f>
        <v>100</v>
      </c>
      <c r="R383" s="1" t="s">
        <v>25</v>
      </c>
      <c r="S383" s="1">
        <f>COUNTA(_xlfn.UNIQUE(Delivery[Route]))</f>
        <v>5</v>
      </c>
      <c r="T383" s="1" t="s">
        <v>26</v>
      </c>
      <c r="U383" s="1" t="s">
        <v>27</v>
      </c>
      <c r="V383" s="1" t="s">
        <v>41</v>
      </c>
      <c r="W383" s="2">
        <v>45170.729166666664</v>
      </c>
    </row>
    <row r="384" spans="1:23" ht="15.75" customHeight="1" x14ac:dyDescent="0.35">
      <c r="A384" s="1">
        <v>1383</v>
      </c>
      <c r="B384" s="1" t="s">
        <v>522</v>
      </c>
      <c r="C384" s="1">
        <f>COUNTA(_xlfn.UNIQUE(Delivery[Delivery City]))</f>
        <v>5</v>
      </c>
      <c r="D384" s="1" t="s">
        <v>150</v>
      </c>
      <c r="E384" s="2">
        <v>45176.594444444447</v>
      </c>
      <c r="F384" s="1" t="s">
        <v>38</v>
      </c>
      <c r="G384" s="1" t="s">
        <v>46</v>
      </c>
      <c r="H384" s="20">
        <f>IFERROR(Delivery[[#This Row],[Delivery Time (min)]]/COUNTIFS(Delivery[Driver ID],Delivery[[#This Row],[Driver ID]]),"")</f>
        <v>8</v>
      </c>
      <c r="I384" s="17" t="str">
        <f>IFERROR((IF(COUNTIFS(Delivery[Driver ID], Delivery[[#This Row],[Driver ID]]) &lt; 16, "Under Utilized","Utilized")), "")</f>
        <v>Utilized</v>
      </c>
      <c r="J384" s="1" t="s">
        <v>16</v>
      </c>
      <c r="K384" s="1" t="s">
        <v>17</v>
      </c>
      <c r="L384" s="1">
        <v>152</v>
      </c>
      <c r="M384" s="1">
        <v>18</v>
      </c>
      <c r="N384" s="1">
        <f>Delivery[[#This Row],[Delivery Time (min)]]-Delivery[[#This Row],[Delays (min)]]</f>
        <v>134</v>
      </c>
      <c r="O384" s="1" t="str">
        <f>IF(Delivery[[#This Row],[Delays (min)]]&gt;0,"Delayed", "On time")</f>
        <v>Delayed</v>
      </c>
      <c r="P384" s="1" t="str">
        <f>IF(Delivery[[#This Row],[Delays (min)]]&gt;15, "Extremely Delayed", IF(Delivery[[#This Row],[Delays (min)]]=0, "On time",  "Delayed"))</f>
        <v>Extremely Delayed</v>
      </c>
      <c r="Q384" s="1">
        <f>COUNTA(_xlfn.UNIQUE(Delivery[Driver ID]))</f>
        <v>100</v>
      </c>
      <c r="R384" s="1" t="s">
        <v>18</v>
      </c>
      <c r="S384" s="1">
        <f>COUNTA(_xlfn.UNIQUE(Delivery[Route]))</f>
        <v>5</v>
      </c>
      <c r="T384" s="1" t="s">
        <v>32</v>
      </c>
      <c r="U384" s="1" t="s">
        <v>27</v>
      </c>
      <c r="V384" s="1" t="s">
        <v>37</v>
      </c>
      <c r="W384" s="2">
        <v>45170.392361111109</v>
      </c>
    </row>
    <row r="385" spans="1:23" ht="15.75" customHeight="1" x14ac:dyDescent="0.35">
      <c r="A385" s="1">
        <v>1384</v>
      </c>
      <c r="B385" s="1" t="s">
        <v>523</v>
      </c>
      <c r="C385" s="1">
        <f>COUNTA(_xlfn.UNIQUE(Delivery[Delivery City]))</f>
        <v>5</v>
      </c>
      <c r="D385" s="1" t="s">
        <v>156</v>
      </c>
      <c r="E385" s="2">
        <v>45173.693749999999</v>
      </c>
      <c r="F385" s="1" t="s">
        <v>38</v>
      </c>
      <c r="G385" s="1" t="s">
        <v>134</v>
      </c>
      <c r="H385" s="20">
        <f>IFERROR(Delivery[[#This Row],[Delivery Time (min)]]/COUNTIFS(Delivery[Driver ID],Delivery[[#This Row],[Driver ID]]),"")</f>
        <v>10.76923076923077</v>
      </c>
      <c r="I385" s="17" t="str">
        <f>IFERROR((IF(COUNTIFS(Delivery[Driver ID], Delivery[[#This Row],[Driver ID]]) &lt; 16, "Under Utilized","Utilized")), "")</f>
        <v>Under Utilized</v>
      </c>
      <c r="J385" s="1" t="s">
        <v>16</v>
      </c>
      <c r="K385" s="1" t="s">
        <v>17</v>
      </c>
      <c r="L385" s="1">
        <v>140</v>
      </c>
      <c r="M385" s="1">
        <v>7</v>
      </c>
      <c r="N385" s="1">
        <f>Delivery[[#This Row],[Delivery Time (min)]]-Delivery[[#This Row],[Delays (min)]]</f>
        <v>133</v>
      </c>
      <c r="O385" s="1" t="str">
        <f>IF(Delivery[[#This Row],[Delays (min)]]&gt;0,"Delayed", "On time")</f>
        <v>Delayed</v>
      </c>
      <c r="P385" s="1" t="str">
        <f>IF(Delivery[[#This Row],[Delays (min)]]&gt;15, "Extremely Delayed", IF(Delivery[[#This Row],[Delays (min)]]=0, "On time",  "Delayed"))</f>
        <v>Delayed</v>
      </c>
      <c r="Q385" s="1">
        <f>COUNTA(_xlfn.UNIQUE(Delivery[Driver ID]))</f>
        <v>100</v>
      </c>
      <c r="R385" s="1" t="s">
        <v>30</v>
      </c>
      <c r="S385" s="1">
        <f>COUNTA(_xlfn.UNIQUE(Delivery[Route]))</f>
        <v>5</v>
      </c>
      <c r="T385" s="1" t="s">
        <v>32</v>
      </c>
      <c r="U385" s="1" t="s">
        <v>27</v>
      </c>
      <c r="V385" s="1" t="s">
        <v>41</v>
      </c>
      <c r="W385" s="2">
        <v>45170.432638888888</v>
      </c>
    </row>
    <row r="386" spans="1:23" ht="15.75" customHeight="1" x14ac:dyDescent="0.35">
      <c r="A386" s="1">
        <v>1385</v>
      </c>
      <c r="B386" s="1" t="s">
        <v>524</v>
      </c>
      <c r="C386" s="1">
        <f>COUNTA(_xlfn.UNIQUE(Delivery[Delivery City]))</f>
        <v>5</v>
      </c>
      <c r="D386" s="1" t="s">
        <v>159</v>
      </c>
      <c r="E386" s="2">
        <v>45177.613888888889</v>
      </c>
      <c r="F386" s="1" t="s">
        <v>14</v>
      </c>
      <c r="G386" s="1" t="s">
        <v>82</v>
      </c>
      <c r="H386" s="20">
        <f>IFERROR(Delivery[[#This Row],[Delivery Time (min)]]/COUNTIFS(Delivery[Driver ID],Delivery[[#This Row],[Driver ID]]),"")</f>
        <v>7.68</v>
      </c>
      <c r="I386" s="17" t="str">
        <f>IFERROR((IF(COUNTIFS(Delivery[Driver ID], Delivery[[#This Row],[Driver ID]]) &lt; 16, "Under Utilized","Utilized")), "")</f>
        <v>Utilized</v>
      </c>
      <c r="J386" s="1" t="s">
        <v>16</v>
      </c>
      <c r="K386" s="1" t="s">
        <v>47</v>
      </c>
      <c r="L386" s="1">
        <v>192</v>
      </c>
      <c r="M386" s="1">
        <v>14</v>
      </c>
      <c r="N386" s="1">
        <f>Delivery[[#This Row],[Delivery Time (min)]]-Delivery[[#This Row],[Delays (min)]]</f>
        <v>178</v>
      </c>
      <c r="O386" s="1" t="str">
        <f>IF(Delivery[[#This Row],[Delays (min)]]&gt;0,"Delayed", "On time")</f>
        <v>Delayed</v>
      </c>
      <c r="P386" s="1" t="str">
        <f>IF(Delivery[[#This Row],[Delays (min)]]&gt;15, "Extremely Delayed", IF(Delivery[[#This Row],[Delays (min)]]=0, "On time",  "Delayed"))</f>
        <v>Delayed</v>
      </c>
      <c r="Q386" s="1">
        <f>COUNTA(_xlfn.UNIQUE(Delivery[Driver ID]))</f>
        <v>100</v>
      </c>
      <c r="R386" s="1" t="s">
        <v>30</v>
      </c>
      <c r="S386" s="1">
        <f>COUNTA(_xlfn.UNIQUE(Delivery[Route]))</f>
        <v>5</v>
      </c>
      <c r="T386" s="1" t="s">
        <v>19</v>
      </c>
      <c r="U386" s="1" t="s">
        <v>27</v>
      </c>
      <c r="V386" s="1" t="s">
        <v>37</v>
      </c>
      <c r="W386" s="2">
        <v>45170.663194444445</v>
      </c>
    </row>
    <row r="387" spans="1:23" ht="15.75" customHeight="1" x14ac:dyDescent="0.35">
      <c r="A387" s="1">
        <v>1386</v>
      </c>
      <c r="B387" s="1" t="s">
        <v>525</v>
      </c>
      <c r="C387" s="1">
        <f>COUNTA(_xlfn.UNIQUE(Delivery[Delivery City]))</f>
        <v>5</v>
      </c>
      <c r="D387" s="1" t="s">
        <v>156</v>
      </c>
      <c r="E387" s="2">
        <v>45176.540972222225</v>
      </c>
      <c r="F387" s="1" t="s">
        <v>38</v>
      </c>
      <c r="G387" s="1" t="s">
        <v>120</v>
      </c>
      <c r="H387" s="20">
        <f>IFERROR(Delivery[[#This Row],[Delivery Time (min)]]/COUNTIFS(Delivery[Driver ID],Delivery[[#This Row],[Driver ID]]),"")</f>
        <v>5.5714285714285712</v>
      </c>
      <c r="I387" s="17" t="str">
        <f>IFERROR((IF(COUNTIFS(Delivery[Driver ID], Delivery[[#This Row],[Driver ID]]) &lt; 16, "Under Utilized","Utilized")), "")</f>
        <v>Under Utilized</v>
      </c>
      <c r="J387" s="1" t="s">
        <v>34</v>
      </c>
      <c r="K387" s="1" t="s">
        <v>17</v>
      </c>
      <c r="L387" s="1">
        <v>78</v>
      </c>
      <c r="M387" s="1">
        <v>19</v>
      </c>
      <c r="N387" s="1">
        <f>Delivery[[#This Row],[Delivery Time (min)]]-Delivery[[#This Row],[Delays (min)]]</f>
        <v>59</v>
      </c>
      <c r="O387" s="1" t="str">
        <f>IF(Delivery[[#This Row],[Delays (min)]]&gt;0,"Delayed", "On time")</f>
        <v>Delayed</v>
      </c>
      <c r="P387" s="1" t="str">
        <f>IF(Delivery[[#This Row],[Delays (min)]]&gt;15, "Extremely Delayed", IF(Delivery[[#This Row],[Delays (min)]]=0, "On time",  "Delayed"))</f>
        <v>Extremely Delayed</v>
      </c>
      <c r="Q387" s="1">
        <f>COUNTA(_xlfn.UNIQUE(Delivery[Driver ID]))</f>
        <v>100</v>
      </c>
      <c r="R387" s="1" t="s">
        <v>25</v>
      </c>
      <c r="S387" s="1">
        <f>COUNTA(_xlfn.UNIQUE(Delivery[Route]))</f>
        <v>5</v>
      </c>
      <c r="T387" s="1" t="s">
        <v>26</v>
      </c>
      <c r="U387" s="1" t="s">
        <v>36</v>
      </c>
      <c r="V387" s="1" t="s">
        <v>21</v>
      </c>
      <c r="W387" s="2">
        <v>45170.507638888892</v>
      </c>
    </row>
    <row r="388" spans="1:23" ht="15.75" customHeight="1" x14ac:dyDescent="0.35">
      <c r="A388" s="1">
        <v>1387</v>
      </c>
      <c r="B388" s="1" t="s">
        <v>526</v>
      </c>
      <c r="C388" s="1">
        <f>COUNTA(_xlfn.UNIQUE(Delivery[Delivery City]))</f>
        <v>5</v>
      </c>
      <c r="D388" s="1" t="s">
        <v>150</v>
      </c>
      <c r="E388" s="2">
        <v>45171.530555555553</v>
      </c>
      <c r="F388" s="1" t="s">
        <v>38</v>
      </c>
      <c r="G388" s="1" t="s">
        <v>104</v>
      </c>
      <c r="H388" s="20">
        <f>IFERROR(Delivery[[#This Row],[Delivery Time (min)]]/COUNTIFS(Delivery[Driver ID],Delivery[[#This Row],[Driver ID]]),"")</f>
        <v>4.4285714285714288</v>
      </c>
      <c r="I388" s="17" t="str">
        <f>IFERROR((IF(COUNTIFS(Delivery[Driver ID], Delivery[[#This Row],[Driver ID]]) &lt; 16, "Under Utilized","Utilized")), "")</f>
        <v>Utilized</v>
      </c>
      <c r="J388" s="1" t="s">
        <v>23</v>
      </c>
      <c r="K388" s="1" t="s">
        <v>35</v>
      </c>
      <c r="L388" s="1">
        <v>93</v>
      </c>
      <c r="M388" s="1">
        <v>28</v>
      </c>
      <c r="N388" s="1">
        <f>Delivery[[#This Row],[Delivery Time (min)]]-Delivery[[#This Row],[Delays (min)]]</f>
        <v>65</v>
      </c>
      <c r="O388" s="1" t="str">
        <f>IF(Delivery[[#This Row],[Delays (min)]]&gt;0,"Delayed", "On time")</f>
        <v>Delayed</v>
      </c>
      <c r="P388" s="1" t="str">
        <f>IF(Delivery[[#This Row],[Delays (min)]]&gt;15, "Extremely Delayed", IF(Delivery[[#This Row],[Delays (min)]]=0, "On time",  "Delayed"))</f>
        <v>Extremely Delayed</v>
      </c>
      <c r="Q388" s="1">
        <f>COUNTA(_xlfn.UNIQUE(Delivery[Driver ID]))</f>
        <v>100</v>
      </c>
      <c r="R388" s="1" t="s">
        <v>30</v>
      </c>
      <c r="S388" s="1">
        <f>COUNTA(_xlfn.UNIQUE(Delivery[Route]))</f>
        <v>5</v>
      </c>
      <c r="T388" s="1" t="s">
        <v>43</v>
      </c>
      <c r="U388" s="1" t="s">
        <v>36</v>
      </c>
      <c r="V388" s="1" t="s">
        <v>21</v>
      </c>
      <c r="W388" s="2">
        <v>45170.421527777777</v>
      </c>
    </row>
    <row r="389" spans="1:23" ht="15.75" customHeight="1" x14ac:dyDescent="0.35">
      <c r="A389" s="1">
        <v>1388</v>
      </c>
      <c r="B389" s="1" t="s">
        <v>527</v>
      </c>
      <c r="C389" s="1">
        <f>COUNTA(_xlfn.UNIQUE(Delivery[Delivery City]))</f>
        <v>5</v>
      </c>
      <c r="D389" s="1" t="s">
        <v>154</v>
      </c>
      <c r="E389" s="2">
        <v>45174.556250000001</v>
      </c>
      <c r="F389" s="1" t="s">
        <v>38</v>
      </c>
      <c r="G389" s="1" t="s">
        <v>70</v>
      </c>
      <c r="H389" s="20">
        <f>IFERROR(Delivery[[#This Row],[Delivery Time (min)]]/COUNTIFS(Delivery[Driver ID],Delivery[[#This Row],[Driver ID]]),"")</f>
        <v>10.214285714285714</v>
      </c>
      <c r="I389" s="17" t="str">
        <f>IFERROR((IF(COUNTIFS(Delivery[Driver ID], Delivery[[#This Row],[Driver ID]]) &lt; 16, "Under Utilized","Utilized")), "")</f>
        <v>Under Utilized</v>
      </c>
      <c r="J389" s="1" t="s">
        <v>16</v>
      </c>
      <c r="K389" s="1" t="s">
        <v>35</v>
      </c>
      <c r="L389" s="1">
        <v>143</v>
      </c>
      <c r="M389" s="1">
        <v>17</v>
      </c>
      <c r="N389" s="1">
        <f>Delivery[[#This Row],[Delivery Time (min)]]-Delivery[[#This Row],[Delays (min)]]</f>
        <v>126</v>
      </c>
      <c r="O389" s="1" t="str">
        <f>IF(Delivery[[#This Row],[Delays (min)]]&gt;0,"Delayed", "On time")</f>
        <v>Delayed</v>
      </c>
      <c r="P389" s="1" t="str">
        <f>IF(Delivery[[#This Row],[Delays (min)]]&gt;15, "Extremely Delayed", IF(Delivery[[#This Row],[Delays (min)]]=0, "On time",  "Delayed"))</f>
        <v>Extremely Delayed</v>
      </c>
      <c r="Q389" s="1">
        <f>COUNTA(_xlfn.UNIQUE(Delivery[Driver ID]))</f>
        <v>100</v>
      </c>
      <c r="R389" s="1" t="s">
        <v>30</v>
      </c>
      <c r="S389" s="1">
        <f>COUNTA(_xlfn.UNIQUE(Delivery[Route]))</f>
        <v>5</v>
      </c>
      <c r="T389" s="1" t="s">
        <v>40</v>
      </c>
      <c r="U389" s="1" t="s">
        <v>20</v>
      </c>
      <c r="V389" s="1" t="s">
        <v>41</v>
      </c>
      <c r="W389" s="2">
        <v>45170.693055555559</v>
      </c>
    </row>
    <row r="390" spans="1:23" ht="15.75" customHeight="1" x14ac:dyDescent="0.35">
      <c r="A390" s="1">
        <v>1389</v>
      </c>
      <c r="B390" s="1" t="s">
        <v>528</v>
      </c>
      <c r="C390" s="1">
        <f>COUNTA(_xlfn.UNIQUE(Delivery[Delivery City]))</f>
        <v>5</v>
      </c>
      <c r="D390" s="1" t="s">
        <v>159</v>
      </c>
      <c r="E390" s="2">
        <v>45170.57708333333</v>
      </c>
      <c r="F390" s="1" t="s">
        <v>38</v>
      </c>
      <c r="G390" s="1" t="s">
        <v>51</v>
      </c>
      <c r="H390" s="20">
        <f>IFERROR(Delivery[[#This Row],[Delivery Time (min)]]/COUNTIFS(Delivery[Driver ID],Delivery[[#This Row],[Driver ID]]),"")</f>
        <v>9.7692307692307701</v>
      </c>
      <c r="I390" s="17" t="str">
        <f>IFERROR((IF(COUNTIFS(Delivery[Driver ID], Delivery[[#This Row],[Driver ID]]) &lt; 16, "Under Utilized","Utilized")), "")</f>
        <v>Under Utilized</v>
      </c>
      <c r="J390" s="1" t="s">
        <v>34</v>
      </c>
      <c r="K390" s="1" t="s">
        <v>47</v>
      </c>
      <c r="L390" s="1">
        <v>127</v>
      </c>
      <c r="M390" s="1">
        <v>28</v>
      </c>
      <c r="N390" s="1">
        <f>Delivery[[#This Row],[Delivery Time (min)]]-Delivery[[#This Row],[Delays (min)]]</f>
        <v>99</v>
      </c>
      <c r="O390" s="1" t="str">
        <f>IF(Delivery[[#This Row],[Delays (min)]]&gt;0,"Delayed", "On time")</f>
        <v>Delayed</v>
      </c>
      <c r="P390" s="1" t="str">
        <f>IF(Delivery[[#This Row],[Delays (min)]]&gt;15, "Extremely Delayed", IF(Delivery[[#This Row],[Delays (min)]]=0, "On time",  "Delayed"))</f>
        <v>Extremely Delayed</v>
      </c>
      <c r="Q390" s="1">
        <f>COUNTA(_xlfn.UNIQUE(Delivery[Driver ID]))</f>
        <v>100</v>
      </c>
      <c r="R390" s="1" t="s">
        <v>30</v>
      </c>
      <c r="S390" s="1">
        <f>COUNTA(_xlfn.UNIQUE(Delivery[Route]))</f>
        <v>5</v>
      </c>
      <c r="T390" s="1" t="s">
        <v>32</v>
      </c>
      <c r="U390" s="1" t="s">
        <v>27</v>
      </c>
      <c r="V390" s="1" t="s">
        <v>41</v>
      </c>
      <c r="W390" s="2">
        <v>45170.462500000001</v>
      </c>
    </row>
    <row r="391" spans="1:23" ht="15.75" customHeight="1" x14ac:dyDescent="0.35">
      <c r="A391" s="1">
        <v>1390</v>
      </c>
      <c r="B391" s="1" t="s">
        <v>529</v>
      </c>
      <c r="C391" s="1">
        <f>COUNTA(_xlfn.UNIQUE(Delivery[Delivery City]))</f>
        <v>5</v>
      </c>
      <c r="D391" s="1" t="s">
        <v>154</v>
      </c>
      <c r="E391" s="2">
        <v>45172.379861111112</v>
      </c>
      <c r="F391" s="1" t="s">
        <v>38</v>
      </c>
      <c r="G391" s="1" t="s">
        <v>127</v>
      </c>
      <c r="H391" s="20">
        <f>IFERROR(Delivery[[#This Row],[Delivery Time (min)]]/COUNTIFS(Delivery[Driver ID],Delivery[[#This Row],[Driver ID]]),"")</f>
        <v>7.4666666666666668</v>
      </c>
      <c r="I391" s="17" t="str">
        <f>IFERROR((IF(COUNTIFS(Delivery[Driver ID], Delivery[[#This Row],[Driver ID]]) &lt; 16, "Under Utilized","Utilized")), "")</f>
        <v>Under Utilized</v>
      </c>
      <c r="J391" s="1" t="s">
        <v>23</v>
      </c>
      <c r="K391" s="1" t="s">
        <v>35</v>
      </c>
      <c r="L391" s="1">
        <v>112</v>
      </c>
      <c r="M391" s="1">
        <v>6</v>
      </c>
      <c r="N391" s="1">
        <f>Delivery[[#This Row],[Delivery Time (min)]]-Delivery[[#This Row],[Delays (min)]]</f>
        <v>106</v>
      </c>
      <c r="O391" s="1" t="str">
        <f>IF(Delivery[[#This Row],[Delays (min)]]&gt;0,"Delayed", "On time")</f>
        <v>Delayed</v>
      </c>
      <c r="P391" s="1" t="str">
        <f>IF(Delivery[[#This Row],[Delays (min)]]&gt;15, "Extremely Delayed", IF(Delivery[[#This Row],[Delays (min)]]=0, "On time",  "Delayed"))</f>
        <v>Delayed</v>
      </c>
      <c r="Q391" s="1">
        <f>COUNTA(_xlfn.UNIQUE(Delivery[Driver ID]))</f>
        <v>100</v>
      </c>
      <c r="R391" s="1" t="s">
        <v>18</v>
      </c>
      <c r="S391" s="1">
        <f>COUNTA(_xlfn.UNIQUE(Delivery[Route]))</f>
        <v>5</v>
      </c>
      <c r="T391" s="1" t="s">
        <v>19</v>
      </c>
      <c r="U391" s="1" t="s">
        <v>36</v>
      </c>
      <c r="V391" s="1" t="s">
        <v>21</v>
      </c>
      <c r="W391" s="2">
        <v>45170.509027777778</v>
      </c>
    </row>
    <row r="392" spans="1:23" ht="15.75" customHeight="1" x14ac:dyDescent="0.35">
      <c r="A392" s="1">
        <v>1391</v>
      </c>
      <c r="B392" s="1" t="s">
        <v>530</v>
      </c>
      <c r="C392" s="1">
        <f>COUNTA(_xlfn.UNIQUE(Delivery[Delivery City]))</f>
        <v>5</v>
      </c>
      <c r="D392" s="1" t="s">
        <v>150</v>
      </c>
      <c r="E392" s="2">
        <v>45177.418749999997</v>
      </c>
      <c r="F392" s="1" t="s">
        <v>38</v>
      </c>
      <c r="G392" s="1" t="s">
        <v>126</v>
      </c>
      <c r="H392" s="20">
        <f>IFERROR(Delivery[[#This Row],[Delivery Time (min)]]/COUNTIFS(Delivery[Driver ID],Delivery[[#This Row],[Driver ID]]),"")</f>
        <v>10.352941176470589</v>
      </c>
      <c r="I392" s="17" t="str">
        <f>IFERROR((IF(COUNTIFS(Delivery[Driver ID], Delivery[[#This Row],[Driver ID]]) &lt; 16, "Under Utilized","Utilized")), "")</f>
        <v>Utilized</v>
      </c>
      <c r="J392" s="1" t="s">
        <v>23</v>
      </c>
      <c r="K392" s="1" t="s">
        <v>24</v>
      </c>
      <c r="L392" s="1">
        <v>176</v>
      </c>
      <c r="M392" s="1">
        <v>14</v>
      </c>
      <c r="N392" s="1">
        <f>Delivery[[#This Row],[Delivery Time (min)]]-Delivery[[#This Row],[Delays (min)]]</f>
        <v>162</v>
      </c>
      <c r="O392" s="1" t="str">
        <f>IF(Delivery[[#This Row],[Delays (min)]]&gt;0,"Delayed", "On time")</f>
        <v>Delayed</v>
      </c>
      <c r="P392" s="1" t="str">
        <f>IF(Delivery[[#This Row],[Delays (min)]]&gt;15, "Extremely Delayed", IF(Delivery[[#This Row],[Delays (min)]]=0, "On time",  "Delayed"))</f>
        <v>Delayed</v>
      </c>
      <c r="Q392" s="1">
        <f>COUNTA(_xlfn.UNIQUE(Delivery[Driver ID]))</f>
        <v>100</v>
      </c>
      <c r="R392" s="1" t="s">
        <v>18</v>
      </c>
      <c r="S392" s="1">
        <f>COUNTA(_xlfn.UNIQUE(Delivery[Route]))</f>
        <v>5</v>
      </c>
      <c r="T392" s="1" t="s">
        <v>40</v>
      </c>
      <c r="U392" s="1" t="s">
        <v>36</v>
      </c>
      <c r="V392" s="1" t="s">
        <v>37</v>
      </c>
      <c r="W392" s="2">
        <v>45170.365972222222</v>
      </c>
    </row>
    <row r="393" spans="1:23" ht="15.75" customHeight="1" x14ac:dyDescent="0.35">
      <c r="A393" s="1">
        <v>1392</v>
      </c>
      <c r="B393" s="1" t="s">
        <v>531</v>
      </c>
      <c r="C393" s="1">
        <f>COUNTA(_xlfn.UNIQUE(Delivery[Delivery City]))</f>
        <v>5</v>
      </c>
      <c r="D393" s="1" t="s">
        <v>156</v>
      </c>
      <c r="E393" s="2">
        <v>45176.552083333336</v>
      </c>
      <c r="F393" s="1" t="s">
        <v>14</v>
      </c>
      <c r="G393" s="1" t="s">
        <v>136</v>
      </c>
      <c r="H393" s="20">
        <f>IFERROR(Delivery[[#This Row],[Delivery Time (min)]]/COUNTIFS(Delivery[Driver ID],Delivery[[#This Row],[Driver ID]]),"")</f>
        <v>16.083333333333332</v>
      </c>
      <c r="I393" s="17" t="str">
        <f>IFERROR((IF(COUNTIFS(Delivery[Driver ID], Delivery[[#This Row],[Driver ID]]) &lt; 16, "Under Utilized","Utilized")), "")</f>
        <v>Under Utilized</v>
      </c>
      <c r="J393" s="1" t="s">
        <v>34</v>
      </c>
      <c r="K393" s="1" t="s">
        <v>47</v>
      </c>
      <c r="L393" s="1">
        <v>193</v>
      </c>
      <c r="M393" s="1">
        <v>16</v>
      </c>
      <c r="N393" s="1">
        <f>Delivery[[#This Row],[Delivery Time (min)]]-Delivery[[#This Row],[Delays (min)]]</f>
        <v>177</v>
      </c>
      <c r="O393" s="1" t="str">
        <f>IF(Delivery[[#This Row],[Delays (min)]]&gt;0,"Delayed", "On time")</f>
        <v>Delayed</v>
      </c>
      <c r="P393" s="1" t="str">
        <f>IF(Delivery[[#This Row],[Delays (min)]]&gt;15, "Extremely Delayed", IF(Delivery[[#This Row],[Delays (min)]]=0, "On time",  "Delayed"))</f>
        <v>Extremely Delayed</v>
      </c>
      <c r="Q393" s="1">
        <f>COUNTA(_xlfn.UNIQUE(Delivery[Driver ID]))</f>
        <v>100</v>
      </c>
      <c r="R393" s="1" t="s">
        <v>18</v>
      </c>
      <c r="S393" s="1">
        <f>COUNTA(_xlfn.UNIQUE(Delivery[Route]))</f>
        <v>5</v>
      </c>
      <c r="T393" s="1" t="s">
        <v>26</v>
      </c>
      <c r="U393" s="1" t="s">
        <v>27</v>
      </c>
      <c r="V393" s="1" t="s">
        <v>21</v>
      </c>
      <c r="W393" s="2">
        <v>45170.633333333331</v>
      </c>
    </row>
    <row r="394" spans="1:23" ht="15.75" customHeight="1" x14ac:dyDescent="0.35">
      <c r="A394" s="1">
        <v>1393</v>
      </c>
      <c r="B394" s="1" t="s">
        <v>532</v>
      </c>
      <c r="C394" s="1">
        <f>COUNTA(_xlfn.UNIQUE(Delivery[Delivery City]))</f>
        <v>5</v>
      </c>
      <c r="D394" s="1" t="s">
        <v>156</v>
      </c>
      <c r="E394" s="2">
        <v>45171.348611111112</v>
      </c>
      <c r="F394" s="1" t="s">
        <v>14</v>
      </c>
      <c r="G394" s="1" t="s">
        <v>82</v>
      </c>
      <c r="H394" s="20">
        <f>IFERROR(Delivery[[#This Row],[Delivery Time (min)]]/COUNTIFS(Delivery[Driver ID],Delivery[[#This Row],[Driver ID]]),"")</f>
        <v>8.1999999999999993</v>
      </c>
      <c r="I394" s="17" t="str">
        <f>IFERROR((IF(COUNTIFS(Delivery[Driver ID], Delivery[[#This Row],[Driver ID]]) &lt; 16, "Under Utilized","Utilized")), "")</f>
        <v>Utilized</v>
      </c>
      <c r="J394" s="1" t="s">
        <v>16</v>
      </c>
      <c r="K394" s="1" t="s">
        <v>47</v>
      </c>
      <c r="L394" s="1">
        <v>205</v>
      </c>
      <c r="M394" s="1">
        <v>15</v>
      </c>
      <c r="N394" s="1">
        <f>Delivery[[#This Row],[Delivery Time (min)]]-Delivery[[#This Row],[Delays (min)]]</f>
        <v>190</v>
      </c>
      <c r="O394" s="1" t="str">
        <f>IF(Delivery[[#This Row],[Delays (min)]]&gt;0,"Delayed", "On time")</f>
        <v>Delayed</v>
      </c>
      <c r="P394" s="1" t="str">
        <f>IF(Delivery[[#This Row],[Delays (min)]]&gt;15, "Extremely Delayed", IF(Delivery[[#This Row],[Delays (min)]]=0, "On time",  "Delayed"))</f>
        <v>Delayed</v>
      </c>
      <c r="Q394" s="1">
        <f>COUNTA(_xlfn.UNIQUE(Delivery[Driver ID]))</f>
        <v>100</v>
      </c>
      <c r="R394" s="1" t="s">
        <v>25</v>
      </c>
      <c r="S394" s="1">
        <f>COUNTA(_xlfn.UNIQUE(Delivery[Route]))</f>
        <v>5</v>
      </c>
      <c r="T394" s="1" t="s">
        <v>26</v>
      </c>
      <c r="U394" s="1" t="s">
        <v>27</v>
      </c>
      <c r="V394" s="1" t="s">
        <v>37</v>
      </c>
      <c r="W394" s="2">
        <v>45170.573611111111</v>
      </c>
    </row>
    <row r="395" spans="1:23" ht="15.75" customHeight="1" x14ac:dyDescent="0.35">
      <c r="A395" s="1">
        <v>1394</v>
      </c>
      <c r="B395" s="1" t="s">
        <v>533</v>
      </c>
      <c r="C395" s="1">
        <f>COUNTA(_xlfn.UNIQUE(Delivery[Delivery City]))</f>
        <v>5</v>
      </c>
      <c r="D395" s="1" t="s">
        <v>154</v>
      </c>
      <c r="E395" s="2">
        <v>45171.395833333336</v>
      </c>
      <c r="F395" s="1" t="s">
        <v>38</v>
      </c>
      <c r="G395" s="1" t="s">
        <v>137</v>
      </c>
      <c r="H395" s="20">
        <f>IFERROR(Delivery[[#This Row],[Delivery Time (min)]]/COUNTIFS(Delivery[Driver ID],Delivery[[#This Row],[Driver ID]]),"")</f>
        <v>4.3809523809523814</v>
      </c>
      <c r="I395" s="17" t="str">
        <f>IFERROR((IF(COUNTIFS(Delivery[Driver ID], Delivery[[#This Row],[Driver ID]]) &lt; 16, "Under Utilized","Utilized")), "")</f>
        <v>Utilized</v>
      </c>
      <c r="J395" s="1" t="s">
        <v>23</v>
      </c>
      <c r="K395" s="1" t="s">
        <v>24</v>
      </c>
      <c r="L395" s="1">
        <v>92</v>
      </c>
      <c r="M395" s="1">
        <v>5</v>
      </c>
      <c r="N395" s="1">
        <f>Delivery[[#This Row],[Delivery Time (min)]]-Delivery[[#This Row],[Delays (min)]]</f>
        <v>87</v>
      </c>
      <c r="O395" s="1" t="str">
        <f>IF(Delivery[[#This Row],[Delays (min)]]&gt;0,"Delayed", "On time")</f>
        <v>Delayed</v>
      </c>
      <c r="P395" s="1" t="str">
        <f>IF(Delivery[[#This Row],[Delays (min)]]&gt;15, "Extremely Delayed", IF(Delivery[[#This Row],[Delays (min)]]=0, "On time",  "Delayed"))</f>
        <v>Delayed</v>
      </c>
      <c r="Q395" s="1">
        <f>COUNTA(_xlfn.UNIQUE(Delivery[Driver ID]))</f>
        <v>100</v>
      </c>
      <c r="R395" s="1" t="s">
        <v>18</v>
      </c>
      <c r="S395" s="1">
        <f>COUNTA(_xlfn.UNIQUE(Delivery[Route]))</f>
        <v>5</v>
      </c>
      <c r="T395" s="1" t="s">
        <v>19</v>
      </c>
      <c r="U395" s="1" t="s">
        <v>27</v>
      </c>
      <c r="V395" s="1" t="s">
        <v>21</v>
      </c>
      <c r="W395" s="2">
        <v>45170.722222222219</v>
      </c>
    </row>
    <row r="396" spans="1:23" ht="15.75" customHeight="1" x14ac:dyDescent="0.35">
      <c r="A396" s="1">
        <v>1395</v>
      </c>
      <c r="B396" s="1" t="s">
        <v>413</v>
      </c>
      <c r="C396" s="1">
        <f>COUNTA(_xlfn.UNIQUE(Delivery[Delivery City]))</f>
        <v>5</v>
      </c>
      <c r="D396" s="1" t="s">
        <v>159</v>
      </c>
      <c r="E396" s="2">
        <v>45170.613194444442</v>
      </c>
      <c r="F396" s="1" t="s">
        <v>38</v>
      </c>
      <c r="G396" s="1" t="s">
        <v>111</v>
      </c>
      <c r="H396" s="20">
        <f>IFERROR(Delivery[[#This Row],[Delivery Time (min)]]/COUNTIFS(Delivery[Driver ID],Delivery[[#This Row],[Driver ID]]),"")</f>
        <v>16.818181818181817</v>
      </c>
      <c r="I396" s="17" t="str">
        <f>IFERROR((IF(COUNTIFS(Delivery[Driver ID], Delivery[[#This Row],[Driver ID]]) &lt; 16, "Under Utilized","Utilized")), "")</f>
        <v>Under Utilized</v>
      </c>
      <c r="J396" s="1" t="s">
        <v>34</v>
      </c>
      <c r="K396" s="1" t="s">
        <v>24</v>
      </c>
      <c r="L396" s="1">
        <v>185</v>
      </c>
      <c r="M396" s="1">
        <v>12</v>
      </c>
      <c r="N396" s="1">
        <f>Delivery[[#This Row],[Delivery Time (min)]]-Delivery[[#This Row],[Delays (min)]]</f>
        <v>173</v>
      </c>
      <c r="O396" s="1" t="str">
        <f>IF(Delivery[[#This Row],[Delays (min)]]&gt;0,"Delayed", "On time")</f>
        <v>Delayed</v>
      </c>
      <c r="P396" s="1" t="str">
        <f>IF(Delivery[[#This Row],[Delays (min)]]&gt;15, "Extremely Delayed", IF(Delivery[[#This Row],[Delays (min)]]=0, "On time",  "Delayed"))</f>
        <v>Delayed</v>
      </c>
      <c r="Q396" s="1">
        <f>COUNTA(_xlfn.UNIQUE(Delivery[Driver ID]))</f>
        <v>100</v>
      </c>
      <c r="R396" s="1" t="s">
        <v>18</v>
      </c>
      <c r="S396" s="1">
        <f>COUNTA(_xlfn.UNIQUE(Delivery[Route]))</f>
        <v>5</v>
      </c>
      <c r="T396" s="1" t="s">
        <v>26</v>
      </c>
      <c r="U396" s="1" t="s">
        <v>36</v>
      </c>
      <c r="V396" s="1" t="s">
        <v>37</v>
      </c>
      <c r="W396" s="2">
        <v>45170.65625</v>
      </c>
    </row>
    <row r="397" spans="1:23" ht="15.75" customHeight="1" x14ac:dyDescent="0.35">
      <c r="A397" s="1">
        <v>1396</v>
      </c>
      <c r="B397" s="1" t="s">
        <v>534</v>
      </c>
      <c r="C397" s="1">
        <f>COUNTA(_xlfn.UNIQUE(Delivery[Delivery City]))</f>
        <v>5</v>
      </c>
      <c r="D397" s="1" t="s">
        <v>150</v>
      </c>
      <c r="E397" s="2">
        <v>45176.495138888888</v>
      </c>
      <c r="F397" s="1" t="s">
        <v>14</v>
      </c>
      <c r="G397" s="1" t="s">
        <v>128</v>
      </c>
      <c r="H397" s="20">
        <f>IFERROR(Delivery[[#This Row],[Delivery Time (min)]]/COUNTIFS(Delivery[Driver ID],Delivery[[#This Row],[Driver ID]]),"")</f>
        <v>12.166666666666666</v>
      </c>
      <c r="I397" s="17" t="str">
        <f>IFERROR((IF(COUNTIFS(Delivery[Driver ID], Delivery[[#This Row],[Driver ID]]) &lt; 16, "Under Utilized","Utilized")), "")</f>
        <v>Under Utilized</v>
      </c>
      <c r="J397" s="1" t="s">
        <v>23</v>
      </c>
      <c r="K397" s="1" t="s">
        <v>35</v>
      </c>
      <c r="L397" s="1">
        <v>146</v>
      </c>
      <c r="M397" s="1">
        <v>29</v>
      </c>
      <c r="N397" s="1">
        <f>Delivery[[#This Row],[Delivery Time (min)]]-Delivery[[#This Row],[Delays (min)]]</f>
        <v>117</v>
      </c>
      <c r="O397" s="1" t="str">
        <f>IF(Delivery[[#This Row],[Delays (min)]]&gt;0,"Delayed", "On time")</f>
        <v>Delayed</v>
      </c>
      <c r="P397" s="1" t="str">
        <f>IF(Delivery[[#This Row],[Delays (min)]]&gt;15, "Extremely Delayed", IF(Delivery[[#This Row],[Delays (min)]]=0, "On time",  "Delayed"))</f>
        <v>Extremely Delayed</v>
      </c>
      <c r="Q397" s="1">
        <f>COUNTA(_xlfn.UNIQUE(Delivery[Driver ID]))</f>
        <v>100</v>
      </c>
      <c r="R397" s="1" t="s">
        <v>25</v>
      </c>
      <c r="S397" s="1">
        <f>COUNTA(_xlfn.UNIQUE(Delivery[Route]))</f>
        <v>5</v>
      </c>
      <c r="T397" s="1" t="s">
        <v>26</v>
      </c>
      <c r="U397" s="1" t="s">
        <v>27</v>
      </c>
      <c r="V397" s="1" t="s">
        <v>21</v>
      </c>
      <c r="W397" s="2">
        <v>45170.713888888888</v>
      </c>
    </row>
    <row r="398" spans="1:23" ht="15.75" customHeight="1" x14ac:dyDescent="0.35">
      <c r="A398" s="1">
        <v>1397</v>
      </c>
      <c r="B398" s="1" t="s">
        <v>535</v>
      </c>
      <c r="C398" s="1">
        <f>COUNTA(_xlfn.UNIQUE(Delivery[Delivery City]))</f>
        <v>5</v>
      </c>
      <c r="D398" s="1" t="s">
        <v>154</v>
      </c>
      <c r="E398" s="2">
        <v>45175.476388888892</v>
      </c>
      <c r="F398" s="1" t="s">
        <v>38</v>
      </c>
      <c r="G398" s="1" t="s">
        <v>81</v>
      </c>
      <c r="H398" s="20">
        <f>IFERROR(Delivery[[#This Row],[Delivery Time (min)]]/COUNTIFS(Delivery[Driver ID],Delivery[[#This Row],[Driver ID]]),"")</f>
        <v>2.56</v>
      </c>
      <c r="I398" s="17" t="str">
        <f>IFERROR((IF(COUNTIFS(Delivery[Driver ID], Delivery[[#This Row],[Driver ID]]) &lt; 16, "Under Utilized","Utilized")), "")</f>
        <v>Utilized</v>
      </c>
      <c r="J398" s="1" t="s">
        <v>16</v>
      </c>
      <c r="K398" s="1" t="s">
        <v>47</v>
      </c>
      <c r="L398" s="1">
        <v>64</v>
      </c>
      <c r="M398" s="1">
        <v>12</v>
      </c>
      <c r="N398" s="1">
        <f>Delivery[[#This Row],[Delivery Time (min)]]-Delivery[[#This Row],[Delays (min)]]</f>
        <v>52</v>
      </c>
      <c r="O398" s="1" t="str">
        <f>IF(Delivery[[#This Row],[Delays (min)]]&gt;0,"Delayed", "On time")</f>
        <v>Delayed</v>
      </c>
      <c r="P398" s="1" t="str">
        <f>IF(Delivery[[#This Row],[Delays (min)]]&gt;15, "Extremely Delayed", IF(Delivery[[#This Row],[Delays (min)]]=0, "On time",  "Delayed"))</f>
        <v>Delayed</v>
      </c>
      <c r="Q398" s="1">
        <f>COUNTA(_xlfn.UNIQUE(Delivery[Driver ID]))</f>
        <v>100</v>
      </c>
      <c r="R398" s="1" t="s">
        <v>25</v>
      </c>
      <c r="S398" s="1">
        <f>COUNTA(_xlfn.UNIQUE(Delivery[Route]))</f>
        <v>5</v>
      </c>
      <c r="T398" s="1" t="s">
        <v>32</v>
      </c>
      <c r="U398" s="1" t="s">
        <v>20</v>
      </c>
      <c r="V398" s="1" t="s">
        <v>21</v>
      </c>
      <c r="W398" s="2">
        <v>45170.670138888891</v>
      </c>
    </row>
    <row r="399" spans="1:23" ht="15.75" customHeight="1" x14ac:dyDescent="0.35">
      <c r="A399" s="1">
        <v>1398</v>
      </c>
      <c r="B399" s="1" t="s">
        <v>536</v>
      </c>
      <c r="C399" s="1">
        <f>COUNTA(_xlfn.UNIQUE(Delivery[Delivery City]))</f>
        <v>5</v>
      </c>
      <c r="D399" s="1" t="s">
        <v>150</v>
      </c>
      <c r="E399" s="2">
        <v>45172.476388888892</v>
      </c>
      <c r="F399" s="1" t="s">
        <v>38</v>
      </c>
      <c r="G399" s="1" t="s">
        <v>82</v>
      </c>
      <c r="H399" s="20">
        <f>IFERROR(Delivery[[#This Row],[Delivery Time (min)]]/COUNTIFS(Delivery[Driver ID],Delivery[[#This Row],[Driver ID]]),"")</f>
        <v>3.36</v>
      </c>
      <c r="I399" s="17" t="str">
        <f>IFERROR((IF(COUNTIFS(Delivery[Driver ID], Delivery[[#This Row],[Driver ID]]) &lt; 16, "Under Utilized","Utilized")), "")</f>
        <v>Utilized</v>
      </c>
      <c r="J399" s="1" t="s">
        <v>23</v>
      </c>
      <c r="K399" s="1" t="s">
        <v>35</v>
      </c>
      <c r="L399" s="1">
        <v>84</v>
      </c>
      <c r="M399" s="1">
        <v>24</v>
      </c>
      <c r="N399" s="1">
        <f>Delivery[[#This Row],[Delivery Time (min)]]-Delivery[[#This Row],[Delays (min)]]</f>
        <v>60</v>
      </c>
      <c r="O399" s="1" t="str">
        <f>IF(Delivery[[#This Row],[Delays (min)]]&gt;0,"Delayed", "On time")</f>
        <v>Delayed</v>
      </c>
      <c r="P399" s="1" t="str">
        <f>IF(Delivery[[#This Row],[Delays (min)]]&gt;15, "Extremely Delayed", IF(Delivery[[#This Row],[Delays (min)]]=0, "On time",  "Delayed"))</f>
        <v>Extremely Delayed</v>
      </c>
      <c r="Q399" s="1">
        <f>COUNTA(_xlfn.UNIQUE(Delivery[Driver ID]))</f>
        <v>100</v>
      </c>
      <c r="R399" s="1" t="s">
        <v>25</v>
      </c>
      <c r="S399" s="1">
        <f>COUNTA(_xlfn.UNIQUE(Delivery[Route]))</f>
        <v>5</v>
      </c>
      <c r="T399" s="1" t="s">
        <v>40</v>
      </c>
      <c r="U399" s="1" t="s">
        <v>36</v>
      </c>
      <c r="V399" s="1" t="s">
        <v>41</v>
      </c>
      <c r="W399" s="2">
        <v>45170.584027777775</v>
      </c>
    </row>
    <row r="400" spans="1:23" ht="15.75" customHeight="1" x14ac:dyDescent="0.35">
      <c r="A400" s="1">
        <v>1399</v>
      </c>
      <c r="B400" s="1" t="s">
        <v>537</v>
      </c>
      <c r="C400" s="1">
        <f>COUNTA(_xlfn.UNIQUE(Delivery[Delivery City]))</f>
        <v>5</v>
      </c>
      <c r="D400" s="1" t="s">
        <v>167</v>
      </c>
      <c r="E400" s="2">
        <v>45174.397222222222</v>
      </c>
      <c r="F400" s="1" t="s">
        <v>14</v>
      </c>
      <c r="G400" s="1" t="s">
        <v>49</v>
      </c>
      <c r="H400" s="20">
        <f>IFERROR(Delivery[[#This Row],[Delivery Time (min)]]/COUNTIFS(Delivery[Driver ID],Delivery[[#This Row],[Driver ID]]),"")</f>
        <v>8</v>
      </c>
      <c r="I400" s="17" t="str">
        <f>IFERROR((IF(COUNTIFS(Delivery[Driver ID], Delivery[[#This Row],[Driver ID]]) &lt; 16, "Under Utilized","Utilized")), "")</f>
        <v>Under Utilized</v>
      </c>
      <c r="J400" s="1" t="s">
        <v>34</v>
      </c>
      <c r="K400" s="1" t="s">
        <v>35</v>
      </c>
      <c r="L400" s="1">
        <v>96</v>
      </c>
      <c r="M400" s="1">
        <v>18</v>
      </c>
      <c r="N400" s="1">
        <f>Delivery[[#This Row],[Delivery Time (min)]]-Delivery[[#This Row],[Delays (min)]]</f>
        <v>78</v>
      </c>
      <c r="O400" s="1" t="str">
        <f>IF(Delivery[[#This Row],[Delays (min)]]&gt;0,"Delayed", "On time")</f>
        <v>Delayed</v>
      </c>
      <c r="P400" s="1" t="str">
        <f>IF(Delivery[[#This Row],[Delays (min)]]&gt;15, "Extremely Delayed", IF(Delivery[[#This Row],[Delays (min)]]=0, "On time",  "Delayed"))</f>
        <v>Extremely Delayed</v>
      </c>
      <c r="Q400" s="1">
        <f>COUNTA(_xlfn.UNIQUE(Delivery[Driver ID]))</f>
        <v>100</v>
      </c>
      <c r="R400" s="1" t="s">
        <v>30</v>
      </c>
      <c r="S400" s="1">
        <f>COUNTA(_xlfn.UNIQUE(Delivery[Route]))</f>
        <v>5</v>
      </c>
      <c r="T400" s="1" t="s">
        <v>32</v>
      </c>
      <c r="U400" s="1" t="s">
        <v>27</v>
      </c>
      <c r="V400" s="1" t="s">
        <v>41</v>
      </c>
      <c r="W400" s="2">
        <v>45170.4375</v>
      </c>
    </row>
    <row r="401" spans="1:23" ht="15.75" customHeight="1" x14ac:dyDescent="0.35">
      <c r="A401" s="1">
        <v>1400</v>
      </c>
      <c r="B401" s="1" t="s">
        <v>538</v>
      </c>
      <c r="C401" s="1">
        <f>COUNTA(_xlfn.UNIQUE(Delivery[Delivery City]))</f>
        <v>5</v>
      </c>
      <c r="D401" s="1" t="s">
        <v>167</v>
      </c>
      <c r="E401" s="2">
        <v>45170.557638888888</v>
      </c>
      <c r="F401" s="1" t="s">
        <v>14</v>
      </c>
      <c r="G401" s="1" t="s">
        <v>126</v>
      </c>
      <c r="H401" s="20">
        <f>IFERROR(Delivery[[#This Row],[Delivery Time (min)]]/COUNTIFS(Delivery[Driver ID],Delivery[[#This Row],[Driver ID]]),"")</f>
        <v>3.7058823529411766</v>
      </c>
      <c r="I401" s="17" t="str">
        <f>IFERROR((IF(COUNTIFS(Delivery[Driver ID], Delivery[[#This Row],[Driver ID]]) &lt; 16, "Under Utilized","Utilized")), "")</f>
        <v>Utilized</v>
      </c>
      <c r="J401" s="1" t="s">
        <v>34</v>
      </c>
      <c r="K401" s="1" t="s">
        <v>24</v>
      </c>
      <c r="L401" s="1">
        <v>63</v>
      </c>
      <c r="M401" s="1">
        <v>21</v>
      </c>
      <c r="N401" s="1">
        <f>Delivery[[#This Row],[Delivery Time (min)]]-Delivery[[#This Row],[Delays (min)]]</f>
        <v>42</v>
      </c>
      <c r="O401" s="1" t="str">
        <f>IF(Delivery[[#This Row],[Delays (min)]]&gt;0,"Delayed", "On time")</f>
        <v>Delayed</v>
      </c>
      <c r="P401" s="1" t="str">
        <f>IF(Delivery[[#This Row],[Delays (min)]]&gt;15, "Extremely Delayed", IF(Delivery[[#This Row],[Delays (min)]]=0, "On time",  "Delayed"))</f>
        <v>Extremely Delayed</v>
      </c>
      <c r="Q401" s="1">
        <f>COUNTA(_xlfn.UNIQUE(Delivery[Driver ID]))</f>
        <v>100</v>
      </c>
      <c r="R401" s="1" t="s">
        <v>25</v>
      </c>
      <c r="S401" s="1">
        <f>COUNTA(_xlfn.UNIQUE(Delivery[Route]))</f>
        <v>5</v>
      </c>
      <c r="T401" s="1" t="s">
        <v>40</v>
      </c>
      <c r="U401" s="1" t="s">
        <v>27</v>
      </c>
      <c r="V401" s="1" t="s">
        <v>37</v>
      </c>
      <c r="W401" s="2">
        <v>45170.664583333331</v>
      </c>
    </row>
    <row r="402" spans="1:23" ht="15.75" customHeight="1" x14ac:dyDescent="0.35">
      <c r="A402" s="1">
        <v>1401</v>
      </c>
      <c r="B402" s="1" t="s">
        <v>539</v>
      </c>
      <c r="C402" s="1">
        <f>COUNTA(_xlfn.UNIQUE(Delivery[Delivery City]))</f>
        <v>5</v>
      </c>
      <c r="D402" s="1" t="s">
        <v>156</v>
      </c>
      <c r="E402" s="2">
        <v>45170.604861111111</v>
      </c>
      <c r="F402" s="1" t="s">
        <v>14</v>
      </c>
      <c r="G402" s="1" t="s">
        <v>80</v>
      </c>
      <c r="H402" s="20">
        <f>IFERROR(Delivery[[#This Row],[Delivery Time (min)]]/COUNTIFS(Delivery[Driver ID],Delivery[[#This Row],[Driver ID]]),"")</f>
        <v>5.8666666666666663</v>
      </c>
      <c r="I402" s="17" t="str">
        <f>IFERROR((IF(COUNTIFS(Delivery[Driver ID], Delivery[[#This Row],[Driver ID]]) &lt; 16, "Under Utilized","Utilized")), "")</f>
        <v>Under Utilized</v>
      </c>
      <c r="J402" s="1" t="s">
        <v>16</v>
      </c>
      <c r="K402" s="1" t="s">
        <v>35</v>
      </c>
      <c r="L402" s="1">
        <v>88</v>
      </c>
      <c r="M402" s="1">
        <v>28</v>
      </c>
      <c r="N402" s="1">
        <f>Delivery[[#This Row],[Delivery Time (min)]]-Delivery[[#This Row],[Delays (min)]]</f>
        <v>60</v>
      </c>
      <c r="O402" s="1" t="str">
        <f>IF(Delivery[[#This Row],[Delays (min)]]&gt;0,"Delayed", "On time")</f>
        <v>Delayed</v>
      </c>
      <c r="P402" s="1" t="str">
        <f>IF(Delivery[[#This Row],[Delays (min)]]&gt;15, "Extremely Delayed", IF(Delivery[[#This Row],[Delays (min)]]=0, "On time",  "Delayed"))</f>
        <v>Extremely Delayed</v>
      </c>
      <c r="Q402" s="1">
        <f>COUNTA(_xlfn.UNIQUE(Delivery[Driver ID]))</f>
        <v>100</v>
      </c>
      <c r="R402" s="1" t="s">
        <v>18</v>
      </c>
      <c r="S402" s="1">
        <f>COUNTA(_xlfn.UNIQUE(Delivery[Route]))</f>
        <v>5</v>
      </c>
      <c r="T402" s="1" t="s">
        <v>19</v>
      </c>
      <c r="U402" s="1" t="s">
        <v>27</v>
      </c>
      <c r="V402" s="1" t="s">
        <v>41</v>
      </c>
      <c r="W402" s="2">
        <v>45170.563888888886</v>
      </c>
    </row>
    <row r="403" spans="1:23" ht="15.75" customHeight="1" x14ac:dyDescent="0.35">
      <c r="A403" s="1">
        <v>1402</v>
      </c>
      <c r="B403" s="1" t="s">
        <v>540</v>
      </c>
      <c r="C403" s="1">
        <f>COUNTA(_xlfn.UNIQUE(Delivery[Delivery City]))</f>
        <v>5</v>
      </c>
      <c r="D403" s="1" t="s">
        <v>150</v>
      </c>
      <c r="E403" s="2">
        <v>45174.334027777775</v>
      </c>
      <c r="F403" s="1" t="s">
        <v>38</v>
      </c>
      <c r="G403" s="1" t="s">
        <v>92</v>
      </c>
      <c r="H403" s="20">
        <f>IFERROR(Delivery[[#This Row],[Delivery Time (min)]]/COUNTIFS(Delivery[Driver ID],Delivery[[#This Row],[Driver ID]]),"")</f>
        <v>16.615384615384617</v>
      </c>
      <c r="I403" s="17" t="str">
        <f>IFERROR((IF(COUNTIFS(Delivery[Driver ID], Delivery[[#This Row],[Driver ID]]) &lt; 16, "Under Utilized","Utilized")), "")</f>
        <v>Under Utilized</v>
      </c>
      <c r="J403" s="1" t="s">
        <v>16</v>
      </c>
      <c r="K403" s="1" t="s">
        <v>24</v>
      </c>
      <c r="L403" s="1">
        <v>216</v>
      </c>
      <c r="M403" s="1">
        <v>20</v>
      </c>
      <c r="N403" s="1">
        <f>Delivery[[#This Row],[Delivery Time (min)]]-Delivery[[#This Row],[Delays (min)]]</f>
        <v>196</v>
      </c>
      <c r="O403" s="1" t="str">
        <f>IF(Delivery[[#This Row],[Delays (min)]]&gt;0,"Delayed", "On time")</f>
        <v>Delayed</v>
      </c>
      <c r="P403" s="1" t="str">
        <f>IF(Delivery[[#This Row],[Delays (min)]]&gt;15, "Extremely Delayed", IF(Delivery[[#This Row],[Delays (min)]]=0, "On time",  "Delayed"))</f>
        <v>Extremely Delayed</v>
      </c>
      <c r="Q403" s="1">
        <f>COUNTA(_xlfn.UNIQUE(Delivery[Driver ID]))</f>
        <v>100</v>
      </c>
      <c r="R403" s="1" t="s">
        <v>25</v>
      </c>
      <c r="S403" s="1">
        <f>COUNTA(_xlfn.UNIQUE(Delivery[Route]))</f>
        <v>5</v>
      </c>
      <c r="T403" s="1" t="s">
        <v>19</v>
      </c>
      <c r="U403" s="1" t="s">
        <v>20</v>
      </c>
      <c r="V403" s="1" t="s">
        <v>41</v>
      </c>
      <c r="W403" s="2">
        <v>45170.705555555556</v>
      </c>
    </row>
    <row r="404" spans="1:23" ht="15.75" customHeight="1" x14ac:dyDescent="0.35">
      <c r="A404" s="1">
        <v>1403</v>
      </c>
      <c r="B404" s="1" t="s">
        <v>541</v>
      </c>
      <c r="C404" s="1">
        <f>COUNTA(_xlfn.UNIQUE(Delivery[Delivery City]))</f>
        <v>5</v>
      </c>
      <c r="D404" s="1" t="s">
        <v>156</v>
      </c>
      <c r="E404" s="2">
        <v>45174.429861111108</v>
      </c>
      <c r="F404" s="1" t="s">
        <v>38</v>
      </c>
      <c r="G404" s="1" t="s">
        <v>86</v>
      </c>
      <c r="H404" s="20">
        <f>IFERROR(Delivery[[#This Row],[Delivery Time (min)]]/COUNTIFS(Delivery[Driver ID],Delivery[[#This Row],[Driver ID]]),"")</f>
        <v>10.941176470588236</v>
      </c>
      <c r="I404" s="17" t="str">
        <f>IFERROR((IF(COUNTIFS(Delivery[Driver ID], Delivery[[#This Row],[Driver ID]]) &lt; 16, "Under Utilized","Utilized")), "")</f>
        <v>Utilized</v>
      </c>
      <c r="J404" s="1" t="s">
        <v>23</v>
      </c>
      <c r="K404" s="1" t="s">
        <v>35</v>
      </c>
      <c r="L404" s="1">
        <v>186</v>
      </c>
      <c r="M404" s="1">
        <v>26</v>
      </c>
      <c r="N404" s="1">
        <f>Delivery[[#This Row],[Delivery Time (min)]]-Delivery[[#This Row],[Delays (min)]]</f>
        <v>160</v>
      </c>
      <c r="O404" s="1" t="str">
        <f>IF(Delivery[[#This Row],[Delays (min)]]&gt;0,"Delayed", "On time")</f>
        <v>Delayed</v>
      </c>
      <c r="P404" s="1" t="str">
        <f>IF(Delivery[[#This Row],[Delays (min)]]&gt;15, "Extremely Delayed", IF(Delivery[[#This Row],[Delays (min)]]=0, "On time",  "Delayed"))</f>
        <v>Extremely Delayed</v>
      </c>
      <c r="Q404" s="1">
        <f>COUNTA(_xlfn.UNIQUE(Delivery[Driver ID]))</f>
        <v>100</v>
      </c>
      <c r="R404" s="1" t="s">
        <v>18</v>
      </c>
      <c r="S404" s="1">
        <f>COUNTA(_xlfn.UNIQUE(Delivery[Route]))</f>
        <v>5</v>
      </c>
      <c r="T404" s="1" t="s">
        <v>43</v>
      </c>
      <c r="U404" s="1" t="s">
        <v>27</v>
      </c>
      <c r="V404" s="1" t="s">
        <v>41</v>
      </c>
      <c r="W404" s="2">
        <v>45170.717361111114</v>
      </c>
    </row>
    <row r="405" spans="1:23" ht="15.75" customHeight="1" x14ac:dyDescent="0.35">
      <c r="A405" s="1">
        <v>1404</v>
      </c>
      <c r="B405" s="1" t="s">
        <v>542</v>
      </c>
      <c r="C405" s="1">
        <f>COUNTA(_xlfn.UNIQUE(Delivery[Delivery City]))</f>
        <v>5</v>
      </c>
      <c r="D405" s="1" t="s">
        <v>154</v>
      </c>
      <c r="E405" s="2">
        <v>45174.418749999997</v>
      </c>
      <c r="F405" s="1" t="s">
        <v>38</v>
      </c>
      <c r="G405" s="1" t="s">
        <v>89</v>
      </c>
      <c r="H405" s="20">
        <f>IFERROR(Delivery[[#This Row],[Delivery Time (min)]]/COUNTIFS(Delivery[Driver ID],Delivery[[#This Row],[Driver ID]]),"")</f>
        <v>10.15</v>
      </c>
      <c r="I405" s="17" t="str">
        <f>IFERROR((IF(COUNTIFS(Delivery[Driver ID], Delivery[[#This Row],[Driver ID]]) &lt; 16, "Under Utilized","Utilized")), "")</f>
        <v>Utilized</v>
      </c>
      <c r="J405" s="1" t="s">
        <v>34</v>
      </c>
      <c r="K405" s="1" t="s">
        <v>47</v>
      </c>
      <c r="L405" s="1">
        <v>203</v>
      </c>
      <c r="M405" s="1">
        <v>7</v>
      </c>
      <c r="N405" s="1">
        <f>Delivery[[#This Row],[Delivery Time (min)]]-Delivery[[#This Row],[Delays (min)]]</f>
        <v>196</v>
      </c>
      <c r="O405" s="1" t="str">
        <f>IF(Delivery[[#This Row],[Delays (min)]]&gt;0,"Delayed", "On time")</f>
        <v>Delayed</v>
      </c>
      <c r="P405" s="1" t="str">
        <f>IF(Delivery[[#This Row],[Delays (min)]]&gt;15, "Extremely Delayed", IF(Delivery[[#This Row],[Delays (min)]]=0, "On time",  "Delayed"))</f>
        <v>Delayed</v>
      </c>
      <c r="Q405" s="1">
        <f>COUNTA(_xlfn.UNIQUE(Delivery[Driver ID]))</f>
        <v>100</v>
      </c>
      <c r="R405" s="1" t="s">
        <v>30</v>
      </c>
      <c r="S405" s="1">
        <f>COUNTA(_xlfn.UNIQUE(Delivery[Route]))</f>
        <v>5</v>
      </c>
      <c r="T405" s="1" t="s">
        <v>40</v>
      </c>
      <c r="U405" s="1" t="s">
        <v>20</v>
      </c>
      <c r="V405" s="1" t="s">
        <v>41</v>
      </c>
      <c r="W405" s="2">
        <v>45170.38958333333</v>
      </c>
    </row>
    <row r="406" spans="1:23" ht="15.75" customHeight="1" x14ac:dyDescent="0.35">
      <c r="A406" s="1">
        <v>1405</v>
      </c>
      <c r="B406" s="1" t="s">
        <v>543</v>
      </c>
      <c r="C406" s="1">
        <f>COUNTA(_xlfn.UNIQUE(Delivery[Delivery City]))</f>
        <v>5</v>
      </c>
      <c r="D406" s="1" t="s">
        <v>154</v>
      </c>
      <c r="E406" s="2">
        <v>45174.6</v>
      </c>
      <c r="F406" s="1" t="s">
        <v>14</v>
      </c>
      <c r="G406" s="1" t="s">
        <v>54</v>
      </c>
      <c r="H406" s="20">
        <f>IFERROR(Delivery[[#This Row],[Delivery Time (min)]]/COUNTIFS(Delivery[Driver ID],Delivery[[#This Row],[Driver ID]]),"")</f>
        <v>5.4</v>
      </c>
      <c r="I406" s="17" t="str">
        <f>IFERROR((IF(COUNTIFS(Delivery[Driver ID], Delivery[[#This Row],[Driver ID]]) &lt; 16, "Under Utilized","Utilized")), "")</f>
        <v>Under Utilized</v>
      </c>
      <c r="J406" s="1" t="s">
        <v>23</v>
      </c>
      <c r="K406" s="1" t="s">
        <v>47</v>
      </c>
      <c r="L406" s="1">
        <v>81</v>
      </c>
      <c r="M406" s="1">
        <v>26</v>
      </c>
      <c r="N406" s="1">
        <f>Delivery[[#This Row],[Delivery Time (min)]]-Delivery[[#This Row],[Delays (min)]]</f>
        <v>55</v>
      </c>
      <c r="O406" s="1" t="str">
        <f>IF(Delivery[[#This Row],[Delays (min)]]&gt;0,"Delayed", "On time")</f>
        <v>Delayed</v>
      </c>
      <c r="P406" s="1" t="str">
        <f>IF(Delivery[[#This Row],[Delays (min)]]&gt;15, "Extremely Delayed", IF(Delivery[[#This Row],[Delays (min)]]=0, "On time",  "Delayed"))</f>
        <v>Extremely Delayed</v>
      </c>
      <c r="Q406" s="1">
        <f>COUNTA(_xlfn.UNIQUE(Delivery[Driver ID]))</f>
        <v>100</v>
      </c>
      <c r="R406" s="1" t="s">
        <v>25</v>
      </c>
      <c r="S406" s="1">
        <f>COUNTA(_xlfn.UNIQUE(Delivery[Route]))</f>
        <v>5</v>
      </c>
      <c r="T406" s="1" t="s">
        <v>43</v>
      </c>
      <c r="U406" s="1" t="s">
        <v>20</v>
      </c>
      <c r="V406" s="1" t="s">
        <v>41</v>
      </c>
      <c r="W406" s="2">
        <v>45170.500694444447</v>
      </c>
    </row>
    <row r="407" spans="1:23" ht="15.75" customHeight="1" x14ac:dyDescent="0.35">
      <c r="A407" s="1">
        <v>1406</v>
      </c>
      <c r="B407" s="1" t="s">
        <v>544</v>
      </c>
      <c r="C407" s="1">
        <f>COUNTA(_xlfn.UNIQUE(Delivery[Delivery City]))</f>
        <v>5</v>
      </c>
      <c r="D407" s="1" t="s">
        <v>150</v>
      </c>
      <c r="E407" s="2">
        <v>45176.693749999999</v>
      </c>
      <c r="F407" s="1" t="s">
        <v>38</v>
      </c>
      <c r="G407" s="1" t="s">
        <v>82</v>
      </c>
      <c r="H407" s="20">
        <f>IFERROR(Delivery[[#This Row],[Delivery Time (min)]]/COUNTIFS(Delivery[Driver ID],Delivery[[#This Row],[Driver ID]]),"")</f>
        <v>8.8000000000000007</v>
      </c>
      <c r="I407" s="17" t="str">
        <f>IFERROR((IF(COUNTIFS(Delivery[Driver ID], Delivery[[#This Row],[Driver ID]]) &lt; 16, "Under Utilized","Utilized")), "")</f>
        <v>Utilized</v>
      </c>
      <c r="J407" s="1" t="s">
        <v>23</v>
      </c>
      <c r="K407" s="1" t="s">
        <v>24</v>
      </c>
      <c r="L407" s="1">
        <v>220</v>
      </c>
      <c r="M407" s="1">
        <v>27</v>
      </c>
      <c r="N407" s="1">
        <f>Delivery[[#This Row],[Delivery Time (min)]]-Delivery[[#This Row],[Delays (min)]]</f>
        <v>193</v>
      </c>
      <c r="O407" s="1" t="str">
        <f>IF(Delivery[[#This Row],[Delays (min)]]&gt;0,"Delayed", "On time")</f>
        <v>Delayed</v>
      </c>
      <c r="P407" s="1" t="str">
        <f>IF(Delivery[[#This Row],[Delays (min)]]&gt;15, "Extremely Delayed", IF(Delivery[[#This Row],[Delays (min)]]=0, "On time",  "Delayed"))</f>
        <v>Extremely Delayed</v>
      </c>
      <c r="Q407" s="1">
        <f>COUNTA(_xlfn.UNIQUE(Delivery[Driver ID]))</f>
        <v>100</v>
      </c>
      <c r="R407" s="1" t="s">
        <v>18</v>
      </c>
      <c r="S407" s="1">
        <f>COUNTA(_xlfn.UNIQUE(Delivery[Route]))</f>
        <v>5</v>
      </c>
      <c r="T407" s="1" t="s">
        <v>19</v>
      </c>
      <c r="U407" s="1" t="s">
        <v>20</v>
      </c>
      <c r="V407" s="1" t="s">
        <v>37</v>
      </c>
      <c r="W407" s="2">
        <v>45170.415972222225</v>
      </c>
    </row>
    <row r="408" spans="1:23" ht="15.75" customHeight="1" x14ac:dyDescent="0.35">
      <c r="A408" s="1">
        <v>1407</v>
      </c>
      <c r="B408" s="1" t="s">
        <v>545</v>
      </c>
      <c r="C408" s="1">
        <f>COUNTA(_xlfn.UNIQUE(Delivery[Delivery City]))</f>
        <v>5</v>
      </c>
      <c r="D408" s="1" t="s">
        <v>154</v>
      </c>
      <c r="E408" s="2">
        <v>45176.604861111111</v>
      </c>
      <c r="F408" s="1" t="s">
        <v>38</v>
      </c>
      <c r="G408" s="1" t="s">
        <v>121</v>
      </c>
      <c r="H408" s="20">
        <f>IFERROR(Delivery[[#This Row],[Delivery Time (min)]]/COUNTIFS(Delivery[Driver ID],Delivery[[#This Row],[Driver ID]]),"")</f>
        <v>10.071428571428571</v>
      </c>
      <c r="I408" s="17" t="str">
        <f>IFERROR((IF(COUNTIFS(Delivery[Driver ID], Delivery[[#This Row],[Driver ID]]) &lt; 16, "Under Utilized","Utilized")), "")</f>
        <v>Under Utilized</v>
      </c>
      <c r="J408" s="1" t="s">
        <v>16</v>
      </c>
      <c r="K408" s="1" t="s">
        <v>17</v>
      </c>
      <c r="L408" s="1">
        <v>141</v>
      </c>
      <c r="M408" s="1">
        <v>29</v>
      </c>
      <c r="N408" s="1">
        <f>Delivery[[#This Row],[Delivery Time (min)]]-Delivery[[#This Row],[Delays (min)]]</f>
        <v>112</v>
      </c>
      <c r="O408" s="1" t="str">
        <f>IF(Delivery[[#This Row],[Delays (min)]]&gt;0,"Delayed", "On time")</f>
        <v>Delayed</v>
      </c>
      <c r="P408" s="1" t="str">
        <f>IF(Delivery[[#This Row],[Delays (min)]]&gt;15, "Extremely Delayed", IF(Delivery[[#This Row],[Delays (min)]]=0, "On time",  "Delayed"))</f>
        <v>Extremely Delayed</v>
      </c>
      <c r="Q408" s="1">
        <f>COUNTA(_xlfn.UNIQUE(Delivery[Driver ID]))</f>
        <v>100</v>
      </c>
      <c r="R408" s="1" t="s">
        <v>18</v>
      </c>
      <c r="S408" s="1">
        <f>COUNTA(_xlfn.UNIQUE(Delivery[Route]))</f>
        <v>5</v>
      </c>
      <c r="T408" s="1" t="s">
        <v>32</v>
      </c>
      <c r="U408" s="1" t="s">
        <v>27</v>
      </c>
      <c r="V408" s="1" t="s">
        <v>41</v>
      </c>
      <c r="W408" s="2">
        <v>45170.410416666666</v>
      </c>
    </row>
    <row r="409" spans="1:23" ht="15.75" customHeight="1" x14ac:dyDescent="0.35">
      <c r="A409" s="1">
        <v>1408</v>
      </c>
      <c r="B409" s="1" t="s">
        <v>546</v>
      </c>
      <c r="C409" s="1">
        <f>COUNTA(_xlfn.UNIQUE(Delivery[Delivery City]))</f>
        <v>5</v>
      </c>
      <c r="D409" s="1" t="s">
        <v>159</v>
      </c>
      <c r="E409" s="2">
        <v>45176.347222222219</v>
      </c>
      <c r="F409" s="1" t="s">
        <v>14</v>
      </c>
      <c r="G409" s="1" t="s">
        <v>76</v>
      </c>
      <c r="H409" s="20">
        <f>IFERROR(Delivery[[#This Row],[Delivery Time (min)]]/COUNTIFS(Delivery[Driver ID],Delivery[[#This Row],[Driver ID]]),"")</f>
        <v>11.866666666666667</v>
      </c>
      <c r="I409" s="17" t="str">
        <f>IFERROR((IF(COUNTIFS(Delivery[Driver ID], Delivery[[#This Row],[Driver ID]]) &lt; 16, "Under Utilized","Utilized")), "")</f>
        <v>Under Utilized</v>
      </c>
      <c r="J409" s="1" t="s">
        <v>16</v>
      </c>
      <c r="K409" s="1" t="s">
        <v>24</v>
      </c>
      <c r="L409" s="1">
        <v>178</v>
      </c>
      <c r="M409" s="1">
        <v>5</v>
      </c>
      <c r="N409" s="1">
        <f>Delivery[[#This Row],[Delivery Time (min)]]-Delivery[[#This Row],[Delays (min)]]</f>
        <v>173</v>
      </c>
      <c r="O409" s="1" t="str">
        <f>IF(Delivery[[#This Row],[Delays (min)]]&gt;0,"Delayed", "On time")</f>
        <v>Delayed</v>
      </c>
      <c r="P409" s="1" t="str">
        <f>IF(Delivery[[#This Row],[Delays (min)]]&gt;15, "Extremely Delayed", IF(Delivery[[#This Row],[Delays (min)]]=0, "On time",  "Delayed"))</f>
        <v>Delayed</v>
      </c>
      <c r="Q409" s="1">
        <f>COUNTA(_xlfn.UNIQUE(Delivery[Driver ID]))</f>
        <v>100</v>
      </c>
      <c r="R409" s="1" t="s">
        <v>18</v>
      </c>
      <c r="S409" s="1">
        <f>COUNTA(_xlfn.UNIQUE(Delivery[Route]))</f>
        <v>5</v>
      </c>
      <c r="T409" s="1" t="s">
        <v>32</v>
      </c>
      <c r="U409" s="1" t="s">
        <v>20</v>
      </c>
      <c r="V409" s="1" t="s">
        <v>37</v>
      </c>
      <c r="W409" s="2">
        <v>45170.383333333331</v>
      </c>
    </row>
    <row r="410" spans="1:23" ht="15.75" customHeight="1" x14ac:dyDescent="0.35">
      <c r="A410" s="1">
        <v>1409</v>
      </c>
      <c r="B410" s="1" t="s">
        <v>547</v>
      </c>
      <c r="C410" s="1">
        <f>COUNTA(_xlfn.UNIQUE(Delivery[Delivery City]))</f>
        <v>5</v>
      </c>
      <c r="D410" s="1" t="s">
        <v>159</v>
      </c>
      <c r="E410" s="2">
        <v>45170.506944444445</v>
      </c>
      <c r="F410" s="1" t="s">
        <v>38</v>
      </c>
      <c r="G410" s="1" t="s">
        <v>121</v>
      </c>
      <c r="H410" s="20">
        <f>IFERROR(Delivery[[#This Row],[Delivery Time (min)]]/COUNTIFS(Delivery[Driver ID],Delivery[[#This Row],[Driver ID]]),"")</f>
        <v>13.571428571428571</v>
      </c>
      <c r="I410" s="17" t="str">
        <f>IFERROR((IF(COUNTIFS(Delivery[Driver ID], Delivery[[#This Row],[Driver ID]]) &lt; 16, "Under Utilized","Utilized")), "")</f>
        <v>Under Utilized</v>
      </c>
      <c r="J410" s="1" t="s">
        <v>23</v>
      </c>
      <c r="K410" s="1" t="s">
        <v>35</v>
      </c>
      <c r="L410" s="1">
        <v>190</v>
      </c>
      <c r="M410" s="1">
        <v>23</v>
      </c>
      <c r="N410" s="1">
        <f>Delivery[[#This Row],[Delivery Time (min)]]-Delivery[[#This Row],[Delays (min)]]</f>
        <v>167</v>
      </c>
      <c r="O410" s="1" t="str">
        <f>IF(Delivery[[#This Row],[Delays (min)]]&gt;0,"Delayed", "On time")</f>
        <v>Delayed</v>
      </c>
      <c r="P410" s="1" t="str">
        <f>IF(Delivery[[#This Row],[Delays (min)]]&gt;15, "Extremely Delayed", IF(Delivery[[#This Row],[Delays (min)]]=0, "On time",  "Delayed"))</f>
        <v>Extremely Delayed</v>
      </c>
      <c r="Q410" s="1">
        <f>COUNTA(_xlfn.UNIQUE(Delivery[Driver ID]))</f>
        <v>100</v>
      </c>
      <c r="R410" s="1" t="s">
        <v>25</v>
      </c>
      <c r="S410" s="1">
        <f>COUNTA(_xlfn.UNIQUE(Delivery[Route]))</f>
        <v>5</v>
      </c>
      <c r="T410" s="1" t="s">
        <v>26</v>
      </c>
      <c r="U410" s="1" t="s">
        <v>36</v>
      </c>
      <c r="V410" s="1" t="s">
        <v>41</v>
      </c>
      <c r="W410" s="2">
        <v>45170.538194444445</v>
      </c>
    </row>
    <row r="411" spans="1:23" ht="15.75" customHeight="1" x14ac:dyDescent="0.35">
      <c r="A411" s="1">
        <v>1410</v>
      </c>
      <c r="B411" s="1" t="s">
        <v>548</v>
      </c>
      <c r="C411" s="1">
        <f>COUNTA(_xlfn.UNIQUE(Delivery[Delivery City]))</f>
        <v>5</v>
      </c>
      <c r="D411" s="1" t="s">
        <v>156</v>
      </c>
      <c r="E411" s="2">
        <v>45176.513888888891</v>
      </c>
      <c r="F411" s="1" t="s">
        <v>14</v>
      </c>
      <c r="G411" s="1" t="s">
        <v>94</v>
      </c>
      <c r="H411" s="20">
        <f>IFERROR(Delivery[[#This Row],[Delivery Time (min)]]/COUNTIFS(Delivery[Driver ID],Delivery[[#This Row],[Driver ID]]),"")</f>
        <v>9.045454545454545</v>
      </c>
      <c r="I411" s="17" t="str">
        <f>IFERROR((IF(COUNTIFS(Delivery[Driver ID], Delivery[[#This Row],[Driver ID]]) &lt; 16, "Under Utilized","Utilized")), "")</f>
        <v>Utilized</v>
      </c>
      <c r="J411" s="1" t="s">
        <v>16</v>
      </c>
      <c r="K411" s="1" t="s">
        <v>47</v>
      </c>
      <c r="L411" s="1">
        <v>199</v>
      </c>
      <c r="M411" s="1">
        <v>3</v>
      </c>
      <c r="N411" s="1">
        <f>Delivery[[#This Row],[Delivery Time (min)]]-Delivery[[#This Row],[Delays (min)]]</f>
        <v>196</v>
      </c>
      <c r="O411" s="1" t="str">
        <f>IF(Delivery[[#This Row],[Delays (min)]]&gt;0,"Delayed", "On time")</f>
        <v>Delayed</v>
      </c>
      <c r="P411" s="1" t="str">
        <f>IF(Delivery[[#This Row],[Delays (min)]]&gt;15, "Extremely Delayed", IF(Delivery[[#This Row],[Delays (min)]]=0, "On time",  "Delayed"))</f>
        <v>Delayed</v>
      </c>
      <c r="Q411" s="1">
        <f>COUNTA(_xlfn.UNIQUE(Delivery[Driver ID]))</f>
        <v>100</v>
      </c>
      <c r="R411" s="1" t="s">
        <v>25</v>
      </c>
      <c r="S411" s="1">
        <f>COUNTA(_xlfn.UNIQUE(Delivery[Route]))</f>
        <v>5</v>
      </c>
      <c r="T411" s="1" t="s">
        <v>32</v>
      </c>
      <c r="U411" s="1" t="s">
        <v>36</v>
      </c>
      <c r="V411" s="1" t="s">
        <v>21</v>
      </c>
      <c r="W411" s="2">
        <v>45170.607638888891</v>
      </c>
    </row>
    <row r="412" spans="1:23" ht="15.75" customHeight="1" x14ac:dyDescent="0.35">
      <c r="A412" s="1">
        <v>1411</v>
      </c>
      <c r="B412" s="1" t="s">
        <v>549</v>
      </c>
      <c r="C412" s="1">
        <f>COUNTA(_xlfn.UNIQUE(Delivery[Delivery City]))</f>
        <v>5</v>
      </c>
      <c r="D412" s="1" t="s">
        <v>167</v>
      </c>
      <c r="E412" s="2">
        <v>45177.563194444447</v>
      </c>
      <c r="F412" s="1" t="s">
        <v>14</v>
      </c>
      <c r="G412" s="1" t="s">
        <v>90</v>
      </c>
      <c r="H412" s="20">
        <f>IFERROR(Delivery[[#This Row],[Delivery Time (min)]]/COUNTIFS(Delivery[Driver ID],Delivery[[#This Row],[Driver ID]]),"")</f>
        <v>16.916666666666668</v>
      </c>
      <c r="I412" s="17" t="str">
        <f>IFERROR((IF(COUNTIFS(Delivery[Driver ID], Delivery[[#This Row],[Driver ID]]) &lt; 16, "Under Utilized","Utilized")), "")</f>
        <v>Under Utilized</v>
      </c>
      <c r="J412" s="1" t="s">
        <v>34</v>
      </c>
      <c r="K412" s="1" t="s">
        <v>24</v>
      </c>
      <c r="L412" s="1">
        <v>203</v>
      </c>
      <c r="M412" s="1">
        <v>14</v>
      </c>
      <c r="N412" s="1">
        <f>Delivery[[#This Row],[Delivery Time (min)]]-Delivery[[#This Row],[Delays (min)]]</f>
        <v>189</v>
      </c>
      <c r="O412" s="1" t="str">
        <f>IF(Delivery[[#This Row],[Delays (min)]]&gt;0,"Delayed", "On time")</f>
        <v>Delayed</v>
      </c>
      <c r="P412" s="1" t="str">
        <f>IF(Delivery[[#This Row],[Delays (min)]]&gt;15, "Extremely Delayed", IF(Delivery[[#This Row],[Delays (min)]]=0, "On time",  "Delayed"))</f>
        <v>Delayed</v>
      </c>
      <c r="Q412" s="1">
        <f>COUNTA(_xlfn.UNIQUE(Delivery[Driver ID]))</f>
        <v>100</v>
      </c>
      <c r="R412" s="1" t="s">
        <v>25</v>
      </c>
      <c r="S412" s="1">
        <f>COUNTA(_xlfn.UNIQUE(Delivery[Route]))</f>
        <v>5</v>
      </c>
      <c r="T412" s="1" t="s">
        <v>26</v>
      </c>
      <c r="U412" s="1" t="s">
        <v>27</v>
      </c>
      <c r="V412" s="1" t="s">
        <v>41</v>
      </c>
      <c r="W412" s="2">
        <v>45170.697916666664</v>
      </c>
    </row>
    <row r="413" spans="1:23" ht="15.75" customHeight="1" x14ac:dyDescent="0.35">
      <c r="A413" s="1">
        <v>1412</v>
      </c>
      <c r="B413" s="1" t="s">
        <v>550</v>
      </c>
      <c r="C413" s="1">
        <f>COUNTA(_xlfn.UNIQUE(Delivery[Delivery City]))</f>
        <v>5</v>
      </c>
      <c r="D413" s="1" t="s">
        <v>150</v>
      </c>
      <c r="E413" s="2">
        <v>45170.56527777778</v>
      </c>
      <c r="F413" s="1" t="s">
        <v>14</v>
      </c>
      <c r="G413" s="1" t="s">
        <v>86</v>
      </c>
      <c r="H413" s="20">
        <f>IFERROR(Delivery[[#This Row],[Delivery Time (min)]]/COUNTIFS(Delivery[Driver ID],Delivery[[#This Row],[Driver ID]]),"")</f>
        <v>10.764705882352942</v>
      </c>
      <c r="I413" s="17" t="str">
        <f>IFERROR((IF(COUNTIFS(Delivery[Driver ID], Delivery[[#This Row],[Driver ID]]) &lt; 16, "Under Utilized","Utilized")), "")</f>
        <v>Utilized</v>
      </c>
      <c r="J413" s="1" t="s">
        <v>34</v>
      </c>
      <c r="K413" s="1" t="s">
        <v>17</v>
      </c>
      <c r="L413" s="1">
        <v>183</v>
      </c>
      <c r="M413" s="1">
        <v>21</v>
      </c>
      <c r="N413" s="1">
        <f>Delivery[[#This Row],[Delivery Time (min)]]-Delivery[[#This Row],[Delays (min)]]</f>
        <v>162</v>
      </c>
      <c r="O413" s="1" t="str">
        <f>IF(Delivery[[#This Row],[Delays (min)]]&gt;0,"Delayed", "On time")</f>
        <v>Delayed</v>
      </c>
      <c r="P413" s="1" t="str">
        <f>IF(Delivery[[#This Row],[Delays (min)]]&gt;15, "Extremely Delayed", IF(Delivery[[#This Row],[Delays (min)]]=0, "On time",  "Delayed"))</f>
        <v>Extremely Delayed</v>
      </c>
      <c r="Q413" s="1">
        <f>COUNTA(_xlfn.UNIQUE(Delivery[Driver ID]))</f>
        <v>100</v>
      </c>
      <c r="R413" s="1" t="s">
        <v>25</v>
      </c>
      <c r="S413" s="1">
        <f>COUNTA(_xlfn.UNIQUE(Delivery[Route]))</f>
        <v>5</v>
      </c>
      <c r="T413" s="1" t="s">
        <v>19</v>
      </c>
      <c r="U413" s="1" t="s">
        <v>27</v>
      </c>
      <c r="V413" s="1" t="s">
        <v>41</v>
      </c>
      <c r="W413" s="2">
        <v>45170.546527777777</v>
      </c>
    </row>
    <row r="414" spans="1:23" ht="15.75" customHeight="1" x14ac:dyDescent="0.35">
      <c r="A414" s="1">
        <v>1413</v>
      </c>
      <c r="B414" s="1" t="s">
        <v>551</v>
      </c>
      <c r="C414" s="1">
        <f>COUNTA(_xlfn.UNIQUE(Delivery[Delivery City]))</f>
        <v>5</v>
      </c>
      <c r="D414" s="1" t="s">
        <v>167</v>
      </c>
      <c r="E414" s="2">
        <v>45174.659722222219</v>
      </c>
      <c r="F414" s="1" t="s">
        <v>38</v>
      </c>
      <c r="G414" s="1" t="s">
        <v>116</v>
      </c>
      <c r="H414" s="20">
        <f>IFERROR(Delivery[[#This Row],[Delivery Time (min)]]/COUNTIFS(Delivery[Driver ID],Delivery[[#This Row],[Driver ID]]),"")</f>
        <v>6.9444444444444446</v>
      </c>
      <c r="I414" s="17" t="str">
        <f>IFERROR((IF(COUNTIFS(Delivery[Driver ID], Delivery[[#This Row],[Driver ID]]) &lt; 16, "Under Utilized","Utilized")), "")</f>
        <v>Utilized</v>
      </c>
      <c r="J414" s="1" t="s">
        <v>34</v>
      </c>
      <c r="K414" s="1" t="s">
        <v>29</v>
      </c>
      <c r="L414" s="1">
        <v>125</v>
      </c>
      <c r="M414" s="1">
        <v>21</v>
      </c>
      <c r="N414" s="1">
        <f>Delivery[[#This Row],[Delivery Time (min)]]-Delivery[[#This Row],[Delays (min)]]</f>
        <v>104</v>
      </c>
      <c r="O414" s="1" t="str">
        <f>IF(Delivery[[#This Row],[Delays (min)]]&gt;0,"Delayed", "On time")</f>
        <v>Delayed</v>
      </c>
      <c r="P414" s="1" t="str">
        <f>IF(Delivery[[#This Row],[Delays (min)]]&gt;15, "Extremely Delayed", IF(Delivery[[#This Row],[Delays (min)]]=0, "On time",  "Delayed"))</f>
        <v>Extremely Delayed</v>
      </c>
      <c r="Q414" s="1">
        <f>COUNTA(_xlfn.UNIQUE(Delivery[Driver ID]))</f>
        <v>100</v>
      </c>
      <c r="R414" s="1" t="s">
        <v>18</v>
      </c>
      <c r="S414" s="1">
        <f>COUNTA(_xlfn.UNIQUE(Delivery[Route]))</f>
        <v>5</v>
      </c>
      <c r="T414" s="1" t="s">
        <v>26</v>
      </c>
      <c r="U414" s="1" t="s">
        <v>36</v>
      </c>
      <c r="V414" s="1" t="s">
        <v>21</v>
      </c>
      <c r="W414" s="2">
        <v>45170.652083333334</v>
      </c>
    </row>
    <row r="415" spans="1:23" ht="15.75" customHeight="1" x14ac:dyDescent="0.35">
      <c r="A415" s="1">
        <v>1414</v>
      </c>
      <c r="B415" s="1" t="s">
        <v>552</v>
      </c>
      <c r="C415" s="1">
        <f>COUNTA(_xlfn.UNIQUE(Delivery[Delivery City]))</f>
        <v>5</v>
      </c>
      <c r="D415" s="1" t="s">
        <v>156</v>
      </c>
      <c r="E415" s="2">
        <v>45173.551388888889</v>
      </c>
      <c r="F415" s="1" t="s">
        <v>14</v>
      </c>
      <c r="G415" s="1" t="s">
        <v>132</v>
      </c>
      <c r="H415" s="20">
        <f>IFERROR(Delivery[[#This Row],[Delivery Time (min)]]/COUNTIFS(Delivery[Driver ID],Delivery[[#This Row],[Driver ID]]),"")</f>
        <v>6.8461538461538458</v>
      </c>
      <c r="I415" s="17" t="str">
        <f>IFERROR((IF(COUNTIFS(Delivery[Driver ID], Delivery[[#This Row],[Driver ID]]) &lt; 16, "Under Utilized","Utilized")), "")</f>
        <v>Under Utilized</v>
      </c>
      <c r="J415" s="1" t="s">
        <v>16</v>
      </c>
      <c r="K415" s="1" t="s">
        <v>29</v>
      </c>
      <c r="L415" s="1">
        <v>89</v>
      </c>
      <c r="M415" s="1">
        <v>1</v>
      </c>
      <c r="N415" s="1">
        <f>Delivery[[#This Row],[Delivery Time (min)]]-Delivery[[#This Row],[Delays (min)]]</f>
        <v>88</v>
      </c>
      <c r="O415" s="1" t="str">
        <f>IF(Delivery[[#This Row],[Delays (min)]]&gt;0,"Delayed", "On time")</f>
        <v>Delayed</v>
      </c>
      <c r="P415" s="1" t="str">
        <f>IF(Delivery[[#This Row],[Delays (min)]]&gt;15, "Extremely Delayed", IF(Delivery[[#This Row],[Delays (min)]]=0, "On time",  "Delayed"))</f>
        <v>Delayed</v>
      </c>
      <c r="Q415" s="1">
        <f>COUNTA(_xlfn.UNIQUE(Delivery[Driver ID]))</f>
        <v>100</v>
      </c>
      <c r="R415" s="1" t="s">
        <v>30</v>
      </c>
      <c r="S415" s="1">
        <f>COUNTA(_xlfn.UNIQUE(Delivery[Route]))</f>
        <v>5</v>
      </c>
      <c r="T415" s="1" t="s">
        <v>40</v>
      </c>
      <c r="U415" s="1" t="s">
        <v>20</v>
      </c>
      <c r="V415" s="1" t="s">
        <v>21</v>
      </c>
      <c r="W415" s="2">
        <v>45170.705555555556</v>
      </c>
    </row>
    <row r="416" spans="1:23" ht="15.75" customHeight="1" x14ac:dyDescent="0.35">
      <c r="A416" s="1">
        <v>1415</v>
      </c>
      <c r="B416" s="1" t="s">
        <v>553</v>
      </c>
      <c r="C416" s="1">
        <f>COUNTA(_xlfn.UNIQUE(Delivery[Delivery City]))</f>
        <v>5</v>
      </c>
      <c r="D416" s="1" t="s">
        <v>156</v>
      </c>
      <c r="E416" s="2">
        <v>45170.70208333333</v>
      </c>
      <c r="F416" s="1" t="s">
        <v>14</v>
      </c>
      <c r="G416" s="1" t="s">
        <v>123</v>
      </c>
      <c r="H416" s="20">
        <f>IFERROR(Delivery[[#This Row],[Delivery Time (min)]]/COUNTIFS(Delivery[Driver ID],Delivery[[#This Row],[Driver ID]]),"")</f>
        <v>12.6875</v>
      </c>
      <c r="I416" s="17" t="str">
        <f>IFERROR((IF(COUNTIFS(Delivery[Driver ID], Delivery[[#This Row],[Driver ID]]) &lt; 16, "Under Utilized","Utilized")), "")</f>
        <v>Utilized</v>
      </c>
      <c r="J416" s="1" t="s">
        <v>23</v>
      </c>
      <c r="K416" s="1" t="s">
        <v>17</v>
      </c>
      <c r="L416" s="1">
        <v>203</v>
      </c>
      <c r="M416" s="1">
        <v>28</v>
      </c>
      <c r="N416" s="1">
        <f>Delivery[[#This Row],[Delivery Time (min)]]-Delivery[[#This Row],[Delays (min)]]</f>
        <v>175</v>
      </c>
      <c r="O416" s="1" t="str">
        <f>IF(Delivery[[#This Row],[Delays (min)]]&gt;0,"Delayed", "On time")</f>
        <v>Delayed</v>
      </c>
      <c r="P416" s="1" t="str">
        <f>IF(Delivery[[#This Row],[Delays (min)]]&gt;15, "Extremely Delayed", IF(Delivery[[#This Row],[Delays (min)]]=0, "On time",  "Delayed"))</f>
        <v>Extremely Delayed</v>
      </c>
      <c r="Q416" s="1">
        <f>COUNTA(_xlfn.UNIQUE(Delivery[Driver ID]))</f>
        <v>100</v>
      </c>
      <c r="R416" s="1" t="s">
        <v>25</v>
      </c>
      <c r="S416" s="1">
        <f>COUNTA(_xlfn.UNIQUE(Delivery[Route]))</f>
        <v>5</v>
      </c>
      <c r="T416" s="1" t="s">
        <v>32</v>
      </c>
      <c r="U416" s="1" t="s">
        <v>20</v>
      </c>
      <c r="V416" s="1" t="s">
        <v>37</v>
      </c>
      <c r="W416" s="2">
        <v>45170.447222222225</v>
      </c>
    </row>
    <row r="417" spans="1:23" ht="15.75" customHeight="1" x14ac:dyDescent="0.35">
      <c r="A417" s="1">
        <v>1416</v>
      </c>
      <c r="B417" s="1" t="s">
        <v>470</v>
      </c>
      <c r="C417" s="1">
        <f>COUNTA(_xlfn.UNIQUE(Delivery[Delivery City]))</f>
        <v>5</v>
      </c>
      <c r="D417" s="1" t="s">
        <v>167</v>
      </c>
      <c r="E417" s="2">
        <v>45173.588888888888</v>
      </c>
      <c r="F417" s="1" t="s">
        <v>14</v>
      </c>
      <c r="G417" s="1" t="s">
        <v>117</v>
      </c>
      <c r="H417" s="20">
        <f>IFERROR(Delivery[[#This Row],[Delivery Time (min)]]/COUNTIFS(Delivery[Driver ID],Delivery[[#This Row],[Driver ID]]),"")</f>
        <v>5.5263157894736841</v>
      </c>
      <c r="I417" s="17" t="str">
        <f>IFERROR((IF(COUNTIFS(Delivery[Driver ID], Delivery[[#This Row],[Driver ID]]) &lt; 16, "Under Utilized","Utilized")), "")</f>
        <v>Utilized</v>
      </c>
      <c r="J417" s="1" t="s">
        <v>16</v>
      </c>
      <c r="K417" s="1" t="s">
        <v>29</v>
      </c>
      <c r="L417" s="1">
        <v>105</v>
      </c>
      <c r="M417" s="1">
        <v>18</v>
      </c>
      <c r="N417" s="1">
        <f>Delivery[[#This Row],[Delivery Time (min)]]-Delivery[[#This Row],[Delays (min)]]</f>
        <v>87</v>
      </c>
      <c r="O417" s="1" t="str">
        <f>IF(Delivery[[#This Row],[Delays (min)]]&gt;0,"Delayed", "On time")</f>
        <v>Delayed</v>
      </c>
      <c r="P417" s="1" t="str">
        <f>IF(Delivery[[#This Row],[Delays (min)]]&gt;15, "Extremely Delayed", IF(Delivery[[#This Row],[Delays (min)]]=0, "On time",  "Delayed"))</f>
        <v>Extremely Delayed</v>
      </c>
      <c r="Q417" s="1">
        <f>COUNTA(_xlfn.UNIQUE(Delivery[Driver ID]))</f>
        <v>100</v>
      </c>
      <c r="R417" s="1" t="s">
        <v>18</v>
      </c>
      <c r="S417" s="1">
        <f>COUNTA(_xlfn.UNIQUE(Delivery[Route]))</f>
        <v>5</v>
      </c>
      <c r="T417" s="1" t="s">
        <v>19</v>
      </c>
      <c r="U417" s="1" t="s">
        <v>27</v>
      </c>
      <c r="V417" s="1" t="s">
        <v>41</v>
      </c>
      <c r="W417" s="2">
        <v>45170.645833333336</v>
      </c>
    </row>
    <row r="418" spans="1:23" ht="15.75" customHeight="1" x14ac:dyDescent="0.35">
      <c r="A418" s="1">
        <v>1417</v>
      </c>
      <c r="B418" s="1" t="s">
        <v>554</v>
      </c>
      <c r="C418" s="1">
        <f>COUNTA(_xlfn.UNIQUE(Delivery[Delivery City]))</f>
        <v>5</v>
      </c>
      <c r="D418" s="1" t="s">
        <v>156</v>
      </c>
      <c r="E418" s="2">
        <v>45176.552777777775</v>
      </c>
      <c r="F418" s="1" t="s">
        <v>14</v>
      </c>
      <c r="G418" s="1" t="s">
        <v>126</v>
      </c>
      <c r="H418" s="20">
        <f>IFERROR(Delivery[[#This Row],[Delivery Time (min)]]/COUNTIFS(Delivery[Driver ID],Delivery[[#This Row],[Driver ID]]),"")</f>
        <v>12.705882352941176</v>
      </c>
      <c r="I418" s="17" t="str">
        <f>IFERROR((IF(COUNTIFS(Delivery[Driver ID], Delivery[[#This Row],[Driver ID]]) &lt; 16, "Under Utilized","Utilized")), "")</f>
        <v>Utilized</v>
      </c>
      <c r="J418" s="1" t="s">
        <v>34</v>
      </c>
      <c r="K418" s="1" t="s">
        <v>47</v>
      </c>
      <c r="L418" s="1">
        <v>216</v>
      </c>
      <c r="M418" s="1">
        <v>9</v>
      </c>
      <c r="N418" s="1">
        <f>Delivery[[#This Row],[Delivery Time (min)]]-Delivery[[#This Row],[Delays (min)]]</f>
        <v>207</v>
      </c>
      <c r="O418" s="1" t="str">
        <f>IF(Delivery[[#This Row],[Delays (min)]]&gt;0,"Delayed", "On time")</f>
        <v>Delayed</v>
      </c>
      <c r="P418" s="1" t="str">
        <f>IF(Delivery[[#This Row],[Delays (min)]]&gt;15, "Extremely Delayed", IF(Delivery[[#This Row],[Delays (min)]]=0, "On time",  "Delayed"))</f>
        <v>Delayed</v>
      </c>
      <c r="Q418" s="1">
        <f>COUNTA(_xlfn.UNIQUE(Delivery[Driver ID]))</f>
        <v>100</v>
      </c>
      <c r="R418" s="1" t="s">
        <v>25</v>
      </c>
      <c r="S418" s="1">
        <f>COUNTA(_xlfn.UNIQUE(Delivery[Route]))</f>
        <v>5</v>
      </c>
      <c r="T418" s="1" t="s">
        <v>40</v>
      </c>
      <c r="U418" s="1" t="s">
        <v>27</v>
      </c>
      <c r="V418" s="1" t="s">
        <v>21</v>
      </c>
      <c r="W418" s="2">
        <v>45170.452777777777</v>
      </c>
    </row>
    <row r="419" spans="1:23" ht="15.75" customHeight="1" x14ac:dyDescent="0.35">
      <c r="A419" s="1">
        <v>1418</v>
      </c>
      <c r="B419" s="1" t="s">
        <v>555</v>
      </c>
      <c r="C419" s="1">
        <f>COUNTA(_xlfn.UNIQUE(Delivery[Delivery City]))</f>
        <v>5</v>
      </c>
      <c r="D419" s="1" t="s">
        <v>156</v>
      </c>
      <c r="E419" s="2">
        <v>45172.618055555555</v>
      </c>
      <c r="F419" s="1" t="s">
        <v>38</v>
      </c>
      <c r="G419" s="1" t="s">
        <v>45</v>
      </c>
      <c r="H419" s="20">
        <f>IFERROR(Delivery[[#This Row],[Delivery Time (min)]]/COUNTIFS(Delivery[Driver ID],Delivery[[#This Row],[Driver ID]]),"")</f>
        <v>12.8125</v>
      </c>
      <c r="I419" s="17" t="str">
        <f>IFERROR((IF(COUNTIFS(Delivery[Driver ID], Delivery[[#This Row],[Driver ID]]) &lt; 16, "Under Utilized","Utilized")), "")</f>
        <v>Utilized</v>
      </c>
      <c r="J419" s="1" t="s">
        <v>23</v>
      </c>
      <c r="K419" s="1" t="s">
        <v>35</v>
      </c>
      <c r="L419" s="1">
        <v>205</v>
      </c>
      <c r="M419" s="1">
        <v>17</v>
      </c>
      <c r="N419" s="1">
        <f>Delivery[[#This Row],[Delivery Time (min)]]-Delivery[[#This Row],[Delays (min)]]</f>
        <v>188</v>
      </c>
      <c r="O419" s="1" t="str">
        <f>IF(Delivery[[#This Row],[Delays (min)]]&gt;0,"Delayed", "On time")</f>
        <v>Delayed</v>
      </c>
      <c r="P419" s="1" t="str">
        <f>IF(Delivery[[#This Row],[Delays (min)]]&gt;15, "Extremely Delayed", IF(Delivery[[#This Row],[Delays (min)]]=0, "On time",  "Delayed"))</f>
        <v>Extremely Delayed</v>
      </c>
      <c r="Q419" s="1">
        <f>COUNTA(_xlfn.UNIQUE(Delivery[Driver ID]))</f>
        <v>100</v>
      </c>
      <c r="R419" s="1" t="s">
        <v>18</v>
      </c>
      <c r="S419" s="1">
        <f>COUNTA(_xlfn.UNIQUE(Delivery[Route]))</f>
        <v>5</v>
      </c>
      <c r="T419" s="1" t="s">
        <v>32</v>
      </c>
      <c r="U419" s="1" t="s">
        <v>36</v>
      </c>
      <c r="V419" s="1" t="s">
        <v>37</v>
      </c>
      <c r="W419" s="2">
        <v>45170.617361111108</v>
      </c>
    </row>
    <row r="420" spans="1:23" ht="15.75" customHeight="1" x14ac:dyDescent="0.35">
      <c r="A420" s="1">
        <v>1419</v>
      </c>
      <c r="B420" s="1" t="s">
        <v>556</v>
      </c>
      <c r="C420" s="1">
        <f>COUNTA(_xlfn.UNIQUE(Delivery[Delivery City]))</f>
        <v>5</v>
      </c>
      <c r="D420" s="1" t="s">
        <v>167</v>
      </c>
      <c r="E420" s="2">
        <v>45176.450694444444</v>
      </c>
      <c r="F420" s="1" t="s">
        <v>14</v>
      </c>
      <c r="G420" s="1" t="s">
        <v>106</v>
      </c>
      <c r="H420" s="20">
        <f>IFERROR(Delivery[[#This Row],[Delivery Time (min)]]/COUNTIFS(Delivery[Driver ID],Delivery[[#This Row],[Driver ID]]),"")</f>
        <v>21</v>
      </c>
      <c r="I420" s="17" t="str">
        <f>IFERROR((IF(COUNTIFS(Delivery[Driver ID], Delivery[[#This Row],[Driver ID]]) &lt; 16, "Under Utilized","Utilized")), "")</f>
        <v>Under Utilized</v>
      </c>
      <c r="J420" s="1" t="s">
        <v>16</v>
      </c>
      <c r="K420" s="1" t="s">
        <v>29</v>
      </c>
      <c r="L420" s="1">
        <v>231</v>
      </c>
      <c r="M420" s="1">
        <v>11</v>
      </c>
      <c r="N420" s="1">
        <f>Delivery[[#This Row],[Delivery Time (min)]]-Delivery[[#This Row],[Delays (min)]]</f>
        <v>220</v>
      </c>
      <c r="O420" s="1" t="str">
        <f>IF(Delivery[[#This Row],[Delays (min)]]&gt;0,"Delayed", "On time")</f>
        <v>Delayed</v>
      </c>
      <c r="P420" s="1" t="str">
        <f>IF(Delivery[[#This Row],[Delays (min)]]&gt;15, "Extremely Delayed", IF(Delivery[[#This Row],[Delays (min)]]=0, "On time",  "Delayed"))</f>
        <v>Delayed</v>
      </c>
      <c r="Q420" s="1">
        <f>COUNTA(_xlfn.UNIQUE(Delivery[Driver ID]))</f>
        <v>100</v>
      </c>
      <c r="R420" s="1" t="s">
        <v>30</v>
      </c>
      <c r="S420" s="1">
        <f>COUNTA(_xlfn.UNIQUE(Delivery[Route]))</f>
        <v>5</v>
      </c>
      <c r="T420" s="1" t="s">
        <v>43</v>
      </c>
      <c r="U420" s="1" t="s">
        <v>27</v>
      </c>
      <c r="V420" s="1" t="s">
        <v>21</v>
      </c>
      <c r="W420" s="2">
        <v>45170.462500000001</v>
      </c>
    </row>
    <row r="421" spans="1:23" ht="15.75" customHeight="1" x14ac:dyDescent="0.35">
      <c r="A421" s="1">
        <v>1420</v>
      </c>
      <c r="B421" s="1" t="s">
        <v>557</v>
      </c>
      <c r="C421" s="1">
        <f>COUNTA(_xlfn.UNIQUE(Delivery[Delivery City]))</f>
        <v>5</v>
      </c>
      <c r="D421" s="1" t="s">
        <v>150</v>
      </c>
      <c r="E421" s="2">
        <v>45174.572222222225</v>
      </c>
      <c r="F421" s="1" t="s">
        <v>14</v>
      </c>
      <c r="G421" s="1" t="s">
        <v>94</v>
      </c>
      <c r="H421" s="20">
        <f>IFERROR(Delivery[[#This Row],[Delivery Time (min)]]/COUNTIFS(Delivery[Driver ID],Delivery[[#This Row],[Driver ID]]),"")</f>
        <v>10.363636363636363</v>
      </c>
      <c r="I421" s="17" t="str">
        <f>IFERROR((IF(COUNTIFS(Delivery[Driver ID], Delivery[[#This Row],[Driver ID]]) &lt; 16, "Under Utilized","Utilized")), "")</f>
        <v>Utilized</v>
      </c>
      <c r="J421" s="1" t="s">
        <v>16</v>
      </c>
      <c r="K421" s="1" t="s">
        <v>17</v>
      </c>
      <c r="L421" s="1">
        <v>228</v>
      </c>
      <c r="M421" s="1">
        <v>21</v>
      </c>
      <c r="N421" s="1">
        <f>Delivery[[#This Row],[Delivery Time (min)]]-Delivery[[#This Row],[Delays (min)]]</f>
        <v>207</v>
      </c>
      <c r="O421" s="1" t="str">
        <f>IF(Delivery[[#This Row],[Delays (min)]]&gt;0,"Delayed", "On time")</f>
        <v>Delayed</v>
      </c>
      <c r="P421" s="1" t="str">
        <f>IF(Delivery[[#This Row],[Delays (min)]]&gt;15, "Extremely Delayed", IF(Delivery[[#This Row],[Delays (min)]]=0, "On time",  "Delayed"))</f>
        <v>Extremely Delayed</v>
      </c>
      <c r="Q421" s="1">
        <f>COUNTA(_xlfn.UNIQUE(Delivery[Driver ID]))</f>
        <v>100</v>
      </c>
      <c r="R421" s="1" t="s">
        <v>30</v>
      </c>
      <c r="S421" s="1">
        <f>COUNTA(_xlfn.UNIQUE(Delivery[Route]))</f>
        <v>5</v>
      </c>
      <c r="T421" s="1" t="s">
        <v>43</v>
      </c>
      <c r="U421" s="1" t="s">
        <v>20</v>
      </c>
      <c r="V421" s="1" t="s">
        <v>37</v>
      </c>
      <c r="W421" s="2">
        <v>45170.398611111108</v>
      </c>
    </row>
    <row r="422" spans="1:23" ht="15.75" customHeight="1" x14ac:dyDescent="0.35">
      <c r="A422" s="1">
        <v>1421</v>
      </c>
      <c r="B422" s="1" t="s">
        <v>558</v>
      </c>
      <c r="C422" s="1">
        <f>COUNTA(_xlfn.UNIQUE(Delivery[Delivery City]))</f>
        <v>5</v>
      </c>
      <c r="D422" s="1" t="s">
        <v>154</v>
      </c>
      <c r="E422" s="2">
        <v>45176.337500000001</v>
      </c>
      <c r="F422" s="1" t="s">
        <v>14</v>
      </c>
      <c r="G422" s="1" t="s">
        <v>67</v>
      </c>
      <c r="H422" s="20">
        <f>IFERROR(Delivery[[#This Row],[Delivery Time (min)]]/COUNTIFS(Delivery[Driver ID],Delivery[[#This Row],[Driver ID]]),"")</f>
        <v>5.6111111111111107</v>
      </c>
      <c r="I422" s="17" t="str">
        <f>IFERROR((IF(COUNTIFS(Delivery[Driver ID], Delivery[[#This Row],[Driver ID]]) &lt; 16, "Under Utilized","Utilized")), "")</f>
        <v>Utilized</v>
      </c>
      <c r="J422" s="1" t="s">
        <v>23</v>
      </c>
      <c r="K422" s="1" t="s">
        <v>47</v>
      </c>
      <c r="L422" s="1">
        <v>101</v>
      </c>
      <c r="M422" s="1">
        <v>25</v>
      </c>
      <c r="N422" s="1">
        <f>Delivery[[#This Row],[Delivery Time (min)]]-Delivery[[#This Row],[Delays (min)]]</f>
        <v>76</v>
      </c>
      <c r="O422" s="1" t="str">
        <f>IF(Delivery[[#This Row],[Delays (min)]]&gt;0,"Delayed", "On time")</f>
        <v>Delayed</v>
      </c>
      <c r="P422" s="1" t="str">
        <f>IF(Delivery[[#This Row],[Delays (min)]]&gt;15, "Extremely Delayed", IF(Delivery[[#This Row],[Delays (min)]]=0, "On time",  "Delayed"))</f>
        <v>Extremely Delayed</v>
      </c>
      <c r="Q422" s="1">
        <f>COUNTA(_xlfn.UNIQUE(Delivery[Driver ID]))</f>
        <v>100</v>
      </c>
      <c r="R422" s="1" t="s">
        <v>25</v>
      </c>
      <c r="S422" s="1">
        <f>COUNTA(_xlfn.UNIQUE(Delivery[Route]))</f>
        <v>5</v>
      </c>
      <c r="T422" s="1" t="s">
        <v>26</v>
      </c>
      <c r="U422" s="1" t="s">
        <v>20</v>
      </c>
      <c r="V422" s="1" t="s">
        <v>41</v>
      </c>
      <c r="W422" s="2">
        <v>45170.577777777777</v>
      </c>
    </row>
    <row r="423" spans="1:23" ht="15.75" customHeight="1" x14ac:dyDescent="0.35">
      <c r="A423" s="1">
        <v>1422</v>
      </c>
      <c r="B423" s="1" t="s">
        <v>559</v>
      </c>
      <c r="C423" s="1">
        <f>COUNTA(_xlfn.UNIQUE(Delivery[Delivery City]))</f>
        <v>5</v>
      </c>
      <c r="D423" s="1" t="s">
        <v>150</v>
      </c>
      <c r="E423" s="2">
        <v>45175.568055555559</v>
      </c>
      <c r="F423" s="1" t="s">
        <v>14</v>
      </c>
      <c r="G423" s="1" t="s">
        <v>85</v>
      </c>
      <c r="H423" s="20">
        <f>IFERROR(Delivery[[#This Row],[Delivery Time (min)]]/COUNTIFS(Delivery[Driver ID],Delivery[[#This Row],[Driver ID]]),"")</f>
        <v>21</v>
      </c>
      <c r="I423" s="17" t="str">
        <f>IFERROR((IF(COUNTIFS(Delivery[Driver ID], Delivery[[#This Row],[Driver ID]]) &lt; 16, "Under Utilized","Utilized")), "")</f>
        <v>Under Utilized</v>
      </c>
      <c r="J423" s="1" t="s">
        <v>16</v>
      </c>
      <c r="K423" s="1" t="s">
        <v>35</v>
      </c>
      <c r="L423" s="1">
        <v>231</v>
      </c>
      <c r="M423" s="1">
        <v>10</v>
      </c>
      <c r="N423" s="1">
        <f>Delivery[[#This Row],[Delivery Time (min)]]-Delivery[[#This Row],[Delays (min)]]</f>
        <v>221</v>
      </c>
      <c r="O423" s="1" t="str">
        <f>IF(Delivery[[#This Row],[Delays (min)]]&gt;0,"Delayed", "On time")</f>
        <v>Delayed</v>
      </c>
      <c r="P423" s="1" t="str">
        <f>IF(Delivery[[#This Row],[Delays (min)]]&gt;15, "Extremely Delayed", IF(Delivery[[#This Row],[Delays (min)]]=0, "On time",  "Delayed"))</f>
        <v>Delayed</v>
      </c>
      <c r="Q423" s="1">
        <f>COUNTA(_xlfn.UNIQUE(Delivery[Driver ID]))</f>
        <v>100</v>
      </c>
      <c r="R423" s="1" t="s">
        <v>18</v>
      </c>
      <c r="S423" s="1">
        <f>COUNTA(_xlfn.UNIQUE(Delivery[Route]))</f>
        <v>5</v>
      </c>
      <c r="T423" s="1" t="s">
        <v>26</v>
      </c>
      <c r="U423" s="1" t="s">
        <v>20</v>
      </c>
      <c r="V423" s="1" t="s">
        <v>41</v>
      </c>
      <c r="W423" s="2">
        <v>45170.740972222222</v>
      </c>
    </row>
    <row r="424" spans="1:23" ht="15.75" customHeight="1" x14ac:dyDescent="0.35">
      <c r="A424" s="1">
        <v>1423</v>
      </c>
      <c r="B424" s="1" t="s">
        <v>560</v>
      </c>
      <c r="C424" s="1">
        <f>COUNTA(_xlfn.UNIQUE(Delivery[Delivery City]))</f>
        <v>5</v>
      </c>
      <c r="D424" s="1" t="s">
        <v>159</v>
      </c>
      <c r="E424" s="2">
        <v>45170.499305555553</v>
      </c>
      <c r="F424" s="1" t="s">
        <v>14</v>
      </c>
      <c r="G424" s="1" t="s">
        <v>126</v>
      </c>
      <c r="H424" s="20">
        <f>IFERROR(Delivery[[#This Row],[Delivery Time (min)]]/COUNTIFS(Delivery[Driver ID],Delivery[[#This Row],[Driver ID]]),"")</f>
        <v>11.294117647058824</v>
      </c>
      <c r="I424" s="17" t="str">
        <f>IFERROR((IF(COUNTIFS(Delivery[Driver ID], Delivery[[#This Row],[Driver ID]]) &lt; 16, "Under Utilized","Utilized")), "")</f>
        <v>Utilized</v>
      </c>
      <c r="J424" s="1" t="s">
        <v>23</v>
      </c>
      <c r="K424" s="1" t="s">
        <v>35</v>
      </c>
      <c r="L424" s="1">
        <v>192</v>
      </c>
      <c r="M424" s="1">
        <v>16</v>
      </c>
      <c r="N424" s="1">
        <f>Delivery[[#This Row],[Delivery Time (min)]]-Delivery[[#This Row],[Delays (min)]]</f>
        <v>176</v>
      </c>
      <c r="O424" s="1" t="str">
        <f>IF(Delivery[[#This Row],[Delays (min)]]&gt;0,"Delayed", "On time")</f>
        <v>Delayed</v>
      </c>
      <c r="P424" s="1" t="str">
        <f>IF(Delivery[[#This Row],[Delays (min)]]&gt;15, "Extremely Delayed", IF(Delivery[[#This Row],[Delays (min)]]=0, "On time",  "Delayed"))</f>
        <v>Extremely Delayed</v>
      </c>
      <c r="Q424" s="1">
        <f>COUNTA(_xlfn.UNIQUE(Delivery[Driver ID]))</f>
        <v>100</v>
      </c>
      <c r="R424" s="1" t="s">
        <v>30</v>
      </c>
      <c r="S424" s="1">
        <f>COUNTA(_xlfn.UNIQUE(Delivery[Route]))</f>
        <v>5</v>
      </c>
      <c r="T424" s="1" t="s">
        <v>19</v>
      </c>
      <c r="U424" s="1" t="s">
        <v>27</v>
      </c>
      <c r="V424" s="1" t="s">
        <v>37</v>
      </c>
      <c r="W424" s="2">
        <v>45170.677083333336</v>
      </c>
    </row>
    <row r="425" spans="1:23" ht="15.75" customHeight="1" x14ac:dyDescent="0.35">
      <c r="A425" s="1">
        <v>1424</v>
      </c>
      <c r="B425" s="1" t="s">
        <v>561</v>
      </c>
      <c r="C425" s="1">
        <f>COUNTA(_xlfn.UNIQUE(Delivery[Delivery City]))</f>
        <v>5</v>
      </c>
      <c r="D425" s="1" t="s">
        <v>159</v>
      </c>
      <c r="E425" s="2">
        <v>45176.363888888889</v>
      </c>
      <c r="F425" s="1" t="s">
        <v>14</v>
      </c>
      <c r="G425" s="1" t="s">
        <v>39</v>
      </c>
      <c r="H425" s="20">
        <f>IFERROR(Delivery[[#This Row],[Delivery Time (min)]]/COUNTIFS(Delivery[Driver ID],Delivery[[#This Row],[Driver ID]]),"")</f>
        <v>3.45</v>
      </c>
      <c r="I425" s="17" t="str">
        <f>IFERROR((IF(COUNTIFS(Delivery[Driver ID], Delivery[[#This Row],[Driver ID]]) &lt; 16, "Under Utilized","Utilized")), "")</f>
        <v>Utilized</v>
      </c>
      <c r="J425" s="1" t="s">
        <v>16</v>
      </c>
      <c r="K425" s="1" t="s">
        <v>47</v>
      </c>
      <c r="L425" s="1">
        <v>69</v>
      </c>
      <c r="M425" s="1">
        <v>8</v>
      </c>
      <c r="N425" s="1">
        <f>Delivery[[#This Row],[Delivery Time (min)]]-Delivery[[#This Row],[Delays (min)]]</f>
        <v>61</v>
      </c>
      <c r="O425" s="1" t="str">
        <f>IF(Delivery[[#This Row],[Delays (min)]]&gt;0,"Delayed", "On time")</f>
        <v>Delayed</v>
      </c>
      <c r="P425" s="1" t="str">
        <f>IF(Delivery[[#This Row],[Delays (min)]]&gt;15, "Extremely Delayed", IF(Delivery[[#This Row],[Delays (min)]]=0, "On time",  "Delayed"))</f>
        <v>Delayed</v>
      </c>
      <c r="Q425" s="1">
        <f>COUNTA(_xlfn.UNIQUE(Delivery[Driver ID]))</f>
        <v>100</v>
      </c>
      <c r="R425" s="1" t="s">
        <v>30</v>
      </c>
      <c r="S425" s="1">
        <f>COUNTA(_xlfn.UNIQUE(Delivery[Route]))</f>
        <v>5</v>
      </c>
      <c r="T425" s="1" t="s">
        <v>32</v>
      </c>
      <c r="U425" s="1" t="s">
        <v>36</v>
      </c>
      <c r="V425" s="1" t="s">
        <v>21</v>
      </c>
      <c r="W425" s="2">
        <v>45170.718055555553</v>
      </c>
    </row>
    <row r="426" spans="1:23" ht="15.75" customHeight="1" x14ac:dyDescent="0.35">
      <c r="A426" s="1">
        <v>1425</v>
      </c>
      <c r="B426" s="1" t="s">
        <v>562</v>
      </c>
      <c r="C426" s="1">
        <f>COUNTA(_xlfn.UNIQUE(Delivery[Delivery City]))</f>
        <v>5</v>
      </c>
      <c r="D426" s="1" t="s">
        <v>150</v>
      </c>
      <c r="E426" s="2">
        <v>45172.45416666667</v>
      </c>
      <c r="F426" s="1" t="s">
        <v>14</v>
      </c>
      <c r="G426" s="1" t="s">
        <v>111</v>
      </c>
      <c r="H426" s="20">
        <f>IFERROR(Delivery[[#This Row],[Delivery Time (min)]]/COUNTIFS(Delivery[Driver ID],Delivery[[#This Row],[Driver ID]]),"")</f>
        <v>17.636363636363637</v>
      </c>
      <c r="I426" s="17" t="str">
        <f>IFERROR((IF(COUNTIFS(Delivery[Driver ID], Delivery[[#This Row],[Driver ID]]) &lt; 16, "Under Utilized","Utilized")), "")</f>
        <v>Under Utilized</v>
      </c>
      <c r="J426" s="1" t="s">
        <v>16</v>
      </c>
      <c r="K426" s="1" t="s">
        <v>47</v>
      </c>
      <c r="L426" s="1">
        <v>194</v>
      </c>
      <c r="M426" s="1">
        <v>12</v>
      </c>
      <c r="N426" s="1">
        <f>Delivery[[#This Row],[Delivery Time (min)]]-Delivery[[#This Row],[Delays (min)]]</f>
        <v>182</v>
      </c>
      <c r="O426" s="1" t="str">
        <f>IF(Delivery[[#This Row],[Delays (min)]]&gt;0,"Delayed", "On time")</f>
        <v>Delayed</v>
      </c>
      <c r="P426" s="1" t="str">
        <f>IF(Delivery[[#This Row],[Delays (min)]]&gt;15, "Extremely Delayed", IF(Delivery[[#This Row],[Delays (min)]]=0, "On time",  "Delayed"))</f>
        <v>Delayed</v>
      </c>
      <c r="Q426" s="1">
        <f>COUNTA(_xlfn.UNIQUE(Delivery[Driver ID]))</f>
        <v>100</v>
      </c>
      <c r="R426" s="1" t="s">
        <v>30</v>
      </c>
      <c r="S426" s="1">
        <f>COUNTA(_xlfn.UNIQUE(Delivery[Route]))</f>
        <v>5</v>
      </c>
      <c r="T426" s="1" t="s">
        <v>32</v>
      </c>
      <c r="U426" s="1" t="s">
        <v>20</v>
      </c>
      <c r="V426" s="1" t="s">
        <v>41</v>
      </c>
      <c r="W426" s="2">
        <v>45170.649305555555</v>
      </c>
    </row>
    <row r="427" spans="1:23" ht="15.75" customHeight="1" x14ac:dyDescent="0.35">
      <c r="A427" s="1">
        <v>1426</v>
      </c>
      <c r="B427" s="1" t="s">
        <v>396</v>
      </c>
      <c r="C427" s="1">
        <f>COUNTA(_xlfn.UNIQUE(Delivery[Delivery City]))</f>
        <v>5</v>
      </c>
      <c r="D427" s="1" t="s">
        <v>167</v>
      </c>
      <c r="E427" s="2">
        <v>45172.382638888892</v>
      </c>
      <c r="F427" s="1" t="s">
        <v>14</v>
      </c>
      <c r="G427" s="1" t="s">
        <v>101</v>
      </c>
      <c r="H427" s="20">
        <f>IFERROR(Delivery[[#This Row],[Delivery Time (min)]]/COUNTIFS(Delivery[Driver ID],Delivery[[#This Row],[Driver ID]]),"")</f>
        <v>12</v>
      </c>
      <c r="I427" s="17" t="str">
        <f>IFERROR((IF(COUNTIFS(Delivery[Driver ID], Delivery[[#This Row],[Driver ID]]) &lt; 16, "Under Utilized","Utilized")), "")</f>
        <v>Under Utilized</v>
      </c>
      <c r="J427" s="1" t="s">
        <v>34</v>
      </c>
      <c r="K427" s="1" t="s">
        <v>24</v>
      </c>
      <c r="L427" s="1">
        <v>120</v>
      </c>
      <c r="M427" s="1">
        <v>0</v>
      </c>
      <c r="N427" s="1">
        <f>Delivery[[#This Row],[Delivery Time (min)]]-Delivery[[#This Row],[Delays (min)]]</f>
        <v>120</v>
      </c>
      <c r="O427" s="1" t="str">
        <f>IF(Delivery[[#This Row],[Delays (min)]]&gt;0,"Delayed", "On time")</f>
        <v>On time</v>
      </c>
      <c r="P427" s="1" t="str">
        <f>IF(Delivery[[#This Row],[Delays (min)]]&gt;15, "Extremely Delayed", IF(Delivery[[#This Row],[Delays (min)]]=0, "On time",  "Delayed"))</f>
        <v>On time</v>
      </c>
      <c r="Q427" s="1">
        <f>COUNTA(_xlfn.UNIQUE(Delivery[Driver ID]))</f>
        <v>100</v>
      </c>
      <c r="R427" s="1" t="s">
        <v>30</v>
      </c>
      <c r="S427" s="1">
        <f>COUNTA(_xlfn.UNIQUE(Delivery[Route]))</f>
        <v>5</v>
      </c>
      <c r="T427" s="1" t="s">
        <v>40</v>
      </c>
      <c r="U427" s="1" t="s">
        <v>27</v>
      </c>
      <c r="V427" s="1" t="s">
        <v>37</v>
      </c>
      <c r="W427" s="2">
        <v>45170.431250000001</v>
      </c>
    </row>
    <row r="428" spans="1:23" ht="15.75" customHeight="1" x14ac:dyDescent="0.35">
      <c r="A428" s="1">
        <v>1427</v>
      </c>
      <c r="B428" s="1" t="s">
        <v>563</v>
      </c>
      <c r="C428" s="1">
        <f>COUNTA(_xlfn.UNIQUE(Delivery[Delivery City]))</f>
        <v>5</v>
      </c>
      <c r="D428" s="1" t="s">
        <v>167</v>
      </c>
      <c r="E428" s="2">
        <v>45177.507638888892</v>
      </c>
      <c r="F428" s="1" t="s">
        <v>14</v>
      </c>
      <c r="G428" s="1" t="s">
        <v>119</v>
      </c>
      <c r="H428" s="20">
        <f>IFERROR(Delivery[[#This Row],[Delivery Time (min)]]/COUNTIFS(Delivery[Driver ID],Delivery[[#This Row],[Driver ID]]),"")</f>
        <v>8.2857142857142865</v>
      </c>
      <c r="I428" s="17" t="str">
        <f>IFERROR((IF(COUNTIFS(Delivery[Driver ID], Delivery[[#This Row],[Driver ID]]) &lt; 16, "Under Utilized","Utilized")), "")</f>
        <v>Under Utilized</v>
      </c>
      <c r="J428" s="1" t="s">
        <v>23</v>
      </c>
      <c r="K428" s="1" t="s">
        <v>17</v>
      </c>
      <c r="L428" s="1">
        <v>116</v>
      </c>
      <c r="M428" s="1">
        <v>22</v>
      </c>
      <c r="N428" s="1">
        <f>Delivery[[#This Row],[Delivery Time (min)]]-Delivery[[#This Row],[Delays (min)]]</f>
        <v>94</v>
      </c>
      <c r="O428" s="1" t="str">
        <f>IF(Delivery[[#This Row],[Delays (min)]]&gt;0,"Delayed", "On time")</f>
        <v>Delayed</v>
      </c>
      <c r="P428" s="1" t="str">
        <f>IF(Delivery[[#This Row],[Delays (min)]]&gt;15, "Extremely Delayed", IF(Delivery[[#This Row],[Delays (min)]]=0, "On time",  "Delayed"))</f>
        <v>Extremely Delayed</v>
      </c>
      <c r="Q428" s="1">
        <f>COUNTA(_xlfn.UNIQUE(Delivery[Driver ID]))</f>
        <v>100</v>
      </c>
      <c r="R428" s="1" t="s">
        <v>25</v>
      </c>
      <c r="S428" s="1">
        <f>COUNTA(_xlfn.UNIQUE(Delivery[Route]))</f>
        <v>5</v>
      </c>
      <c r="T428" s="1" t="s">
        <v>32</v>
      </c>
      <c r="U428" s="1" t="s">
        <v>27</v>
      </c>
      <c r="V428" s="1" t="s">
        <v>37</v>
      </c>
      <c r="W428" s="2">
        <v>45170.488194444442</v>
      </c>
    </row>
    <row r="429" spans="1:23" ht="15.75" customHeight="1" x14ac:dyDescent="0.35">
      <c r="A429" s="1">
        <v>1428</v>
      </c>
      <c r="B429" s="1" t="s">
        <v>564</v>
      </c>
      <c r="C429" s="1">
        <f>COUNTA(_xlfn.UNIQUE(Delivery[Delivery City]))</f>
        <v>5</v>
      </c>
      <c r="D429" s="1" t="s">
        <v>150</v>
      </c>
      <c r="E429" s="2">
        <v>45177.62222222222</v>
      </c>
      <c r="F429" s="1" t="s">
        <v>14</v>
      </c>
      <c r="G429" s="1" t="s">
        <v>93</v>
      </c>
      <c r="H429" s="20">
        <f>IFERROR(Delivery[[#This Row],[Delivery Time (min)]]/COUNTIFS(Delivery[Driver ID],Delivery[[#This Row],[Driver ID]]),"")</f>
        <v>12.76923076923077</v>
      </c>
      <c r="I429" s="17" t="str">
        <f>IFERROR((IF(COUNTIFS(Delivery[Driver ID], Delivery[[#This Row],[Driver ID]]) &lt; 16, "Under Utilized","Utilized")), "")</f>
        <v>Under Utilized</v>
      </c>
      <c r="J429" s="1" t="s">
        <v>16</v>
      </c>
      <c r="K429" s="1" t="s">
        <v>17</v>
      </c>
      <c r="L429" s="1">
        <v>166</v>
      </c>
      <c r="M429" s="1">
        <v>10</v>
      </c>
      <c r="N429" s="1">
        <f>Delivery[[#This Row],[Delivery Time (min)]]-Delivery[[#This Row],[Delays (min)]]</f>
        <v>156</v>
      </c>
      <c r="O429" s="1" t="str">
        <f>IF(Delivery[[#This Row],[Delays (min)]]&gt;0,"Delayed", "On time")</f>
        <v>Delayed</v>
      </c>
      <c r="P429" s="1" t="str">
        <f>IF(Delivery[[#This Row],[Delays (min)]]&gt;15, "Extremely Delayed", IF(Delivery[[#This Row],[Delays (min)]]=0, "On time",  "Delayed"))</f>
        <v>Delayed</v>
      </c>
      <c r="Q429" s="1">
        <f>COUNTA(_xlfn.UNIQUE(Delivery[Driver ID]))</f>
        <v>100</v>
      </c>
      <c r="R429" s="1" t="s">
        <v>25</v>
      </c>
      <c r="S429" s="1">
        <f>COUNTA(_xlfn.UNIQUE(Delivery[Route]))</f>
        <v>5</v>
      </c>
      <c r="T429" s="1" t="s">
        <v>40</v>
      </c>
      <c r="U429" s="1" t="s">
        <v>20</v>
      </c>
      <c r="V429" s="1" t="s">
        <v>21</v>
      </c>
      <c r="W429" s="2">
        <v>45170.397916666669</v>
      </c>
    </row>
    <row r="430" spans="1:23" ht="15.75" customHeight="1" x14ac:dyDescent="0.35">
      <c r="A430" s="1">
        <v>1429</v>
      </c>
      <c r="B430" s="1" t="s">
        <v>565</v>
      </c>
      <c r="C430" s="1">
        <f>COUNTA(_xlfn.UNIQUE(Delivery[Delivery City]))</f>
        <v>5</v>
      </c>
      <c r="D430" s="1" t="s">
        <v>159</v>
      </c>
      <c r="E430" s="2">
        <v>45176.638194444444</v>
      </c>
      <c r="F430" s="1" t="s">
        <v>38</v>
      </c>
      <c r="G430" s="1" t="s">
        <v>124</v>
      </c>
      <c r="H430" s="20">
        <f>IFERROR(Delivery[[#This Row],[Delivery Time (min)]]/COUNTIFS(Delivery[Driver ID],Delivery[[#This Row],[Driver ID]]),"")</f>
        <v>6.4545454545454541</v>
      </c>
      <c r="I430" s="17" t="str">
        <f>IFERROR((IF(COUNTIFS(Delivery[Driver ID], Delivery[[#This Row],[Driver ID]]) &lt; 16, "Under Utilized","Utilized")), "")</f>
        <v>Utilized</v>
      </c>
      <c r="J430" s="1" t="s">
        <v>23</v>
      </c>
      <c r="K430" s="1" t="s">
        <v>47</v>
      </c>
      <c r="L430" s="1">
        <v>142</v>
      </c>
      <c r="M430" s="1">
        <v>11</v>
      </c>
      <c r="N430" s="1">
        <f>Delivery[[#This Row],[Delivery Time (min)]]-Delivery[[#This Row],[Delays (min)]]</f>
        <v>131</v>
      </c>
      <c r="O430" s="1" t="str">
        <f>IF(Delivery[[#This Row],[Delays (min)]]&gt;0,"Delayed", "On time")</f>
        <v>Delayed</v>
      </c>
      <c r="P430" s="1" t="str">
        <f>IF(Delivery[[#This Row],[Delays (min)]]&gt;15, "Extremely Delayed", IF(Delivery[[#This Row],[Delays (min)]]=0, "On time",  "Delayed"))</f>
        <v>Delayed</v>
      </c>
      <c r="Q430" s="1">
        <f>COUNTA(_xlfn.UNIQUE(Delivery[Driver ID]))</f>
        <v>100</v>
      </c>
      <c r="R430" s="1" t="s">
        <v>30</v>
      </c>
      <c r="S430" s="1">
        <f>COUNTA(_xlfn.UNIQUE(Delivery[Route]))</f>
        <v>5</v>
      </c>
      <c r="T430" s="1" t="s">
        <v>19</v>
      </c>
      <c r="U430" s="1" t="s">
        <v>27</v>
      </c>
      <c r="V430" s="1" t="s">
        <v>21</v>
      </c>
      <c r="W430" s="2">
        <v>45170.665277777778</v>
      </c>
    </row>
    <row r="431" spans="1:23" ht="15.75" customHeight="1" x14ac:dyDescent="0.35">
      <c r="A431" s="1">
        <v>1430</v>
      </c>
      <c r="B431" s="1" t="s">
        <v>151</v>
      </c>
      <c r="C431" s="1">
        <f>COUNTA(_xlfn.UNIQUE(Delivery[Delivery City]))</f>
        <v>5</v>
      </c>
      <c r="D431" s="1" t="s">
        <v>156</v>
      </c>
      <c r="E431" s="2">
        <v>45175.45</v>
      </c>
      <c r="F431" s="1" t="s">
        <v>38</v>
      </c>
      <c r="G431" s="1" t="s">
        <v>120</v>
      </c>
      <c r="H431" s="20">
        <f>IFERROR(Delivery[[#This Row],[Delivery Time (min)]]/COUNTIFS(Delivery[Driver ID],Delivery[[#This Row],[Driver ID]]),"")</f>
        <v>9.5714285714285712</v>
      </c>
      <c r="I431" s="17" t="str">
        <f>IFERROR((IF(COUNTIFS(Delivery[Driver ID], Delivery[[#This Row],[Driver ID]]) &lt; 16, "Under Utilized","Utilized")), "")</f>
        <v>Under Utilized</v>
      </c>
      <c r="J431" s="1" t="s">
        <v>23</v>
      </c>
      <c r="K431" s="1" t="s">
        <v>35</v>
      </c>
      <c r="L431" s="1">
        <v>134</v>
      </c>
      <c r="M431" s="1">
        <v>21</v>
      </c>
      <c r="N431" s="1">
        <f>Delivery[[#This Row],[Delivery Time (min)]]-Delivery[[#This Row],[Delays (min)]]</f>
        <v>113</v>
      </c>
      <c r="O431" s="1" t="str">
        <f>IF(Delivery[[#This Row],[Delays (min)]]&gt;0,"Delayed", "On time")</f>
        <v>Delayed</v>
      </c>
      <c r="P431" s="1" t="str">
        <f>IF(Delivery[[#This Row],[Delays (min)]]&gt;15, "Extremely Delayed", IF(Delivery[[#This Row],[Delays (min)]]=0, "On time",  "Delayed"))</f>
        <v>Extremely Delayed</v>
      </c>
      <c r="Q431" s="1">
        <f>COUNTA(_xlfn.UNIQUE(Delivery[Driver ID]))</f>
        <v>100</v>
      </c>
      <c r="R431" s="1" t="s">
        <v>30</v>
      </c>
      <c r="S431" s="1">
        <f>COUNTA(_xlfn.UNIQUE(Delivery[Route]))</f>
        <v>5</v>
      </c>
      <c r="T431" s="1" t="s">
        <v>26</v>
      </c>
      <c r="U431" s="1" t="s">
        <v>20</v>
      </c>
      <c r="V431" s="1" t="s">
        <v>41</v>
      </c>
      <c r="W431" s="2">
        <v>45170.631249999999</v>
      </c>
    </row>
    <row r="432" spans="1:23" ht="15.75" customHeight="1" x14ac:dyDescent="0.35">
      <c r="A432" s="1">
        <v>1431</v>
      </c>
      <c r="B432" s="1" t="s">
        <v>566</v>
      </c>
      <c r="C432" s="1">
        <f>COUNTA(_xlfn.UNIQUE(Delivery[Delivery City]))</f>
        <v>5</v>
      </c>
      <c r="D432" s="1" t="s">
        <v>154</v>
      </c>
      <c r="E432" s="2">
        <v>45170.39166666667</v>
      </c>
      <c r="F432" s="1" t="s">
        <v>38</v>
      </c>
      <c r="G432" s="1" t="s">
        <v>127</v>
      </c>
      <c r="H432" s="20">
        <f>IFERROR(Delivery[[#This Row],[Delivery Time (min)]]/COUNTIFS(Delivery[Driver ID],Delivery[[#This Row],[Driver ID]]),"")</f>
        <v>9.3333333333333339</v>
      </c>
      <c r="I432" s="17" t="str">
        <f>IFERROR((IF(COUNTIFS(Delivery[Driver ID], Delivery[[#This Row],[Driver ID]]) &lt; 16, "Under Utilized","Utilized")), "")</f>
        <v>Under Utilized</v>
      </c>
      <c r="J432" s="1" t="s">
        <v>34</v>
      </c>
      <c r="K432" s="1" t="s">
        <v>35</v>
      </c>
      <c r="L432" s="1">
        <v>140</v>
      </c>
      <c r="M432" s="1">
        <v>10</v>
      </c>
      <c r="N432" s="1">
        <f>Delivery[[#This Row],[Delivery Time (min)]]-Delivery[[#This Row],[Delays (min)]]</f>
        <v>130</v>
      </c>
      <c r="O432" s="1" t="str">
        <f>IF(Delivery[[#This Row],[Delays (min)]]&gt;0,"Delayed", "On time")</f>
        <v>Delayed</v>
      </c>
      <c r="P432" s="1" t="str">
        <f>IF(Delivery[[#This Row],[Delays (min)]]&gt;15, "Extremely Delayed", IF(Delivery[[#This Row],[Delays (min)]]=0, "On time",  "Delayed"))</f>
        <v>Delayed</v>
      </c>
      <c r="Q432" s="1">
        <f>COUNTA(_xlfn.UNIQUE(Delivery[Driver ID]))</f>
        <v>100</v>
      </c>
      <c r="R432" s="1" t="s">
        <v>18</v>
      </c>
      <c r="S432" s="1">
        <f>COUNTA(_xlfn.UNIQUE(Delivery[Route]))</f>
        <v>5</v>
      </c>
      <c r="T432" s="1" t="s">
        <v>32</v>
      </c>
      <c r="U432" s="1" t="s">
        <v>27</v>
      </c>
      <c r="V432" s="1" t="s">
        <v>21</v>
      </c>
      <c r="W432" s="2">
        <v>45170.376388888886</v>
      </c>
    </row>
    <row r="433" spans="1:23" ht="15.75" customHeight="1" x14ac:dyDescent="0.35">
      <c r="A433" s="1">
        <v>1432</v>
      </c>
      <c r="B433" s="1" t="s">
        <v>567</v>
      </c>
      <c r="C433" s="1">
        <f>COUNTA(_xlfn.UNIQUE(Delivery[Delivery City]))</f>
        <v>5</v>
      </c>
      <c r="D433" s="1" t="s">
        <v>159</v>
      </c>
      <c r="E433" s="2">
        <v>45172.378472222219</v>
      </c>
      <c r="F433" s="1" t="s">
        <v>14</v>
      </c>
      <c r="G433" s="1" t="s">
        <v>117</v>
      </c>
      <c r="H433" s="20">
        <f>IFERROR(Delivery[[#This Row],[Delivery Time (min)]]/COUNTIFS(Delivery[Driver ID],Delivery[[#This Row],[Driver ID]]),"")</f>
        <v>7.1052631578947372</v>
      </c>
      <c r="I433" s="17" t="str">
        <f>IFERROR((IF(COUNTIFS(Delivery[Driver ID], Delivery[[#This Row],[Driver ID]]) &lt; 16, "Under Utilized","Utilized")), "")</f>
        <v>Utilized</v>
      </c>
      <c r="J433" s="1" t="s">
        <v>16</v>
      </c>
      <c r="K433" s="1" t="s">
        <v>17</v>
      </c>
      <c r="L433" s="1">
        <v>135</v>
      </c>
      <c r="M433" s="1">
        <v>7</v>
      </c>
      <c r="N433" s="1">
        <f>Delivery[[#This Row],[Delivery Time (min)]]-Delivery[[#This Row],[Delays (min)]]</f>
        <v>128</v>
      </c>
      <c r="O433" s="1" t="str">
        <f>IF(Delivery[[#This Row],[Delays (min)]]&gt;0,"Delayed", "On time")</f>
        <v>Delayed</v>
      </c>
      <c r="P433" s="1" t="str">
        <f>IF(Delivery[[#This Row],[Delays (min)]]&gt;15, "Extremely Delayed", IF(Delivery[[#This Row],[Delays (min)]]=0, "On time",  "Delayed"))</f>
        <v>Delayed</v>
      </c>
      <c r="Q433" s="1">
        <f>COUNTA(_xlfn.UNIQUE(Delivery[Driver ID]))</f>
        <v>100</v>
      </c>
      <c r="R433" s="1" t="s">
        <v>25</v>
      </c>
      <c r="S433" s="1">
        <f>COUNTA(_xlfn.UNIQUE(Delivery[Route]))</f>
        <v>5</v>
      </c>
      <c r="T433" s="1" t="s">
        <v>40</v>
      </c>
      <c r="U433" s="1" t="s">
        <v>27</v>
      </c>
      <c r="V433" s="1" t="s">
        <v>41</v>
      </c>
      <c r="W433" s="2">
        <v>45170.379166666666</v>
      </c>
    </row>
    <row r="434" spans="1:23" ht="15.75" customHeight="1" x14ac:dyDescent="0.35">
      <c r="A434" s="1">
        <v>1433</v>
      </c>
      <c r="B434" s="1" t="s">
        <v>568</v>
      </c>
      <c r="C434" s="1">
        <f>COUNTA(_xlfn.UNIQUE(Delivery[Delivery City]))</f>
        <v>5</v>
      </c>
      <c r="D434" s="1" t="s">
        <v>159</v>
      </c>
      <c r="E434" s="2">
        <v>45171.53125</v>
      </c>
      <c r="F434" s="1" t="s">
        <v>14</v>
      </c>
      <c r="G434" s="1" t="s">
        <v>46</v>
      </c>
      <c r="H434" s="20">
        <f>IFERROR(Delivery[[#This Row],[Delivery Time (min)]]/COUNTIFS(Delivery[Driver ID],Delivery[[#This Row],[Driver ID]]),"")</f>
        <v>7.5789473684210522</v>
      </c>
      <c r="I434" s="17" t="str">
        <f>IFERROR((IF(COUNTIFS(Delivery[Driver ID], Delivery[[#This Row],[Driver ID]]) &lt; 16, "Under Utilized","Utilized")), "")</f>
        <v>Utilized</v>
      </c>
      <c r="J434" s="1" t="s">
        <v>23</v>
      </c>
      <c r="K434" s="1" t="s">
        <v>24</v>
      </c>
      <c r="L434" s="1">
        <v>144</v>
      </c>
      <c r="M434" s="1">
        <v>2</v>
      </c>
      <c r="N434" s="1">
        <f>Delivery[[#This Row],[Delivery Time (min)]]-Delivery[[#This Row],[Delays (min)]]</f>
        <v>142</v>
      </c>
      <c r="O434" s="1" t="str">
        <f>IF(Delivery[[#This Row],[Delays (min)]]&gt;0,"Delayed", "On time")</f>
        <v>Delayed</v>
      </c>
      <c r="P434" s="1" t="str">
        <f>IF(Delivery[[#This Row],[Delays (min)]]&gt;15, "Extremely Delayed", IF(Delivery[[#This Row],[Delays (min)]]=0, "On time",  "Delayed"))</f>
        <v>Delayed</v>
      </c>
      <c r="Q434" s="1">
        <f>COUNTA(_xlfn.UNIQUE(Delivery[Driver ID]))</f>
        <v>100</v>
      </c>
      <c r="R434" s="1" t="s">
        <v>30</v>
      </c>
      <c r="S434" s="1">
        <f>COUNTA(_xlfn.UNIQUE(Delivery[Route]))</f>
        <v>5</v>
      </c>
      <c r="T434" s="1" t="s">
        <v>40</v>
      </c>
      <c r="U434" s="1" t="s">
        <v>36</v>
      </c>
      <c r="V434" s="1" t="s">
        <v>21</v>
      </c>
      <c r="W434" s="2">
        <v>45170.447222222225</v>
      </c>
    </row>
    <row r="435" spans="1:23" ht="15.75" customHeight="1" x14ac:dyDescent="0.35">
      <c r="A435" s="1">
        <v>1434</v>
      </c>
      <c r="B435" s="1" t="s">
        <v>569</v>
      </c>
      <c r="C435" s="1">
        <f>COUNTA(_xlfn.UNIQUE(Delivery[Delivery City]))</f>
        <v>5</v>
      </c>
      <c r="D435" s="1" t="s">
        <v>159</v>
      </c>
      <c r="E435" s="2">
        <v>45174.390972222223</v>
      </c>
      <c r="F435" s="1" t="s">
        <v>14</v>
      </c>
      <c r="G435" s="1" t="s">
        <v>54</v>
      </c>
      <c r="H435" s="20">
        <f>IFERROR(Delivery[[#This Row],[Delivery Time (min)]]/COUNTIFS(Delivery[Driver ID],Delivery[[#This Row],[Driver ID]]),"")</f>
        <v>14.933333333333334</v>
      </c>
      <c r="I435" s="17" t="str">
        <f>IFERROR((IF(COUNTIFS(Delivery[Driver ID], Delivery[[#This Row],[Driver ID]]) &lt; 16, "Under Utilized","Utilized")), "")</f>
        <v>Under Utilized</v>
      </c>
      <c r="J435" s="1" t="s">
        <v>23</v>
      </c>
      <c r="K435" s="1" t="s">
        <v>17</v>
      </c>
      <c r="L435" s="1">
        <v>224</v>
      </c>
      <c r="M435" s="1">
        <v>23</v>
      </c>
      <c r="N435" s="1">
        <f>Delivery[[#This Row],[Delivery Time (min)]]-Delivery[[#This Row],[Delays (min)]]</f>
        <v>201</v>
      </c>
      <c r="O435" s="1" t="str">
        <f>IF(Delivery[[#This Row],[Delays (min)]]&gt;0,"Delayed", "On time")</f>
        <v>Delayed</v>
      </c>
      <c r="P435" s="1" t="str">
        <f>IF(Delivery[[#This Row],[Delays (min)]]&gt;15, "Extremely Delayed", IF(Delivery[[#This Row],[Delays (min)]]=0, "On time",  "Delayed"))</f>
        <v>Extremely Delayed</v>
      </c>
      <c r="Q435" s="1">
        <f>COUNTA(_xlfn.UNIQUE(Delivery[Driver ID]))</f>
        <v>100</v>
      </c>
      <c r="R435" s="1" t="s">
        <v>30</v>
      </c>
      <c r="S435" s="1">
        <f>COUNTA(_xlfn.UNIQUE(Delivery[Route]))</f>
        <v>5</v>
      </c>
      <c r="T435" s="1" t="s">
        <v>26</v>
      </c>
      <c r="U435" s="1" t="s">
        <v>20</v>
      </c>
      <c r="V435" s="1" t="s">
        <v>41</v>
      </c>
      <c r="W435" s="2">
        <v>45170.466666666667</v>
      </c>
    </row>
    <row r="436" spans="1:23" ht="15.75" customHeight="1" x14ac:dyDescent="0.35">
      <c r="A436" s="1">
        <v>1435</v>
      </c>
      <c r="B436" s="1" t="s">
        <v>570</v>
      </c>
      <c r="C436" s="1">
        <f>COUNTA(_xlfn.UNIQUE(Delivery[Delivery City]))</f>
        <v>5</v>
      </c>
      <c r="D436" s="1" t="s">
        <v>167</v>
      </c>
      <c r="E436" s="2">
        <v>45176.70208333333</v>
      </c>
      <c r="F436" s="1" t="s">
        <v>14</v>
      </c>
      <c r="G436" s="1" t="s">
        <v>44</v>
      </c>
      <c r="H436" s="20">
        <f>IFERROR(Delivery[[#This Row],[Delivery Time (min)]]/COUNTIFS(Delivery[Driver ID],Delivery[[#This Row],[Driver ID]]),"")</f>
        <v>11.5</v>
      </c>
      <c r="I436" s="17" t="str">
        <f>IFERROR((IF(COUNTIFS(Delivery[Driver ID], Delivery[[#This Row],[Driver ID]]) &lt; 16, "Under Utilized","Utilized")), "")</f>
        <v>Utilized</v>
      </c>
      <c r="J436" s="1" t="s">
        <v>34</v>
      </c>
      <c r="K436" s="1" t="s">
        <v>47</v>
      </c>
      <c r="L436" s="1">
        <v>184</v>
      </c>
      <c r="M436" s="1">
        <v>11</v>
      </c>
      <c r="N436" s="1">
        <f>Delivery[[#This Row],[Delivery Time (min)]]-Delivery[[#This Row],[Delays (min)]]</f>
        <v>173</v>
      </c>
      <c r="O436" s="1" t="str">
        <f>IF(Delivery[[#This Row],[Delays (min)]]&gt;0,"Delayed", "On time")</f>
        <v>Delayed</v>
      </c>
      <c r="P436" s="1" t="str">
        <f>IF(Delivery[[#This Row],[Delays (min)]]&gt;15, "Extremely Delayed", IF(Delivery[[#This Row],[Delays (min)]]=0, "On time",  "Delayed"))</f>
        <v>Delayed</v>
      </c>
      <c r="Q436" s="1">
        <f>COUNTA(_xlfn.UNIQUE(Delivery[Driver ID]))</f>
        <v>100</v>
      </c>
      <c r="R436" s="1" t="s">
        <v>30</v>
      </c>
      <c r="S436" s="1">
        <f>COUNTA(_xlfn.UNIQUE(Delivery[Route]))</f>
        <v>5</v>
      </c>
      <c r="T436" s="1" t="s">
        <v>43</v>
      </c>
      <c r="U436" s="1" t="s">
        <v>27</v>
      </c>
      <c r="V436" s="1" t="s">
        <v>37</v>
      </c>
      <c r="W436" s="2">
        <v>45170.457638888889</v>
      </c>
    </row>
    <row r="437" spans="1:23" ht="15.75" customHeight="1" x14ac:dyDescent="0.35">
      <c r="A437" s="1">
        <v>1436</v>
      </c>
      <c r="B437" s="1" t="s">
        <v>571</v>
      </c>
      <c r="C437" s="1">
        <f>COUNTA(_xlfn.UNIQUE(Delivery[Delivery City]))</f>
        <v>5</v>
      </c>
      <c r="D437" s="1" t="s">
        <v>159</v>
      </c>
      <c r="E437" s="2">
        <v>45170.333333333336</v>
      </c>
      <c r="F437" s="1" t="s">
        <v>14</v>
      </c>
      <c r="G437" s="1" t="s">
        <v>64</v>
      </c>
      <c r="H437" s="20">
        <f>IFERROR(Delivery[[#This Row],[Delivery Time (min)]]/COUNTIFS(Delivery[Driver ID],Delivery[[#This Row],[Driver ID]]),"")</f>
        <v>10.095238095238095</v>
      </c>
      <c r="I437" s="17" t="str">
        <f>IFERROR((IF(COUNTIFS(Delivery[Driver ID], Delivery[[#This Row],[Driver ID]]) &lt; 16, "Under Utilized","Utilized")), "")</f>
        <v>Utilized</v>
      </c>
      <c r="J437" s="1" t="s">
        <v>34</v>
      </c>
      <c r="K437" s="1" t="s">
        <v>24</v>
      </c>
      <c r="L437" s="1">
        <v>212</v>
      </c>
      <c r="M437" s="1">
        <v>20</v>
      </c>
      <c r="N437" s="1">
        <f>Delivery[[#This Row],[Delivery Time (min)]]-Delivery[[#This Row],[Delays (min)]]</f>
        <v>192</v>
      </c>
      <c r="O437" s="1" t="str">
        <f>IF(Delivery[[#This Row],[Delays (min)]]&gt;0,"Delayed", "On time")</f>
        <v>Delayed</v>
      </c>
      <c r="P437" s="1" t="str">
        <f>IF(Delivery[[#This Row],[Delays (min)]]&gt;15, "Extremely Delayed", IF(Delivery[[#This Row],[Delays (min)]]=0, "On time",  "Delayed"))</f>
        <v>Extremely Delayed</v>
      </c>
      <c r="Q437" s="1">
        <f>COUNTA(_xlfn.UNIQUE(Delivery[Driver ID]))</f>
        <v>100</v>
      </c>
      <c r="R437" s="1" t="s">
        <v>18</v>
      </c>
      <c r="S437" s="1">
        <f>COUNTA(_xlfn.UNIQUE(Delivery[Route]))</f>
        <v>5</v>
      </c>
      <c r="T437" s="1" t="s">
        <v>43</v>
      </c>
      <c r="U437" s="1" t="s">
        <v>20</v>
      </c>
      <c r="V437" s="1" t="s">
        <v>41</v>
      </c>
      <c r="W437" s="2">
        <v>45170.479861111111</v>
      </c>
    </row>
    <row r="438" spans="1:23" ht="15.75" customHeight="1" x14ac:dyDescent="0.35">
      <c r="A438" s="1">
        <v>1437</v>
      </c>
      <c r="B438" s="1" t="s">
        <v>572</v>
      </c>
      <c r="C438" s="1">
        <f>COUNTA(_xlfn.UNIQUE(Delivery[Delivery City]))</f>
        <v>5</v>
      </c>
      <c r="D438" s="1" t="s">
        <v>154</v>
      </c>
      <c r="E438" s="2">
        <v>45176.395833333336</v>
      </c>
      <c r="F438" s="1" t="s">
        <v>14</v>
      </c>
      <c r="G438" s="1" t="s">
        <v>100</v>
      </c>
      <c r="H438" s="20">
        <f>IFERROR(Delivery[[#This Row],[Delivery Time (min)]]/COUNTIFS(Delivery[Driver ID],Delivery[[#This Row],[Driver ID]]),"")</f>
        <v>17</v>
      </c>
      <c r="I438" s="17" t="str">
        <f>IFERROR((IF(COUNTIFS(Delivery[Driver ID], Delivery[[#This Row],[Driver ID]]) &lt; 16, "Under Utilized","Utilized")), "")</f>
        <v>Under Utilized</v>
      </c>
      <c r="J438" s="1" t="s">
        <v>23</v>
      </c>
      <c r="K438" s="1" t="s">
        <v>35</v>
      </c>
      <c r="L438" s="1">
        <v>221</v>
      </c>
      <c r="M438" s="1">
        <v>29</v>
      </c>
      <c r="N438" s="1">
        <f>Delivery[[#This Row],[Delivery Time (min)]]-Delivery[[#This Row],[Delays (min)]]</f>
        <v>192</v>
      </c>
      <c r="O438" s="1" t="str">
        <f>IF(Delivery[[#This Row],[Delays (min)]]&gt;0,"Delayed", "On time")</f>
        <v>Delayed</v>
      </c>
      <c r="P438" s="1" t="str">
        <f>IF(Delivery[[#This Row],[Delays (min)]]&gt;15, "Extremely Delayed", IF(Delivery[[#This Row],[Delays (min)]]=0, "On time",  "Delayed"))</f>
        <v>Extremely Delayed</v>
      </c>
      <c r="Q438" s="1">
        <f>COUNTA(_xlfn.UNIQUE(Delivery[Driver ID]))</f>
        <v>100</v>
      </c>
      <c r="R438" s="1" t="s">
        <v>18</v>
      </c>
      <c r="S438" s="1">
        <f>COUNTA(_xlfn.UNIQUE(Delivery[Route]))</f>
        <v>5</v>
      </c>
      <c r="T438" s="1" t="s">
        <v>19</v>
      </c>
      <c r="U438" s="1" t="s">
        <v>36</v>
      </c>
      <c r="V438" s="1" t="s">
        <v>37</v>
      </c>
      <c r="W438" s="2">
        <v>45170.736805555556</v>
      </c>
    </row>
    <row r="439" spans="1:23" ht="15.75" customHeight="1" x14ac:dyDescent="0.35">
      <c r="A439" s="1">
        <v>1438</v>
      </c>
      <c r="B439" s="1" t="s">
        <v>573</v>
      </c>
      <c r="C439" s="1">
        <f>COUNTA(_xlfn.UNIQUE(Delivery[Delivery City]))</f>
        <v>5</v>
      </c>
      <c r="D439" s="1" t="s">
        <v>159</v>
      </c>
      <c r="E439" s="2">
        <v>45177.65625</v>
      </c>
      <c r="F439" s="1" t="s">
        <v>14</v>
      </c>
      <c r="G439" s="1" t="s">
        <v>70</v>
      </c>
      <c r="H439" s="20">
        <f>IFERROR(Delivery[[#This Row],[Delivery Time (min)]]/COUNTIFS(Delivery[Driver ID],Delivery[[#This Row],[Driver ID]]),"")</f>
        <v>12.714285714285714</v>
      </c>
      <c r="I439" s="17" t="str">
        <f>IFERROR((IF(COUNTIFS(Delivery[Driver ID], Delivery[[#This Row],[Driver ID]]) &lt; 16, "Under Utilized","Utilized")), "")</f>
        <v>Under Utilized</v>
      </c>
      <c r="J439" s="1" t="s">
        <v>23</v>
      </c>
      <c r="K439" s="1" t="s">
        <v>17</v>
      </c>
      <c r="L439" s="1">
        <v>178</v>
      </c>
      <c r="M439" s="1">
        <v>12</v>
      </c>
      <c r="N439" s="1">
        <f>Delivery[[#This Row],[Delivery Time (min)]]-Delivery[[#This Row],[Delays (min)]]</f>
        <v>166</v>
      </c>
      <c r="O439" s="1" t="str">
        <f>IF(Delivery[[#This Row],[Delays (min)]]&gt;0,"Delayed", "On time")</f>
        <v>Delayed</v>
      </c>
      <c r="P439" s="1" t="str">
        <f>IF(Delivery[[#This Row],[Delays (min)]]&gt;15, "Extremely Delayed", IF(Delivery[[#This Row],[Delays (min)]]=0, "On time",  "Delayed"))</f>
        <v>Delayed</v>
      </c>
      <c r="Q439" s="1">
        <f>COUNTA(_xlfn.UNIQUE(Delivery[Driver ID]))</f>
        <v>100</v>
      </c>
      <c r="R439" s="1" t="s">
        <v>25</v>
      </c>
      <c r="S439" s="1">
        <f>COUNTA(_xlfn.UNIQUE(Delivery[Route]))</f>
        <v>5</v>
      </c>
      <c r="T439" s="1" t="s">
        <v>26</v>
      </c>
      <c r="U439" s="1" t="s">
        <v>20</v>
      </c>
      <c r="V439" s="1" t="s">
        <v>37</v>
      </c>
      <c r="W439" s="2">
        <v>45170.625694444447</v>
      </c>
    </row>
    <row r="440" spans="1:23" ht="15.75" customHeight="1" x14ac:dyDescent="0.35">
      <c r="A440" s="1">
        <v>1439</v>
      </c>
      <c r="B440" s="1" t="s">
        <v>574</v>
      </c>
      <c r="C440" s="1">
        <f>COUNTA(_xlfn.UNIQUE(Delivery[Delivery City]))</f>
        <v>5</v>
      </c>
      <c r="D440" s="1" t="s">
        <v>154</v>
      </c>
      <c r="E440" s="2">
        <v>45173.672222222223</v>
      </c>
      <c r="F440" s="1" t="s">
        <v>14</v>
      </c>
      <c r="G440" s="1" t="s">
        <v>115</v>
      </c>
      <c r="H440" s="20">
        <f>IFERROR(Delivery[[#This Row],[Delivery Time (min)]]/COUNTIFS(Delivery[Driver ID],Delivery[[#This Row],[Driver ID]]),"")</f>
        <v>11.111111111111111</v>
      </c>
      <c r="I440" s="17" t="str">
        <f>IFERROR((IF(COUNTIFS(Delivery[Driver ID], Delivery[[#This Row],[Driver ID]]) &lt; 16, "Under Utilized","Utilized")), "")</f>
        <v>Utilized</v>
      </c>
      <c r="J440" s="1" t="s">
        <v>34</v>
      </c>
      <c r="K440" s="1" t="s">
        <v>29</v>
      </c>
      <c r="L440" s="1">
        <v>200</v>
      </c>
      <c r="M440" s="1">
        <v>20</v>
      </c>
      <c r="N440" s="1">
        <f>Delivery[[#This Row],[Delivery Time (min)]]-Delivery[[#This Row],[Delays (min)]]</f>
        <v>180</v>
      </c>
      <c r="O440" s="1" t="str">
        <f>IF(Delivery[[#This Row],[Delays (min)]]&gt;0,"Delayed", "On time")</f>
        <v>Delayed</v>
      </c>
      <c r="P440" s="1" t="str">
        <f>IF(Delivery[[#This Row],[Delays (min)]]&gt;15, "Extremely Delayed", IF(Delivery[[#This Row],[Delays (min)]]=0, "On time",  "Delayed"))</f>
        <v>Extremely Delayed</v>
      </c>
      <c r="Q440" s="1">
        <f>COUNTA(_xlfn.UNIQUE(Delivery[Driver ID]))</f>
        <v>100</v>
      </c>
      <c r="R440" s="1" t="s">
        <v>25</v>
      </c>
      <c r="S440" s="1">
        <f>COUNTA(_xlfn.UNIQUE(Delivery[Route]))</f>
        <v>5</v>
      </c>
      <c r="T440" s="1" t="s">
        <v>26</v>
      </c>
      <c r="U440" s="1" t="s">
        <v>36</v>
      </c>
      <c r="V440" s="1" t="s">
        <v>37</v>
      </c>
      <c r="W440" s="2">
        <v>45170.666666666664</v>
      </c>
    </row>
    <row r="441" spans="1:23" ht="15.75" customHeight="1" x14ac:dyDescent="0.35">
      <c r="A441" s="1">
        <v>1440</v>
      </c>
      <c r="B441" s="1" t="s">
        <v>575</v>
      </c>
      <c r="C441" s="1">
        <f>COUNTA(_xlfn.UNIQUE(Delivery[Delivery City]))</f>
        <v>5</v>
      </c>
      <c r="D441" s="1" t="s">
        <v>150</v>
      </c>
      <c r="E441" s="2">
        <v>45175.382638888892</v>
      </c>
      <c r="F441" s="1" t="s">
        <v>14</v>
      </c>
      <c r="G441" s="1" t="s">
        <v>77</v>
      </c>
      <c r="H441" s="20">
        <f>IFERROR(Delivery[[#This Row],[Delivery Time (min)]]/COUNTIFS(Delivery[Driver ID],Delivery[[#This Row],[Driver ID]]),"")</f>
        <v>7.6428571428571432</v>
      </c>
      <c r="I441" s="17" t="str">
        <f>IFERROR((IF(COUNTIFS(Delivery[Driver ID], Delivery[[#This Row],[Driver ID]]) &lt; 16, "Under Utilized","Utilized")), "")</f>
        <v>Under Utilized</v>
      </c>
      <c r="J441" s="1" t="s">
        <v>34</v>
      </c>
      <c r="K441" s="1" t="s">
        <v>29</v>
      </c>
      <c r="L441" s="1">
        <v>107</v>
      </c>
      <c r="M441" s="1">
        <v>9</v>
      </c>
      <c r="N441" s="1">
        <f>Delivery[[#This Row],[Delivery Time (min)]]-Delivery[[#This Row],[Delays (min)]]</f>
        <v>98</v>
      </c>
      <c r="O441" s="1" t="str">
        <f>IF(Delivery[[#This Row],[Delays (min)]]&gt;0,"Delayed", "On time")</f>
        <v>Delayed</v>
      </c>
      <c r="P441" s="1" t="str">
        <f>IF(Delivery[[#This Row],[Delays (min)]]&gt;15, "Extremely Delayed", IF(Delivery[[#This Row],[Delays (min)]]=0, "On time",  "Delayed"))</f>
        <v>Delayed</v>
      </c>
      <c r="Q441" s="1">
        <f>COUNTA(_xlfn.UNIQUE(Delivery[Driver ID]))</f>
        <v>100</v>
      </c>
      <c r="R441" s="1" t="s">
        <v>18</v>
      </c>
      <c r="S441" s="1">
        <f>COUNTA(_xlfn.UNIQUE(Delivery[Route]))</f>
        <v>5</v>
      </c>
      <c r="T441" s="1" t="s">
        <v>26</v>
      </c>
      <c r="U441" s="1" t="s">
        <v>20</v>
      </c>
      <c r="V441" s="1" t="s">
        <v>37</v>
      </c>
      <c r="W441" s="2">
        <v>45170.503472222219</v>
      </c>
    </row>
    <row r="442" spans="1:23" ht="15.75" customHeight="1" x14ac:dyDescent="0.35">
      <c r="A442" s="1">
        <v>1441</v>
      </c>
      <c r="B442" s="1" t="s">
        <v>576</v>
      </c>
      <c r="C442" s="1">
        <f>COUNTA(_xlfn.UNIQUE(Delivery[Delivery City]))</f>
        <v>5</v>
      </c>
      <c r="D442" s="1" t="s">
        <v>159</v>
      </c>
      <c r="E442" s="2">
        <v>45170.665972222225</v>
      </c>
      <c r="F442" s="1" t="s">
        <v>14</v>
      </c>
      <c r="G442" s="1" t="s">
        <v>22</v>
      </c>
      <c r="H442" s="20">
        <f>IFERROR(Delivery[[#This Row],[Delivery Time (min)]]/COUNTIFS(Delivery[Driver ID],Delivery[[#This Row],[Driver ID]]),"")</f>
        <v>10</v>
      </c>
      <c r="I442" s="17" t="str">
        <f>IFERROR((IF(COUNTIFS(Delivery[Driver ID], Delivery[[#This Row],[Driver ID]]) &lt; 16, "Under Utilized","Utilized")), "")</f>
        <v>Utilized</v>
      </c>
      <c r="J442" s="1" t="s">
        <v>23</v>
      </c>
      <c r="K442" s="1" t="s">
        <v>24</v>
      </c>
      <c r="L442" s="1">
        <v>170</v>
      </c>
      <c r="M442" s="1">
        <v>1</v>
      </c>
      <c r="N442" s="1">
        <f>Delivery[[#This Row],[Delivery Time (min)]]-Delivery[[#This Row],[Delays (min)]]</f>
        <v>169</v>
      </c>
      <c r="O442" s="1" t="str">
        <f>IF(Delivery[[#This Row],[Delays (min)]]&gt;0,"Delayed", "On time")</f>
        <v>Delayed</v>
      </c>
      <c r="P442" s="1" t="str">
        <f>IF(Delivery[[#This Row],[Delays (min)]]&gt;15, "Extremely Delayed", IF(Delivery[[#This Row],[Delays (min)]]=0, "On time",  "Delayed"))</f>
        <v>Delayed</v>
      </c>
      <c r="Q442" s="1">
        <f>COUNTA(_xlfn.UNIQUE(Delivery[Driver ID]))</f>
        <v>100</v>
      </c>
      <c r="R442" s="1" t="s">
        <v>18</v>
      </c>
      <c r="S442" s="1">
        <f>COUNTA(_xlfn.UNIQUE(Delivery[Route]))</f>
        <v>5</v>
      </c>
      <c r="T442" s="1" t="s">
        <v>32</v>
      </c>
      <c r="U442" s="1" t="s">
        <v>36</v>
      </c>
      <c r="V442" s="1" t="s">
        <v>41</v>
      </c>
      <c r="W442" s="2">
        <v>45170.372916666667</v>
      </c>
    </row>
    <row r="443" spans="1:23" ht="15.75" customHeight="1" x14ac:dyDescent="0.35">
      <c r="A443" s="1">
        <v>1442</v>
      </c>
      <c r="B443" s="1" t="s">
        <v>577</v>
      </c>
      <c r="C443" s="1">
        <f>COUNTA(_xlfn.UNIQUE(Delivery[Delivery City]))</f>
        <v>5</v>
      </c>
      <c r="D443" s="1" t="s">
        <v>154</v>
      </c>
      <c r="E443" s="2">
        <v>45172.519444444442</v>
      </c>
      <c r="F443" s="1" t="s">
        <v>14</v>
      </c>
      <c r="G443" s="1" t="s">
        <v>85</v>
      </c>
      <c r="H443" s="20">
        <f>IFERROR(Delivery[[#This Row],[Delivery Time (min)]]/COUNTIFS(Delivery[Driver ID],Delivery[[#This Row],[Driver ID]]),"")</f>
        <v>18.90909090909091</v>
      </c>
      <c r="I443" s="17" t="str">
        <f>IFERROR((IF(COUNTIFS(Delivery[Driver ID], Delivery[[#This Row],[Driver ID]]) &lt; 16, "Under Utilized","Utilized")), "")</f>
        <v>Under Utilized</v>
      </c>
      <c r="J443" s="1" t="s">
        <v>23</v>
      </c>
      <c r="K443" s="1" t="s">
        <v>29</v>
      </c>
      <c r="L443" s="1">
        <v>208</v>
      </c>
      <c r="M443" s="1">
        <v>23</v>
      </c>
      <c r="N443" s="1">
        <f>Delivery[[#This Row],[Delivery Time (min)]]-Delivery[[#This Row],[Delays (min)]]</f>
        <v>185</v>
      </c>
      <c r="O443" s="1" t="str">
        <f>IF(Delivery[[#This Row],[Delays (min)]]&gt;0,"Delayed", "On time")</f>
        <v>Delayed</v>
      </c>
      <c r="P443" s="1" t="str">
        <f>IF(Delivery[[#This Row],[Delays (min)]]&gt;15, "Extremely Delayed", IF(Delivery[[#This Row],[Delays (min)]]=0, "On time",  "Delayed"))</f>
        <v>Extremely Delayed</v>
      </c>
      <c r="Q443" s="1">
        <f>COUNTA(_xlfn.UNIQUE(Delivery[Driver ID]))</f>
        <v>100</v>
      </c>
      <c r="R443" s="1" t="s">
        <v>25</v>
      </c>
      <c r="S443" s="1">
        <f>COUNTA(_xlfn.UNIQUE(Delivery[Route]))</f>
        <v>5</v>
      </c>
      <c r="T443" s="1" t="s">
        <v>19</v>
      </c>
      <c r="U443" s="1" t="s">
        <v>27</v>
      </c>
      <c r="V443" s="1" t="s">
        <v>37</v>
      </c>
      <c r="W443" s="2">
        <v>45170.584027777775</v>
      </c>
    </row>
    <row r="444" spans="1:23" ht="15.75" customHeight="1" x14ac:dyDescent="0.35">
      <c r="A444" s="1">
        <v>1443</v>
      </c>
      <c r="B444" s="1" t="s">
        <v>578</v>
      </c>
      <c r="C444" s="1">
        <f>COUNTA(_xlfn.UNIQUE(Delivery[Delivery City]))</f>
        <v>5</v>
      </c>
      <c r="D444" s="1" t="s">
        <v>156</v>
      </c>
      <c r="E444" s="2">
        <v>45174.618055555555</v>
      </c>
      <c r="F444" s="1" t="s">
        <v>38</v>
      </c>
      <c r="G444" s="1" t="s">
        <v>78</v>
      </c>
      <c r="H444" s="20">
        <f>IFERROR(Delivery[[#This Row],[Delivery Time (min)]]/COUNTIFS(Delivery[Driver ID],Delivery[[#This Row],[Driver ID]]),"")</f>
        <v>4.1428571428571432</v>
      </c>
      <c r="I444" s="17" t="str">
        <f>IFERROR((IF(COUNTIFS(Delivery[Driver ID], Delivery[[#This Row],[Driver ID]]) &lt; 16, "Under Utilized","Utilized")), "")</f>
        <v>Utilized</v>
      </c>
      <c r="J444" s="1" t="s">
        <v>34</v>
      </c>
      <c r="K444" s="1" t="s">
        <v>29</v>
      </c>
      <c r="L444" s="1">
        <v>87</v>
      </c>
      <c r="M444" s="1">
        <v>7</v>
      </c>
      <c r="N444" s="1">
        <f>Delivery[[#This Row],[Delivery Time (min)]]-Delivery[[#This Row],[Delays (min)]]</f>
        <v>80</v>
      </c>
      <c r="O444" s="1" t="str">
        <f>IF(Delivery[[#This Row],[Delays (min)]]&gt;0,"Delayed", "On time")</f>
        <v>Delayed</v>
      </c>
      <c r="P444" s="1" t="str">
        <f>IF(Delivery[[#This Row],[Delays (min)]]&gt;15, "Extremely Delayed", IF(Delivery[[#This Row],[Delays (min)]]=0, "On time",  "Delayed"))</f>
        <v>Delayed</v>
      </c>
      <c r="Q444" s="1">
        <f>COUNTA(_xlfn.UNIQUE(Delivery[Driver ID]))</f>
        <v>100</v>
      </c>
      <c r="R444" s="1" t="s">
        <v>30</v>
      </c>
      <c r="S444" s="1">
        <f>COUNTA(_xlfn.UNIQUE(Delivery[Route]))</f>
        <v>5</v>
      </c>
      <c r="T444" s="1" t="s">
        <v>40</v>
      </c>
      <c r="U444" s="1" t="s">
        <v>36</v>
      </c>
      <c r="V444" s="1" t="s">
        <v>21</v>
      </c>
      <c r="W444" s="2">
        <v>45170.644444444442</v>
      </c>
    </row>
    <row r="445" spans="1:23" ht="15.75" customHeight="1" x14ac:dyDescent="0.35">
      <c r="A445" s="1">
        <v>1444</v>
      </c>
      <c r="B445" s="1" t="s">
        <v>579</v>
      </c>
      <c r="C445" s="1">
        <f>COUNTA(_xlfn.UNIQUE(Delivery[Delivery City]))</f>
        <v>5</v>
      </c>
      <c r="D445" s="1" t="s">
        <v>154</v>
      </c>
      <c r="E445" s="2">
        <v>45176.444444444445</v>
      </c>
      <c r="F445" s="1" t="s">
        <v>14</v>
      </c>
      <c r="G445" s="1" t="s">
        <v>86</v>
      </c>
      <c r="H445" s="20">
        <f>IFERROR(Delivery[[#This Row],[Delivery Time (min)]]/COUNTIFS(Delivery[Driver ID],Delivery[[#This Row],[Driver ID]]),"")</f>
        <v>9.8235294117647065</v>
      </c>
      <c r="I445" s="17" t="str">
        <f>IFERROR((IF(COUNTIFS(Delivery[Driver ID], Delivery[[#This Row],[Driver ID]]) &lt; 16, "Under Utilized","Utilized")), "")</f>
        <v>Utilized</v>
      </c>
      <c r="J445" s="1" t="s">
        <v>23</v>
      </c>
      <c r="K445" s="1" t="s">
        <v>29</v>
      </c>
      <c r="L445" s="1">
        <v>167</v>
      </c>
      <c r="M445" s="1">
        <v>8</v>
      </c>
      <c r="N445" s="1">
        <f>Delivery[[#This Row],[Delivery Time (min)]]-Delivery[[#This Row],[Delays (min)]]</f>
        <v>159</v>
      </c>
      <c r="O445" s="1" t="str">
        <f>IF(Delivery[[#This Row],[Delays (min)]]&gt;0,"Delayed", "On time")</f>
        <v>Delayed</v>
      </c>
      <c r="P445" s="1" t="str">
        <f>IF(Delivery[[#This Row],[Delays (min)]]&gt;15, "Extremely Delayed", IF(Delivery[[#This Row],[Delays (min)]]=0, "On time",  "Delayed"))</f>
        <v>Delayed</v>
      </c>
      <c r="Q445" s="1">
        <f>COUNTA(_xlfn.UNIQUE(Delivery[Driver ID]))</f>
        <v>100</v>
      </c>
      <c r="R445" s="1" t="s">
        <v>18</v>
      </c>
      <c r="S445" s="1">
        <f>COUNTA(_xlfn.UNIQUE(Delivery[Route]))</f>
        <v>5</v>
      </c>
      <c r="T445" s="1" t="s">
        <v>43</v>
      </c>
      <c r="U445" s="1" t="s">
        <v>36</v>
      </c>
      <c r="V445" s="1" t="s">
        <v>41</v>
      </c>
      <c r="W445" s="2">
        <v>45170.481249999997</v>
      </c>
    </row>
    <row r="446" spans="1:23" ht="15.75" customHeight="1" x14ac:dyDescent="0.35">
      <c r="A446" s="1">
        <v>1445</v>
      </c>
      <c r="B446" s="1" t="s">
        <v>580</v>
      </c>
      <c r="C446" s="1">
        <f>COUNTA(_xlfn.UNIQUE(Delivery[Delivery City]))</f>
        <v>5</v>
      </c>
      <c r="D446" s="1" t="s">
        <v>154</v>
      </c>
      <c r="E446" s="2">
        <v>45171.381249999999</v>
      </c>
      <c r="F446" s="1" t="s">
        <v>38</v>
      </c>
      <c r="G446" s="1" t="s">
        <v>107</v>
      </c>
      <c r="H446" s="20">
        <f>IFERROR(Delivery[[#This Row],[Delivery Time (min)]]/COUNTIFS(Delivery[Driver ID],Delivery[[#This Row],[Driver ID]]),"")</f>
        <v>6.75</v>
      </c>
      <c r="I446" s="17" t="str">
        <f>IFERROR((IF(COUNTIFS(Delivery[Driver ID], Delivery[[#This Row],[Driver ID]]) &lt; 16, "Under Utilized","Utilized")), "")</f>
        <v>Under Utilized</v>
      </c>
      <c r="J446" s="1" t="s">
        <v>34</v>
      </c>
      <c r="K446" s="1" t="s">
        <v>17</v>
      </c>
      <c r="L446" s="1">
        <v>81</v>
      </c>
      <c r="M446" s="1">
        <v>2</v>
      </c>
      <c r="N446" s="1">
        <f>Delivery[[#This Row],[Delivery Time (min)]]-Delivery[[#This Row],[Delays (min)]]</f>
        <v>79</v>
      </c>
      <c r="O446" s="1" t="str">
        <f>IF(Delivery[[#This Row],[Delays (min)]]&gt;0,"Delayed", "On time")</f>
        <v>Delayed</v>
      </c>
      <c r="P446" s="1" t="str">
        <f>IF(Delivery[[#This Row],[Delays (min)]]&gt;15, "Extremely Delayed", IF(Delivery[[#This Row],[Delays (min)]]=0, "On time",  "Delayed"))</f>
        <v>Delayed</v>
      </c>
      <c r="Q446" s="1">
        <f>COUNTA(_xlfn.UNIQUE(Delivery[Driver ID]))</f>
        <v>100</v>
      </c>
      <c r="R446" s="1" t="s">
        <v>30</v>
      </c>
      <c r="S446" s="1">
        <f>COUNTA(_xlfn.UNIQUE(Delivery[Route]))</f>
        <v>5</v>
      </c>
      <c r="T446" s="1" t="s">
        <v>40</v>
      </c>
      <c r="U446" s="1" t="s">
        <v>27</v>
      </c>
      <c r="V446" s="1" t="s">
        <v>37</v>
      </c>
      <c r="W446" s="2">
        <v>45170.591666666667</v>
      </c>
    </row>
    <row r="447" spans="1:23" ht="15.75" customHeight="1" x14ac:dyDescent="0.35">
      <c r="A447" s="1">
        <v>1446</v>
      </c>
      <c r="B447" s="1" t="s">
        <v>581</v>
      </c>
      <c r="C447" s="1">
        <f>COUNTA(_xlfn.UNIQUE(Delivery[Delivery City]))</f>
        <v>5</v>
      </c>
      <c r="D447" s="1" t="s">
        <v>154</v>
      </c>
      <c r="E447" s="2">
        <v>45173.418749999997</v>
      </c>
      <c r="F447" s="1" t="s">
        <v>14</v>
      </c>
      <c r="G447" s="1" t="s">
        <v>98</v>
      </c>
      <c r="H447" s="20">
        <f>IFERROR(Delivery[[#This Row],[Delivery Time (min)]]/COUNTIFS(Delivery[Driver ID],Delivery[[#This Row],[Driver ID]]),"")</f>
        <v>10.529411764705882</v>
      </c>
      <c r="I447" s="17" t="str">
        <f>IFERROR((IF(COUNTIFS(Delivery[Driver ID], Delivery[[#This Row],[Driver ID]]) &lt; 16, "Under Utilized","Utilized")), "")</f>
        <v>Utilized</v>
      </c>
      <c r="J447" s="1" t="s">
        <v>23</v>
      </c>
      <c r="K447" s="1" t="s">
        <v>47</v>
      </c>
      <c r="L447" s="1">
        <v>179</v>
      </c>
      <c r="M447" s="1">
        <v>25</v>
      </c>
      <c r="N447" s="1">
        <f>Delivery[[#This Row],[Delivery Time (min)]]-Delivery[[#This Row],[Delays (min)]]</f>
        <v>154</v>
      </c>
      <c r="O447" s="1" t="str">
        <f>IF(Delivery[[#This Row],[Delays (min)]]&gt;0,"Delayed", "On time")</f>
        <v>Delayed</v>
      </c>
      <c r="P447" s="1" t="str">
        <f>IF(Delivery[[#This Row],[Delays (min)]]&gt;15, "Extremely Delayed", IF(Delivery[[#This Row],[Delays (min)]]=0, "On time",  "Delayed"))</f>
        <v>Extremely Delayed</v>
      </c>
      <c r="Q447" s="1">
        <f>COUNTA(_xlfn.UNIQUE(Delivery[Driver ID]))</f>
        <v>100</v>
      </c>
      <c r="R447" s="1" t="s">
        <v>30</v>
      </c>
      <c r="S447" s="1">
        <f>COUNTA(_xlfn.UNIQUE(Delivery[Route]))</f>
        <v>5</v>
      </c>
      <c r="T447" s="1" t="s">
        <v>19</v>
      </c>
      <c r="U447" s="1" t="s">
        <v>20</v>
      </c>
      <c r="V447" s="1" t="s">
        <v>37</v>
      </c>
      <c r="W447" s="2">
        <v>45170.390277777777</v>
      </c>
    </row>
    <row r="448" spans="1:23" ht="15.75" customHeight="1" x14ac:dyDescent="0.35">
      <c r="A448" s="1">
        <v>1447</v>
      </c>
      <c r="B448" s="1" t="s">
        <v>582</v>
      </c>
      <c r="C448" s="1">
        <f>COUNTA(_xlfn.UNIQUE(Delivery[Delivery City]))</f>
        <v>5</v>
      </c>
      <c r="D448" s="1" t="s">
        <v>150</v>
      </c>
      <c r="E448" s="2">
        <v>45173.677777777775</v>
      </c>
      <c r="F448" s="1" t="s">
        <v>38</v>
      </c>
      <c r="G448" s="1" t="s">
        <v>119</v>
      </c>
      <c r="H448" s="20">
        <f>IFERROR(Delivery[[#This Row],[Delivery Time (min)]]/COUNTIFS(Delivery[Driver ID],Delivery[[#This Row],[Driver ID]]),"")</f>
        <v>12.142857142857142</v>
      </c>
      <c r="I448" s="17" t="str">
        <f>IFERROR((IF(COUNTIFS(Delivery[Driver ID], Delivery[[#This Row],[Driver ID]]) &lt; 16, "Under Utilized","Utilized")), "")</f>
        <v>Under Utilized</v>
      </c>
      <c r="J448" s="1" t="s">
        <v>34</v>
      </c>
      <c r="K448" s="1" t="s">
        <v>47</v>
      </c>
      <c r="L448" s="1">
        <v>170</v>
      </c>
      <c r="M448" s="1">
        <v>13</v>
      </c>
      <c r="N448" s="1">
        <f>Delivery[[#This Row],[Delivery Time (min)]]-Delivery[[#This Row],[Delays (min)]]</f>
        <v>157</v>
      </c>
      <c r="O448" s="1" t="str">
        <f>IF(Delivery[[#This Row],[Delays (min)]]&gt;0,"Delayed", "On time")</f>
        <v>Delayed</v>
      </c>
      <c r="P448" s="1" t="str">
        <f>IF(Delivery[[#This Row],[Delays (min)]]&gt;15, "Extremely Delayed", IF(Delivery[[#This Row],[Delays (min)]]=0, "On time",  "Delayed"))</f>
        <v>Delayed</v>
      </c>
      <c r="Q448" s="1">
        <f>COUNTA(_xlfn.UNIQUE(Delivery[Driver ID]))</f>
        <v>100</v>
      </c>
      <c r="R448" s="1" t="s">
        <v>30</v>
      </c>
      <c r="S448" s="1">
        <f>COUNTA(_xlfn.UNIQUE(Delivery[Route]))</f>
        <v>5</v>
      </c>
      <c r="T448" s="1" t="s">
        <v>43</v>
      </c>
      <c r="U448" s="1" t="s">
        <v>20</v>
      </c>
      <c r="V448" s="1" t="s">
        <v>41</v>
      </c>
      <c r="W448" s="2">
        <v>45170.668055555558</v>
      </c>
    </row>
    <row r="449" spans="1:23" ht="15.75" customHeight="1" x14ac:dyDescent="0.35">
      <c r="A449" s="1">
        <v>1448</v>
      </c>
      <c r="B449" s="1" t="s">
        <v>583</v>
      </c>
      <c r="C449" s="1">
        <f>COUNTA(_xlfn.UNIQUE(Delivery[Delivery City]))</f>
        <v>5</v>
      </c>
      <c r="D449" s="1" t="s">
        <v>159</v>
      </c>
      <c r="E449" s="2">
        <v>45173.63958333333</v>
      </c>
      <c r="F449" s="1" t="s">
        <v>14</v>
      </c>
      <c r="G449" s="1" t="s">
        <v>90</v>
      </c>
      <c r="H449" s="20">
        <f>IFERROR(Delivery[[#This Row],[Delivery Time (min)]]/COUNTIFS(Delivery[Driver ID],Delivery[[#This Row],[Driver ID]]),"")</f>
        <v>17.166666666666668</v>
      </c>
      <c r="I449" s="17" t="str">
        <f>IFERROR((IF(COUNTIFS(Delivery[Driver ID], Delivery[[#This Row],[Driver ID]]) &lt; 16, "Under Utilized","Utilized")), "")</f>
        <v>Under Utilized</v>
      </c>
      <c r="J449" s="1" t="s">
        <v>16</v>
      </c>
      <c r="K449" s="1" t="s">
        <v>47</v>
      </c>
      <c r="L449" s="1">
        <v>206</v>
      </c>
      <c r="M449" s="1">
        <v>3</v>
      </c>
      <c r="N449" s="1">
        <f>Delivery[[#This Row],[Delivery Time (min)]]-Delivery[[#This Row],[Delays (min)]]</f>
        <v>203</v>
      </c>
      <c r="O449" s="1" t="str">
        <f>IF(Delivery[[#This Row],[Delays (min)]]&gt;0,"Delayed", "On time")</f>
        <v>Delayed</v>
      </c>
      <c r="P449" s="1" t="str">
        <f>IF(Delivery[[#This Row],[Delays (min)]]&gt;15, "Extremely Delayed", IF(Delivery[[#This Row],[Delays (min)]]=0, "On time",  "Delayed"))</f>
        <v>Delayed</v>
      </c>
      <c r="Q449" s="1">
        <f>COUNTA(_xlfn.UNIQUE(Delivery[Driver ID]))</f>
        <v>100</v>
      </c>
      <c r="R449" s="1" t="s">
        <v>18</v>
      </c>
      <c r="S449" s="1">
        <f>COUNTA(_xlfn.UNIQUE(Delivery[Route]))</f>
        <v>5</v>
      </c>
      <c r="T449" s="1" t="s">
        <v>40</v>
      </c>
      <c r="U449" s="1" t="s">
        <v>27</v>
      </c>
      <c r="V449" s="1" t="s">
        <v>41</v>
      </c>
      <c r="W449" s="2">
        <v>45170.415972222225</v>
      </c>
    </row>
    <row r="450" spans="1:23" ht="15.75" customHeight="1" x14ac:dyDescent="0.35">
      <c r="A450" s="1">
        <v>1449</v>
      </c>
      <c r="B450" s="1" t="s">
        <v>584</v>
      </c>
      <c r="C450" s="1">
        <f>COUNTA(_xlfn.UNIQUE(Delivery[Delivery City]))</f>
        <v>5</v>
      </c>
      <c r="D450" s="1" t="s">
        <v>167</v>
      </c>
      <c r="E450" s="2">
        <v>45176.598611111112</v>
      </c>
      <c r="F450" s="1" t="s">
        <v>14</v>
      </c>
      <c r="G450" s="1" t="s">
        <v>31</v>
      </c>
      <c r="H450" s="20">
        <f>IFERROR(Delivery[[#This Row],[Delivery Time (min)]]/COUNTIFS(Delivery[Driver ID],Delivery[[#This Row],[Driver ID]]),"")</f>
        <v>10.352941176470589</v>
      </c>
      <c r="I450" s="17" t="str">
        <f>IFERROR((IF(COUNTIFS(Delivery[Driver ID], Delivery[[#This Row],[Driver ID]]) &lt; 16, "Under Utilized","Utilized")), "")</f>
        <v>Utilized</v>
      </c>
      <c r="J450" s="1" t="s">
        <v>23</v>
      </c>
      <c r="K450" s="1" t="s">
        <v>47</v>
      </c>
      <c r="L450" s="1">
        <v>176</v>
      </c>
      <c r="M450" s="1">
        <v>16</v>
      </c>
      <c r="N450" s="1">
        <f>Delivery[[#This Row],[Delivery Time (min)]]-Delivery[[#This Row],[Delays (min)]]</f>
        <v>160</v>
      </c>
      <c r="O450" s="1" t="str">
        <f>IF(Delivery[[#This Row],[Delays (min)]]&gt;0,"Delayed", "On time")</f>
        <v>Delayed</v>
      </c>
      <c r="P450" s="1" t="str">
        <f>IF(Delivery[[#This Row],[Delays (min)]]&gt;15, "Extremely Delayed", IF(Delivery[[#This Row],[Delays (min)]]=0, "On time",  "Delayed"))</f>
        <v>Extremely Delayed</v>
      </c>
      <c r="Q450" s="1">
        <f>COUNTA(_xlfn.UNIQUE(Delivery[Driver ID]))</f>
        <v>100</v>
      </c>
      <c r="R450" s="1" t="s">
        <v>25</v>
      </c>
      <c r="S450" s="1">
        <f>COUNTA(_xlfn.UNIQUE(Delivery[Route]))</f>
        <v>5</v>
      </c>
      <c r="T450" s="1" t="s">
        <v>26</v>
      </c>
      <c r="U450" s="1" t="s">
        <v>36</v>
      </c>
      <c r="V450" s="1" t="s">
        <v>21</v>
      </c>
      <c r="W450" s="2">
        <v>45170.476388888892</v>
      </c>
    </row>
    <row r="451" spans="1:23" ht="15.75" customHeight="1" x14ac:dyDescent="0.35">
      <c r="A451" s="1">
        <v>1450</v>
      </c>
      <c r="B451" s="1" t="s">
        <v>585</v>
      </c>
      <c r="C451" s="1">
        <f>COUNTA(_xlfn.UNIQUE(Delivery[Delivery City]))</f>
        <v>5</v>
      </c>
      <c r="D451" s="1" t="s">
        <v>156</v>
      </c>
      <c r="E451" s="2">
        <v>45177.668749999997</v>
      </c>
      <c r="F451" s="1" t="s">
        <v>38</v>
      </c>
      <c r="G451" s="1" t="s">
        <v>107</v>
      </c>
      <c r="H451" s="20">
        <f>IFERROR(Delivery[[#This Row],[Delivery Time (min)]]/COUNTIFS(Delivery[Driver ID],Delivery[[#This Row],[Driver ID]]),"")</f>
        <v>6.25</v>
      </c>
      <c r="I451" s="17" t="str">
        <f>IFERROR((IF(COUNTIFS(Delivery[Driver ID], Delivery[[#This Row],[Driver ID]]) &lt; 16, "Under Utilized","Utilized")), "")</f>
        <v>Under Utilized</v>
      </c>
      <c r="J451" s="1" t="s">
        <v>23</v>
      </c>
      <c r="K451" s="1" t="s">
        <v>17</v>
      </c>
      <c r="L451" s="1">
        <v>75</v>
      </c>
      <c r="M451" s="1">
        <v>7</v>
      </c>
      <c r="N451" s="1">
        <f>Delivery[[#This Row],[Delivery Time (min)]]-Delivery[[#This Row],[Delays (min)]]</f>
        <v>68</v>
      </c>
      <c r="O451" s="1" t="str">
        <f>IF(Delivery[[#This Row],[Delays (min)]]&gt;0,"Delayed", "On time")</f>
        <v>Delayed</v>
      </c>
      <c r="P451" s="1" t="str">
        <f>IF(Delivery[[#This Row],[Delays (min)]]&gt;15, "Extremely Delayed", IF(Delivery[[#This Row],[Delays (min)]]=0, "On time",  "Delayed"))</f>
        <v>Delayed</v>
      </c>
      <c r="Q451" s="1">
        <f>COUNTA(_xlfn.UNIQUE(Delivery[Driver ID]))</f>
        <v>100</v>
      </c>
      <c r="R451" s="1" t="s">
        <v>18</v>
      </c>
      <c r="S451" s="1">
        <f>COUNTA(_xlfn.UNIQUE(Delivery[Route]))</f>
        <v>5</v>
      </c>
      <c r="T451" s="1" t="s">
        <v>40</v>
      </c>
      <c r="U451" s="1" t="s">
        <v>20</v>
      </c>
      <c r="V451" s="1" t="s">
        <v>41</v>
      </c>
      <c r="W451" s="2">
        <v>45170.584027777775</v>
      </c>
    </row>
    <row r="452" spans="1:23" ht="15.75" customHeight="1" x14ac:dyDescent="0.35">
      <c r="A452" s="1">
        <v>1451</v>
      </c>
      <c r="B452" s="1" t="s">
        <v>586</v>
      </c>
      <c r="C452" s="1">
        <f>COUNTA(_xlfn.UNIQUE(Delivery[Delivery City]))</f>
        <v>5</v>
      </c>
      <c r="D452" s="1" t="s">
        <v>159</v>
      </c>
      <c r="E452" s="2">
        <v>45172.681944444441</v>
      </c>
      <c r="F452" s="1" t="s">
        <v>38</v>
      </c>
      <c r="G452" s="1" t="s">
        <v>87</v>
      </c>
      <c r="H452" s="20">
        <f>IFERROR(Delivery[[#This Row],[Delivery Time (min)]]/COUNTIFS(Delivery[Driver ID],Delivery[[#This Row],[Driver ID]]),"")</f>
        <v>5.833333333333333</v>
      </c>
      <c r="I452" s="17" t="str">
        <f>IFERROR((IF(COUNTIFS(Delivery[Driver ID], Delivery[[#This Row],[Driver ID]]) &lt; 16, "Under Utilized","Utilized")), "")</f>
        <v>Utilized</v>
      </c>
      <c r="J452" s="1" t="s">
        <v>16</v>
      </c>
      <c r="K452" s="1" t="s">
        <v>17</v>
      </c>
      <c r="L452" s="1">
        <v>105</v>
      </c>
      <c r="M452" s="1">
        <v>12</v>
      </c>
      <c r="N452" s="1">
        <f>Delivery[[#This Row],[Delivery Time (min)]]-Delivery[[#This Row],[Delays (min)]]</f>
        <v>93</v>
      </c>
      <c r="O452" s="1" t="str">
        <f>IF(Delivery[[#This Row],[Delays (min)]]&gt;0,"Delayed", "On time")</f>
        <v>Delayed</v>
      </c>
      <c r="P452" s="1" t="str">
        <f>IF(Delivery[[#This Row],[Delays (min)]]&gt;15, "Extremely Delayed", IF(Delivery[[#This Row],[Delays (min)]]=0, "On time",  "Delayed"))</f>
        <v>Delayed</v>
      </c>
      <c r="Q452" s="1">
        <f>COUNTA(_xlfn.UNIQUE(Delivery[Driver ID]))</f>
        <v>100</v>
      </c>
      <c r="R452" s="1" t="s">
        <v>18</v>
      </c>
      <c r="S452" s="1">
        <f>COUNTA(_xlfn.UNIQUE(Delivery[Route]))</f>
        <v>5</v>
      </c>
      <c r="T452" s="1" t="s">
        <v>19</v>
      </c>
      <c r="U452" s="1" t="s">
        <v>36</v>
      </c>
      <c r="V452" s="1" t="s">
        <v>21</v>
      </c>
      <c r="W452" s="2">
        <v>45170.400694444441</v>
      </c>
    </row>
    <row r="453" spans="1:23" ht="15.75" customHeight="1" x14ac:dyDescent="0.35">
      <c r="A453" s="1">
        <v>1452</v>
      </c>
      <c r="B453" s="1" t="s">
        <v>587</v>
      </c>
      <c r="C453" s="1">
        <f>COUNTA(_xlfn.UNIQUE(Delivery[Delivery City]))</f>
        <v>5</v>
      </c>
      <c r="D453" s="1" t="s">
        <v>156</v>
      </c>
      <c r="E453" s="2">
        <v>45172.552777777775</v>
      </c>
      <c r="F453" s="1" t="s">
        <v>38</v>
      </c>
      <c r="G453" s="1" t="s">
        <v>45</v>
      </c>
      <c r="H453" s="20">
        <f>IFERROR(Delivery[[#This Row],[Delivery Time (min)]]/COUNTIFS(Delivery[Driver ID],Delivery[[#This Row],[Driver ID]]),"")</f>
        <v>8.5</v>
      </c>
      <c r="I453" s="17" t="str">
        <f>IFERROR((IF(COUNTIFS(Delivery[Driver ID], Delivery[[#This Row],[Driver ID]]) &lt; 16, "Under Utilized","Utilized")), "")</f>
        <v>Utilized</v>
      </c>
      <c r="J453" s="1" t="s">
        <v>23</v>
      </c>
      <c r="K453" s="1" t="s">
        <v>17</v>
      </c>
      <c r="L453" s="1">
        <v>136</v>
      </c>
      <c r="M453" s="1">
        <v>18</v>
      </c>
      <c r="N453" s="1">
        <f>Delivery[[#This Row],[Delivery Time (min)]]-Delivery[[#This Row],[Delays (min)]]</f>
        <v>118</v>
      </c>
      <c r="O453" s="1" t="str">
        <f>IF(Delivery[[#This Row],[Delays (min)]]&gt;0,"Delayed", "On time")</f>
        <v>Delayed</v>
      </c>
      <c r="P453" s="1" t="str">
        <f>IF(Delivery[[#This Row],[Delays (min)]]&gt;15, "Extremely Delayed", IF(Delivery[[#This Row],[Delays (min)]]=0, "On time",  "Delayed"))</f>
        <v>Extremely Delayed</v>
      </c>
      <c r="Q453" s="1">
        <f>COUNTA(_xlfn.UNIQUE(Delivery[Driver ID]))</f>
        <v>100</v>
      </c>
      <c r="R453" s="1" t="s">
        <v>25</v>
      </c>
      <c r="S453" s="1">
        <f>COUNTA(_xlfn.UNIQUE(Delivery[Route]))</f>
        <v>5</v>
      </c>
      <c r="T453" s="1" t="s">
        <v>19</v>
      </c>
      <c r="U453" s="1" t="s">
        <v>20</v>
      </c>
      <c r="V453" s="1" t="s">
        <v>41</v>
      </c>
      <c r="W453" s="2">
        <v>45170.59097222222</v>
      </c>
    </row>
    <row r="454" spans="1:23" ht="15.75" customHeight="1" x14ac:dyDescent="0.35">
      <c r="A454" s="1">
        <v>1453</v>
      </c>
      <c r="B454" s="1" t="s">
        <v>588</v>
      </c>
      <c r="C454" s="1">
        <f>COUNTA(_xlfn.UNIQUE(Delivery[Delivery City]))</f>
        <v>5</v>
      </c>
      <c r="D454" s="1" t="s">
        <v>159</v>
      </c>
      <c r="E454" s="2">
        <v>45171.505555555559</v>
      </c>
      <c r="F454" s="1" t="s">
        <v>38</v>
      </c>
      <c r="G454" s="1" t="s">
        <v>60</v>
      </c>
      <c r="H454" s="20">
        <f>IFERROR(Delivery[[#This Row],[Delivery Time (min)]]/COUNTIFS(Delivery[Driver ID],Delivery[[#This Row],[Driver ID]]),"")</f>
        <v>13.823529411764707</v>
      </c>
      <c r="I454" s="17" t="str">
        <f>IFERROR((IF(COUNTIFS(Delivery[Driver ID], Delivery[[#This Row],[Driver ID]]) &lt; 16, "Under Utilized","Utilized")), "")</f>
        <v>Utilized</v>
      </c>
      <c r="J454" s="1" t="s">
        <v>23</v>
      </c>
      <c r="K454" s="1" t="s">
        <v>29</v>
      </c>
      <c r="L454" s="1">
        <v>235</v>
      </c>
      <c r="M454" s="1">
        <v>27</v>
      </c>
      <c r="N454" s="1">
        <f>Delivery[[#This Row],[Delivery Time (min)]]-Delivery[[#This Row],[Delays (min)]]</f>
        <v>208</v>
      </c>
      <c r="O454" s="1" t="str">
        <f>IF(Delivery[[#This Row],[Delays (min)]]&gt;0,"Delayed", "On time")</f>
        <v>Delayed</v>
      </c>
      <c r="P454" s="1" t="str">
        <f>IF(Delivery[[#This Row],[Delays (min)]]&gt;15, "Extremely Delayed", IF(Delivery[[#This Row],[Delays (min)]]=0, "On time",  "Delayed"))</f>
        <v>Extremely Delayed</v>
      </c>
      <c r="Q454" s="1">
        <f>COUNTA(_xlfn.UNIQUE(Delivery[Driver ID]))</f>
        <v>100</v>
      </c>
      <c r="R454" s="1" t="s">
        <v>30</v>
      </c>
      <c r="S454" s="1">
        <f>COUNTA(_xlfn.UNIQUE(Delivery[Route]))</f>
        <v>5</v>
      </c>
      <c r="T454" s="1" t="s">
        <v>32</v>
      </c>
      <c r="U454" s="1" t="s">
        <v>36</v>
      </c>
      <c r="V454" s="1" t="s">
        <v>21</v>
      </c>
      <c r="W454" s="2">
        <v>45170.354166666664</v>
      </c>
    </row>
    <row r="455" spans="1:23" ht="15.75" customHeight="1" x14ac:dyDescent="0.35">
      <c r="A455" s="1">
        <v>1454</v>
      </c>
      <c r="B455" s="1" t="s">
        <v>589</v>
      </c>
      <c r="C455" s="1">
        <f>COUNTA(_xlfn.UNIQUE(Delivery[Delivery City]))</f>
        <v>5</v>
      </c>
      <c r="D455" s="1" t="s">
        <v>150</v>
      </c>
      <c r="E455" s="2">
        <v>45173.697222222225</v>
      </c>
      <c r="F455" s="1" t="s">
        <v>38</v>
      </c>
      <c r="G455" s="1" t="s">
        <v>127</v>
      </c>
      <c r="H455" s="20">
        <f>IFERROR(Delivery[[#This Row],[Delivery Time (min)]]/COUNTIFS(Delivery[Driver ID],Delivery[[#This Row],[Driver ID]]),"")</f>
        <v>5.2666666666666666</v>
      </c>
      <c r="I455" s="17" t="str">
        <f>IFERROR((IF(COUNTIFS(Delivery[Driver ID], Delivery[[#This Row],[Driver ID]]) &lt; 16, "Under Utilized","Utilized")), "")</f>
        <v>Under Utilized</v>
      </c>
      <c r="J455" s="1" t="s">
        <v>23</v>
      </c>
      <c r="K455" s="1" t="s">
        <v>35</v>
      </c>
      <c r="L455" s="1">
        <v>79</v>
      </c>
      <c r="M455" s="1">
        <v>3</v>
      </c>
      <c r="N455" s="1">
        <f>Delivery[[#This Row],[Delivery Time (min)]]-Delivery[[#This Row],[Delays (min)]]</f>
        <v>76</v>
      </c>
      <c r="O455" s="1" t="str">
        <f>IF(Delivery[[#This Row],[Delays (min)]]&gt;0,"Delayed", "On time")</f>
        <v>Delayed</v>
      </c>
      <c r="P455" s="1" t="str">
        <f>IF(Delivery[[#This Row],[Delays (min)]]&gt;15, "Extremely Delayed", IF(Delivery[[#This Row],[Delays (min)]]=0, "On time",  "Delayed"))</f>
        <v>Delayed</v>
      </c>
      <c r="Q455" s="1">
        <f>COUNTA(_xlfn.UNIQUE(Delivery[Driver ID]))</f>
        <v>100</v>
      </c>
      <c r="R455" s="1" t="s">
        <v>18</v>
      </c>
      <c r="S455" s="1">
        <f>COUNTA(_xlfn.UNIQUE(Delivery[Route]))</f>
        <v>5</v>
      </c>
      <c r="T455" s="1" t="s">
        <v>26</v>
      </c>
      <c r="U455" s="1" t="s">
        <v>36</v>
      </c>
      <c r="V455" s="1" t="s">
        <v>37</v>
      </c>
      <c r="W455" s="2">
        <v>45170.418749999997</v>
      </c>
    </row>
    <row r="456" spans="1:23" ht="15.75" customHeight="1" x14ac:dyDescent="0.35">
      <c r="A456" s="1">
        <v>1455</v>
      </c>
      <c r="B456" s="1" t="s">
        <v>590</v>
      </c>
      <c r="C456" s="1">
        <f>COUNTA(_xlfn.UNIQUE(Delivery[Delivery City]))</f>
        <v>5</v>
      </c>
      <c r="D456" s="1" t="s">
        <v>150</v>
      </c>
      <c r="E456" s="2">
        <v>45174.680555555555</v>
      </c>
      <c r="F456" s="1" t="s">
        <v>14</v>
      </c>
      <c r="G456" s="1" t="s">
        <v>61</v>
      </c>
      <c r="H456" s="20">
        <f>IFERROR(Delivery[[#This Row],[Delivery Time (min)]]/COUNTIFS(Delivery[Driver ID],Delivery[[#This Row],[Driver ID]]),"")</f>
        <v>10.705882352941176</v>
      </c>
      <c r="I456" s="17" t="str">
        <f>IFERROR((IF(COUNTIFS(Delivery[Driver ID], Delivery[[#This Row],[Driver ID]]) &lt; 16, "Under Utilized","Utilized")), "")</f>
        <v>Utilized</v>
      </c>
      <c r="J456" s="1" t="s">
        <v>16</v>
      </c>
      <c r="K456" s="1" t="s">
        <v>24</v>
      </c>
      <c r="L456" s="1">
        <v>182</v>
      </c>
      <c r="M456" s="1">
        <v>15</v>
      </c>
      <c r="N456" s="1">
        <f>Delivery[[#This Row],[Delivery Time (min)]]-Delivery[[#This Row],[Delays (min)]]</f>
        <v>167</v>
      </c>
      <c r="O456" s="1" t="str">
        <f>IF(Delivery[[#This Row],[Delays (min)]]&gt;0,"Delayed", "On time")</f>
        <v>Delayed</v>
      </c>
      <c r="P456" s="1" t="str">
        <f>IF(Delivery[[#This Row],[Delays (min)]]&gt;15, "Extremely Delayed", IF(Delivery[[#This Row],[Delays (min)]]=0, "On time",  "Delayed"))</f>
        <v>Delayed</v>
      </c>
      <c r="Q456" s="1">
        <f>COUNTA(_xlfn.UNIQUE(Delivery[Driver ID]))</f>
        <v>100</v>
      </c>
      <c r="R456" s="1" t="s">
        <v>30</v>
      </c>
      <c r="S456" s="1">
        <f>COUNTA(_xlfn.UNIQUE(Delivery[Route]))</f>
        <v>5</v>
      </c>
      <c r="T456" s="1" t="s">
        <v>40</v>
      </c>
      <c r="U456" s="1" t="s">
        <v>20</v>
      </c>
      <c r="V456" s="1" t="s">
        <v>21</v>
      </c>
      <c r="W456" s="2">
        <v>45170.493055555555</v>
      </c>
    </row>
    <row r="457" spans="1:23" ht="15.75" customHeight="1" x14ac:dyDescent="0.35">
      <c r="A457" s="1">
        <v>1456</v>
      </c>
      <c r="B457" s="1" t="s">
        <v>591</v>
      </c>
      <c r="C457" s="1">
        <f>COUNTA(_xlfn.UNIQUE(Delivery[Delivery City]))</f>
        <v>5</v>
      </c>
      <c r="D457" s="1" t="s">
        <v>156</v>
      </c>
      <c r="E457" s="2">
        <v>45174.57708333333</v>
      </c>
      <c r="F457" s="1" t="s">
        <v>38</v>
      </c>
      <c r="G457" s="1" t="s">
        <v>61</v>
      </c>
      <c r="H457" s="20">
        <f>IFERROR(Delivery[[#This Row],[Delivery Time (min)]]/COUNTIFS(Delivery[Driver ID],Delivery[[#This Row],[Driver ID]]),"")</f>
        <v>12.470588235294118</v>
      </c>
      <c r="I457" s="17" t="str">
        <f>IFERROR((IF(COUNTIFS(Delivery[Driver ID], Delivery[[#This Row],[Driver ID]]) &lt; 16, "Under Utilized","Utilized")), "")</f>
        <v>Utilized</v>
      </c>
      <c r="J457" s="1" t="s">
        <v>23</v>
      </c>
      <c r="K457" s="1" t="s">
        <v>35</v>
      </c>
      <c r="L457" s="1">
        <v>212</v>
      </c>
      <c r="M457" s="1">
        <v>20</v>
      </c>
      <c r="N457" s="1">
        <f>Delivery[[#This Row],[Delivery Time (min)]]-Delivery[[#This Row],[Delays (min)]]</f>
        <v>192</v>
      </c>
      <c r="O457" s="1" t="str">
        <f>IF(Delivery[[#This Row],[Delays (min)]]&gt;0,"Delayed", "On time")</f>
        <v>Delayed</v>
      </c>
      <c r="P457" s="1" t="str">
        <f>IF(Delivery[[#This Row],[Delays (min)]]&gt;15, "Extremely Delayed", IF(Delivery[[#This Row],[Delays (min)]]=0, "On time",  "Delayed"))</f>
        <v>Extremely Delayed</v>
      </c>
      <c r="Q457" s="1">
        <f>COUNTA(_xlfn.UNIQUE(Delivery[Driver ID]))</f>
        <v>100</v>
      </c>
      <c r="R457" s="1" t="s">
        <v>18</v>
      </c>
      <c r="S457" s="1">
        <f>COUNTA(_xlfn.UNIQUE(Delivery[Route]))</f>
        <v>5</v>
      </c>
      <c r="T457" s="1" t="s">
        <v>19</v>
      </c>
      <c r="U457" s="1" t="s">
        <v>36</v>
      </c>
      <c r="V457" s="1" t="s">
        <v>37</v>
      </c>
      <c r="W457" s="2">
        <v>45170.512499999997</v>
      </c>
    </row>
    <row r="458" spans="1:23" ht="15.75" customHeight="1" x14ac:dyDescent="0.35">
      <c r="A458" s="1">
        <v>1457</v>
      </c>
      <c r="B458" s="1" t="s">
        <v>592</v>
      </c>
      <c r="C458" s="1">
        <f>COUNTA(_xlfn.UNIQUE(Delivery[Delivery City]))</f>
        <v>5</v>
      </c>
      <c r="D458" s="1" t="s">
        <v>167</v>
      </c>
      <c r="E458" s="2">
        <v>45176.334722222222</v>
      </c>
      <c r="F458" s="1" t="s">
        <v>38</v>
      </c>
      <c r="G458" s="1" t="s">
        <v>95</v>
      </c>
      <c r="H458" s="20">
        <f>IFERROR(Delivery[[#This Row],[Delivery Time (min)]]/COUNTIFS(Delivery[Driver ID],Delivery[[#This Row],[Driver ID]]),"")</f>
        <v>13.2</v>
      </c>
      <c r="I458" s="17" t="str">
        <f>IFERROR((IF(COUNTIFS(Delivery[Driver ID], Delivery[[#This Row],[Driver ID]]) &lt; 16, "Under Utilized","Utilized")), "")</f>
        <v>Under Utilized</v>
      </c>
      <c r="J458" s="1" t="s">
        <v>23</v>
      </c>
      <c r="K458" s="1" t="s">
        <v>17</v>
      </c>
      <c r="L458" s="1">
        <v>198</v>
      </c>
      <c r="M458" s="1">
        <v>28</v>
      </c>
      <c r="N458" s="1">
        <f>Delivery[[#This Row],[Delivery Time (min)]]-Delivery[[#This Row],[Delays (min)]]</f>
        <v>170</v>
      </c>
      <c r="O458" s="1" t="str">
        <f>IF(Delivery[[#This Row],[Delays (min)]]&gt;0,"Delayed", "On time")</f>
        <v>Delayed</v>
      </c>
      <c r="P458" s="1" t="str">
        <f>IF(Delivery[[#This Row],[Delays (min)]]&gt;15, "Extremely Delayed", IF(Delivery[[#This Row],[Delays (min)]]=0, "On time",  "Delayed"))</f>
        <v>Extremely Delayed</v>
      </c>
      <c r="Q458" s="1">
        <f>COUNTA(_xlfn.UNIQUE(Delivery[Driver ID]))</f>
        <v>100</v>
      </c>
      <c r="R458" s="1" t="s">
        <v>25</v>
      </c>
      <c r="S458" s="1">
        <f>COUNTA(_xlfn.UNIQUE(Delivery[Route]))</f>
        <v>5</v>
      </c>
      <c r="T458" s="1" t="s">
        <v>32</v>
      </c>
      <c r="U458" s="1" t="s">
        <v>20</v>
      </c>
      <c r="V458" s="1" t="s">
        <v>41</v>
      </c>
      <c r="W458" s="2">
        <v>45170.538194444445</v>
      </c>
    </row>
    <row r="459" spans="1:23" ht="15.75" customHeight="1" x14ac:dyDescent="0.35">
      <c r="A459" s="1">
        <v>1458</v>
      </c>
      <c r="B459" s="1" t="s">
        <v>477</v>
      </c>
      <c r="C459" s="1">
        <f>COUNTA(_xlfn.UNIQUE(Delivery[Delivery City]))</f>
        <v>5</v>
      </c>
      <c r="D459" s="1" t="s">
        <v>150</v>
      </c>
      <c r="E459" s="2">
        <v>45175.513194444444</v>
      </c>
      <c r="F459" s="1" t="s">
        <v>38</v>
      </c>
      <c r="G459" s="1" t="s">
        <v>76</v>
      </c>
      <c r="H459" s="20">
        <f>IFERROR(Delivery[[#This Row],[Delivery Time (min)]]/COUNTIFS(Delivery[Driver ID],Delivery[[#This Row],[Driver ID]]),"")</f>
        <v>15.266666666666667</v>
      </c>
      <c r="I459" s="17" t="str">
        <f>IFERROR((IF(COUNTIFS(Delivery[Driver ID], Delivery[[#This Row],[Driver ID]]) &lt; 16, "Under Utilized","Utilized")), "")</f>
        <v>Under Utilized</v>
      </c>
      <c r="J459" s="1" t="s">
        <v>34</v>
      </c>
      <c r="K459" s="1" t="s">
        <v>24</v>
      </c>
      <c r="L459" s="1">
        <v>229</v>
      </c>
      <c r="M459" s="1">
        <v>27</v>
      </c>
      <c r="N459" s="1">
        <f>Delivery[[#This Row],[Delivery Time (min)]]-Delivery[[#This Row],[Delays (min)]]</f>
        <v>202</v>
      </c>
      <c r="O459" s="1" t="str">
        <f>IF(Delivery[[#This Row],[Delays (min)]]&gt;0,"Delayed", "On time")</f>
        <v>Delayed</v>
      </c>
      <c r="P459" s="1" t="str">
        <f>IF(Delivery[[#This Row],[Delays (min)]]&gt;15, "Extremely Delayed", IF(Delivery[[#This Row],[Delays (min)]]=0, "On time",  "Delayed"))</f>
        <v>Extremely Delayed</v>
      </c>
      <c r="Q459" s="1">
        <f>COUNTA(_xlfn.UNIQUE(Delivery[Driver ID]))</f>
        <v>100</v>
      </c>
      <c r="R459" s="1" t="s">
        <v>25</v>
      </c>
      <c r="S459" s="1">
        <f>COUNTA(_xlfn.UNIQUE(Delivery[Route]))</f>
        <v>5</v>
      </c>
      <c r="T459" s="1" t="s">
        <v>26</v>
      </c>
      <c r="U459" s="1" t="s">
        <v>36</v>
      </c>
      <c r="V459" s="1" t="s">
        <v>37</v>
      </c>
      <c r="W459" s="2">
        <v>45170.679861111108</v>
      </c>
    </row>
    <row r="460" spans="1:23" ht="15.75" customHeight="1" x14ac:dyDescent="0.35">
      <c r="A460" s="1">
        <v>1459</v>
      </c>
      <c r="B460" s="1" t="s">
        <v>593</v>
      </c>
      <c r="C460" s="1">
        <f>COUNTA(_xlfn.UNIQUE(Delivery[Delivery City]))</f>
        <v>5</v>
      </c>
      <c r="D460" s="1" t="s">
        <v>154</v>
      </c>
      <c r="E460" s="2">
        <v>45177.52847222222</v>
      </c>
      <c r="F460" s="1" t="s">
        <v>14</v>
      </c>
      <c r="G460" s="1" t="s">
        <v>87</v>
      </c>
      <c r="H460" s="20">
        <f>IFERROR(Delivery[[#This Row],[Delivery Time (min)]]/COUNTIFS(Delivery[Driver ID],Delivery[[#This Row],[Driver ID]]),"")</f>
        <v>7.833333333333333</v>
      </c>
      <c r="I460" s="17" t="str">
        <f>IFERROR((IF(COUNTIFS(Delivery[Driver ID], Delivery[[#This Row],[Driver ID]]) &lt; 16, "Under Utilized","Utilized")), "")</f>
        <v>Utilized</v>
      </c>
      <c r="J460" s="1" t="s">
        <v>23</v>
      </c>
      <c r="K460" s="1" t="s">
        <v>47</v>
      </c>
      <c r="L460" s="1">
        <v>141</v>
      </c>
      <c r="M460" s="1">
        <v>9</v>
      </c>
      <c r="N460" s="1">
        <f>Delivery[[#This Row],[Delivery Time (min)]]-Delivery[[#This Row],[Delays (min)]]</f>
        <v>132</v>
      </c>
      <c r="O460" s="1" t="str">
        <f>IF(Delivery[[#This Row],[Delays (min)]]&gt;0,"Delayed", "On time")</f>
        <v>Delayed</v>
      </c>
      <c r="P460" s="1" t="str">
        <f>IF(Delivery[[#This Row],[Delays (min)]]&gt;15, "Extremely Delayed", IF(Delivery[[#This Row],[Delays (min)]]=0, "On time",  "Delayed"))</f>
        <v>Delayed</v>
      </c>
      <c r="Q460" s="1">
        <f>COUNTA(_xlfn.UNIQUE(Delivery[Driver ID]))</f>
        <v>100</v>
      </c>
      <c r="R460" s="1" t="s">
        <v>25</v>
      </c>
      <c r="S460" s="1">
        <f>COUNTA(_xlfn.UNIQUE(Delivery[Route]))</f>
        <v>5</v>
      </c>
      <c r="T460" s="1" t="s">
        <v>26</v>
      </c>
      <c r="U460" s="1" t="s">
        <v>27</v>
      </c>
      <c r="V460" s="1" t="s">
        <v>21</v>
      </c>
      <c r="W460" s="2">
        <v>45170.390972222223</v>
      </c>
    </row>
    <row r="461" spans="1:23" ht="15.75" customHeight="1" x14ac:dyDescent="0.35">
      <c r="A461" s="1">
        <v>1460</v>
      </c>
      <c r="B461" s="1" t="s">
        <v>594</v>
      </c>
      <c r="C461" s="1">
        <f>COUNTA(_xlfn.UNIQUE(Delivery[Delivery City]))</f>
        <v>5</v>
      </c>
      <c r="D461" s="1" t="s">
        <v>167</v>
      </c>
      <c r="E461" s="2">
        <v>45172.574305555558</v>
      </c>
      <c r="F461" s="1" t="s">
        <v>14</v>
      </c>
      <c r="G461" s="1" t="s">
        <v>93</v>
      </c>
      <c r="H461" s="20">
        <f>IFERROR(Delivery[[#This Row],[Delivery Time (min)]]/COUNTIFS(Delivery[Driver ID],Delivery[[#This Row],[Driver ID]]),"")</f>
        <v>4.615384615384615</v>
      </c>
      <c r="I461" s="17" t="str">
        <f>IFERROR((IF(COUNTIFS(Delivery[Driver ID], Delivery[[#This Row],[Driver ID]]) &lt; 16, "Under Utilized","Utilized")), "")</f>
        <v>Under Utilized</v>
      </c>
      <c r="J461" s="1" t="s">
        <v>34</v>
      </c>
      <c r="K461" s="1" t="s">
        <v>35</v>
      </c>
      <c r="L461" s="1">
        <v>60</v>
      </c>
      <c r="M461" s="1">
        <v>21</v>
      </c>
      <c r="N461" s="1">
        <f>Delivery[[#This Row],[Delivery Time (min)]]-Delivery[[#This Row],[Delays (min)]]</f>
        <v>39</v>
      </c>
      <c r="O461" s="1" t="str">
        <f>IF(Delivery[[#This Row],[Delays (min)]]&gt;0,"Delayed", "On time")</f>
        <v>Delayed</v>
      </c>
      <c r="P461" s="1" t="str">
        <f>IF(Delivery[[#This Row],[Delays (min)]]&gt;15, "Extremely Delayed", IF(Delivery[[#This Row],[Delays (min)]]=0, "On time",  "Delayed"))</f>
        <v>Extremely Delayed</v>
      </c>
      <c r="Q461" s="1">
        <f>COUNTA(_xlfn.UNIQUE(Delivery[Driver ID]))</f>
        <v>100</v>
      </c>
      <c r="R461" s="1" t="s">
        <v>18</v>
      </c>
      <c r="S461" s="1">
        <f>COUNTA(_xlfn.UNIQUE(Delivery[Route]))</f>
        <v>5</v>
      </c>
      <c r="T461" s="1" t="s">
        <v>40</v>
      </c>
      <c r="U461" s="1" t="s">
        <v>20</v>
      </c>
      <c r="V461" s="1" t="s">
        <v>21</v>
      </c>
      <c r="W461" s="2">
        <v>45170.55972222222</v>
      </c>
    </row>
    <row r="462" spans="1:23" ht="15.75" customHeight="1" x14ac:dyDescent="0.35">
      <c r="A462" s="1">
        <v>1461</v>
      </c>
      <c r="B462" s="1" t="s">
        <v>595</v>
      </c>
      <c r="C462" s="1">
        <f>COUNTA(_xlfn.UNIQUE(Delivery[Delivery City]))</f>
        <v>5</v>
      </c>
      <c r="D462" s="1" t="s">
        <v>150</v>
      </c>
      <c r="E462" s="2">
        <v>45171.495833333334</v>
      </c>
      <c r="F462" s="1" t="s">
        <v>38</v>
      </c>
      <c r="G462" s="1" t="s">
        <v>69</v>
      </c>
      <c r="H462" s="20">
        <f>IFERROR(Delivery[[#This Row],[Delivery Time (min)]]/COUNTIFS(Delivery[Driver ID],Delivery[[#This Row],[Driver ID]]),"")</f>
        <v>13.384615384615385</v>
      </c>
      <c r="I462" s="17" t="str">
        <f>IFERROR((IF(COUNTIFS(Delivery[Driver ID], Delivery[[#This Row],[Driver ID]]) &lt; 16, "Under Utilized","Utilized")), "")</f>
        <v>Under Utilized</v>
      </c>
      <c r="J462" s="1" t="s">
        <v>23</v>
      </c>
      <c r="K462" s="1" t="s">
        <v>29</v>
      </c>
      <c r="L462" s="1">
        <v>174</v>
      </c>
      <c r="M462" s="1">
        <v>19</v>
      </c>
      <c r="N462" s="1">
        <f>Delivery[[#This Row],[Delivery Time (min)]]-Delivery[[#This Row],[Delays (min)]]</f>
        <v>155</v>
      </c>
      <c r="O462" s="1" t="str">
        <f>IF(Delivery[[#This Row],[Delays (min)]]&gt;0,"Delayed", "On time")</f>
        <v>Delayed</v>
      </c>
      <c r="P462" s="1" t="str">
        <f>IF(Delivery[[#This Row],[Delays (min)]]&gt;15, "Extremely Delayed", IF(Delivery[[#This Row],[Delays (min)]]=0, "On time",  "Delayed"))</f>
        <v>Extremely Delayed</v>
      </c>
      <c r="Q462" s="1">
        <f>COUNTA(_xlfn.UNIQUE(Delivery[Driver ID]))</f>
        <v>100</v>
      </c>
      <c r="R462" s="1" t="s">
        <v>25</v>
      </c>
      <c r="S462" s="1">
        <f>COUNTA(_xlfn.UNIQUE(Delivery[Route]))</f>
        <v>5</v>
      </c>
      <c r="T462" s="1" t="s">
        <v>26</v>
      </c>
      <c r="U462" s="1" t="s">
        <v>20</v>
      </c>
      <c r="V462" s="1" t="s">
        <v>41</v>
      </c>
      <c r="W462" s="2">
        <v>45170.402083333334</v>
      </c>
    </row>
    <row r="463" spans="1:23" ht="15.75" customHeight="1" x14ac:dyDescent="0.35">
      <c r="A463" s="1">
        <v>1462</v>
      </c>
      <c r="B463" s="1" t="s">
        <v>596</v>
      </c>
      <c r="C463" s="1">
        <f>COUNTA(_xlfn.UNIQUE(Delivery[Delivery City]))</f>
        <v>5</v>
      </c>
      <c r="D463" s="1" t="s">
        <v>167</v>
      </c>
      <c r="E463" s="2">
        <v>45173.380555555559</v>
      </c>
      <c r="F463" s="1" t="s">
        <v>14</v>
      </c>
      <c r="G463" s="1" t="s">
        <v>90</v>
      </c>
      <c r="H463" s="20">
        <f>IFERROR(Delivery[[#This Row],[Delivery Time (min)]]/COUNTIFS(Delivery[Driver ID],Delivery[[#This Row],[Driver ID]]),"")</f>
        <v>10.166666666666666</v>
      </c>
      <c r="I463" s="17" t="str">
        <f>IFERROR((IF(COUNTIFS(Delivery[Driver ID], Delivery[[#This Row],[Driver ID]]) &lt; 16, "Under Utilized","Utilized")), "")</f>
        <v>Under Utilized</v>
      </c>
      <c r="J463" s="1" t="s">
        <v>16</v>
      </c>
      <c r="K463" s="1" t="s">
        <v>17</v>
      </c>
      <c r="L463" s="1">
        <v>122</v>
      </c>
      <c r="M463" s="1">
        <v>0</v>
      </c>
      <c r="N463" s="1">
        <f>Delivery[[#This Row],[Delivery Time (min)]]-Delivery[[#This Row],[Delays (min)]]</f>
        <v>122</v>
      </c>
      <c r="O463" s="1" t="str">
        <f>IF(Delivery[[#This Row],[Delays (min)]]&gt;0,"Delayed", "On time")</f>
        <v>On time</v>
      </c>
      <c r="P463" s="1" t="str">
        <f>IF(Delivery[[#This Row],[Delays (min)]]&gt;15, "Extremely Delayed", IF(Delivery[[#This Row],[Delays (min)]]=0, "On time",  "Delayed"))</f>
        <v>On time</v>
      </c>
      <c r="Q463" s="1">
        <f>COUNTA(_xlfn.UNIQUE(Delivery[Driver ID]))</f>
        <v>100</v>
      </c>
      <c r="R463" s="1" t="s">
        <v>18</v>
      </c>
      <c r="S463" s="1">
        <f>COUNTA(_xlfn.UNIQUE(Delivery[Route]))</f>
        <v>5</v>
      </c>
      <c r="T463" s="1" t="s">
        <v>40</v>
      </c>
      <c r="U463" s="1" t="s">
        <v>27</v>
      </c>
      <c r="V463" s="1" t="s">
        <v>41</v>
      </c>
      <c r="W463" s="2">
        <v>45170.414583333331</v>
      </c>
    </row>
    <row r="464" spans="1:23" ht="15.75" customHeight="1" x14ac:dyDescent="0.35">
      <c r="A464" s="1">
        <v>1463</v>
      </c>
      <c r="B464" s="1" t="s">
        <v>597</v>
      </c>
      <c r="C464" s="1">
        <f>COUNTA(_xlfn.UNIQUE(Delivery[Delivery City]))</f>
        <v>5</v>
      </c>
      <c r="D464" s="1" t="s">
        <v>154</v>
      </c>
      <c r="E464" s="2">
        <v>45177.457638888889</v>
      </c>
      <c r="F464" s="1" t="s">
        <v>38</v>
      </c>
      <c r="G464" s="1" t="s">
        <v>137</v>
      </c>
      <c r="H464" s="20">
        <f>IFERROR(Delivery[[#This Row],[Delivery Time (min)]]/COUNTIFS(Delivery[Driver ID],Delivery[[#This Row],[Driver ID]]),"")</f>
        <v>8.3809523809523814</v>
      </c>
      <c r="I464" s="17" t="str">
        <f>IFERROR((IF(COUNTIFS(Delivery[Driver ID], Delivery[[#This Row],[Driver ID]]) &lt; 16, "Under Utilized","Utilized")), "")</f>
        <v>Utilized</v>
      </c>
      <c r="J464" s="1" t="s">
        <v>34</v>
      </c>
      <c r="K464" s="1" t="s">
        <v>35</v>
      </c>
      <c r="L464" s="1">
        <v>176</v>
      </c>
      <c r="M464" s="1">
        <v>29</v>
      </c>
      <c r="N464" s="1">
        <f>Delivery[[#This Row],[Delivery Time (min)]]-Delivery[[#This Row],[Delays (min)]]</f>
        <v>147</v>
      </c>
      <c r="O464" s="1" t="str">
        <f>IF(Delivery[[#This Row],[Delays (min)]]&gt;0,"Delayed", "On time")</f>
        <v>Delayed</v>
      </c>
      <c r="P464" s="1" t="str">
        <f>IF(Delivery[[#This Row],[Delays (min)]]&gt;15, "Extremely Delayed", IF(Delivery[[#This Row],[Delays (min)]]=0, "On time",  "Delayed"))</f>
        <v>Extremely Delayed</v>
      </c>
      <c r="Q464" s="1">
        <f>COUNTA(_xlfn.UNIQUE(Delivery[Driver ID]))</f>
        <v>100</v>
      </c>
      <c r="R464" s="1" t="s">
        <v>30</v>
      </c>
      <c r="S464" s="1">
        <f>COUNTA(_xlfn.UNIQUE(Delivery[Route]))</f>
        <v>5</v>
      </c>
      <c r="T464" s="1" t="s">
        <v>19</v>
      </c>
      <c r="U464" s="1" t="s">
        <v>27</v>
      </c>
      <c r="V464" s="1" t="s">
        <v>41</v>
      </c>
      <c r="W464" s="2">
        <v>45170.521527777775</v>
      </c>
    </row>
    <row r="465" spans="1:23" ht="15.75" customHeight="1" x14ac:dyDescent="0.35">
      <c r="A465" s="1">
        <v>1464</v>
      </c>
      <c r="B465" s="1" t="s">
        <v>598</v>
      </c>
      <c r="C465" s="1">
        <f>COUNTA(_xlfn.UNIQUE(Delivery[Delivery City]))</f>
        <v>5</v>
      </c>
      <c r="D465" s="1" t="s">
        <v>154</v>
      </c>
      <c r="E465" s="2">
        <v>45177.53402777778</v>
      </c>
      <c r="F465" s="1" t="s">
        <v>14</v>
      </c>
      <c r="G465" s="1" t="s">
        <v>129</v>
      </c>
      <c r="H465" s="20">
        <f>IFERROR(Delivery[[#This Row],[Delivery Time (min)]]/COUNTIFS(Delivery[Driver ID],Delivery[[#This Row],[Driver ID]]),"")</f>
        <v>7.916666666666667</v>
      </c>
      <c r="I465" s="17" t="str">
        <f>IFERROR((IF(COUNTIFS(Delivery[Driver ID], Delivery[[#This Row],[Driver ID]]) &lt; 16, "Under Utilized","Utilized")), "")</f>
        <v>Under Utilized</v>
      </c>
      <c r="J465" s="1" t="s">
        <v>16</v>
      </c>
      <c r="K465" s="1" t="s">
        <v>29</v>
      </c>
      <c r="L465" s="1">
        <v>95</v>
      </c>
      <c r="M465" s="1">
        <v>10</v>
      </c>
      <c r="N465" s="1">
        <f>Delivery[[#This Row],[Delivery Time (min)]]-Delivery[[#This Row],[Delays (min)]]</f>
        <v>85</v>
      </c>
      <c r="O465" s="1" t="str">
        <f>IF(Delivery[[#This Row],[Delays (min)]]&gt;0,"Delayed", "On time")</f>
        <v>Delayed</v>
      </c>
      <c r="P465" s="1" t="str">
        <f>IF(Delivery[[#This Row],[Delays (min)]]&gt;15, "Extremely Delayed", IF(Delivery[[#This Row],[Delays (min)]]=0, "On time",  "Delayed"))</f>
        <v>Delayed</v>
      </c>
      <c r="Q465" s="1">
        <f>COUNTA(_xlfn.UNIQUE(Delivery[Driver ID]))</f>
        <v>100</v>
      </c>
      <c r="R465" s="1" t="s">
        <v>18</v>
      </c>
      <c r="S465" s="1">
        <f>COUNTA(_xlfn.UNIQUE(Delivery[Route]))</f>
        <v>5</v>
      </c>
      <c r="T465" s="1" t="s">
        <v>40</v>
      </c>
      <c r="U465" s="1" t="s">
        <v>27</v>
      </c>
      <c r="V465" s="1" t="s">
        <v>41</v>
      </c>
      <c r="W465" s="2">
        <v>45170.581250000003</v>
      </c>
    </row>
    <row r="466" spans="1:23" ht="15.75" customHeight="1" x14ac:dyDescent="0.35">
      <c r="A466" s="1">
        <v>1465</v>
      </c>
      <c r="B466" s="1" t="s">
        <v>599</v>
      </c>
      <c r="C466" s="1">
        <f>COUNTA(_xlfn.UNIQUE(Delivery[Delivery City]))</f>
        <v>5</v>
      </c>
      <c r="D466" s="1" t="s">
        <v>167</v>
      </c>
      <c r="E466" s="2">
        <v>45177.394444444442</v>
      </c>
      <c r="F466" s="1" t="s">
        <v>38</v>
      </c>
      <c r="G466" s="1" t="s">
        <v>135</v>
      </c>
      <c r="H466" s="20">
        <f>IFERROR(Delivery[[#This Row],[Delivery Time (min)]]/COUNTIFS(Delivery[Driver ID],Delivery[[#This Row],[Driver ID]]),"")</f>
        <v>6.666666666666667</v>
      </c>
      <c r="I466" s="17" t="str">
        <f>IFERROR((IF(COUNTIFS(Delivery[Driver ID], Delivery[[#This Row],[Driver ID]]) &lt; 16, "Under Utilized","Utilized")), "")</f>
        <v>Under Utilized</v>
      </c>
      <c r="J466" s="1" t="s">
        <v>16</v>
      </c>
      <c r="K466" s="1" t="s">
        <v>35</v>
      </c>
      <c r="L466" s="1">
        <v>80</v>
      </c>
      <c r="M466" s="1">
        <v>9</v>
      </c>
      <c r="N466" s="1">
        <f>Delivery[[#This Row],[Delivery Time (min)]]-Delivery[[#This Row],[Delays (min)]]</f>
        <v>71</v>
      </c>
      <c r="O466" s="1" t="str">
        <f>IF(Delivery[[#This Row],[Delays (min)]]&gt;0,"Delayed", "On time")</f>
        <v>Delayed</v>
      </c>
      <c r="P466" s="1" t="str">
        <f>IF(Delivery[[#This Row],[Delays (min)]]&gt;15, "Extremely Delayed", IF(Delivery[[#This Row],[Delays (min)]]=0, "On time",  "Delayed"))</f>
        <v>Delayed</v>
      </c>
      <c r="Q466" s="1">
        <f>COUNTA(_xlfn.UNIQUE(Delivery[Driver ID]))</f>
        <v>100</v>
      </c>
      <c r="R466" s="1" t="s">
        <v>18</v>
      </c>
      <c r="S466" s="1">
        <f>COUNTA(_xlfn.UNIQUE(Delivery[Route]))</f>
        <v>5</v>
      </c>
      <c r="T466" s="1" t="s">
        <v>40</v>
      </c>
      <c r="U466" s="1" t="s">
        <v>27</v>
      </c>
      <c r="V466" s="1" t="s">
        <v>21</v>
      </c>
      <c r="W466" s="2">
        <v>45170.499305555553</v>
      </c>
    </row>
    <row r="467" spans="1:23" ht="15.75" customHeight="1" x14ac:dyDescent="0.35">
      <c r="A467" s="1">
        <v>1466</v>
      </c>
      <c r="B467" s="1" t="s">
        <v>600</v>
      </c>
      <c r="C467" s="1">
        <f>COUNTA(_xlfn.UNIQUE(Delivery[Delivery City]))</f>
        <v>5</v>
      </c>
      <c r="D467" s="1" t="s">
        <v>156</v>
      </c>
      <c r="E467" s="2">
        <v>45173.616666666669</v>
      </c>
      <c r="F467" s="1" t="s">
        <v>38</v>
      </c>
      <c r="G467" s="1" t="s">
        <v>31</v>
      </c>
      <c r="H467" s="20">
        <f>IFERROR(Delivery[[#This Row],[Delivery Time (min)]]/COUNTIFS(Delivery[Driver ID],Delivery[[#This Row],[Driver ID]]),"")</f>
        <v>10.470588235294118</v>
      </c>
      <c r="I467" s="17" t="str">
        <f>IFERROR((IF(COUNTIFS(Delivery[Driver ID], Delivery[[#This Row],[Driver ID]]) &lt; 16, "Under Utilized","Utilized")), "")</f>
        <v>Utilized</v>
      </c>
      <c r="J467" s="1" t="s">
        <v>16</v>
      </c>
      <c r="K467" s="1" t="s">
        <v>24</v>
      </c>
      <c r="L467" s="1">
        <v>178</v>
      </c>
      <c r="M467" s="1">
        <v>2</v>
      </c>
      <c r="N467" s="1">
        <f>Delivery[[#This Row],[Delivery Time (min)]]-Delivery[[#This Row],[Delays (min)]]</f>
        <v>176</v>
      </c>
      <c r="O467" s="1" t="str">
        <f>IF(Delivery[[#This Row],[Delays (min)]]&gt;0,"Delayed", "On time")</f>
        <v>Delayed</v>
      </c>
      <c r="P467" s="1" t="str">
        <f>IF(Delivery[[#This Row],[Delays (min)]]&gt;15, "Extremely Delayed", IF(Delivery[[#This Row],[Delays (min)]]=0, "On time",  "Delayed"))</f>
        <v>Delayed</v>
      </c>
      <c r="Q467" s="1">
        <f>COUNTA(_xlfn.UNIQUE(Delivery[Driver ID]))</f>
        <v>100</v>
      </c>
      <c r="R467" s="1" t="s">
        <v>18</v>
      </c>
      <c r="S467" s="1">
        <f>COUNTA(_xlfn.UNIQUE(Delivery[Route]))</f>
        <v>5</v>
      </c>
      <c r="T467" s="1" t="s">
        <v>40</v>
      </c>
      <c r="U467" s="1" t="s">
        <v>27</v>
      </c>
      <c r="V467" s="1" t="s">
        <v>37</v>
      </c>
      <c r="W467" s="2">
        <v>45170.643750000003</v>
      </c>
    </row>
    <row r="468" spans="1:23" ht="15.75" customHeight="1" x14ac:dyDescent="0.35">
      <c r="A468" s="1">
        <v>1467</v>
      </c>
      <c r="B468" s="1" t="s">
        <v>601</v>
      </c>
      <c r="C468" s="1">
        <f>COUNTA(_xlfn.UNIQUE(Delivery[Delivery City]))</f>
        <v>5</v>
      </c>
      <c r="D468" s="1" t="s">
        <v>150</v>
      </c>
      <c r="E468" s="2">
        <v>45174.487500000003</v>
      </c>
      <c r="F468" s="1" t="s">
        <v>38</v>
      </c>
      <c r="G468" s="1" t="s">
        <v>97</v>
      </c>
      <c r="H468" s="20">
        <f>IFERROR(Delivery[[#This Row],[Delivery Time (min)]]/COUNTIFS(Delivery[Driver ID],Delivery[[#This Row],[Driver ID]]),"")</f>
        <v>12.9375</v>
      </c>
      <c r="I468" s="17" t="str">
        <f>IFERROR((IF(COUNTIFS(Delivery[Driver ID], Delivery[[#This Row],[Driver ID]]) &lt; 16, "Under Utilized","Utilized")), "")</f>
        <v>Utilized</v>
      </c>
      <c r="J468" s="1" t="s">
        <v>34</v>
      </c>
      <c r="K468" s="1" t="s">
        <v>17</v>
      </c>
      <c r="L468" s="1">
        <v>207</v>
      </c>
      <c r="M468" s="1">
        <v>18</v>
      </c>
      <c r="N468" s="1">
        <f>Delivery[[#This Row],[Delivery Time (min)]]-Delivery[[#This Row],[Delays (min)]]</f>
        <v>189</v>
      </c>
      <c r="O468" s="1" t="str">
        <f>IF(Delivery[[#This Row],[Delays (min)]]&gt;0,"Delayed", "On time")</f>
        <v>Delayed</v>
      </c>
      <c r="P468" s="1" t="str">
        <f>IF(Delivery[[#This Row],[Delays (min)]]&gt;15, "Extremely Delayed", IF(Delivery[[#This Row],[Delays (min)]]=0, "On time",  "Delayed"))</f>
        <v>Extremely Delayed</v>
      </c>
      <c r="Q468" s="1">
        <f>COUNTA(_xlfn.UNIQUE(Delivery[Driver ID]))</f>
        <v>100</v>
      </c>
      <c r="R468" s="1" t="s">
        <v>25</v>
      </c>
      <c r="S468" s="1">
        <f>COUNTA(_xlfn.UNIQUE(Delivery[Route]))</f>
        <v>5</v>
      </c>
      <c r="T468" s="1" t="s">
        <v>40</v>
      </c>
      <c r="U468" s="1" t="s">
        <v>36</v>
      </c>
      <c r="V468" s="1" t="s">
        <v>41</v>
      </c>
      <c r="W468" s="2">
        <v>45170.660416666666</v>
      </c>
    </row>
    <row r="469" spans="1:23" ht="15.75" customHeight="1" x14ac:dyDescent="0.35">
      <c r="A469" s="1">
        <v>1468</v>
      </c>
      <c r="B469" s="1" t="s">
        <v>602</v>
      </c>
      <c r="C469" s="1">
        <f>COUNTA(_xlfn.UNIQUE(Delivery[Delivery City]))</f>
        <v>5</v>
      </c>
      <c r="D469" s="1" t="s">
        <v>154</v>
      </c>
      <c r="E469" s="2">
        <v>45172.438194444447</v>
      </c>
      <c r="F469" s="1" t="s">
        <v>38</v>
      </c>
      <c r="G469" s="1" t="s">
        <v>89</v>
      </c>
      <c r="H469" s="20">
        <f>IFERROR(Delivery[[#This Row],[Delivery Time (min)]]/COUNTIFS(Delivery[Driver ID],Delivery[[#This Row],[Driver ID]]),"")</f>
        <v>3.9</v>
      </c>
      <c r="I469" s="17" t="str">
        <f>IFERROR((IF(COUNTIFS(Delivery[Driver ID], Delivery[[#This Row],[Driver ID]]) &lt; 16, "Under Utilized","Utilized")), "")</f>
        <v>Utilized</v>
      </c>
      <c r="J469" s="1" t="s">
        <v>34</v>
      </c>
      <c r="K469" s="1" t="s">
        <v>35</v>
      </c>
      <c r="L469" s="1">
        <v>78</v>
      </c>
      <c r="M469" s="1">
        <v>15</v>
      </c>
      <c r="N469" s="1">
        <f>Delivery[[#This Row],[Delivery Time (min)]]-Delivery[[#This Row],[Delays (min)]]</f>
        <v>63</v>
      </c>
      <c r="O469" s="1" t="str">
        <f>IF(Delivery[[#This Row],[Delays (min)]]&gt;0,"Delayed", "On time")</f>
        <v>Delayed</v>
      </c>
      <c r="P469" s="1" t="str">
        <f>IF(Delivery[[#This Row],[Delays (min)]]&gt;15, "Extremely Delayed", IF(Delivery[[#This Row],[Delays (min)]]=0, "On time",  "Delayed"))</f>
        <v>Delayed</v>
      </c>
      <c r="Q469" s="1">
        <f>COUNTA(_xlfn.UNIQUE(Delivery[Driver ID]))</f>
        <v>100</v>
      </c>
      <c r="R469" s="1" t="s">
        <v>25</v>
      </c>
      <c r="S469" s="1">
        <f>COUNTA(_xlfn.UNIQUE(Delivery[Route]))</f>
        <v>5</v>
      </c>
      <c r="T469" s="1" t="s">
        <v>19</v>
      </c>
      <c r="U469" s="1" t="s">
        <v>20</v>
      </c>
      <c r="V469" s="1" t="s">
        <v>41</v>
      </c>
      <c r="W469" s="2">
        <v>45170.695833333331</v>
      </c>
    </row>
    <row r="470" spans="1:23" ht="15.75" customHeight="1" x14ac:dyDescent="0.35">
      <c r="A470" s="1">
        <v>1469</v>
      </c>
      <c r="B470" s="1" t="s">
        <v>603</v>
      </c>
      <c r="C470" s="1">
        <f>COUNTA(_xlfn.UNIQUE(Delivery[Delivery City]))</f>
        <v>5</v>
      </c>
      <c r="D470" s="1" t="s">
        <v>167</v>
      </c>
      <c r="E470" s="2">
        <v>45176.341666666667</v>
      </c>
      <c r="F470" s="1" t="s">
        <v>14</v>
      </c>
      <c r="G470" s="1" t="s">
        <v>63</v>
      </c>
      <c r="H470" s="20">
        <f>IFERROR(Delivery[[#This Row],[Delivery Time (min)]]/COUNTIFS(Delivery[Driver ID],Delivery[[#This Row],[Driver ID]]),"")</f>
        <v>8.75</v>
      </c>
      <c r="I470" s="17" t="str">
        <f>IFERROR((IF(COUNTIFS(Delivery[Driver ID], Delivery[[#This Row],[Driver ID]]) &lt; 16, "Under Utilized","Utilized")), "")</f>
        <v>Under Utilized</v>
      </c>
      <c r="J470" s="1" t="s">
        <v>16</v>
      </c>
      <c r="K470" s="1" t="s">
        <v>17</v>
      </c>
      <c r="L470" s="1">
        <v>70</v>
      </c>
      <c r="M470" s="1">
        <v>8</v>
      </c>
      <c r="N470" s="1">
        <f>Delivery[[#This Row],[Delivery Time (min)]]-Delivery[[#This Row],[Delays (min)]]</f>
        <v>62</v>
      </c>
      <c r="O470" s="1" t="str">
        <f>IF(Delivery[[#This Row],[Delays (min)]]&gt;0,"Delayed", "On time")</f>
        <v>Delayed</v>
      </c>
      <c r="P470" s="1" t="str">
        <f>IF(Delivery[[#This Row],[Delays (min)]]&gt;15, "Extremely Delayed", IF(Delivery[[#This Row],[Delays (min)]]=0, "On time",  "Delayed"))</f>
        <v>Delayed</v>
      </c>
      <c r="Q470" s="1">
        <f>COUNTA(_xlfn.UNIQUE(Delivery[Driver ID]))</f>
        <v>100</v>
      </c>
      <c r="R470" s="1" t="s">
        <v>30</v>
      </c>
      <c r="S470" s="1">
        <f>COUNTA(_xlfn.UNIQUE(Delivery[Route]))</f>
        <v>5</v>
      </c>
      <c r="T470" s="1" t="s">
        <v>43</v>
      </c>
      <c r="U470" s="1" t="s">
        <v>20</v>
      </c>
      <c r="V470" s="1" t="s">
        <v>37</v>
      </c>
      <c r="W470" s="2">
        <v>45170.386805555558</v>
      </c>
    </row>
    <row r="471" spans="1:23" ht="15.75" customHeight="1" x14ac:dyDescent="0.35">
      <c r="A471" s="1">
        <v>1470</v>
      </c>
      <c r="B471" s="1" t="s">
        <v>604</v>
      </c>
      <c r="C471" s="1">
        <f>COUNTA(_xlfn.UNIQUE(Delivery[Delivery City]))</f>
        <v>5</v>
      </c>
      <c r="D471" s="1" t="s">
        <v>167</v>
      </c>
      <c r="E471" s="2">
        <v>45171.452777777777</v>
      </c>
      <c r="F471" s="1" t="s">
        <v>14</v>
      </c>
      <c r="G471" s="1" t="s">
        <v>122</v>
      </c>
      <c r="H471" s="20">
        <f>IFERROR(Delivery[[#This Row],[Delivery Time (min)]]/COUNTIFS(Delivery[Driver ID],Delivery[[#This Row],[Driver ID]]),"")</f>
        <v>7.8181818181818183</v>
      </c>
      <c r="I471" s="17" t="str">
        <f>IFERROR((IF(COUNTIFS(Delivery[Driver ID], Delivery[[#This Row],[Driver ID]]) &lt; 16, "Under Utilized","Utilized")), "")</f>
        <v>Under Utilized</v>
      </c>
      <c r="J471" s="1" t="s">
        <v>34</v>
      </c>
      <c r="K471" s="1" t="s">
        <v>35</v>
      </c>
      <c r="L471" s="1">
        <v>86</v>
      </c>
      <c r="M471" s="1">
        <v>18</v>
      </c>
      <c r="N471" s="1">
        <f>Delivery[[#This Row],[Delivery Time (min)]]-Delivery[[#This Row],[Delays (min)]]</f>
        <v>68</v>
      </c>
      <c r="O471" s="1" t="str">
        <f>IF(Delivery[[#This Row],[Delays (min)]]&gt;0,"Delayed", "On time")</f>
        <v>Delayed</v>
      </c>
      <c r="P471" s="1" t="str">
        <f>IF(Delivery[[#This Row],[Delays (min)]]&gt;15, "Extremely Delayed", IF(Delivery[[#This Row],[Delays (min)]]=0, "On time",  "Delayed"))</f>
        <v>Extremely Delayed</v>
      </c>
      <c r="Q471" s="1">
        <f>COUNTA(_xlfn.UNIQUE(Delivery[Driver ID]))</f>
        <v>100</v>
      </c>
      <c r="R471" s="1" t="s">
        <v>25</v>
      </c>
      <c r="S471" s="1">
        <f>COUNTA(_xlfn.UNIQUE(Delivery[Route]))</f>
        <v>5</v>
      </c>
      <c r="T471" s="1" t="s">
        <v>40</v>
      </c>
      <c r="U471" s="1" t="s">
        <v>27</v>
      </c>
      <c r="V471" s="1" t="s">
        <v>37</v>
      </c>
      <c r="W471" s="2">
        <v>45170.70208333333</v>
      </c>
    </row>
    <row r="472" spans="1:23" ht="15.75" customHeight="1" x14ac:dyDescent="0.35">
      <c r="A472" s="1">
        <v>1471</v>
      </c>
      <c r="B472" s="1" t="s">
        <v>605</v>
      </c>
      <c r="C472" s="1">
        <f>COUNTA(_xlfn.UNIQUE(Delivery[Delivery City]))</f>
        <v>5</v>
      </c>
      <c r="D472" s="1" t="s">
        <v>154</v>
      </c>
      <c r="E472" s="2">
        <v>45170.640277777777</v>
      </c>
      <c r="F472" s="1" t="s">
        <v>14</v>
      </c>
      <c r="G472" s="1" t="s">
        <v>121</v>
      </c>
      <c r="H472" s="20">
        <f>IFERROR(Delivery[[#This Row],[Delivery Time (min)]]/COUNTIFS(Delivery[Driver ID],Delivery[[#This Row],[Driver ID]]),"")</f>
        <v>14.571428571428571</v>
      </c>
      <c r="I472" s="17" t="str">
        <f>IFERROR((IF(COUNTIFS(Delivery[Driver ID], Delivery[[#This Row],[Driver ID]]) &lt; 16, "Under Utilized","Utilized")), "")</f>
        <v>Under Utilized</v>
      </c>
      <c r="J472" s="1" t="s">
        <v>16</v>
      </c>
      <c r="K472" s="1" t="s">
        <v>17</v>
      </c>
      <c r="L472" s="1">
        <v>204</v>
      </c>
      <c r="M472" s="1">
        <v>8</v>
      </c>
      <c r="N472" s="1">
        <f>Delivery[[#This Row],[Delivery Time (min)]]-Delivery[[#This Row],[Delays (min)]]</f>
        <v>196</v>
      </c>
      <c r="O472" s="1" t="str">
        <f>IF(Delivery[[#This Row],[Delays (min)]]&gt;0,"Delayed", "On time")</f>
        <v>Delayed</v>
      </c>
      <c r="P472" s="1" t="str">
        <f>IF(Delivery[[#This Row],[Delays (min)]]&gt;15, "Extremely Delayed", IF(Delivery[[#This Row],[Delays (min)]]=0, "On time",  "Delayed"))</f>
        <v>Delayed</v>
      </c>
      <c r="Q472" s="1">
        <f>COUNTA(_xlfn.UNIQUE(Delivery[Driver ID]))</f>
        <v>100</v>
      </c>
      <c r="R472" s="1" t="s">
        <v>25</v>
      </c>
      <c r="S472" s="1">
        <f>COUNTA(_xlfn.UNIQUE(Delivery[Route]))</f>
        <v>5</v>
      </c>
      <c r="T472" s="1" t="s">
        <v>26</v>
      </c>
      <c r="U472" s="1" t="s">
        <v>36</v>
      </c>
      <c r="V472" s="1" t="s">
        <v>21</v>
      </c>
      <c r="W472" s="2">
        <v>45170.671527777777</v>
      </c>
    </row>
    <row r="473" spans="1:23" ht="15.75" customHeight="1" x14ac:dyDescent="0.35">
      <c r="A473" s="1">
        <v>1472</v>
      </c>
      <c r="B473" s="1" t="s">
        <v>606</v>
      </c>
      <c r="C473" s="1">
        <f>COUNTA(_xlfn.UNIQUE(Delivery[Delivery City]))</f>
        <v>5</v>
      </c>
      <c r="D473" s="1" t="s">
        <v>156</v>
      </c>
      <c r="E473" s="2">
        <v>45171.668749999997</v>
      </c>
      <c r="F473" s="1" t="s">
        <v>38</v>
      </c>
      <c r="G473" s="1" t="s">
        <v>100</v>
      </c>
      <c r="H473" s="20">
        <f>IFERROR(Delivery[[#This Row],[Delivery Time (min)]]/COUNTIFS(Delivery[Driver ID],Delivery[[#This Row],[Driver ID]]),"")</f>
        <v>15.692307692307692</v>
      </c>
      <c r="I473" s="17" t="str">
        <f>IFERROR((IF(COUNTIFS(Delivery[Driver ID], Delivery[[#This Row],[Driver ID]]) &lt; 16, "Under Utilized","Utilized")), "")</f>
        <v>Under Utilized</v>
      </c>
      <c r="J473" s="1" t="s">
        <v>34</v>
      </c>
      <c r="K473" s="1" t="s">
        <v>17</v>
      </c>
      <c r="L473" s="1">
        <v>204</v>
      </c>
      <c r="M473" s="1">
        <v>5</v>
      </c>
      <c r="N473" s="1">
        <f>Delivery[[#This Row],[Delivery Time (min)]]-Delivery[[#This Row],[Delays (min)]]</f>
        <v>199</v>
      </c>
      <c r="O473" s="1" t="str">
        <f>IF(Delivery[[#This Row],[Delays (min)]]&gt;0,"Delayed", "On time")</f>
        <v>Delayed</v>
      </c>
      <c r="P473" s="1" t="str">
        <f>IF(Delivery[[#This Row],[Delays (min)]]&gt;15, "Extremely Delayed", IF(Delivery[[#This Row],[Delays (min)]]=0, "On time",  "Delayed"))</f>
        <v>Delayed</v>
      </c>
      <c r="Q473" s="1">
        <f>COUNTA(_xlfn.UNIQUE(Delivery[Driver ID]))</f>
        <v>100</v>
      </c>
      <c r="R473" s="1" t="s">
        <v>30</v>
      </c>
      <c r="S473" s="1">
        <f>COUNTA(_xlfn.UNIQUE(Delivery[Route]))</f>
        <v>5</v>
      </c>
      <c r="T473" s="1" t="s">
        <v>32</v>
      </c>
      <c r="U473" s="1" t="s">
        <v>27</v>
      </c>
      <c r="V473" s="1" t="s">
        <v>37</v>
      </c>
      <c r="W473" s="2">
        <v>45170.706944444442</v>
      </c>
    </row>
    <row r="474" spans="1:23" ht="15.75" customHeight="1" x14ac:dyDescent="0.35">
      <c r="A474" s="1">
        <v>1473</v>
      </c>
      <c r="B474" s="1" t="s">
        <v>469</v>
      </c>
      <c r="C474" s="1">
        <f>COUNTA(_xlfn.UNIQUE(Delivery[Delivery City]))</f>
        <v>5</v>
      </c>
      <c r="D474" s="1" t="s">
        <v>167</v>
      </c>
      <c r="E474" s="2">
        <v>45170.59375</v>
      </c>
      <c r="F474" s="1" t="s">
        <v>38</v>
      </c>
      <c r="G474" s="1" t="s">
        <v>69</v>
      </c>
      <c r="H474" s="20">
        <f>IFERROR(Delivery[[#This Row],[Delivery Time (min)]]/COUNTIFS(Delivery[Driver ID],Delivery[[#This Row],[Driver ID]]),"")</f>
        <v>8</v>
      </c>
      <c r="I474" s="17" t="str">
        <f>IFERROR((IF(COUNTIFS(Delivery[Driver ID], Delivery[[#This Row],[Driver ID]]) &lt; 16, "Under Utilized","Utilized")), "")</f>
        <v>Under Utilized</v>
      </c>
      <c r="J474" s="1" t="s">
        <v>23</v>
      </c>
      <c r="K474" s="1" t="s">
        <v>47</v>
      </c>
      <c r="L474" s="1">
        <v>104</v>
      </c>
      <c r="M474" s="1">
        <v>19</v>
      </c>
      <c r="N474" s="1">
        <f>Delivery[[#This Row],[Delivery Time (min)]]-Delivery[[#This Row],[Delays (min)]]</f>
        <v>85</v>
      </c>
      <c r="O474" s="1" t="str">
        <f>IF(Delivery[[#This Row],[Delays (min)]]&gt;0,"Delayed", "On time")</f>
        <v>Delayed</v>
      </c>
      <c r="P474" s="1" t="str">
        <f>IF(Delivery[[#This Row],[Delays (min)]]&gt;15, "Extremely Delayed", IF(Delivery[[#This Row],[Delays (min)]]=0, "On time",  "Delayed"))</f>
        <v>Extremely Delayed</v>
      </c>
      <c r="Q474" s="1">
        <f>COUNTA(_xlfn.UNIQUE(Delivery[Driver ID]))</f>
        <v>100</v>
      </c>
      <c r="R474" s="1" t="s">
        <v>25</v>
      </c>
      <c r="S474" s="1">
        <f>COUNTA(_xlfn.UNIQUE(Delivery[Route]))</f>
        <v>5</v>
      </c>
      <c r="T474" s="1" t="s">
        <v>26</v>
      </c>
      <c r="U474" s="1" t="s">
        <v>20</v>
      </c>
      <c r="V474" s="1" t="s">
        <v>37</v>
      </c>
      <c r="W474" s="2">
        <v>45170.45416666667</v>
      </c>
    </row>
    <row r="475" spans="1:23" ht="15.75" customHeight="1" x14ac:dyDescent="0.35">
      <c r="A475" s="1">
        <v>1474</v>
      </c>
      <c r="B475" s="1" t="s">
        <v>607</v>
      </c>
      <c r="C475" s="1">
        <f>COUNTA(_xlfn.UNIQUE(Delivery[Delivery City]))</f>
        <v>5</v>
      </c>
      <c r="D475" s="1" t="s">
        <v>150</v>
      </c>
      <c r="E475" s="2">
        <v>45173.51458333333</v>
      </c>
      <c r="F475" s="1" t="s">
        <v>38</v>
      </c>
      <c r="G475" s="1" t="s">
        <v>46</v>
      </c>
      <c r="H475" s="20">
        <f>IFERROR(Delivery[[#This Row],[Delivery Time (min)]]/COUNTIFS(Delivery[Driver ID],Delivery[[#This Row],[Driver ID]]),"")</f>
        <v>5.1052631578947372</v>
      </c>
      <c r="I475" s="17" t="str">
        <f>IFERROR((IF(COUNTIFS(Delivery[Driver ID], Delivery[[#This Row],[Driver ID]]) &lt; 16, "Under Utilized","Utilized")), "")</f>
        <v>Utilized</v>
      </c>
      <c r="J475" s="1" t="s">
        <v>23</v>
      </c>
      <c r="K475" s="1" t="s">
        <v>17</v>
      </c>
      <c r="L475" s="1">
        <v>97</v>
      </c>
      <c r="M475" s="1">
        <v>23</v>
      </c>
      <c r="N475" s="1">
        <f>Delivery[[#This Row],[Delivery Time (min)]]-Delivery[[#This Row],[Delays (min)]]</f>
        <v>74</v>
      </c>
      <c r="O475" s="1" t="str">
        <f>IF(Delivery[[#This Row],[Delays (min)]]&gt;0,"Delayed", "On time")</f>
        <v>Delayed</v>
      </c>
      <c r="P475" s="1" t="str">
        <f>IF(Delivery[[#This Row],[Delays (min)]]&gt;15, "Extremely Delayed", IF(Delivery[[#This Row],[Delays (min)]]=0, "On time",  "Delayed"))</f>
        <v>Extremely Delayed</v>
      </c>
      <c r="Q475" s="1">
        <f>COUNTA(_xlfn.UNIQUE(Delivery[Driver ID]))</f>
        <v>100</v>
      </c>
      <c r="R475" s="1" t="s">
        <v>30</v>
      </c>
      <c r="S475" s="1">
        <f>COUNTA(_xlfn.UNIQUE(Delivery[Route]))</f>
        <v>5</v>
      </c>
      <c r="T475" s="1" t="s">
        <v>40</v>
      </c>
      <c r="U475" s="1" t="s">
        <v>36</v>
      </c>
      <c r="V475" s="1" t="s">
        <v>41</v>
      </c>
      <c r="W475" s="2">
        <v>45170.569444444445</v>
      </c>
    </row>
    <row r="476" spans="1:23" ht="15.75" customHeight="1" x14ac:dyDescent="0.35">
      <c r="A476" s="1">
        <v>1475</v>
      </c>
      <c r="B476" s="1" t="s">
        <v>608</v>
      </c>
      <c r="C476" s="1">
        <f>COUNTA(_xlfn.UNIQUE(Delivery[Delivery City]))</f>
        <v>5</v>
      </c>
      <c r="D476" s="1" t="s">
        <v>156</v>
      </c>
      <c r="E476" s="2">
        <v>45173.35</v>
      </c>
      <c r="F476" s="1" t="s">
        <v>14</v>
      </c>
      <c r="G476" s="1" t="s">
        <v>55</v>
      </c>
      <c r="H476" s="20">
        <f>IFERROR(Delivery[[#This Row],[Delivery Time (min)]]/COUNTIFS(Delivery[Driver ID],Delivery[[#This Row],[Driver ID]]),"")</f>
        <v>5.6428571428571432</v>
      </c>
      <c r="I476" s="17" t="str">
        <f>IFERROR((IF(COUNTIFS(Delivery[Driver ID], Delivery[[#This Row],[Driver ID]]) &lt; 16, "Under Utilized","Utilized")), "")</f>
        <v>Under Utilized</v>
      </c>
      <c r="J476" s="1" t="s">
        <v>16</v>
      </c>
      <c r="K476" s="1" t="s">
        <v>47</v>
      </c>
      <c r="L476" s="1">
        <v>79</v>
      </c>
      <c r="M476" s="1">
        <v>10</v>
      </c>
      <c r="N476" s="1">
        <f>Delivery[[#This Row],[Delivery Time (min)]]-Delivery[[#This Row],[Delays (min)]]</f>
        <v>69</v>
      </c>
      <c r="O476" s="1" t="str">
        <f>IF(Delivery[[#This Row],[Delays (min)]]&gt;0,"Delayed", "On time")</f>
        <v>Delayed</v>
      </c>
      <c r="P476" s="1" t="str">
        <f>IF(Delivery[[#This Row],[Delays (min)]]&gt;15, "Extremely Delayed", IF(Delivery[[#This Row],[Delays (min)]]=0, "On time",  "Delayed"))</f>
        <v>Delayed</v>
      </c>
      <c r="Q476" s="1">
        <f>COUNTA(_xlfn.UNIQUE(Delivery[Driver ID]))</f>
        <v>100</v>
      </c>
      <c r="R476" s="1" t="s">
        <v>18</v>
      </c>
      <c r="S476" s="1">
        <f>COUNTA(_xlfn.UNIQUE(Delivery[Route]))</f>
        <v>5</v>
      </c>
      <c r="T476" s="1" t="s">
        <v>26</v>
      </c>
      <c r="U476" s="1" t="s">
        <v>36</v>
      </c>
      <c r="V476" s="1" t="s">
        <v>21</v>
      </c>
      <c r="W476" s="2">
        <v>45170.53402777778</v>
      </c>
    </row>
    <row r="477" spans="1:23" ht="15.75" customHeight="1" x14ac:dyDescent="0.35">
      <c r="A477" s="1">
        <v>1476</v>
      </c>
      <c r="B477" s="1" t="s">
        <v>609</v>
      </c>
      <c r="C477" s="1">
        <f>COUNTA(_xlfn.UNIQUE(Delivery[Delivery City]))</f>
        <v>5</v>
      </c>
      <c r="D477" s="1" t="s">
        <v>156</v>
      </c>
      <c r="E477" s="2">
        <v>45172.573611111111</v>
      </c>
      <c r="F477" s="1" t="s">
        <v>14</v>
      </c>
      <c r="G477" s="1" t="s">
        <v>131</v>
      </c>
      <c r="H477" s="20">
        <f>IFERROR(Delivery[[#This Row],[Delivery Time (min)]]/COUNTIFS(Delivery[Driver ID],Delivery[[#This Row],[Driver ID]]),"")</f>
        <v>7.8888888888888893</v>
      </c>
      <c r="I477" s="17" t="str">
        <f>IFERROR((IF(COUNTIFS(Delivery[Driver ID], Delivery[[#This Row],[Driver ID]]) &lt; 16, "Under Utilized","Utilized")), "")</f>
        <v>Under Utilized</v>
      </c>
      <c r="J477" s="1" t="s">
        <v>16</v>
      </c>
      <c r="K477" s="1" t="s">
        <v>35</v>
      </c>
      <c r="L477" s="1">
        <v>71</v>
      </c>
      <c r="M477" s="1">
        <v>14</v>
      </c>
      <c r="N477" s="1">
        <f>Delivery[[#This Row],[Delivery Time (min)]]-Delivery[[#This Row],[Delays (min)]]</f>
        <v>57</v>
      </c>
      <c r="O477" s="1" t="str">
        <f>IF(Delivery[[#This Row],[Delays (min)]]&gt;0,"Delayed", "On time")</f>
        <v>Delayed</v>
      </c>
      <c r="P477" s="1" t="str">
        <f>IF(Delivery[[#This Row],[Delays (min)]]&gt;15, "Extremely Delayed", IF(Delivery[[#This Row],[Delays (min)]]=0, "On time",  "Delayed"))</f>
        <v>Delayed</v>
      </c>
      <c r="Q477" s="1">
        <f>COUNTA(_xlfn.UNIQUE(Delivery[Driver ID]))</f>
        <v>100</v>
      </c>
      <c r="R477" s="1" t="s">
        <v>18</v>
      </c>
      <c r="S477" s="1">
        <f>COUNTA(_xlfn.UNIQUE(Delivery[Route]))</f>
        <v>5</v>
      </c>
      <c r="T477" s="1" t="s">
        <v>26</v>
      </c>
      <c r="U477" s="1" t="s">
        <v>27</v>
      </c>
      <c r="V477" s="1" t="s">
        <v>41</v>
      </c>
      <c r="W477" s="2">
        <v>45170.69027777778</v>
      </c>
    </row>
    <row r="478" spans="1:23" ht="15.75" customHeight="1" x14ac:dyDescent="0.35">
      <c r="A478" s="1">
        <v>1477</v>
      </c>
      <c r="B478" s="1" t="s">
        <v>610</v>
      </c>
      <c r="C478" s="1">
        <f>COUNTA(_xlfn.UNIQUE(Delivery[Delivery City]))</f>
        <v>5</v>
      </c>
      <c r="D478" s="1" t="s">
        <v>154</v>
      </c>
      <c r="E478" s="2">
        <v>45173.527083333334</v>
      </c>
      <c r="F478" s="1" t="s">
        <v>38</v>
      </c>
      <c r="G478" s="1" t="s">
        <v>77</v>
      </c>
      <c r="H478" s="20">
        <f>IFERROR(Delivery[[#This Row],[Delivery Time (min)]]/COUNTIFS(Delivery[Driver ID],Delivery[[#This Row],[Driver ID]]),"")</f>
        <v>12.714285714285714</v>
      </c>
      <c r="I478" s="17" t="str">
        <f>IFERROR((IF(COUNTIFS(Delivery[Driver ID], Delivery[[#This Row],[Driver ID]]) &lt; 16, "Under Utilized","Utilized")), "")</f>
        <v>Under Utilized</v>
      </c>
      <c r="J478" s="1" t="s">
        <v>34</v>
      </c>
      <c r="K478" s="1" t="s">
        <v>29</v>
      </c>
      <c r="L478" s="1">
        <v>178</v>
      </c>
      <c r="M478" s="1">
        <v>25</v>
      </c>
      <c r="N478" s="1">
        <f>Delivery[[#This Row],[Delivery Time (min)]]-Delivery[[#This Row],[Delays (min)]]</f>
        <v>153</v>
      </c>
      <c r="O478" s="1" t="str">
        <f>IF(Delivery[[#This Row],[Delays (min)]]&gt;0,"Delayed", "On time")</f>
        <v>Delayed</v>
      </c>
      <c r="P478" s="1" t="str">
        <f>IF(Delivery[[#This Row],[Delays (min)]]&gt;15, "Extremely Delayed", IF(Delivery[[#This Row],[Delays (min)]]=0, "On time",  "Delayed"))</f>
        <v>Extremely Delayed</v>
      </c>
      <c r="Q478" s="1">
        <f>COUNTA(_xlfn.UNIQUE(Delivery[Driver ID]))</f>
        <v>100</v>
      </c>
      <c r="R478" s="1" t="s">
        <v>18</v>
      </c>
      <c r="S478" s="1">
        <f>COUNTA(_xlfn.UNIQUE(Delivery[Route]))</f>
        <v>5</v>
      </c>
      <c r="T478" s="1" t="s">
        <v>19</v>
      </c>
      <c r="U478" s="1" t="s">
        <v>20</v>
      </c>
      <c r="V478" s="1" t="s">
        <v>41</v>
      </c>
      <c r="W478" s="2">
        <v>45170.629166666666</v>
      </c>
    </row>
    <row r="479" spans="1:23" ht="15.75" customHeight="1" x14ac:dyDescent="0.35">
      <c r="A479" s="1">
        <v>1478</v>
      </c>
      <c r="B479" s="1" t="s">
        <v>611</v>
      </c>
      <c r="C479" s="1">
        <f>COUNTA(_xlfn.UNIQUE(Delivery[Delivery City]))</f>
        <v>5</v>
      </c>
      <c r="D479" s="1" t="s">
        <v>159</v>
      </c>
      <c r="E479" s="2">
        <v>45173.57916666667</v>
      </c>
      <c r="F479" s="1" t="s">
        <v>14</v>
      </c>
      <c r="G479" s="1" t="s">
        <v>83</v>
      </c>
      <c r="H479" s="20">
        <f>IFERROR(Delivery[[#This Row],[Delivery Time (min)]]/COUNTIFS(Delivery[Driver ID],Delivery[[#This Row],[Driver ID]]),"")</f>
        <v>8.6428571428571423</v>
      </c>
      <c r="I479" s="17" t="str">
        <f>IFERROR((IF(COUNTIFS(Delivery[Driver ID], Delivery[[#This Row],[Driver ID]]) &lt; 16, "Under Utilized","Utilized")), "")</f>
        <v>Under Utilized</v>
      </c>
      <c r="J479" s="1" t="s">
        <v>23</v>
      </c>
      <c r="K479" s="1" t="s">
        <v>29</v>
      </c>
      <c r="L479" s="1">
        <v>121</v>
      </c>
      <c r="M479" s="1">
        <v>3</v>
      </c>
      <c r="N479" s="1">
        <f>Delivery[[#This Row],[Delivery Time (min)]]-Delivery[[#This Row],[Delays (min)]]</f>
        <v>118</v>
      </c>
      <c r="O479" s="1" t="str">
        <f>IF(Delivery[[#This Row],[Delays (min)]]&gt;0,"Delayed", "On time")</f>
        <v>Delayed</v>
      </c>
      <c r="P479" s="1" t="str">
        <f>IF(Delivery[[#This Row],[Delays (min)]]&gt;15, "Extremely Delayed", IF(Delivery[[#This Row],[Delays (min)]]=0, "On time",  "Delayed"))</f>
        <v>Delayed</v>
      </c>
      <c r="Q479" s="1">
        <f>COUNTA(_xlfn.UNIQUE(Delivery[Driver ID]))</f>
        <v>100</v>
      </c>
      <c r="R479" s="1" t="s">
        <v>25</v>
      </c>
      <c r="S479" s="1">
        <f>COUNTA(_xlfn.UNIQUE(Delivery[Route]))</f>
        <v>5</v>
      </c>
      <c r="T479" s="1" t="s">
        <v>19</v>
      </c>
      <c r="U479" s="1" t="s">
        <v>27</v>
      </c>
      <c r="V479" s="1" t="s">
        <v>37</v>
      </c>
      <c r="W479" s="2">
        <v>45170.540972222225</v>
      </c>
    </row>
    <row r="480" spans="1:23" ht="15.75" customHeight="1" x14ac:dyDescent="0.35">
      <c r="A480" s="1">
        <v>1479</v>
      </c>
      <c r="B480" s="1" t="s">
        <v>612</v>
      </c>
      <c r="C480" s="1">
        <f>COUNTA(_xlfn.UNIQUE(Delivery[Delivery City]))</f>
        <v>5</v>
      </c>
      <c r="D480" s="1" t="s">
        <v>159</v>
      </c>
      <c r="E480" s="2">
        <v>45170.5</v>
      </c>
      <c r="F480" s="1" t="s">
        <v>38</v>
      </c>
      <c r="G480" s="1" t="s">
        <v>84</v>
      </c>
      <c r="H480" s="20">
        <f>IFERROR(Delivery[[#This Row],[Delivery Time (min)]]/COUNTIFS(Delivery[Driver ID],Delivery[[#This Row],[Driver ID]]),"")</f>
        <v>13.142857142857142</v>
      </c>
      <c r="I480" s="17" t="str">
        <f>IFERROR((IF(COUNTIFS(Delivery[Driver ID], Delivery[[#This Row],[Driver ID]]) &lt; 16, "Under Utilized","Utilized")), "")</f>
        <v>Under Utilized</v>
      </c>
      <c r="J480" s="1" t="s">
        <v>16</v>
      </c>
      <c r="K480" s="1" t="s">
        <v>47</v>
      </c>
      <c r="L480" s="1">
        <v>184</v>
      </c>
      <c r="M480" s="1">
        <v>19</v>
      </c>
      <c r="N480" s="1">
        <f>Delivery[[#This Row],[Delivery Time (min)]]-Delivery[[#This Row],[Delays (min)]]</f>
        <v>165</v>
      </c>
      <c r="O480" s="1" t="str">
        <f>IF(Delivery[[#This Row],[Delays (min)]]&gt;0,"Delayed", "On time")</f>
        <v>Delayed</v>
      </c>
      <c r="P480" s="1" t="str">
        <f>IF(Delivery[[#This Row],[Delays (min)]]&gt;15, "Extremely Delayed", IF(Delivery[[#This Row],[Delays (min)]]=0, "On time",  "Delayed"))</f>
        <v>Extremely Delayed</v>
      </c>
      <c r="Q480" s="1">
        <f>COUNTA(_xlfn.UNIQUE(Delivery[Driver ID]))</f>
        <v>100</v>
      </c>
      <c r="R480" s="1" t="s">
        <v>18</v>
      </c>
      <c r="S480" s="1">
        <f>COUNTA(_xlfn.UNIQUE(Delivery[Route]))</f>
        <v>5</v>
      </c>
      <c r="T480" s="1" t="s">
        <v>19</v>
      </c>
      <c r="U480" s="1" t="s">
        <v>27</v>
      </c>
      <c r="V480" s="1" t="s">
        <v>21</v>
      </c>
      <c r="W480" s="2">
        <v>45170.52847222222</v>
      </c>
    </row>
    <row r="481" spans="1:23" ht="15.75" customHeight="1" x14ac:dyDescent="0.35">
      <c r="A481" s="1">
        <v>1480</v>
      </c>
      <c r="B481" s="1" t="s">
        <v>363</v>
      </c>
      <c r="C481" s="1">
        <f>COUNTA(_xlfn.UNIQUE(Delivery[Delivery City]))</f>
        <v>5</v>
      </c>
      <c r="D481" s="1" t="s">
        <v>150</v>
      </c>
      <c r="E481" s="2">
        <v>45171.397222222222</v>
      </c>
      <c r="F481" s="1" t="s">
        <v>38</v>
      </c>
      <c r="G481" s="1" t="s">
        <v>85</v>
      </c>
      <c r="H481" s="20">
        <f>IFERROR(Delivery[[#This Row],[Delivery Time (min)]]/COUNTIFS(Delivery[Driver ID],Delivery[[#This Row],[Driver ID]]),"")</f>
        <v>7</v>
      </c>
      <c r="I481" s="17" t="str">
        <f>IFERROR((IF(COUNTIFS(Delivery[Driver ID], Delivery[[#This Row],[Driver ID]]) &lt; 16, "Under Utilized","Utilized")), "")</f>
        <v>Under Utilized</v>
      </c>
      <c r="J481" s="1" t="s">
        <v>23</v>
      </c>
      <c r="K481" s="1" t="s">
        <v>29</v>
      </c>
      <c r="L481" s="1">
        <v>77</v>
      </c>
      <c r="M481" s="1">
        <v>28</v>
      </c>
      <c r="N481" s="1">
        <f>Delivery[[#This Row],[Delivery Time (min)]]-Delivery[[#This Row],[Delays (min)]]</f>
        <v>49</v>
      </c>
      <c r="O481" s="1" t="str">
        <f>IF(Delivery[[#This Row],[Delays (min)]]&gt;0,"Delayed", "On time")</f>
        <v>Delayed</v>
      </c>
      <c r="P481" s="1" t="str">
        <f>IF(Delivery[[#This Row],[Delays (min)]]&gt;15, "Extremely Delayed", IF(Delivery[[#This Row],[Delays (min)]]=0, "On time",  "Delayed"))</f>
        <v>Extremely Delayed</v>
      </c>
      <c r="Q481" s="1">
        <f>COUNTA(_xlfn.UNIQUE(Delivery[Driver ID]))</f>
        <v>100</v>
      </c>
      <c r="R481" s="1" t="s">
        <v>18</v>
      </c>
      <c r="S481" s="1">
        <f>COUNTA(_xlfn.UNIQUE(Delivery[Route]))</f>
        <v>5</v>
      </c>
      <c r="T481" s="1" t="s">
        <v>19</v>
      </c>
      <c r="U481" s="1" t="s">
        <v>27</v>
      </c>
      <c r="V481" s="1" t="s">
        <v>37</v>
      </c>
      <c r="W481" s="2">
        <v>45170.652777777781</v>
      </c>
    </row>
    <row r="482" spans="1:23" ht="15.75" customHeight="1" x14ac:dyDescent="0.35">
      <c r="A482" s="1">
        <v>1481</v>
      </c>
      <c r="B482" s="1" t="s">
        <v>178</v>
      </c>
      <c r="C482" s="1">
        <f>COUNTA(_xlfn.UNIQUE(Delivery[Delivery City]))</f>
        <v>5</v>
      </c>
      <c r="D482" s="1" t="s">
        <v>150</v>
      </c>
      <c r="E482" s="2">
        <v>45177.602777777778</v>
      </c>
      <c r="F482" s="1" t="s">
        <v>38</v>
      </c>
      <c r="G482" s="1" t="s">
        <v>39</v>
      </c>
      <c r="H482" s="20">
        <f>IFERROR(Delivery[[#This Row],[Delivery Time (min)]]/COUNTIFS(Delivery[Driver ID],Delivery[[#This Row],[Driver ID]]),"")</f>
        <v>6.4</v>
      </c>
      <c r="I482" s="17" t="str">
        <f>IFERROR((IF(COUNTIFS(Delivery[Driver ID], Delivery[[#This Row],[Driver ID]]) &lt; 16, "Under Utilized","Utilized")), "")</f>
        <v>Utilized</v>
      </c>
      <c r="J482" s="1" t="s">
        <v>16</v>
      </c>
      <c r="K482" s="1" t="s">
        <v>47</v>
      </c>
      <c r="L482" s="1">
        <v>128</v>
      </c>
      <c r="M482" s="1">
        <v>13</v>
      </c>
      <c r="N482" s="1">
        <f>Delivery[[#This Row],[Delivery Time (min)]]-Delivery[[#This Row],[Delays (min)]]</f>
        <v>115</v>
      </c>
      <c r="O482" s="1" t="str">
        <f>IF(Delivery[[#This Row],[Delays (min)]]&gt;0,"Delayed", "On time")</f>
        <v>Delayed</v>
      </c>
      <c r="P482" s="1" t="str">
        <f>IF(Delivery[[#This Row],[Delays (min)]]&gt;15, "Extremely Delayed", IF(Delivery[[#This Row],[Delays (min)]]=0, "On time",  "Delayed"))</f>
        <v>Delayed</v>
      </c>
      <c r="Q482" s="1">
        <f>COUNTA(_xlfn.UNIQUE(Delivery[Driver ID]))</f>
        <v>100</v>
      </c>
      <c r="R482" s="1" t="s">
        <v>30</v>
      </c>
      <c r="S482" s="1">
        <f>COUNTA(_xlfn.UNIQUE(Delivery[Route]))</f>
        <v>5</v>
      </c>
      <c r="T482" s="1" t="s">
        <v>40</v>
      </c>
      <c r="U482" s="1" t="s">
        <v>27</v>
      </c>
      <c r="V482" s="1" t="s">
        <v>37</v>
      </c>
      <c r="W482" s="2">
        <v>45170.632638888892</v>
      </c>
    </row>
    <row r="483" spans="1:23" ht="15.75" customHeight="1" x14ac:dyDescent="0.35">
      <c r="A483" s="1">
        <v>1482</v>
      </c>
      <c r="B483" s="1" t="s">
        <v>613</v>
      </c>
      <c r="C483" s="1">
        <f>COUNTA(_xlfn.UNIQUE(Delivery[Delivery City]))</f>
        <v>5</v>
      </c>
      <c r="D483" s="1" t="s">
        <v>156</v>
      </c>
      <c r="E483" s="2">
        <v>45171.679166666669</v>
      </c>
      <c r="F483" s="1" t="s">
        <v>38</v>
      </c>
      <c r="G483" s="1" t="s">
        <v>127</v>
      </c>
      <c r="H483" s="20">
        <f>IFERROR(Delivery[[#This Row],[Delivery Time (min)]]/COUNTIFS(Delivery[Driver ID],Delivery[[#This Row],[Driver ID]]),"")</f>
        <v>14.8</v>
      </c>
      <c r="I483" s="17" t="str">
        <f>IFERROR((IF(COUNTIFS(Delivery[Driver ID], Delivery[[#This Row],[Driver ID]]) &lt; 16, "Under Utilized","Utilized")), "")</f>
        <v>Under Utilized</v>
      </c>
      <c r="J483" s="1" t="s">
        <v>16</v>
      </c>
      <c r="K483" s="1" t="s">
        <v>24</v>
      </c>
      <c r="L483" s="1">
        <v>222</v>
      </c>
      <c r="M483" s="1">
        <v>10</v>
      </c>
      <c r="N483" s="1">
        <f>Delivery[[#This Row],[Delivery Time (min)]]-Delivery[[#This Row],[Delays (min)]]</f>
        <v>212</v>
      </c>
      <c r="O483" s="1" t="str">
        <f>IF(Delivery[[#This Row],[Delays (min)]]&gt;0,"Delayed", "On time")</f>
        <v>Delayed</v>
      </c>
      <c r="P483" s="1" t="str">
        <f>IF(Delivery[[#This Row],[Delays (min)]]&gt;15, "Extremely Delayed", IF(Delivery[[#This Row],[Delays (min)]]=0, "On time",  "Delayed"))</f>
        <v>Delayed</v>
      </c>
      <c r="Q483" s="1">
        <f>COUNTA(_xlfn.UNIQUE(Delivery[Driver ID]))</f>
        <v>100</v>
      </c>
      <c r="R483" s="1" t="s">
        <v>18</v>
      </c>
      <c r="S483" s="1">
        <f>COUNTA(_xlfn.UNIQUE(Delivery[Route]))</f>
        <v>5</v>
      </c>
      <c r="T483" s="1" t="s">
        <v>40</v>
      </c>
      <c r="U483" s="1" t="s">
        <v>36</v>
      </c>
      <c r="V483" s="1" t="s">
        <v>41</v>
      </c>
      <c r="W483" s="2">
        <v>45170.354861111111</v>
      </c>
    </row>
    <row r="484" spans="1:23" ht="15.75" customHeight="1" x14ac:dyDescent="0.35">
      <c r="A484" s="1">
        <v>1483</v>
      </c>
      <c r="B484" s="1" t="s">
        <v>614</v>
      </c>
      <c r="C484" s="1">
        <f>COUNTA(_xlfn.UNIQUE(Delivery[Delivery City]))</f>
        <v>5</v>
      </c>
      <c r="D484" s="1" t="s">
        <v>154</v>
      </c>
      <c r="E484" s="2">
        <v>45172.598611111112</v>
      </c>
      <c r="F484" s="1" t="s">
        <v>38</v>
      </c>
      <c r="G484" s="1" t="s">
        <v>80</v>
      </c>
      <c r="H484" s="20">
        <f>IFERROR(Delivery[[#This Row],[Delivery Time (min)]]/COUNTIFS(Delivery[Driver ID],Delivery[[#This Row],[Driver ID]]),"")</f>
        <v>4.5999999999999996</v>
      </c>
      <c r="I484" s="17" t="str">
        <f>IFERROR((IF(COUNTIFS(Delivery[Driver ID], Delivery[[#This Row],[Driver ID]]) &lt; 16, "Under Utilized","Utilized")), "")</f>
        <v>Under Utilized</v>
      </c>
      <c r="J484" s="1" t="s">
        <v>34</v>
      </c>
      <c r="K484" s="1" t="s">
        <v>17</v>
      </c>
      <c r="L484" s="1">
        <v>69</v>
      </c>
      <c r="M484" s="1">
        <v>22</v>
      </c>
      <c r="N484" s="1">
        <f>Delivery[[#This Row],[Delivery Time (min)]]-Delivery[[#This Row],[Delays (min)]]</f>
        <v>47</v>
      </c>
      <c r="O484" s="1" t="str">
        <f>IF(Delivery[[#This Row],[Delays (min)]]&gt;0,"Delayed", "On time")</f>
        <v>Delayed</v>
      </c>
      <c r="P484" s="1" t="str">
        <f>IF(Delivery[[#This Row],[Delays (min)]]&gt;15, "Extremely Delayed", IF(Delivery[[#This Row],[Delays (min)]]=0, "On time",  "Delayed"))</f>
        <v>Extremely Delayed</v>
      </c>
      <c r="Q484" s="1">
        <f>COUNTA(_xlfn.UNIQUE(Delivery[Driver ID]))</f>
        <v>100</v>
      </c>
      <c r="R484" s="1" t="s">
        <v>18</v>
      </c>
      <c r="S484" s="1">
        <f>COUNTA(_xlfn.UNIQUE(Delivery[Route]))</f>
        <v>5</v>
      </c>
      <c r="T484" s="1" t="s">
        <v>40</v>
      </c>
      <c r="U484" s="1" t="s">
        <v>27</v>
      </c>
      <c r="V484" s="1" t="s">
        <v>21</v>
      </c>
      <c r="W484" s="2">
        <v>45170.490972222222</v>
      </c>
    </row>
    <row r="485" spans="1:23" ht="15.75" customHeight="1" x14ac:dyDescent="0.35">
      <c r="A485" s="1">
        <v>1484</v>
      </c>
      <c r="B485" s="1" t="s">
        <v>615</v>
      </c>
      <c r="C485" s="1">
        <f>COUNTA(_xlfn.UNIQUE(Delivery[Delivery City]))</f>
        <v>5</v>
      </c>
      <c r="D485" s="1" t="s">
        <v>167</v>
      </c>
      <c r="E485" s="2">
        <v>45174.511111111111</v>
      </c>
      <c r="F485" s="1" t="s">
        <v>38</v>
      </c>
      <c r="G485" s="1" t="s">
        <v>64</v>
      </c>
      <c r="H485" s="20">
        <f>IFERROR(Delivery[[#This Row],[Delivery Time (min)]]/COUNTIFS(Delivery[Driver ID],Delivery[[#This Row],[Driver ID]]),"")</f>
        <v>4.2380952380952381</v>
      </c>
      <c r="I485" s="17" t="str">
        <f>IFERROR((IF(COUNTIFS(Delivery[Driver ID], Delivery[[#This Row],[Driver ID]]) &lt; 16, "Under Utilized","Utilized")), "")</f>
        <v>Utilized</v>
      </c>
      <c r="J485" s="1" t="s">
        <v>34</v>
      </c>
      <c r="K485" s="1" t="s">
        <v>35</v>
      </c>
      <c r="L485" s="1">
        <v>89</v>
      </c>
      <c r="M485" s="1">
        <v>28</v>
      </c>
      <c r="N485" s="1">
        <f>Delivery[[#This Row],[Delivery Time (min)]]-Delivery[[#This Row],[Delays (min)]]</f>
        <v>61</v>
      </c>
      <c r="O485" s="1" t="str">
        <f>IF(Delivery[[#This Row],[Delays (min)]]&gt;0,"Delayed", "On time")</f>
        <v>Delayed</v>
      </c>
      <c r="P485" s="1" t="str">
        <f>IF(Delivery[[#This Row],[Delays (min)]]&gt;15, "Extremely Delayed", IF(Delivery[[#This Row],[Delays (min)]]=0, "On time",  "Delayed"))</f>
        <v>Extremely Delayed</v>
      </c>
      <c r="Q485" s="1">
        <f>COUNTA(_xlfn.UNIQUE(Delivery[Driver ID]))</f>
        <v>100</v>
      </c>
      <c r="R485" s="1" t="s">
        <v>18</v>
      </c>
      <c r="S485" s="1">
        <f>COUNTA(_xlfn.UNIQUE(Delivery[Route]))</f>
        <v>5</v>
      </c>
      <c r="T485" s="1" t="s">
        <v>26</v>
      </c>
      <c r="U485" s="1" t="s">
        <v>20</v>
      </c>
      <c r="V485" s="1" t="s">
        <v>37</v>
      </c>
      <c r="W485" s="2">
        <v>45170.571527777778</v>
      </c>
    </row>
    <row r="486" spans="1:23" ht="15.75" customHeight="1" x14ac:dyDescent="0.35">
      <c r="A486" s="1">
        <v>1485</v>
      </c>
      <c r="B486" s="1" t="s">
        <v>616</v>
      </c>
      <c r="C486" s="1">
        <f>COUNTA(_xlfn.UNIQUE(Delivery[Delivery City]))</f>
        <v>5</v>
      </c>
      <c r="D486" s="1" t="s">
        <v>150</v>
      </c>
      <c r="E486" s="2">
        <v>45174.552777777775</v>
      </c>
      <c r="F486" s="1" t="s">
        <v>14</v>
      </c>
      <c r="G486" s="1" t="s">
        <v>45</v>
      </c>
      <c r="H486" s="20">
        <f>IFERROR(Delivery[[#This Row],[Delivery Time (min)]]/COUNTIFS(Delivery[Driver ID],Delivery[[#This Row],[Driver ID]]),"")</f>
        <v>11.4375</v>
      </c>
      <c r="I486" s="17" t="str">
        <f>IFERROR((IF(COUNTIFS(Delivery[Driver ID], Delivery[[#This Row],[Driver ID]]) &lt; 16, "Under Utilized","Utilized")), "")</f>
        <v>Utilized</v>
      </c>
      <c r="J486" s="1" t="s">
        <v>34</v>
      </c>
      <c r="K486" s="1" t="s">
        <v>29</v>
      </c>
      <c r="L486" s="1">
        <v>183</v>
      </c>
      <c r="M486" s="1">
        <v>15</v>
      </c>
      <c r="N486" s="1">
        <f>Delivery[[#This Row],[Delivery Time (min)]]-Delivery[[#This Row],[Delays (min)]]</f>
        <v>168</v>
      </c>
      <c r="O486" s="1" t="str">
        <f>IF(Delivery[[#This Row],[Delays (min)]]&gt;0,"Delayed", "On time")</f>
        <v>Delayed</v>
      </c>
      <c r="P486" s="1" t="str">
        <f>IF(Delivery[[#This Row],[Delays (min)]]&gt;15, "Extremely Delayed", IF(Delivery[[#This Row],[Delays (min)]]=0, "On time",  "Delayed"))</f>
        <v>Delayed</v>
      </c>
      <c r="Q486" s="1">
        <f>COUNTA(_xlfn.UNIQUE(Delivery[Driver ID]))</f>
        <v>100</v>
      </c>
      <c r="R486" s="1" t="s">
        <v>25</v>
      </c>
      <c r="S486" s="1">
        <f>COUNTA(_xlfn.UNIQUE(Delivery[Route]))</f>
        <v>5</v>
      </c>
      <c r="T486" s="1" t="s">
        <v>40</v>
      </c>
      <c r="U486" s="1" t="s">
        <v>20</v>
      </c>
      <c r="V486" s="1" t="s">
        <v>41</v>
      </c>
      <c r="W486" s="2">
        <v>45170.676388888889</v>
      </c>
    </row>
    <row r="487" spans="1:23" ht="15.75" customHeight="1" x14ac:dyDescent="0.35">
      <c r="A487" s="1">
        <v>1486</v>
      </c>
      <c r="B487" s="1" t="s">
        <v>617</v>
      </c>
      <c r="C487" s="1">
        <f>COUNTA(_xlfn.UNIQUE(Delivery[Delivery City]))</f>
        <v>5</v>
      </c>
      <c r="D487" s="1" t="s">
        <v>156</v>
      </c>
      <c r="E487" s="2">
        <v>45173.585416666669</v>
      </c>
      <c r="F487" s="1" t="s">
        <v>38</v>
      </c>
      <c r="G487" s="1" t="s">
        <v>130</v>
      </c>
      <c r="H487" s="20">
        <f>IFERROR(Delivery[[#This Row],[Delivery Time (min)]]/COUNTIFS(Delivery[Driver ID],Delivery[[#This Row],[Driver ID]]),"")</f>
        <v>7.25</v>
      </c>
      <c r="I487" s="17" t="str">
        <f>IFERROR((IF(COUNTIFS(Delivery[Driver ID], Delivery[[#This Row],[Driver ID]]) &lt; 16, "Under Utilized","Utilized")), "")</f>
        <v>Utilized</v>
      </c>
      <c r="J487" s="1" t="s">
        <v>16</v>
      </c>
      <c r="K487" s="1" t="s">
        <v>29</v>
      </c>
      <c r="L487" s="1">
        <v>116</v>
      </c>
      <c r="M487" s="1">
        <v>11</v>
      </c>
      <c r="N487" s="1">
        <f>Delivery[[#This Row],[Delivery Time (min)]]-Delivery[[#This Row],[Delays (min)]]</f>
        <v>105</v>
      </c>
      <c r="O487" s="1" t="str">
        <f>IF(Delivery[[#This Row],[Delays (min)]]&gt;0,"Delayed", "On time")</f>
        <v>Delayed</v>
      </c>
      <c r="P487" s="1" t="str">
        <f>IF(Delivery[[#This Row],[Delays (min)]]&gt;15, "Extremely Delayed", IF(Delivery[[#This Row],[Delays (min)]]=0, "On time",  "Delayed"))</f>
        <v>Delayed</v>
      </c>
      <c r="Q487" s="1">
        <f>COUNTA(_xlfn.UNIQUE(Delivery[Driver ID]))</f>
        <v>100</v>
      </c>
      <c r="R487" s="1" t="s">
        <v>30</v>
      </c>
      <c r="S487" s="1">
        <f>COUNTA(_xlfn.UNIQUE(Delivery[Route]))</f>
        <v>5</v>
      </c>
      <c r="T487" s="1" t="s">
        <v>26</v>
      </c>
      <c r="U487" s="1" t="s">
        <v>27</v>
      </c>
      <c r="V487" s="1" t="s">
        <v>37</v>
      </c>
      <c r="W487" s="2">
        <v>45170.501388888886</v>
      </c>
    </row>
    <row r="488" spans="1:23" ht="15.75" customHeight="1" x14ac:dyDescent="0.35">
      <c r="A488" s="1">
        <v>1487</v>
      </c>
      <c r="B488" s="1" t="s">
        <v>618</v>
      </c>
      <c r="C488" s="1">
        <f>COUNTA(_xlfn.UNIQUE(Delivery[Delivery City]))</f>
        <v>5</v>
      </c>
      <c r="D488" s="1" t="s">
        <v>154</v>
      </c>
      <c r="E488" s="2">
        <v>45175.705555555556</v>
      </c>
      <c r="F488" s="1" t="s">
        <v>14</v>
      </c>
      <c r="G488" s="1" t="s">
        <v>81</v>
      </c>
      <c r="H488" s="20">
        <f>IFERROR(Delivery[[#This Row],[Delivery Time (min)]]/COUNTIFS(Delivery[Driver ID],Delivery[[#This Row],[Driver ID]]),"")</f>
        <v>7.44</v>
      </c>
      <c r="I488" s="17" t="str">
        <f>IFERROR((IF(COUNTIFS(Delivery[Driver ID], Delivery[[#This Row],[Driver ID]]) &lt; 16, "Under Utilized","Utilized")), "")</f>
        <v>Utilized</v>
      </c>
      <c r="J488" s="1" t="s">
        <v>23</v>
      </c>
      <c r="K488" s="1" t="s">
        <v>47</v>
      </c>
      <c r="L488" s="1">
        <v>186</v>
      </c>
      <c r="M488" s="1">
        <v>4</v>
      </c>
      <c r="N488" s="1">
        <f>Delivery[[#This Row],[Delivery Time (min)]]-Delivery[[#This Row],[Delays (min)]]</f>
        <v>182</v>
      </c>
      <c r="O488" s="1" t="str">
        <f>IF(Delivery[[#This Row],[Delays (min)]]&gt;0,"Delayed", "On time")</f>
        <v>Delayed</v>
      </c>
      <c r="P488" s="1" t="str">
        <f>IF(Delivery[[#This Row],[Delays (min)]]&gt;15, "Extremely Delayed", IF(Delivery[[#This Row],[Delays (min)]]=0, "On time",  "Delayed"))</f>
        <v>Delayed</v>
      </c>
      <c r="Q488" s="1">
        <f>COUNTA(_xlfn.UNIQUE(Delivery[Driver ID]))</f>
        <v>100</v>
      </c>
      <c r="R488" s="1" t="s">
        <v>25</v>
      </c>
      <c r="S488" s="1">
        <f>COUNTA(_xlfn.UNIQUE(Delivery[Route]))</f>
        <v>5</v>
      </c>
      <c r="T488" s="1" t="s">
        <v>32</v>
      </c>
      <c r="U488" s="1" t="s">
        <v>27</v>
      </c>
      <c r="V488" s="1" t="s">
        <v>21</v>
      </c>
      <c r="W488" s="2">
        <v>45170.588888888888</v>
      </c>
    </row>
    <row r="489" spans="1:23" ht="15.75" customHeight="1" x14ac:dyDescent="0.35">
      <c r="A489" s="1">
        <v>1488</v>
      </c>
      <c r="B489" s="1" t="s">
        <v>619</v>
      </c>
      <c r="C489" s="1">
        <f>COUNTA(_xlfn.UNIQUE(Delivery[Delivery City]))</f>
        <v>5</v>
      </c>
      <c r="D489" s="1" t="s">
        <v>156</v>
      </c>
      <c r="E489" s="2">
        <v>45173.395833333336</v>
      </c>
      <c r="F489" s="1" t="s">
        <v>38</v>
      </c>
      <c r="G489" s="1" t="s">
        <v>103</v>
      </c>
      <c r="H489" s="20">
        <f>IFERROR(Delivery[[#This Row],[Delivery Time (min)]]/COUNTIFS(Delivery[Driver ID],Delivery[[#This Row],[Driver ID]]),"")</f>
        <v>9.65</v>
      </c>
      <c r="I489" s="17" t="str">
        <f>IFERROR((IF(COUNTIFS(Delivery[Driver ID], Delivery[[#This Row],[Driver ID]]) &lt; 16, "Under Utilized","Utilized")), "")</f>
        <v>Utilized</v>
      </c>
      <c r="J489" s="1" t="s">
        <v>23</v>
      </c>
      <c r="K489" s="1" t="s">
        <v>17</v>
      </c>
      <c r="L489" s="1">
        <v>193</v>
      </c>
      <c r="M489" s="1">
        <v>28</v>
      </c>
      <c r="N489" s="1">
        <f>Delivery[[#This Row],[Delivery Time (min)]]-Delivery[[#This Row],[Delays (min)]]</f>
        <v>165</v>
      </c>
      <c r="O489" s="1" t="str">
        <f>IF(Delivery[[#This Row],[Delays (min)]]&gt;0,"Delayed", "On time")</f>
        <v>Delayed</v>
      </c>
      <c r="P489" s="1" t="str">
        <f>IF(Delivery[[#This Row],[Delays (min)]]&gt;15, "Extremely Delayed", IF(Delivery[[#This Row],[Delays (min)]]=0, "On time",  "Delayed"))</f>
        <v>Extremely Delayed</v>
      </c>
      <c r="Q489" s="1">
        <f>COUNTA(_xlfn.UNIQUE(Delivery[Driver ID]))</f>
        <v>100</v>
      </c>
      <c r="R489" s="1" t="s">
        <v>25</v>
      </c>
      <c r="S489" s="1">
        <f>COUNTA(_xlfn.UNIQUE(Delivery[Route]))</f>
        <v>5</v>
      </c>
      <c r="T489" s="1" t="s">
        <v>43</v>
      </c>
      <c r="U489" s="1" t="s">
        <v>36</v>
      </c>
      <c r="V489" s="1" t="s">
        <v>21</v>
      </c>
      <c r="W489" s="2">
        <v>45170.592361111114</v>
      </c>
    </row>
    <row r="490" spans="1:23" ht="15.75" customHeight="1" x14ac:dyDescent="0.35">
      <c r="A490" s="1">
        <v>1489</v>
      </c>
      <c r="B490" s="1" t="s">
        <v>620</v>
      </c>
      <c r="C490" s="1">
        <f>COUNTA(_xlfn.UNIQUE(Delivery[Delivery City]))</f>
        <v>5</v>
      </c>
      <c r="D490" s="1" t="s">
        <v>156</v>
      </c>
      <c r="E490" s="2">
        <v>45171.65625</v>
      </c>
      <c r="F490" s="1" t="s">
        <v>38</v>
      </c>
      <c r="G490" s="1" t="s">
        <v>88</v>
      </c>
      <c r="H490" s="20">
        <f>IFERROR(Delivery[[#This Row],[Delivery Time (min)]]/COUNTIFS(Delivery[Driver ID],Delivery[[#This Row],[Driver ID]]),"")</f>
        <v>11.466666666666667</v>
      </c>
      <c r="I490" s="17" t="str">
        <f>IFERROR((IF(COUNTIFS(Delivery[Driver ID], Delivery[[#This Row],[Driver ID]]) &lt; 16, "Under Utilized","Utilized")), "")</f>
        <v>Under Utilized</v>
      </c>
      <c r="J490" s="1" t="s">
        <v>34</v>
      </c>
      <c r="K490" s="1" t="s">
        <v>47</v>
      </c>
      <c r="L490" s="1">
        <v>172</v>
      </c>
      <c r="M490" s="1">
        <v>12</v>
      </c>
      <c r="N490" s="1">
        <f>Delivery[[#This Row],[Delivery Time (min)]]-Delivery[[#This Row],[Delays (min)]]</f>
        <v>160</v>
      </c>
      <c r="O490" s="1" t="str">
        <f>IF(Delivery[[#This Row],[Delays (min)]]&gt;0,"Delayed", "On time")</f>
        <v>Delayed</v>
      </c>
      <c r="P490" s="1" t="str">
        <f>IF(Delivery[[#This Row],[Delays (min)]]&gt;15, "Extremely Delayed", IF(Delivery[[#This Row],[Delays (min)]]=0, "On time",  "Delayed"))</f>
        <v>Delayed</v>
      </c>
      <c r="Q490" s="1">
        <f>COUNTA(_xlfn.UNIQUE(Delivery[Driver ID]))</f>
        <v>100</v>
      </c>
      <c r="R490" s="1" t="s">
        <v>25</v>
      </c>
      <c r="S490" s="1">
        <f>COUNTA(_xlfn.UNIQUE(Delivery[Route]))</f>
        <v>5</v>
      </c>
      <c r="T490" s="1" t="s">
        <v>19</v>
      </c>
      <c r="U490" s="1" t="s">
        <v>27</v>
      </c>
      <c r="V490" s="1" t="s">
        <v>21</v>
      </c>
      <c r="W490" s="2">
        <v>45170.48333333333</v>
      </c>
    </row>
    <row r="491" spans="1:23" ht="15.75" customHeight="1" x14ac:dyDescent="0.35">
      <c r="A491" s="1">
        <v>1490</v>
      </c>
      <c r="B491" s="1" t="s">
        <v>540</v>
      </c>
      <c r="C491" s="1">
        <f>COUNTA(_xlfn.UNIQUE(Delivery[Delivery City]))</f>
        <v>5</v>
      </c>
      <c r="D491" s="1" t="s">
        <v>159</v>
      </c>
      <c r="E491" s="2">
        <v>45175.361805555556</v>
      </c>
      <c r="F491" s="1" t="s">
        <v>14</v>
      </c>
      <c r="G491" s="1" t="s">
        <v>86</v>
      </c>
      <c r="H491" s="20">
        <f>IFERROR(Delivery[[#This Row],[Delivery Time (min)]]/COUNTIFS(Delivery[Driver ID],Delivery[[#This Row],[Driver ID]]),"")</f>
        <v>11.176470588235293</v>
      </c>
      <c r="I491" s="17" t="str">
        <f>IFERROR((IF(COUNTIFS(Delivery[Driver ID], Delivery[[#This Row],[Driver ID]]) &lt; 16, "Under Utilized","Utilized")), "")</f>
        <v>Utilized</v>
      </c>
      <c r="J491" s="1" t="s">
        <v>34</v>
      </c>
      <c r="K491" s="1" t="s">
        <v>35</v>
      </c>
      <c r="L491" s="1">
        <v>190</v>
      </c>
      <c r="M491" s="1">
        <v>12</v>
      </c>
      <c r="N491" s="1">
        <f>Delivery[[#This Row],[Delivery Time (min)]]-Delivery[[#This Row],[Delays (min)]]</f>
        <v>178</v>
      </c>
      <c r="O491" s="1" t="str">
        <f>IF(Delivery[[#This Row],[Delays (min)]]&gt;0,"Delayed", "On time")</f>
        <v>Delayed</v>
      </c>
      <c r="P491" s="1" t="str">
        <f>IF(Delivery[[#This Row],[Delays (min)]]&gt;15, "Extremely Delayed", IF(Delivery[[#This Row],[Delays (min)]]=0, "On time",  "Delayed"))</f>
        <v>Delayed</v>
      </c>
      <c r="Q491" s="1">
        <f>COUNTA(_xlfn.UNIQUE(Delivery[Driver ID]))</f>
        <v>100</v>
      </c>
      <c r="R491" s="1" t="s">
        <v>25</v>
      </c>
      <c r="S491" s="1">
        <f>COUNTA(_xlfn.UNIQUE(Delivery[Route]))</f>
        <v>5</v>
      </c>
      <c r="T491" s="1" t="s">
        <v>32</v>
      </c>
      <c r="U491" s="1" t="s">
        <v>20</v>
      </c>
      <c r="V491" s="1" t="s">
        <v>41</v>
      </c>
      <c r="W491" s="2">
        <v>45170.465277777781</v>
      </c>
    </row>
    <row r="492" spans="1:23" ht="15.75" customHeight="1" x14ac:dyDescent="0.35">
      <c r="A492" s="1">
        <v>1491</v>
      </c>
      <c r="B492" s="1" t="s">
        <v>621</v>
      </c>
      <c r="C492" s="1">
        <f>COUNTA(_xlfn.UNIQUE(Delivery[Delivery City]))</f>
        <v>5</v>
      </c>
      <c r="D492" s="1" t="s">
        <v>159</v>
      </c>
      <c r="E492" s="2">
        <v>45171.486805555556</v>
      </c>
      <c r="F492" s="1" t="s">
        <v>38</v>
      </c>
      <c r="G492" s="1" t="s">
        <v>116</v>
      </c>
      <c r="H492" s="20">
        <f>IFERROR(Delivery[[#This Row],[Delivery Time (min)]]/COUNTIFS(Delivery[Driver ID],Delivery[[#This Row],[Driver ID]]),"")</f>
        <v>11.722222222222221</v>
      </c>
      <c r="I492" s="17" t="str">
        <f>IFERROR((IF(COUNTIFS(Delivery[Driver ID], Delivery[[#This Row],[Driver ID]]) &lt; 16, "Under Utilized","Utilized")), "")</f>
        <v>Utilized</v>
      </c>
      <c r="J492" s="1" t="s">
        <v>23</v>
      </c>
      <c r="K492" s="1" t="s">
        <v>35</v>
      </c>
      <c r="L492" s="1">
        <v>211</v>
      </c>
      <c r="M492" s="1">
        <v>22</v>
      </c>
      <c r="N492" s="1">
        <f>Delivery[[#This Row],[Delivery Time (min)]]-Delivery[[#This Row],[Delays (min)]]</f>
        <v>189</v>
      </c>
      <c r="O492" s="1" t="str">
        <f>IF(Delivery[[#This Row],[Delays (min)]]&gt;0,"Delayed", "On time")</f>
        <v>Delayed</v>
      </c>
      <c r="P492" s="1" t="str">
        <f>IF(Delivery[[#This Row],[Delays (min)]]&gt;15, "Extremely Delayed", IF(Delivery[[#This Row],[Delays (min)]]=0, "On time",  "Delayed"))</f>
        <v>Extremely Delayed</v>
      </c>
      <c r="Q492" s="1">
        <f>COUNTA(_xlfn.UNIQUE(Delivery[Driver ID]))</f>
        <v>100</v>
      </c>
      <c r="R492" s="1" t="s">
        <v>30</v>
      </c>
      <c r="S492" s="1">
        <f>COUNTA(_xlfn.UNIQUE(Delivery[Route]))</f>
        <v>5</v>
      </c>
      <c r="T492" s="1" t="s">
        <v>40</v>
      </c>
      <c r="U492" s="1" t="s">
        <v>27</v>
      </c>
      <c r="V492" s="1" t="s">
        <v>21</v>
      </c>
      <c r="W492" s="2">
        <v>45170.484722222223</v>
      </c>
    </row>
    <row r="493" spans="1:23" ht="15.75" customHeight="1" x14ac:dyDescent="0.35">
      <c r="A493" s="1">
        <v>1492</v>
      </c>
      <c r="B493" s="1" t="s">
        <v>622</v>
      </c>
      <c r="C493" s="1">
        <f>COUNTA(_xlfn.UNIQUE(Delivery[Delivery City]))</f>
        <v>5</v>
      </c>
      <c r="D493" s="1" t="s">
        <v>159</v>
      </c>
      <c r="E493" s="2">
        <v>45177.44027777778</v>
      </c>
      <c r="F493" s="1" t="s">
        <v>38</v>
      </c>
      <c r="G493" s="1" t="s">
        <v>15</v>
      </c>
      <c r="H493" s="20">
        <f>IFERROR(Delivery[[#This Row],[Delivery Time (min)]]/COUNTIFS(Delivery[Driver ID],Delivery[[#This Row],[Driver ID]]),"")</f>
        <v>14.6875</v>
      </c>
      <c r="I493" s="17" t="str">
        <f>IFERROR((IF(COUNTIFS(Delivery[Driver ID], Delivery[[#This Row],[Driver ID]]) &lt; 16, "Under Utilized","Utilized")), "")</f>
        <v>Utilized</v>
      </c>
      <c r="J493" s="1" t="s">
        <v>34</v>
      </c>
      <c r="K493" s="1" t="s">
        <v>47</v>
      </c>
      <c r="L493" s="1">
        <v>235</v>
      </c>
      <c r="M493" s="1">
        <v>1</v>
      </c>
      <c r="N493" s="1">
        <f>Delivery[[#This Row],[Delivery Time (min)]]-Delivery[[#This Row],[Delays (min)]]</f>
        <v>234</v>
      </c>
      <c r="O493" s="1" t="str">
        <f>IF(Delivery[[#This Row],[Delays (min)]]&gt;0,"Delayed", "On time")</f>
        <v>Delayed</v>
      </c>
      <c r="P493" s="1" t="str">
        <f>IF(Delivery[[#This Row],[Delays (min)]]&gt;15, "Extremely Delayed", IF(Delivery[[#This Row],[Delays (min)]]=0, "On time",  "Delayed"))</f>
        <v>Delayed</v>
      </c>
      <c r="Q493" s="1">
        <f>COUNTA(_xlfn.UNIQUE(Delivery[Driver ID]))</f>
        <v>100</v>
      </c>
      <c r="R493" s="1" t="s">
        <v>18</v>
      </c>
      <c r="S493" s="1">
        <f>COUNTA(_xlfn.UNIQUE(Delivery[Route]))</f>
        <v>5</v>
      </c>
      <c r="T493" s="1" t="s">
        <v>40</v>
      </c>
      <c r="U493" s="1" t="s">
        <v>27</v>
      </c>
      <c r="V493" s="1" t="s">
        <v>41</v>
      </c>
      <c r="W493" s="2">
        <v>45170.64166666667</v>
      </c>
    </row>
    <row r="494" spans="1:23" ht="15.75" customHeight="1" x14ac:dyDescent="0.35">
      <c r="A494" s="1">
        <v>1493</v>
      </c>
      <c r="B494" s="1" t="s">
        <v>623</v>
      </c>
      <c r="C494" s="1">
        <f>COUNTA(_xlfn.UNIQUE(Delivery[Delivery City]))</f>
        <v>5</v>
      </c>
      <c r="D494" s="1" t="s">
        <v>156</v>
      </c>
      <c r="E494" s="2">
        <v>45174.688888888886</v>
      </c>
      <c r="F494" s="1" t="s">
        <v>14</v>
      </c>
      <c r="G494" s="1" t="s">
        <v>71</v>
      </c>
      <c r="H494" s="20">
        <f>IFERROR(Delivery[[#This Row],[Delivery Time (min)]]/COUNTIFS(Delivery[Driver ID],Delivery[[#This Row],[Driver ID]]),"")</f>
        <v>8.7200000000000006</v>
      </c>
      <c r="I494" s="17" t="str">
        <f>IFERROR((IF(COUNTIFS(Delivery[Driver ID], Delivery[[#This Row],[Driver ID]]) &lt; 16, "Under Utilized","Utilized")), "")</f>
        <v>Utilized</v>
      </c>
      <c r="J494" s="1" t="s">
        <v>16</v>
      </c>
      <c r="K494" s="1" t="s">
        <v>35</v>
      </c>
      <c r="L494" s="1">
        <v>218</v>
      </c>
      <c r="M494" s="1">
        <v>4</v>
      </c>
      <c r="N494" s="1">
        <f>Delivery[[#This Row],[Delivery Time (min)]]-Delivery[[#This Row],[Delays (min)]]</f>
        <v>214</v>
      </c>
      <c r="O494" s="1" t="str">
        <f>IF(Delivery[[#This Row],[Delays (min)]]&gt;0,"Delayed", "On time")</f>
        <v>Delayed</v>
      </c>
      <c r="P494" s="1" t="str">
        <f>IF(Delivery[[#This Row],[Delays (min)]]&gt;15, "Extremely Delayed", IF(Delivery[[#This Row],[Delays (min)]]=0, "On time",  "Delayed"))</f>
        <v>Delayed</v>
      </c>
      <c r="Q494" s="1">
        <f>COUNTA(_xlfn.UNIQUE(Delivery[Driver ID]))</f>
        <v>100</v>
      </c>
      <c r="R494" s="1" t="s">
        <v>25</v>
      </c>
      <c r="S494" s="1">
        <f>COUNTA(_xlfn.UNIQUE(Delivery[Route]))</f>
        <v>5</v>
      </c>
      <c r="T494" s="1" t="s">
        <v>32</v>
      </c>
      <c r="U494" s="1" t="s">
        <v>27</v>
      </c>
      <c r="V494" s="1" t="s">
        <v>37</v>
      </c>
      <c r="W494" s="2">
        <v>45170.490972222222</v>
      </c>
    </row>
    <row r="495" spans="1:23" ht="15.75" customHeight="1" x14ac:dyDescent="0.35">
      <c r="A495" s="1">
        <v>1494</v>
      </c>
      <c r="B495" s="1" t="s">
        <v>417</v>
      </c>
      <c r="C495" s="1">
        <f>COUNTA(_xlfn.UNIQUE(Delivery[Delivery City]))</f>
        <v>5</v>
      </c>
      <c r="D495" s="1" t="s">
        <v>167</v>
      </c>
      <c r="E495" s="2">
        <v>45176.699305555558</v>
      </c>
      <c r="F495" s="1" t="s">
        <v>38</v>
      </c>
      <c r="G495" s="1" t="s">
        <v>22</v>
      </c>
      <c r="H495" s="20">
        <f>IFERROR(Delivery[[#This Row],[Delivery Time (min)]]/COUNTIFS(Delivery[Driver ID],Delivery[[#This Row],[Driver ID]]),"")</f>
        <v>3.9411764705882355</v>
      </c>
      <c r="I495" s="17" t="str">
        <f>IFERROR((IF(COUNTIFS(Delivery[Driver ID], Delivery[[#This Row],[Driver ID]]) &lt; 16, "Under Utilized","Utilized")), "")</f>
        <v>Utilized</v>
      </c>
      <c r="J495" s="1" t="s">
        <v>16</v>
      </c>
      <c r="K495" s="1" t="s">
        <v>35</v>
      </c>
      <c r="L495" s="1">
        <v>67</v>
      </c>
      <c r="M495" s="1">
        <v>24</v>
      </c>
      <c r="N495" s="1">
        <f>Delivery[[#This Row],[Delivery Time (min)]]-Delivery[[#This Row],[Delays (min)]]</f>
        <v>43</v>
      </c>
      <c r="O495" s="1" t="str">
        <f>IF(Delivery[[#This Row],[Delays (min)]]&gt;0,"Delayed", "On time")</f>
        <v>Delayed</v>
      </c>
      <c r="P495" s="1" t="str">
        <f>IF(Delivery[[#This Row],[Delays (min)]]&gt;15, "Extremely Delayed", IF(Delivery[[#This Row],[Delays (min)]]=0, "On time",  "Delayed"))</f>
        <v>Extremely Delayed</v>
      </c>
      <c r="Q495" s="1">
        <f>COUNTA(_xlfn.UNIQUE(Delivery[Driver ID]))</f>
        <v>100</v>
      </c>
      <c r="R495" s="1" t="s">
        <v>18</v>
      </c>
      <c r="S495" s="1">
        <f>COUNTA(_xlfn.UNIQUE(Delivery[Route]))</f>
        <v>5</v>
      </c>
      <c r="T495" s="1" t="s">
        <v>19</v>
      </c>
      <c r="U495" s="1" t="s">
        <v>20</v>
      </c>
      <c r="V495" s="1" t="s">
        <v>37</v>
      </c>
      <c r="W495" s="2">
        <v>45170.478472222225</v>
      </c>
    </row>
    <row r="496" spans="1:23" ht="15.75" customHeight="1" x14ac:dyDescent="0.35">
      <c r="A496" s="1">
        <v>1495</v>
      </c>
      <c r="B496" s="1" t="s">
        <v>624</v>
      </c>
      <c r="C496" s="1">
        <f>COUNTA(_xlfn.UNIQUE(Delivery[Delivery City]))</f>
        <v>5</v>
      </c>
      <c r="D496" s="1" t="s">
        <v>150</v>
      </c>
      <c r="E496" s="2">
        <v>45172.609027777777</v>
      </c>
      <c r="F496" s="1" t="s">
        <v>38</v>
      </c>
      <c r="G496" s="1" t="s">
        <v>84</v>
      </c>
      <c r="H496" s="20">
        <f>IFERROR(Delivery[[#This Row],[Delivery Time (min)]]/COUNTIFS(Delivery[Driver ID],Delivery[[#This Row],[Driver ID]]),"")</f>
        <v>8.4285714285714288</v>
      </c>
      <c r="I496" s="17" t="str">
        <f>IFERROR((IF(COUNTIFS(Delivery[Driver ID], Delivery[[#This Row],[Driver ID]]) &lt; 16, "Under Utilized","Utilized")), "")</f>
        <v>Under Utilized</v>
      </c>
      <c r="J496" s="1" t="s">
        <v>23</v>
      </c>
      <c r="K496" s="1" t="s">
        <v>24</v>
      </c>
      <c r="L496" s="1">
        <v>118</v>
      </c>
      <c r="M496" s="1">
        <v>29</v>
      </c>
      <c r="N496" s="1">
        <f>Delivery[[#This Row],[Delivery Time (min)]]-Delivery[[#This Row],[Delays (min)]]</f>
        <v>89</v>
      </c>
      <c r="O496" s="1" t="str">
        <f>IF(Delivery[[#This Row],[Delays (min)]]&gt;0,"Delayed", "On time")</f>
        <v>Delayed</v>
      </c>
      <c r="P496" s="1" t="str">
        <f>IF(Delivery[[#This Row],[Delays (min)]]&gt;15, "Extremely Delayed", IF(Delivery[[#This Row],[Delays (min)]]=0, "On time",  "Delayed"))</f>
        <v>Extremely Delayed</v>
      </c>
      <c r="Q496" s="1">
        <f>COUNTA(_xlfn.UNIQUE(Delivery[Driver ID]))</f>
        <v>100</v>
      </c>
      <c r="R496" s="1" t="s">
        <v>18</v>
      </c>
      <c r="S496" s="1">
        <f>COUNTA(_xlfn.UNIQUE(Delivery[Route]))</f>
        <v>5</v>
      </c>
      <c r="T496" s="1" t="s">
        <v>19</v>
      </c>
      <c r="U496" s="1" t="s">
        <v>36</v>
      </c>
      <c r="V496" s="1" t="s">
        <v>37</v>
      </c>
      <c r="W496" s="2">
        <v>45170.413888888892</v>
      </c>
    </row>
    <row r="497" spans="1:23" ht="15.75" customHeight="1" x14ac:dyDescent="0.35">
      <c r="A497" s="1">
        <v>1496</v>
      </c>
      <c r="B497" s="1" t="s">
        <v>625</v>
      </c>
      <c r="C497" s="1">
        <f>COUNTA(_xlfn.UNIQUE(Delivery[Delivery City]))</f>
        <v>5</v>
      </c>
      <c r="D497" s="1" t="s">
        <v>156</v>
      </c>
      <c r="E497" s="2">
        <v>45175.34652777778</v>
      </c>
      <c r="F497" s="1" t="s">
        <v>38</v>
      </c>
      <c r="G497" s="1" t="s">
        <v>109</v>
      </c>
      <c r="H497" s="20">
        <f>IFERROR(Delivery[[#This Row],[Delivery Time (min)]]/COUNTIFS(Delivery[Driver ID],Delivery[[#This Row],[Driver ID]]),"")</f>
        <v>11.55</v>
      </c>
      <c r="I497" s="17" t="str">
        <f>IFERROR((IF(COUNTIFS(Delivery[Driver ID], Delivery[[#This Row],[Driver ID]]) &lt; 16, "Under Utilized","Utilized")), "")</f>
        <v>Utilized</v>
      </c>
      <c r="J497" s="1" t="s">
        <v>16</v>
      </c>
      <c r="K497" s="1" t="s">
        <v>17</v>
      </c>
      <c r="L497" s="1">
        <v>231</v>
      </c>
      <c r="M497" s="1">
        <v>10</v>
      </c>
      <c r="N497" s="1">
        <f>Delivery[[#This Row],[Delivery Time (min)]]-Delivery[[#This Row],[Delays (min)]]</f>
        <v>221</v>
      </c>
      <c r="O497" s="1" t="str">
        <f>IF(Delivery[[#This Row],[Delays (min)]]&gt;0,"Delayed", "On time")</f>
        <v>Delayed</v>
      </c>
      <c r="P497" s="1" t="str">
        <f>IF(Delivery[[#This Row],[Delays (min)]]&gt;15, "Extremely Delayed", IF(Delivery[[#This Row],[Delays (min)]]=0, "On time",  "Delayed"))</f>
        <v>Delayed</v>
      </c>
      <c r="Q497" s="1">
        <f>COUNTA(_xlfn.UNIQUE(Delivery[Driver ID]))</f>
        <v>100</v>
      </c>
      <c r="R497" s="1" t="s">
        <v>18</v>
      </c>
      <c r="S497" s="1">
        <f>COUNTA(_xlfn.UNIQUE(Delivery[Route]))</f>
        <v>5</v>
      </c>
      <c r="T497" s="1" t="s">
        <v>40</v>
      </c>
      <c r="U497" s="1" t="s">
        <v>27</v>
      </c>
      <c r="V497" s="1" t="s">
        <v>41</v>
      </c>
      <c r="W497" s="2">
        <v>45170.613194444442</v>
      </c>
    </row>
    <row r="498" spans="1:23" ht="15.75" customHeight="1" x14ac:dyDescent="0.35">
      <c r="A498" s="1">
        <v>1497</v>
      </c>
      <c r="B498" s="1" t="s">
        <v>523</v>
      </c>
      <c r="C498" s="1">
        <f>COUNTA(_xlfn.UNIQUE(Delivery[Delivery City]))</f>
        <v>5</v>
      </c>
      <c r="D498" s="1" t="s">
        <v>159</v>
      </c>
      <c r="E498" s="2">
        <v>45172.650694444441</v>
      </c>
      <c r="F498" s="1" t="s">
        <v>14</v>
      </c>
      <c r="G498" s="1" t="s">
        <v>91</v>
      </c>
      <c r="H498" s="20">
        <f>IFERROR(Delivery[[#This Row],[Delivery Time (min)]]/COUNTIFS(Delivery[Driver ID],Delivery[[#This Row],[Driver ID]]),"")</f>
        <v>10.705882352941176</v>
      </c>
      <c r="I498" s="17" t="str">
        <f>IFERROR((IF(COUNTIFS(Delivery[Driver ID], Delivery[[#This Row],[Driver ID]]) &lt; 16, "Under Utilized","Utilized")), "")</f>
        <v>Utilized</v>
      </c>
      <c r="J498" s="1" t="s">
        <v>16</v>
      </c>
      <c r="K498" s="1" t="s">
        <v>29</v>
      </c>
      <c r="L498" s="1">
        <v>182</v>
      </c>
      <c r="M498" s="1">
        <v>14</v>
      </c>
      <c r="N498" s="1">
        <f>Delivery[[#This Row],[Delivery Time (min)]]-Delivery[[#This Row],[Delays (min)]]</f>
        <v>168</v>
      </c>
      <c r="O498" s="1" t="str">
        <f>IF(Delivery[[#This Row],[Delays (min)]]&gt;0,"Delayed", "On time")</f>
        <v>Delayed</v>
      </c>
      <c r="P498" s="1" t="str">
        <f>IF(Delivery[[#This Row],[Delays (min)]]&gt;15, "Extremely Delayed", IF(Delivery[[#This Row],[Delays (min)]]=0, "On time",  "Delayed"))</f>
        <v>Delayed</v>
      </c>
      <c r="Q498" s="1">
        <f>COUNTA(_xlfn.UNIQUE(Delivery[Driver ID]))</f>
        <v>100</v>
      </c>
      <c r="R498" s="1" t="s">
        <v>18</v>
      </c>
      <c r="S498" s="1">
        <f>COUNTA(_xlfn.UNIQUE(Delivery[Route]))</f>
        <v>5</v>
      </c>
      <c r="T498" s="1" t="s">
        <v>32</v>
      </c>
      <c r="U498" s="1" t="s">
        <v>27</v>
      </c>
      <c r="V498" s="1" t="s">
        <v>41</v>
      </c>
      <c r="W498" s="2">
        <v>45170.535416666666</v>
      </c>
    </row>
    <row r="499" spans="1:23" ht="15.75" customHeight="1" x14ac:dyDescent="0.35">
      <c r="A499" s="1">
        <v>1498</v>
      </c>
      <c r="B499" s="1" t="s">
        <v>626</v>
      </c>
      <c r="C499" s="1">
        <f>COUNTA(_xlfn.UNIQUE(Delivery[Delivery City]))</f>
        <v>5</v>
      </c>
      <c r="D499" s="1" t="s">
        <v>156</v>
      </c>
      <c r="E499" s="2">
        <v>45174.629166666666</v>
      </c>
      <c r="F499" s="1" t="s">
        <v>14</v>
      </c>
      <c r="G499" s="1" t="s">
        <v>118</v>
      </c>
      <c r="H499" s="20">
        <f>IFERROR(Delivery[[#This Row],[Delivery Time (min)]]/COUNTIFS(Delivery[Driver ID],Delivery[[#This Row],[Driver ID]]),"")</f>
        <v>16.454545454545453</v>
      </c>
      <c r="I499" s="17" t="str">
        <f>IFERROR((IF(COUNTIFS(Delivery[Driver ID], Delivery[[#This Row],[Driver ID]]) &lt; 16, "Under Utilized","Utilized")), "")</f>
        <v>Under Utilized</v>
      </c>
      <c r="J499" s="1" t="s">
        <v>16</v>
      </c>
      <c r="K499" s="1" t="s">
        <v>47</v>
      </c>
      <c r="L499" s="1">
        <v>181</v>
      </c>
      <c r="M499" s="1">
        <v>2</v>
      </c>
      <c r="N499" s="1">
        <f>Delivery[[#This Row],[Delivery Time (min)]]-Delivery[[#This Row],[Delays (min)]]</f>
        <v>179</v>
      </c>
      <c r="O499" s="1" t="str">
        <f>IF(Delivery[[#This Row],[Delays (min)]]&gt;0,"Delayed", "On time")</f>
        <v>Delayed</v>
      </c>
      <c r="P499" s="1" t="str">
        <f>IF(Delivery[[#This Row],[Delays (min)]]&gt;15, "Extremely Delayed", IF(Delivery[[#This Row],[Delays (min)]]=0, "On time",  "Delayed"))</f>
        <v>Delayed</v>
      </c>
      <c r="Q499" s="1">
        <f>COUNTA(_xlfn.UNIQUE(Delivery[Driver ID]))</f>
        <v>100</v>
      </c>
      <c r="R499" s="1" t="s">
        <v>30</v>
      </c>
      <c r="S499" s="1">
        <f>COUNTA(_xlfn.UNIQUE(Delivery[Route]))</f>
        <v>5</v>
      </c>
      <c r="T499" s="1" t="s">
        <v>26</v>
      </c>
      <c r="U499" s="1" t="s">
        <v>36</v>
      </c>
      <c r="V499" s="1" t="s">
        <v>41</v>
      </c>
      <c r="W499" s="2">
        <v>45170.475694444445</v>
      </c>
    </row>
    <row r="500" spans="1:23" ht="15.75" customHeight="1" x14ac:dyDescent="0.35">
      <c r="A500" s="1">
        <v>1499</v>
      </c>
      <c r="B500" s="1" t="s">
        <v>627</v>
      </c>
      <c r="C500" s="1">
        <f>COUNTA(_xlfn.UNIQUE(Delivery[Delivery City]))</f>
        <v>5</v>
      </c>
      <c r="D500" s="1" t="s">
        <v>159</v>
      </c>
      <c r="E500" s="2">
        <v>45172.654861111114</v>
      </c>
      <c r="F500" s="1" t="s">
        <v>14</v>
      </c>
      <c r="G500" s="1" t="s">
        <v>99</v>
      </c>
      <c r="H500" s="20">
        <f>IFERROR(Delivery[[#This Row],[Delivery Time (min)]]/COUNTIFS(Delivery[Driver ID],Delivery[[#This Row],[Driver ID]]),"")</f>
        <v>15</v>
      </c>
      <c r="I500" s="17" t="str">
        <f>IFERROR((IF(COUNTIFS(Delivery[Driver ID], Delivery[[#This Row],[Driver ID]]) &lt; 16, "Under Utilized","Utilized")), "")</f>
        <v>Under Utilized</v>
      </c>
      <c r="J500" s="1" t="s">
        <v>16</v>
      </c>
      <c r="K500" s="1" t="s">
        <v>17</v>
      </c>
      <c r="L500" s="1">
        <v>90</v>
      </c>
      <c r="M500" s="1">
        <v>23</v>
      </c>
      <c r="N500" s="1">
        <f>Delivery[[#This Row],[Delivery Time (min)]]-Delivery[[#This Row],[Delays (min)]]</f>
        <v>67</v>
      </c>
      <c r="O500" s="1" t="str">
        <f>IF(Delivery[[#This Row],[Delays (min)]]&gt;0,"Delayed", "On time")</f>
        <v>Delayed</v>
      </c>
      <c r="P500" s="1" t="str">
        <f>IF(Delivery[[#This Row],[Delays (min)]]&gt;15, "Extremely Delayed", IF(Delivery[[#This Row],[Delays (min)]]=0, "On time",  "Delayed"))</f>
        <v>Extremely Delayed</v>
      </c>
      <c r="Q500" s="1">
        <f>COUNTA(_xlfn.UNIQUE(Delivery[Driver ID]))</f>
        <v>100</v>
      </c>
      <c r="R500" s="1" t="s">
        <v>18</v>
      </c>
      <c r="S500" s="1">
        <f>COUNTA(_xlfn.UNIQUE(Delivery[Route]))</f>
        <v>5</v>
      </c>
      <c r="T500" s="1" t="s">
        <v>19</v>
      </c>
      <c r="U500" s="1" t="s">
        <v>36</v>
      </c>
      <c r="V500" s="1" t="s">
        <v>37</v>
      </c>
      <c r="W500" s="2">
        <v>45170.520138888889</v>
      </c>
    </row>
    <row r="501" spans="1:23" ht="15.75" customHeight="1" x14ac:dyDescent="0.35">
      <c r="A501" s="1">
        <v>1500</v>
      </c>
      <c r="B501" s="1" t="s">
        <v>628</v>
      </c>
      <c r="C501" s="1">
        <f>COUNTA(_xlfn.UNIQUE(Delivery[Delivery City]))</f>
        <v>5</v>
      </c>
      <c r="D501" s="1" t="s">
        <v>159</v>
      </c>
      <c r="E501" s="2">
        <v>45173.51666666667</v>
      </c>
      <c r="F501" s="1" t="s">
        <v>38</v>
      </c>
      <c r="G501" s="1" t="s">
        <v>77</v>
      </c>
      <c r="H501" s="20">
        <f>IFERROR(Delivery[[#This Row],[Delivery Time (min)]]/COUNTIFS(Delivery[Driver ID],Delivery[[#This Row],[Driver ID]]),"")</f>
        <v>6.0714285714285712</v>
      </c>
      <c r="I501" s="17" t="str">
        <f>IFERROR((IF(COUNTIFS(Delivery[Driver ID], Delivery[[#This Row],[Driver ID]]) &lt; 16, "Under Utilized","Utilized")), "")</f>
        <v>Under Utilized</v>
      </c>
      <c r="J501" s="1" t="s">
        <v>16</v>
      </c>
      <c r="K501" s="1" t="s">
        <v>47</v>
      </c>
      <c r="L501" s="1">
        <v>85</v>
      </c>
      <c r="M501" s="1">
        <v>7</v>
      </c>
      <c r="N501" s="1">
        <f>Delivery[[#This Row],[Delivery Time (min)]]-Delivery[[#This Row],[Delays (min)]]</f>
        <v>78</v>
      </c>
      <c r="O501" s="1" t="str">
        <f>IF(Delivery[[#This Row],[Delays (min)]]&gt;0,"Delayed", "On time")</f>
        <v>Delayed</v>
      </c>
      <c r="P501" s="1" t="str">
        <f>IF(Delivery[[#This Row],[Delays (min)]]&gt;15, "Extremely Delayed", IF(Delivery[[#This Row],[Delays (min)]]=0, "On time",  "Delayed"))</f>
        <v>Delayed</v>
      </c>
      <c r="Q501" s="1">
        <f>COUNTA(_xlfn.UNIQUE(Delivery[Driver ID]))</f>
        <v>100</v>
      </c>
      <c r="R501" s="1" t="s">
        <v>25</v>
      </c>
      <c r="S501" s="1">
        <f>COUNTA(_xlfn.UNIQUE(Delivery[Route]))</f>
        <v>5</v>
      </c>
      <c r="T501" s="1" t="s">
        <v>43</v>
      </c>
      <c r="U501" s="1" t="s">
        <v>20</v>
      </c>
      <c r="V501" s="1" t="s">
        <v>21</v>
      </c>
      <c r="W501" s="2">
        <v>45170.568749999999</v>
      </c>
    </row>
    <row r="502" spans="1:23" ht="15.75" customHeight="1" x14ac:dyDescent="0.35">
      <c r="A502" s="1">
        <v>1501</v>
      </c>
      <c r="B502" s="1" t="s">
        <v>629</v>
      </c>
      <c r="C502" s="1">
        <f>COUNTA(_xlfn.UNIQUE(Delivery[Delivery City]))</f>
        <v>5</v>
      </c>
      <c r="D502" s="1" t="s">
        <v>154</v>
      </c>
      <c r="E502" s="2">
        <v>45171.368750000001</v>
      </c>
      <c r="F502" s="1" t="s">
        <v>38</v>
      </c>
      <c r="G502" s="1" t="s">
        <v>137</v>
      </c>
      <c r="H502" s="20">
        <f>IFERROR(Delivery[[#This Row],[Delivery Time (min)]]/COUNTIFS(Delivery[Driver ID],Delivery[[#This Row],[Driver ID]]),"")</f>
        <v>9.3809523809523814</v>
      </c>
      <c r="I502" s="17" t="str">
        <f>IFERROR((IF(COUNTIFS(Delivery[Driver ID], Delivery[[#This Row],[Driver ID]]) &lt; 16, "Under Utilized","Utilized")), "")</f>
        <v>Utilized</v>
      </c>
      <c r="J502" s="1" t="s">
        <v>34</v>
      </c>
      <c r="K502" s="1" t="s">
        <v>47</v>
      </c>
      <c r="L502" s="1">
        <v>197</v>
      </c>
      <c r="M502" s="1">
        <v>19</v>
      </c>
      <c r="N502" s="1">
        <f>Delivery[[#This Row],[Delivery Time (min)]]-Delivery[[#This Row],[Delays (min)]]</f>
        <v>178</v>
      </c>
      <c r="O502" s="1" t="str">
        <f>IF(Delivery[[#This Row],[Delays (min)]]&gt;0,"Delayed", "On time")</f>
        <v>Delayed</v>
      </c>
      <c r="P502" s="1" t="str">
        <f>IF(Delivery[[#This Row],[Delays (min)]]&gt;15, "Extremely Delayed", IF(Delivery[[#This Row],[Delays (min)]]=0, "On time",  "Delayed"))</f>
        <v>Extremely Delayed</v>
      </c>
      <c r="Q502" s="1">
        <f>COUNTA(_xlfn.UNIQUE(Delivery[Driver ID]))</f>
        <v>100</v>
      </c>
      <c r="R502" s="1" t="s">
        <v>30</v>
      </c>
      <c r="S502" s="1">
        <f>COUNTA(_xlfn.UNIQUE(Delivery[Route]))</f>
        <v>5</v>
      </c>
      <c r="T502" s="1" t="s">
        <v>32</v>
      </c>
      <c r="U502" s="1" t="s">
        <v>27</v>
      </c>
      <c r="V502" s="1" t="s">
        <v>41</v>
      </c>
      <c r="W502" s="2">
        <v>45170.602083333331</v>
      </c>
    </row>
    <row r="503" spans="1:23" ht="15.75" customHeight="1" x14ac:dyDescent="0.35">
      <c r="A503" s="1">
        <v>1502</v>
      </c>
      <c r="B503" s="1" t="s">
        <v>630</v>
      </c>
      <c r="C503" s="1">
        <f>COUNTA(_xlfn.UNIQUE(Delivery[Delivery City]))</f>
        <v>5</v>
      </c>
      <c r="D503" s="1" t="s">
        <v>167</v>
      </c>
      <c r="E503" s="2">
        <v>45176.699305555558</v>
      </c>
      <c r="F503" s="1" t="s">
        <v>38</v>
      </c>
      <c r="G503" s="1" t="s">
        <v>102</v>
      </c>
      <c r="H503" s="20">
        <f>IFERROR(Delivery[[#This Row],[Delivery Time (min)]]/COUNTIFS(Delivery[Driver ID],Delivery[[#This Row],[Driver ID]]),"")</f>
        <v>8.9285714285714288</v>
      </c>
      <c r="I503" s="17" t="str">
        <f>IFERROR((IF(COUNTIFS(Delivery[Driver ID], Delivery[[#This Row],[Driver ID]]) &lt; 16, "Under Utilized","Utilized")), "")</f>
        <v>Under Utilized</v>
      </c>
      <c r="J503" s="1" t="s">
        <v>23</v>
      </c>
      <c r="K503" s="1" t="s">
        <v>47</v>
      </c>
      <c r="L503" s="1">
        <v>125</v>
      </c>
      <c r="M503" s="1">
        <v>16</v>
      </c>
      <c r="N503" s="1">
        <f>Delivery[[#This Row],[Delivery Time (min)]]-Delivery[[#This Row],[Delays (min)]]</f>
        <v>109</v>
      </c>
      <c r="O503" s="1" t="str">
        <f>IF(Delivery[[#This Row],[Delays (min)]]&gt;0,"Delayed", "On time")</f>
        <v>Delayed</v>
      </c>
      <c r="P503" s="1" t="str">
        <f>IF(Delivery[[#This Row],[Delays (min)]]&gt;15, "Extremely Delayed", IF(Delivery[[#This Row],[Delays (min)]]=0, "On time",  "Delayed"))</f>
        <v>Extremely Delayed</v>
      </c>
      <c r="Q503" s="1">
        <f>COUNTA(_xlfn.UNIQUE(Delivery[Driver ID]))</f>
        <v>100</v>
      </c>
      <c r="R503" s="1" t="s">
        <v>30</v>
      </c>
      <c r="S503" s="1">
        <f>COUNTA(_xlfn.UNIQUE(Delivery[Route]))</f>
        <v>5</v>
      </c>
      <c r="T503" s="1" t="s">
        <v>32</v>
      </c>
      <c r="U503" s="1" t="s">
        <v>36</v>
      </c>
      <c r="V503" s="1" t="s">
        <v>21</v>
      </c>
      <c r="W503" s="2">
        <v>45170.53402777778</v>
      </c>
    </row>
    <row r="504" spans="1:23" ht="15.75" customHeight="1" x14ac:dyDescent="0.35">
      <c r="A504" s="1">
        <v>1503</v>
      </c>
      <c r="B504" s="1" t="s">
        <v>631</v>
      </c>
      <c r="C504" s="1">
        <f>COUNTA(_xlfn.UNIQUE(Delivery[Delivery City]))</f>
        <v>5</v>
      </c>
      <c r="D504" s="1" t="s">
        <v>167</v>
      </c>
      <c r="E504" s="2">
        <v>45174.507638888892</v>
      </c>
      <c r="F504" s="1" t="s">
        <v>14</v>
      </c>
      <c r="G504" s="1" t="s">
        <v>87</v>
      </c>
      <c r="H504" s="20">
        <f>IFERROR(Delivery[[#This Row],[Delivery Time (min)]]/COUNTIFS(Delivery[Driver ID],Delivery[[#This Row],[Driver ID]]),"")</f>
        <v>6.7777777777777777</v>
      </c>
      <c r="I504" s="17" t="str">
        <f>IFERROR((IF(COUNTIFS(Delivery[Driver ID], Delivery[[#This Row],[Driver ID]]) &lt; 16, "Under Utilized","Utilized")), "")</f>
        <v>Utilized</v>
      </c>
      <c r="J504" s="1" t="s">
        <v>16</v>
      </c>
      <c r="K504" s="1" t="s">
        <v>35</v>
      </c>
      <c r="L504" s="1">
        <v>122</v>
      </c>
      <c r="M504" s="1">
        <v>1</v>
      </c>
      <c r="N504" s="1">
        <f>Delivery[[#This Row],[Delivery Time (min)]]-Delivery[[#This Row],[Delays (min)]]</f>
        <v>121</v>
      </c>
      <c r="O504" s="1" t="str">
        <f>IF(Delivery[[#This Row],[Delays (min)]]&gt;0,"Delayed", "On time")</f>
        <v>Delayed</v>
      </c>
      <c r="P504" s="1" t="str">
        <f>IF(Delivery[[#This Row],[Delays (min)]]&gt;15, "Extremely Delayed", IF(Delivery[[#This Row],[Delays (min)]]=0, "On time",  "Delayed"))</f>
        <v>Delayed</v>
      </c>
      <c r="Q504" s="1">
        <f>COUNTA(_xlfn.UNIQUE(Delivery[Driver ID]))</f>
        <v>100</v>
      </c>
      <c r="R504" s="1" t="s">
        <v>18</v>
      </c>
      <c r="S504" s="1">
        <f>COUNTA(_xlfn.UNIQUE(Delivery[Route]))</f>
        <v>5</v>
      </c>
      <c r="T504" s="1" t="s">
        <v>40</v>
      </c>
      <c r="U504" s="1" t="s">
        <v>20</v>
      </c>
      <c r="V504" s="1" t="s">
        <v>37</v>
      </c>
      <c r="W504" s="2">
        <v>45170.635416666664</v>
      </c>
    </row>
    <row r="505" spans="1:23" ht="15.75" customHeight="1" x14ac:dyDescent="0.35">
      <c r="A505" s="1">
        <v>1504</v>
      </c>
      <c r="B505" s="1" t="s">
        <v>632</v>
      </c>
      <c r="C505" s="1">
        <f>COUNTA(_xlfn.UNIQUE(Delivery[Delivery City]))</f>
        <v>5</v>
      </c>
      <c r="D505" s="1" t="s">
        <v>154</v>
      </c>
      <c r="E505" s="2">
        <v>45173.456250000003</v>
      </c>
      <c r="F505" s="1" t="s">
        <v>38</v>
      </c>
      <c r="G505" s="1" t="s">
        <v>95</v>
      </c>
      <c r="H505" s="20">
        <f>IFERROR(Delivery[[#This Row],[Delivery Time (min)]]/COUNTIFS(Delivery[Driver ID],Delivery[[#This Row],[Driver ID]]),"")</f>
        <v>5</v>
      </c>
      <c r="I505" s="17" t="str">
        <f>IFERROR((IF(COUNTIFS(Delivery[Driver ID], Delivery[[#This Row],[Driver ID]]) &lt; 16, "Under Utilized","Utilized")), "")</f>
        <v>Under Utilized</v>
      </c>
      <c r="J505" s="1" t="s">
        <v>23</v>
      </c>
      <c r="K505" s="1" t="s">
        <v>24</v>
      </c>
      <c r="L505" s="1">
        <v>75</v>
      </c>
      <c r="M505" s="1">
        <v>28</v>
      </c>
      <c r="N505" s="1">
        <f>Delivery[[#This Row],[Delivery Time (min)]]-Delivery[[#This Row],[Delays (min)]]</f>
        <v>47</v>
      </c>
      <c r="O505" s="1" t="str">
        <f>IF(Delivery[[#This Row],[Delays (min)]]&gt;0,"Delayed", "On time")</f>
        <v>Delayed</v>
      </c>
      <c r="P505" s="1" t="str">
        <f>IF(Delivery[[#This Row],[Delays (min)]]&gt;15, "Extremely Delayed", IF(Delivery[[#This Row],[Delays (min)]]=0, "On time",  "Delayed"))</f>
        <v>Extremely Delayed</v>
      </c>
      <c r="Q505" s="1">
        <f>COUNTA(_xlfn.UNIQUE(Delivery[Driver ID]))</f>
        <v>100</v>
      </c>
      <c r="R505" s="1" t="s">
        <v>30</v>
      </c>
      <c r="S505" s="1">
        <f>COUNTA(_xlfn.UNIQUE(Delivery[Route]))</f>
        <v>5</v>
      </c>
      <c r="T505" s="1" t="s">
        <v>40</v>
      </c>
      <c r="U505" s="1" t="s">
        <v>36</v>
      </c>
      <c r="V505" s="1" t="s">
        <v>37</v>
      </c>
      <c r="W505" s="2">
        <v>45170.393750000003</v>
      </c>
    </row>
    <row r="506" spans="1:23" ht="15.75" customHeight="1" x14ac:dyDescent="0.35">
      <c r="A506" s="1">
        <v>1505</v>
      </c>
      <c r="B506" s="1" t="s">
        <v>633</v>
      </c>
      <c r="C506" s="1">
        <f>COUNTA(_xlfn.UNIQUE(Delivery[Delivery City]))</f>
        <v>5</v>
      </c>
      <c r="D506" s="1" t="s">
        <v>154</v>
      </c>
      <c r="E506" s="2">
        <v>45173.695138888892</v>
      </c>
      <c r="F506" s="1" t="s">
        <v>14</v>
      </c>
      <c r="G506" s="1" t="s">
        <v>60</v>
      </c>
      <c r="H506" s="20">
        <f>IFERROR(Delivery[[#This Row],[Delivery Time (min)]]/COUNTIFS(Delivery[Driver ID],Delivery[[#This Row],[Driver ID]]),"")</f>
        <v>4.5294117647058822</v>
      </c>
      <c r="I506" s="17" t="str">
        <f>IFERROR((IF(COUNTIFS(Delivery[Driver ID], Delivery[[#This Row],[Driver ID]]) &lt; 16, "Under Utilized","Utilized")), "")</f>
        <v>Utilized</v>
      </c>
      <c r="J506" s="1" t="s">
        <v>34</v>
      </c>
      <c r="K506" s="1" t="s">
        <v>24</v>
      </c>
      <c r="L506" s="1">
        <v>77</v>
      </c>
      <c r="M506" s="1">
        <v>5</v>
      </c>
      <c r="N506" s="1">
        <f>Delivery[[#This Row],[Delivery Time (min)]]-Delivery[[#This Row],[Delays (min)]]</f>
        <v>72</v>
      </c>
      <c r="O506" s="1" t="str">
        <f>IF(Delivery[[#This Row],[Delays (min)]]&gt;0,"Delayed", "On time")</f>
        <v>Delayed</v>
      </c>
      <c r="P506" s="1" t="str">
        <f>IF(Delivery[[#This Row],[Delays (min)]]&gt;15, "Extremely Delayed", IF(Delivery[[#This Row],[Delays (min)]]=0, "On time",  "Delayed"))</f>
        <v>Delayed</v>
      </c>
      <c r="Q506" s="1">
        <f>COUNTA(_xlfn.UNIQUE(Delivery[Driver ID]))</f>
        <v>100</v>
      </c>
      <c r="R506" s="1" t="s">
        <v>25</v>
      </c>
      <c r="S506" s="1">
        <f>COUNTA(_xlfn.UNIQUE(Delivery[Route]))</f>
        <v>5</v>
      </c>
      <c r="T506" s="1" t="s">
        <v>32</v>
      </c>
      <c r="U506" s="1" t="s">
        <v>20</v>
      </c>
      <c r="V506" s="1" t="s">
        <v>37</v>
      </c>
      <c r="W506" s="2">
        <v>45170.484027777777</v>
      </c>
    </row>
    <row r="507" spans="1:23" ht="15.75" customHeight="1" x14ac:dyDescent="0.35">
      <c r="A507" s="1">
        <v>1506</v>
      </c>
      <c r="B507" s="1" t="s">
        <v>634</v>
      </c>
      <c r="C507" s="1">
        <f>COUNTA(_xlfn.UNIQUE(Delivery[Delivery City]))</f>
        <v>5</v>
      </c>
      <c r="D507" s="1" t="s">
        <v>150</v>
      </c>
      <c r="E507" s="2">
        <v>45173.631944444445</v>
      </c>
      <c r="F507" s="1" t="s">
        <v>14</v>
      </c>
      <c r="G507" s="1" t="s">
        <v>79</v>
      </c>
      <c r="H507" s="20">
        <f>IFERROR(Delivery[[#This Row],[Delivery Time (min)]]/COUNTIFS(Delivery[Driver ID],Delivery[[#This Row],[Driver ID]]),"")</f>
        <v>6.7272727272727275</v>
      </c>
      <c r="I507" s="17" t="str">
        <f>IFERROR((IF(COUNTIFS(Delivery[Driver ID], Delivery[[#This Row],[Driver ID]]) &lt; 16, "Under Utilized","Utilized")), "")</f>
        <v>Under Utilized</v>
      </c>
      <c r="J507" s="1" t="s">
        <v>16</v>
      </c>
      <c r="K507" s="1" t="s">
        <v>17</v>
      </c>
      <c r="L507" s="1">
        <v>74</v>
      </c>
      <c r="M507" s="1">
        <v>28</v>
      </c>
      <c r="N507" s="1">
        <f>Delivery[[#This Row],[Delivery Time (min)]]-Delivery[[#This Row],[Delays (min)]]</f>
        <v>46</v>
      </c>
      <c r="O507" s="1" t="str">
        <f>IF(Delivery[[#This Row],[Delays (min)]]&gt;0,"Delayed", "On time")</f>
        <v>Delayed</v>
      </c>
      <c r="P507" s="1" t="str">
        <f>IF(Delivery[[#This Row],[Delays (min)]]&gt;15, "Extremely Delayed", IF(Delivery[[#This Row],[Delays (min)]]=0, "On time",  "Delayed"))</f>
        <v>Extremely Delayed</v>
      </c>
      <c r="Q507" s="1">
        <f>COUNTA(_xlfn.UNIQUE(Delivery[Driver ID]))</f>
        <v>100</v>
      </c>
      <c r="R507" s="1" t="s">
        <v>30</v>
      </c>
      <c r="S507" s="1">
        <f>COUNTA(_xlfn.UNIQUE(Delivery[Route]))</f>
        <v>5</v>
      </c>
      <c r="T507" s="1" t="s">
        <v>19</v>
      </c>
      <c r="U507" s="1" t="s">
        <v>20</v>
      </c>
      <c r="V507" s="1" t="s">
        <v>37</v>
      </c>
      <c r="W507" s="2">
        <v>45170.64166666667</v>
      </c>
    </row>
    <row r="508" spans="1:23" ht="15.75" customHeight="1" x14ac:dyDescent="0.35">
      <c r="A508" s="1">
        <v>1507</v>
      </c>
      <c r="B508" s="1" t="s">
        <v>547</v>
      </c>
      <c r="C508" s="1">
        <f>COUNTA(_xlfn.UNIQUE(Delivery[Delivery City]))</f>
        <v>5</v>
      </c>
      <c r="D508" s="1" t="s">
        <v>159</v>
      </c>
      <c r="E508" s="2">
        <v>45171.48333333333</v>
      </c>
      <c r="F508" s="1" t="s">
        <v>38</v>
      </c>
      <c r="G508" s="1" t="s">
        <v>51</v>
      </c>
      <c r="H508" s="20">
        <f>IFERROR(Delivery[[#This Row],[Delivery Time (min)]]/COUNTIFS(Delivery[Driver ID],Delivery[[#This Row],[Driver ID]]),"")</f>
        <v>17</v>
      </c>
      <c r="I508" s="17" t="str">
        <f>IFERROR((IF(COUNTIFS(Delivery[Driver ID], Delivery[[#This Row],[Driver ID]]) &lt; 16, "Under Utilized","Utilized")), "")</f>
        <v>Under Utilized</v>
      </c>
      <c r="J508" s="1" t="s">
        <v>23</v>
      </c>
      <c r="K508" s="1" t="s">
        <v>47</v>
      </c>
      <c r="L508" s="1">
        <v>221</v>
      </c>
      <c r="M508" s="1">
        <v>24</v>
      </c>
      <c r="N508" s="1">
        <f>Delivery[[#This Row],[Delivery Time (min)]]-Delivery[[#This Row],[Delays (min)]]</f>
        <v>197</v>
      </c>
      <c r="O508" s="1" t="str">
        <f>IF(Delivery[[#This Row],[Delays (min)]]&gt;0,"Delayed", "On time")</f>
        <v>Delayed</v>
      </c>
      <c r="P508" s="1" t="str">
        <f>IF(Delivery[[#This Row],[Delays (min)]]&gt;15, "Extremely Delayed", IF(Delivery[[#This Row],[Delays (min)]]=0, "On time",  "Delayed"))</f>
        <v>Extremely Delayed</v>
      </c>
      <c r="Q508" s="1">
        <f>COUNTA(_xlfn.UNIQUE(Delivery[Driver ID]))</f>
        <v>100</v>
      </c>
      <c r="R508" s="1" t="s">
        <v>25</v>
      </c>
      <c r="S508" s="1">
        <f>COUNTA(_xlfn.UNIQUE(Delivery[Route]))</f>
        <v>5</v>
      </c>
      <c r="T508" s="1" t="s">
        <v>19</v>
      </c>
      <c r="U508" s="1" t="s">
        <v>27</v>
      </c>
      <c r="V508" s="1" t="s">
        <v>37</v>
      </c>
      <c r="W508" s="2">
        <v>45170.524305555555</v>
      </c>
    </row>
    <row r="509" spans="1:23" ht="15.75" customHeight="1" x14ac:dyDescent="0.35">
      <c r="A509" s="1">
        <v>1508</v>
      </c>
      <c r="B509" s="1" t="s">
        <v>424</v>
      </c>
      <c r="C509" s="1">
        <f>COUNTA(_xlfn.UNIQUE(Delivery[Delivery City]))</f>
        <v>5</v>
      </c>
      <c r="D509" s="1" t="s">
        <v>167</v>
      </c>
      <c r="E509" s="2">
        <v>45177.421527777777</v>
      </c>
      <c r="F509" s="1" t="s">
        <v>38</v>
      </c>
      <c r="G509" s="1" t="s">
        <v>62</v>
      </c>
      <c r="H509" s="20">
        <f>IFERROR(Delivery[[#This Row],[Delivery Time (min)]]/COUNTIFS(Delivery[Driver ID],Delivery[[#This Row],[Driver ID]]),"")</f>
        <v>5.3076923076923075</v>
      </c>
      <c r="I509" s="17" t="str">
        <f>IFERROR((IF(COUNTIFS(Delivery[Driver ID], Delivery[[#This Row],[Driver ID]]) &lt; 16, "Under Utilized","Utilized")), "")</f>
        <v>Under Utilized</v>
      </c>
      <c r="J509" s="1" t="s">
        <v>16</v>
      </c>
      <c r="K509" s="1" t="s">
        <v>35</v>
      </c>
      <c r="L509" s="1">
        <v>69</v>
      </c>
      <c r="M509" s="1">
        <v>9</v>
      </c>
      <c r="N509" s="1">
        <f>Delivery[[#This Row],[Delivery Time (min)]]-Delivery[[#This Row],[Delays (min)]]</f>
        <v>60</v>
      </c>
      <c r="O509" s="1" t="str">
        <f>IF(Delivery[[#This Row],[Delays (min)]]&gt;0,"Delayed", "On time")</f>
        <v>Delayed</v>
      </c>
      <c r="P509" s="1" t="str">
        <f>IF(Delivery[[#This Row],[Delays (min)]]&gt;15, "Extremely Delayed", IF(Delivery[[#This Row],[Delays (min)]]=0, "On time",  "Delayed"))</f>
        <v>Delayed</v>
      </c>
      <c r="Q509" s="1">
        <f>COUNTA(_xlfn.UNIQUE(Delivery[Driver ID]))</f>
        <v>100</v>
      </c>
      <c r="R509" s="1" t="s">
        <v>30</v>
      </c>
      <c r="S509" s="1">
        <f>COUNTA(_xlfn.UNIQUE(Delivery[Route]))</f>
        <v>5</v>
      </c>
      <c r="T509" s="1" t="s">
        <v>32</v>
      </c>
      <c r="U509" s="1" t="s">
        <v>27</v>
      </c>
      <c r="V509" s="1" t="s">
        <v>41</v>
      </c>
      <c r="W509" s="2">
        <v>45170.42291666667</v>
      </c>
    </row>
    <row r="510" spans="1:23" ht="15.75" customHeight="1" x14ac:dyDescent="0.35">
      <c r="A510" s="1">
        <v>1509</v>
      </c>
      <c r="B510" s="1" t="s">
        <v>635</v>
      </c>
      <c r="C510" s="1">
        <f>COUNTA(_xlfn.UNIQUE(Delivery[Delivery City]))</f>
        <v>5</v>
      </c>
      <c r="D510" s="1" t="s">
        <v>154</v>
      </c>
      <c r="E510" s="2">
        <v>45172.350694444445</v>
      </c>
      <c r="F510" s="1" t="s">
        <v>38</v>
      </c>
      <c r="G510" s="1" t="s">
        <v>102</v>
      </c>
      <c r="H510" s="20">
        <f>IFERROR(Delivery[[#This Row],[Delivery Time (min)]]/COUNTIFS(Delivery[Driver ID],Delivery[[#This Row],[Driver ID]]),"")</f>
        <v>4.4285714285714288</v>
      </c>
      <c r="I510" s="17" t="str">
        <f>IFERROR((IF(COUNTIFS(Delivery[Driver ID], Delivery[[#This Row],[Driver ID]]) &lt; 16, "Under Utilized","Utilized")), "")</f>
        <v>Under Utilized</v>
      </c>
      <c r="J510" s="1" t="s">
        <v>34</v>
      </c>
      <c r="K510" s="1" t="s">
        <v>29</v>
      </c>
      <c r="L510" s="1">
        <v>62</v>
      </c>
      <c r="M510" s="1">
        <v>28</v>
      </c>
      <c r="N510" s="1">
        <f>Delivery[[#This Row],[Delivery Time (min)]]-Delivery[[#This Row],[Delays (min)]]</f>
        <v>34</v>
      </c>
      <c r="O510" s="1" t="str">
        <f>IF(Delivery[[#This Row],[Delays (min)]]&gt;0,"Delayed", "On time")</f>
        <v>Delayed</v>
      </c>
      <c r="P510" s="1" t="str">
        <f>IF(Delivery[[#This Row],[Delays (min)]]&gt;15, "Extremely Delayed", IF(Delivery[[#This Row],[Delays (min)]]=0, "On time",  "Delayed"))</f>
        <v>Extremely Delayed</v>
      </c>
      <c r="Q510" s="1">
        <f>COUNTA(_xlfn.UNIQUE(Delivery[Driver ID]))</f>
        <v>100</v>
      </c>
      <c r="R510" s="1" t="s">
        <v>18</v>
      </c>
      <c r="S510" s="1">
        <f>COUNTA(_xlfn.UNIQUE(Delivery[Route]))</f>
        <v>5</v>
      </c>
      <c r="T510" s="1" t="s">
        <v>43</v>
      </c>
      <c r="U510" s="1" t="s">
        <v>36</v>
      </c>
      <c r="V510" s="1" t="s">
        <v>37</v>
      </c>
      <c r="W510" s="2">
        <v>45170.577777777777</v>
      </c>
    </row>
    <row r="511" spans="1:23" ht="15.75" customHeight="1" x14ac:dyDescent="0.35">
      <c r="A511" s="1">
        <v>1510</v>
      </c>
      <c r="B511" s="1" t="s">
        <v>636</v>
      </c>
      <c r="C511" s="1">
        <f>COUNTA(_xlfn.UNIQUE(Delivery[Delivery City]))</f>
        <v>5</v>
      </c>
      <c r="D511" s="1" t="s">
        <v>150</v>
      </c>
      <c r="E511" s="2">
        <v>45170.46597222222</v>
      </c>
      <c r="F511" s="1" t="s">
        <v>38</v>
      </c>
      <c r="G511" s="1" t="s">
        <v>127</v>
      </c>
      <c r="H511" s="20">
        <f>IFERROR(Delivery[[#This Row],[Delivery Time (min)]]/COUNTIFS(Delivery[Driver ID],Delivery[[#This Row],[Driver ID]]),"")</f>
        <v>13.933333333333334</v>
      </c>
      <c r="I511" s="17" t="str">
        <f>IFERROR((IF(COUNTIFS(Delivery[Driver ID], Delivery[[#This Row],[Driver ID]]) &lt; 16, "Under Utilized","Utilized")), "")</f>
        <v>Under Utilized</v>
      </c>
      <c r="J511" s="1" t="s">
        <v>16</v>
      </c>
      <c r="K511" s="1" t="s">
        <v>47</v>
      </c>
      <c r="L511" s="1">
        <v>209</v>
      </c>
      <c r="M511" s="1">
        <v>9</v>
      </c>
      <c r="N511" s="1">
        <f>Delivery[[#This Row],[Delivery Time (min)]]-Delivery[[#This Row],[Delays (min)]]</f>
        <v>200</v>
      </c>
      <c r="O511" s="1" t="str">
        <f>IF(Delivery[[#This Row],[Delays (min)]]&gt;0,"Delayed", "On time")</f>
        <v>Delayed</v>
      </c>
      <c r="P511" s="1" t="str">
        <f>IF(Delivery[[#This Row],[Delays (min)]]&gt;15, "Extremely Delayed", IF(Delivery[[#This Row],[Delays (min)]]=0, "On time",  "Delayed"))</f>
        <v>Delayed</v>
      </c>
      <c r="Q511" s="1">
        <f>COUNTA(_xlfn.UNIQUE(Delivery[Driver ID]))</f>
        <v>100</v>
      </c>
      <c r="R511" s="1" t="s">
        <v>30</v>
      </c>
      <c r="S511" s="1">
        <f>COUNTA(_xlfn.UNIQUE(Delivery[Route]))</f>
        <v>5</v>
      </c>
      <c r="T511" s="1" t="s">
        <v>40</v>
      </c>
      <c r="U511" s="1" t="s">
        <v>36</v>
      </c>
      <c r="V511" s="1" t="s">
        <v>21</v>
      </c>
      <c r="W511" s="2">
        <v>45170.443055555559</v>
      </c>
    </row>
    <row r="512" spans="1:23" ht="15.75" customHeight="1" x14ac:dyDescent="0.35">
      <c r="A512" s="1">
        <v>1511</v>
      </c>
      <c r="B512" s="1" t="s">
        <v>637</v>
      </c>
      <c r="C512" s="1">
        <f>COUNTA(_xlfn.UNIQUE(Delivery[Delivery City]))</f>
        <v>5</v>
      </c>
      <c r="D512" s="1" t="s">
        <v>154</v>
      </c>
      <c r="E512" s="2">
        <v>45173.707638888889</v>
      </c>
      <c r="F512" s="1" t="s">
        <v>14</v>
      </c>
      <c r="G512" s="1" t="s">
        <v>54</v>
      </c>
      <c r="H512" s="20">
        <f>IFERROR(Delivery[[#This Row],[Delivery Time (min)]]/COUNTIFS(Delivery[Driver ID],Delivery[[#This Row],[Driver ID]]),"")</f>
        <v>5.8</v>
      </c>
      <c r="I512" s="17" t="str">
        <f>IFERROR((IF(COUNTIFS(Delivery[Driver ID], Delivery[[#This Row],[Driver ID]]) &lt; 16, "Under Utilized","Utilized")), "")</f>
        <v>Under Utilized</v>
      </c>
      <c r="J512" s="1" t="s">
        <v>23</v>
      </c>
      <c r="K512" s="1" t="s">
        <v>35</v>
      </c>
      <c r="L512" s="1">
        <v>87</v>
      </c>
      <c r="M512" s="1">
        <v>9</v>
      </c>
      <c r="N512" s="1">
        <f>Delivery[[#This Row],[Delivery Time (min)]]-Delivery[[#This Row],[Delays (min)]]</f>
        <v>78</v>
      </c>
      <c r="O512" s="1" t="str">
        <f>IF(Delivery[[#This Row],[Delays (min)]]&gt;0,"Delayed", "On time")</f>
        <v>Delayed</v>
      </c>
      <c r="P512" s="1" t="str">
        <f>IF(Delivery[[#This Row],[Delays (min)]]&gt;15, "Extremely Delayed", IF(Delivery[[#This Row],[Delays (min)]]=0, "On time",  "Delayed"))</f>
        <v>Delayed</v>
      </c>
      <c r="Q512" s="1">
        <f>COUNTA(_xlfn.UNIQUE(Delivery[Driver ID]))</f>
        <v>100</v>
      </c>
      <c r="R512" s="1" t="s">
        <v>18</v>
      </c>
      <c r="S512" s="1">
        <f>COUNTA(_xlfn.UNIQUE(Delivery[Route]))</f>
        <v>5</v>
      </c>
      <c r="T512" s="1" t="s">
        <v>32</v>
      </c>
      <c r="U512" s="1" t="s">
        <v>36</v>
      </c>
      <c r="V512" s="1" t="s">
        <v>41</v>
      </c>
      <c r="W512" s="2">
        <v>45170.669444444444</v>
      </c>
    </row>
    <row r="513" spans="1:23" ht="15.75" customHeight="1" x14ac:dyDescent="0.35">
      <c r="A513" s="1">
        <v>1512</v>
      </c>
      <c r="B513" s="1" t="s">
        <v>638</v>
      </c>
      <c r="C513" s="1">
        <f>COUNTA(_xlfn.UNIQUE(Delivery[Delivery City]))</f>
        <v>5</v>
      </c>
      <c r="D513" s="1" t="s">
        <v>150</v>
      </c>
      <c r="E513" s="2">
        <v>45171.42291666667</v>
      </c>
      <c r="F513" s="1" t="s">
        <v>38</v>
      </c>
      <c r="G513" s="1" t="s">
        <v>135</v>
      </c>
      <c r="H513" s="20">
        <f>IFERROR(Delivery[[#This Row],[Delivery Time (min)]]/COUNTIFS(Delivery[Driver ID],Delivery[[#This Row],[Driver ID]]),"")</f>
        <v>10.75</v>
      </c>
      <c r="I513" s="17" t="str">
        <f>IFERROR((IF(COUNTIFS(Delivery[Driver ID], Delivery[[#This Row],[Driver ID]]) &lt; 16, "Under Utilized","Utilized")), "")</f>
        <v>Under Utilized</v>
      </c>
      <c r="J513" s="1" t="s">
        <v>16</v>
      </c>
      <c r="K513" s="1" t="s">
        <v>29</v>
      </c>
      <c r="L513" s="1">
        <v>129</v>
      </c>
      <c r="M513" s="1">
        <v>8</v>
      </c>
      <c r="N513" s="1">
        <f>Delivery[[#This Row],[Delivery Time (min)]]-Delivery[[#This Row],[Delays (min)]]</f>
        <v>121</v>
      </c>
      <c r="O513" s="1" t="str">
        <f>IF(Delivery[[#This Row],[Delays (min)]]&gt;0,"Delayed", "On time")</f>
        <v>Delayed</v>
      </c>
      <c r="P513" s="1" t="str">
        <f>IF(Delivery[[#This Row],[Delays (min)]]&gt;15, "Extremely Delayed", IF(Delivery[[#This Row],[Delays (min)]]=0, "On time",  "Delayed"))</f>
        <v>Delayed</v>
      </c>
      <c r="Q513" s="1">
        <f>COUNTA(_xlfn.UNIQUE(Delivery[Driver ID]))</f>
        <v>100</v>
      </c>
      <c r="R513" s="1" t="s">
        <v>30</v>
      </c>
      <c r="S513" s="1">
        <f>COUNTA(_xlfn.UNIQUE(Delivery[Route]))</f>
        <v>5</v>
      </c>
      <c r="T513" s="1" t="s">
        <v>43</v>
      </c>
      <c r="U513" s="1" t="s">
        <v>27</v>
      </c>
      <c r="V513" s="1" t="s">
        <v>37</v>
      </c>
      <c r="W513" s="2">
        <v>45170.396527777775</v>
      </c>
    </row>
    <row r="514" spans="1:23" ht="15.75" customHeight="1" x14ac:dyDescent="0.35">
      <c r="A514" s="1">
        <v>1513</v>
      </c>
      <c r="B514" s="1" t="s">
        <v>639</v>
      </c>
      <c r="C514" s="1">
        <f>COUNTA(_xlfn.UNIQUE(Delivery[Delivery City]))</f>
        <v>5</v>
      </c>
      <c r="D514" s="1" t="s">
        <v>154</v>
      </c>
      <c r="E514" s="2">
        <v>45171.369444444441</v>
      </c>
      <c r="F514" s="1" t="s">
        <v>14</v>
      </c>
      <c r="G514" s="1" t="s">
        <v>70</v>
      </c>
      <c r="H514" s="20">
        <f>IFERROR(Delivery[[#This Row],[Delivery Time (min)]]/COUNTIFS(Delivery[Driver ID],Delivery[[#This Row],[Driver ID]]),"")</f>
        <v>9.5</v>
      </c>
      <c r="I514" s="17" t="str">
        <f>IFERROR((IF(COUNTIFS(Delivery[Driver ID], Delivery[[#This Row],[Driver ID]]) &lt; 16, "Under Utilized","Utilized")), "")</f>
        <v>Under Utilized</v>
      </c>
      <c r="J514" s="1" t="s">
        <v>34</v>
      </c>
      <c r="K514" s="1" t="s">
        <v>47</v>
      </c>
      <c r="L514" s="1">
        <v>133</v>
      </c>
      <c r="M514" s="1">
        <v>22</v>
      </c>
      <c r="N514" s="1">
        <f>Delivery[[#This Row],[Delivery Time (min)]]-Delivery[[#This Row],[Delays (min)]]</f>
        <v>111</v>
      </c>
      <c r="O514" s="1" t="str">
        <f>IF(Delivery[[#This Row],[Delays (min)]]&gt;0,"Delayed", "On time")</f>
        <v>Delayed</v>
      </c>
      <c r="P514" s="1" t="str">
        <f>IF(Delivery[[#This Row],[Delays (min)]]&gt;15, "Extremely Delayed", IF(Delivery[[#This Row],[Delays (min)]]=0, "On time",  "Delayed"))</f>
        <v>Extremely Delayed</v>
      </c>
      <c r="Q514" s="1">
        <f>COUNTA(_xlfn.UNIQUE(Delivery[Driver ID]))</f>
        <v>100</v>
      </c>
      <c r="R514" s="1" t="s">
        <v>18</v>
      </c>
      <c r="S514" s="1">
        <f>COUNTA(_xlfn.UNIQUE(Delivery[Route]))</f>
        <v>5</v>
      </c>
      <c r="T514" s="1" t="s">
        <v>40</v>
      </c>
      <c r="U514" s="1" t="s">
        <v>36</v>
      </c>
      <c r="V514" s="1" t="s">
        <v>21</v>
      </c>
      <c r="W514" s="2">
        <v>45170.63958333333</v>
      </c>
    </row>
    <row r="515" spans="1:23" ht="15.75" customHeight="1" x14ac:dyDescent="0.35">
      <c r="A515" s="1">
        <v>1514</v>
      </c>
      <c r="B515" s="1" t="s">
        <v>640</v>
      </c>
      <c r="C515" s="1">
        <f>COUNTA(_xlfn.UNIQUE(Delivery[Delivery City]))</f>
        <v>5</v>
      </c>
      <c r="D515" s="1" t="s">
        <v>159</v>
      </c>
      <c r="E515" s="2">
        <v>45173.34097222222</v>
      </c>
      <c r="F515" s="1" t="s">
        <v>14</v>
      </c>
      <c r="G515" s="1" t="s">
        <v>72</v>
      </c>
      <c r="H515" s="20">
        <f>IFERROR(Delivery[[#This Row],[Delivery Time (min)]]/COUNTIFS(Delivery[Driver ID],Delivery[[#This Row],[Driver ID]]),"")</f>
        <v>12.5625</v>
      </c>
      <c r="I515" s="17" t="str">
        <f>IFERROR((IF(COUNTIFS(Delivery[Driver ID], Delivery[[#This Row],[Driver ID]]) &lt; 16, "Under Utilized","Utilized")), "")</f>
        <v>Utilized</v>
      </c>
      <c r="J515" s="1" t="s">
        <v>23</v>
      </c>
      <c r="K515" s="1" t="s">
        <v>17</v>
      </c>
      <c r="L515" s="1">
        <v>201</v>
      </c>
      <c r="M515" s="1">
        <v>25</v>
      </c>
      <c r="N515" s="1">
        <f>Delivery[[#This Row],[Delivery Time (min)]]-Delivery[[#This Row],[Delays (min)]]</f>
        <v>176</v>
      </c>
      <c r="O515" s="1" t="str">
        <f>IF(Delivery[[#This Row],[Delays (min)]]&gt;0,"Delayed", "On time")</f>
        <v>Delayed</v>
      </c>
      <c r="P515" s="1" t="str">
        <f>IF(Delivery[[#This Row],[Delays (min)]]&gt;15, "Extremely Delayed", IF(Delivery[[#This Row],[Delays (min)]]=0, "On time",  "Delayed"))</f>
        <v>Extremely Delayed</v>
      </c>
      <c r="Q515" s="1">
        <f>COUNTA(_xlfn.UNIQUE(Delivery[Driver ID]))</f>
        <v>100</v>
      </c>
      <c r="R515" s="1" t="s">
        <v>25</v>
      </c>
      <c r="S515" s="1">
        <f>COUNTA(_xlfn.UNIQUE(Delivery[Route]))</f>
        <v>5</v>
      </c>
      <c r="T515" s="1" t="s">
        <v>26</v>
      </c>
      <c r="U515" s="1" t="s">
        <v>20</v>
      </c>
      <c r="V515" s="1" t="s">
        <v>37</v>
      </c>
      <c r="W515" s="2">
        <v>45170.379861111112</v>
      </c>
    </row>
    <row r="516" spans="1:23" ht="15.75" customHeight="1" x14ac:dyDescent="0.35">
      <c r="A516" s="1">
        <v>1515</v>
      </c>
      <c r="B516" s="1" t="s">
        <v>641</v>
      </c>
      <c r="C516" s="1">
        <f>COUNTA(_xlfn.UNIQUE(Delivery[Delivery City]))</f>
        <v>5</v>
      </c>
      <c r="D516" s="1" t="s">
        <v>159</v>
      </c>
      <c r="E516" s="2">
        <v>45170.455555555556</v>
      </c>
      <c r="F516" s="1" t="s">
        <v>38</v>
      </c>
      <c r="G516" s="1" t="s">
        <v>134</v>
      </c>
      <c r="H516" s="20">
        <f>IFERROR(Delivery[[#This Row],[Delivery Time (min)]]/COUNTIFS(Delivery[Driver ID],Delivery[[#This Row],[Driver ID]]),"")</f>
        <v>14.461538461538462</v>
      </c>
      <c r="I516" s="17" t="str">
        <f>IFERROR((IF(COUNTIFS(Delivery[Driver ID], Delivery[[#This Row],[Driver ID]]) &lt; 16, "Under Utilized","Utilized")), "")</f>
        <v>Under Utilized</v>
      </c>
      <c r="J516" s="1" t="s">
        <v>16</v>
      </c>
      <c r="K516" s="1" t="s">
        <v>29</v>
      </c>
      <c r="L516" s="1">
        <v>188</v>
      </c>
      <c r="M516" s="1">
        <v>16</v>
      </c>
      <c r="N516" s="1">
        <f>Delivery[[#This Row],[Delivery Time (min)]]-Delivery[[#This Row],[Delays (min)]]</f>
        <v>172</v>
      </c>
      <c r="O516" s="1" t="str">
        <f>IF(Delivery[[#This Row],[Delays (min)]]&gt;0,"Delayed", "On time")</f>
        <v>Delayed</v>
      </c>
      <c r="P516" s="1" t="str">
        <f>IF(Delivery[[#This Row],[Delays (min)]]&gt;15, "Extremely Delayed", IF(Delivery[[#This Row],[Delays (min)]]=0, "On time",  "Delayed"))</f>
        <v>Extremely Delayed</v>
      </c>
      <c r="Q516" s="1">
        <f>COUNTA(_xlfn.UNIQUE(Delivery[Driver ID]))</f>
        <v>100</v>
      </c>
      <c r="R516" s="1" t="s">
        <v>18</v>
      </c>
      <c r="S516" s="1">
        <f>COUNTA(_xlfn.UNIQUE(Delivery[Route]))</f>
        <v>5</v>
      </c>
      <c r="T516" s="1" t="s">
        <v>32</v>
      </c>
      <c r="U516" s="1" t="s">
        <v>36</v>
      </c>
      <c r="V516" s="1" t="s">
        <v>37</v>
      </c>
      <c r="W516" s="2">
        <v>45170.441666666666</v>
      </c>
    </row>
    <row r="517" spans="1:23" ht="15.75" customHeight="1" x14ac:dyDescent="0.35">
      <c r="A517" s="1">
        <v>1516</v>
      </c>
      <c r="B517" s="1" t="s">
        <v>642</v>
      </c>
      <c r="C517" s="1">
        <f>COUNTA(_xlfn.UNIQUE(Delivery[Delivery City]))</f>
        <v>5</v>
      </c>
      <c r="D517" s="1" t="s">
        <v>150</v>
      </c>
      <c r="E517" s="2">
        <v>45176.336111111108</v>
      </c>
      <c r="F517" s="1" t="s">
        <v>14</v>
      </c>
      <c r="G517" s="1" t="s">
        <v>97</v>
      </c>
      <c r="H517" s="20">
        <f>IFERROR(Delivery[[#This Row],[Delivery Time (min)]]/COUNTIFS(Delivery[Driver ID],Delivery[[#This Row],[Driver ID]]),"")</f>
        <v>10.75</v>
      </c>
      <c r="I517" s="17" t="str">
        <f>IFERROR((IF(COUNTIFS(Delivery[Driver ID], Delivery[[#This Row],[Driver ID]]) &lt; 16, "Under Utilized","Utilized")), "")</f>
        <v>Utilized</v>
      </c>
      <c r="J517" s="1" t="s">
        <v>16</v>
      </c>
      <c r="K517" s="1" t="s">
        <v>47</v>
      </c>
      <c r="L517" s="1">
        <v>172</v>
      </c>
      <c r="M517" s="1">
        <v>3</v>
      </c>
      <c r="N517" s="1">
        <f>Delivery[[#This Row],[Delivery Time (min)]]-Delivery[[#This Row],[Delays (min)]]</f>
        <v>169</v>
      </c>
      <c r="O517" s="1" t="str">
        <f>IF(Delivery[[#This Row],[Delays (min)]]&gt;0,"Delayed", "On time")</f>
        <v>Delayed</v>
      </c>
      <c r="P517" s="1" t="str">
        <f>IF(Delivery[[#This Row],[Delays (min)]]&gt;15, "Extremely Delayed", IF(Delivery[[#This Row],[Delays (min)]]=0, "On time",  "Delayed"))</f>
        <v>Delayed</v>
      </c>
      <c r="Q517" s="1">
        <f>COUNTA(_xlfn.UNIQUE(Delivery[Driver ID]))</f>
        <v>100</v>
      </c>
      <c r="R517" s="1" t="s">
        <v>30</v>
      </c>
      <c r="S517" s="1">
        <f>COUNTA(_xlfn.UNIQUE(Delivery[Route]))</f>
        <v>5</v>
      </c>
      <c r="T517" s="1" t="s">
        <v>40</v>
      </c>
      <c r="U517" s="1" t="s">
        <v>20</v>
      </c>
      <c r="V517" s="1" t="s">
        <v>41</v>
      </c>
      <c r="W517" s="2">
        <v>45170.417361111111</v>
      </c>
    </row>
    <row r="518" spans="1:23" ht="15.75" customHeight="1" x14ac:dyDescent="0.35">
      <c r="A518" s="1">
        <v>1517</v>
      </c>
      <c r="B518" s="1" t="s">
        <v>643</v>
      </c>
      <c r="C518" s="1">
        <f>COUNTA(_xlfn.UNIQUE(Delivery[Delivery City]))</f>
        <v>5</v>
      </c>
      <c r="D518" s="1" t="s">
        <v>156</v>
      </c>
      <c r="E518" s="2">
        <v>45176.643750000003</v>
      </c>
      <c r="F518" s="1" t="s">
        <v>38</v>
      </c>
      <c r="G518" s="1" t="s">
        <v>95</v>
      </c>
      <c r="H518" s="20">
        <f>IFERROR(Delivery[[#This Row],[Delivery Time (min)]]/COUNTIFS(Delivery[Driver ID],Delivery[[#This Row],[Driver ID]]),"")</f>
        <v>15.4</v>
      </c>
      <c r="I518" s="17" t="str">
        <f>IFERROR((IF(COUNTIFS(Delivery[Driver ID], Delivery[[#This Row],[Driver ID]]) &lt; 16, "Under Utilized","Utilized")), "")</f>
        <v>Under Utilized</v>
      </c>
      <c r="J518" s="1" t="s">
        <v>16</v>
      </c>
      <c r="K518" s="1" t="s">
        <v>17</v>
      </c>
      <c r="L518" s="1">
        <v>231</v>
      </c>
      <c r="M518" s="1">
        <v>16</v>
      </c>
      <c r="N518" s="1">
        <f>Delivery[[#This Row],[Delivery Time (min)]]-Delivery[[#This Row],[Delays (min)]]</f>
        <v>215</v>
      </c>
      <c r="O518" s="1" t="str">
        <f>IF(Delivery[[#This Row],[Delays (min)]]&gt;0,"Delayed", "On time")</f>
        <v>Delayed</v>
      </c>
      <c r="P518" s="1" t="str">
        <f>IF(Delivery[[#This Row],[Delays (min)]]&gt;15, "Extremely Delayed", IF(Delivery[[#This Row],[Delays (min)]]=0, "On time",  "Delayed"))</f>
        <v>Extremely Delayed</v>
      </c>
      <c r="Q518" s="1">
        <f>COUNTA(_xlfn.UNIQUE(Delivery[Driver ID]))</f>
        <v>100</v>
      </c>
      <c r="R518" s="1" t="s">
        <v>18</v>
      </c>
      <c r="S518" s="1">
        <f>COUNTA(_xlfn.UNIQUE(Delivery[Route]))</f>
        <v>5</v>
      </c>
      <c r="T518" s="1" t="s">
        <v>19</v>
      </c>
      <c r="U518" s="1" t="s">
        <v>36</v>
      </c>
      <c r="V518" s="1" t="s">
        <v>41</v>
      </c>
      <c r="W518" s="2">
        <v>45170.697916666664</v>
      </c>
    </row>
    <row r="519" spans="1:23" ht="15.75" customHeight="1" x14ac:dyDescent="0.35">
      <c r="A519" s="1">
        <v>1518</v>
      </c>
      <c r="B519" s="1" t="s">
        <v>644</v>
      </c>
      <c r="C519" s="1">
        <f>COUNTA(_xlfn.UNIQUE(Delivery[Delivery City]))</f>
        <v>5</v>
      </c>
      <c r="D519" s="1" t="s">
        <v>154</v>
      </c>
      <c r="E519" s="2">
        <v>45170.376388888886</v>
      </c>
      <c r="F519" s="1" t="s">
        <v>38</v>
      </c>
      <c r="G519" s="1" t="s">
        <v>132</v>
      </c>
      <c r="H519" s="20">
        <f>IFERROR(Delivery[[#This Row],[Delivery Time (min)]]/COUNTIFS(Delivery[Driver ID],Delivery[[#This Row],[Driver ID]]),"")</f>
        <v>17.384615384615383</v>
      </c>
      <c r="I519" s="17" t="str">
        <f>IFERROR((IF(COUNTIFS(Delivery[Driver ID], Delivery[[#This Row],[Driver ID]]) &lt; 16, "Under Utilized","Utilized")), "")</f>
        <v>Under Utilized</v>
      </c>
      <c r="J519" s="1" t="s">
        <v>23</v>
      </c>
      <c r="K519" s="1" t="s">
        <v>35</v>
      </c>
      <c r="L519" s="1">
        <v>226</v>
      </c>
      <c r="M519" s="1">
        <v>14</v>
      </c>
      <c r="N519" s="1">
        <f>Delivery[[#This Row],[Delivery Time (min)]]-Delivery[[#This Row],[Delays (min)]]</f>
        <v>212</v>
      </c>
      <c r="O519" s="1" t="str">
        <f>IF(Delivery[[#This Row],[Delays (min)]]&gt;0,"Delayed", "On time")</f>
        <v>Delayed</v>
      </c>
      <c r="P519" s="1" t="str">
        <f>IF(Delivery[[#This Row],[Delays (min)]]&gt;15, "Extremely Delayed", IF(Delivery[[#This Row],[Delays (min)]]=0, "On time",  "Delayed"))</f>
        <v>Delayed</v>
      </c>
      <c r="Q519" s="1">
        <f>COUNTA(_xlfn.UNIQUE(Delivery[Driver ID]))</f>
        <v>100</v>
      </c>
      <c r="R519" s="1" t="s">
        <v>25</v>
      </c>
      <c r="S519" s="1">
        <f>COUNTA(_xlfn.UNIQUE(Delivery[Route]))</f>
        <v>5</v>
      </c>
      <c r="T519" s="1" t="s">
        <v>40</v>
      </c>
      <c r="U519" s="1" t="s">
        <v>20</v>
      </c>
      <c r="V519" s="1" t="s">
        <v>37</v>
      </c>
      <c r="W519" s="2">
        <v>45170.543749999997</v>
      </c>
    </row>
    <row r="520" spans="1:23" ht="15.75" customHeight="1" x14ac:dyDescent="0.35">
      <c r="A520" s="1">
        <v>1519</v>
      </c>
      <c r="B520" s="1" t="s">
        <v>645</v>
      </c>
      <c r="C520" s="1">
        <f>COUNTA(_xlfn.UNIQUE(Delivery[Delivery City]))</f>
        <v>5</v>
      </c>
      <c r="D520" s="1" t="s">
        <v>156</v>
      </c>
      <c r="E520" s="2">
        <v>45177.703472222223</v>
      </c>
      <c r="F520" s="1" t="s">
        <v>38</v>
      </c>
      <c r="G520" s="1" t="s">
        <v>115</v>
      </c>
      <c r="H520" s="20">
        <f>IFERROR(Delivery[[#This Row],[Delivery Time (min)]]/COUNTIFS(Delivery[Driver ID],Delivery[[#This Row],[Driver ID]]),"")</f>
        <v>9.5555555555555554</v>
      </c>
      <c r="I520" s="17" t="str">
        <f>IFERROR((IF(COUNTIFS(Delivery[Driver ID], Delivery[[#This Row],[Driver ID]]) &lt; 16, "Under Utilized","Utilized")), "")</f>
        <v>Utilized</v>
      </c>
      <c r="J520" s="1" t="s">
        <v>34</v>
      </c>
      <c r="K520" s="1" t="s">
        <v>47</v>
      </c>
      <c r="L520" s="1">
        <v>172</v>
      </c>
      <c r="M520" s="1">
        <v>27</v>
      </c>
      <c r="N520" s="1">
        <f>Delivery[[#This Row],[Delivery Time (min)]]-Delivery[[#This Row],[Delays (min)]]</f>
        <v>145</v>
      </c>
      <c r="O520" s="1" t="str">
        <f>IF(Delivery[[#This Row],[Delays (min)]]&gt;0,"Delayed", "On time")</f>
        <v>Delayed</v>
      </c>
      <c r="P520" s="1" t="str">
        <f>IF(Delivery[[#This Row],[Delays (min)]]&gt;15, "Extremely Delayed", IF(Delivery[[#This Row],[Delays (min)]]=0, "On time",  "Delayed"))</f>
        <v>Extremely Delayed</v>
      </c>
      <c r="Q520" s="1">
        <f>COUNTA(_xlfn.UNIQUE(Delivery[Driver ID]))</f>
        <v>100</v>
      </c>
      <c r="R520" s="1" t="s">
        <v>25</v>
      </c>
      <c r="S520" s="1">
        <f>COUNTA(_xlfn.UNIQUE(Delivery[Route]))</f>
        <v>5</v>
      </c>
      <c r="T520" s="1" t="s">
        <v>40</v>
      </c>
      <c r="U520" s="1" t="s">
        <v>20</v>
      </c>
      <c r="V520" s="1" t="s">
        <v>21</v>
      </c>
      <c r="W520" s="2">
        <v>45170.526388888888</v>
      </c>
    </row>
    <row r="521" spans="1:23" ht="15.75" customHeight="1" x14ac:dyDescent="0.35">
      <c r="A521" s="1">
        <v>1520</v>
      </c>
      <c r="B521" s="1" t="s">
        <v>646</v>
      </c>
      <c r="C521" s="1">
        <f>COUNTA(_xlfn.UNIQUE(Delivery[Delivery City]))</f>
        <v>5</v>
      </c>
      <c r="D521" s="1" t="s">
        <v>159</v>
      </c>
      <c r="E521" s="2">
        <v>45170.588194444441</v>
      </c>
      <c r="F521" s="1" t="s">
        <v>14</v>
      </c>
      <c r="G521" s="1" t="s">
        <v>104</v>
      </c>
      <c r="H521" s="20">
        <f>IFERROR(Delivery[[#This Row],[Delivery Time (min)]]/COUNTIFS(Delivery[Driver ID],Delivery[[#This Row],[Driver ID]]),"")</f>
        <v>9.8095238095238102</v>
      </c>
      <c r="I521" s="17" t="str">
        <f>IFERROR((IF(COUNTIFS(Delivery[Driver ID], Delivery[[#This Row],[Driver ID]]) &lt; 16, "Under Utilized","Utilized")), "")</f>
        <v>Utilized</v>
      </c>
      <c r="J521" s="1" t="s">
        <v>34</v>
      </c>
      <c r="K521" s="1" t="s">
        <v>24</v>
      </c>
      <c r="L521" s="1">
        <v>206</v>
      </c>
      <c r="M521" s="1">
        <v>0</v>
      </c>
      <c r="N521" s="1">
        <f>Delivery[[#This Row],[Delivery Time (min)]]-Delivery[[#This Row],[Delays (min)]]</f>
        <v>206</v>
      </c>
      <c r="O521" s="1" t="str">
        <f>IF(Delivery[[#This Row],[Delays (min)]]&gt;0,"Delayed", "On time")</f>
        <v>On time</v>
      </c>
      <c r="P521" s="1" t="str">
        <f>IF(Delivery[[#This Row],[Delays (min)]]&gt;15, "Extremely Delayed", IF(Delivery[[#This Row],[Delays (min)]]=0, "On time",  "Delayed"))</f>
        <v>On time</v>
      </c>
      <c r="Q521" s="1">
        <f>COUNTA(_xlfn.UNIQUE(Delivery[Driver ID]))</f>
        <v>100</v>
      </c>
      <c r="R521" s="1" t="s">
        <v>25</v>
      </c>
      <c r="S521" s="1">
        <f>COUNTA(_xlfn.UNIQUE(Delivery[Route]))</f>
        <v>5</v>
      </c>
      <c r="T521" s="1" t="s">
        <v>19</v>
      </c>
      <c r="U521" s="1" t="s">
        <v>20</v>
      </c>
      <c r="V521" s="1" t="s">
        <v>37</v>
      </c>
      <c r="W521" s="2">
        <v>45170.548611111109</v>
      </c>
    </row>
    <row r="522" spans="1:23" ht="15.75" customHeight="1" x14ac:dyDescent="0.35">
      <c r="A522" s="1">
        <v>1521</v>
      </c>
      <c r="B522" s="1" t="s">
        <v>647</v>
      </c>
      <c r="C522" s="1">
        <f>COUNTA(_xlfn.UNIQUE(Delivery[Delivery City]))</f>
        <v>5</v>
      </c>
      <c r="D522" s="1" t="s">
        <v>150</v>
      </c>
      <c r="E522" s="2">
        <v>45174.670138888891</v>
      </c>
      <c r="F522" s="1" t="s">
        <v>14</v>
      </c>
      <c r="G522" s="1" t="s">
        <v>88</v>
      </c>
      <c r="H522" s="20">
        <f>IFERROR(Delivery[[#This Row],[Delivery Time (min)]]/COUNTIFS(Delivery[Driver ID],Delivery[[#This Row],[Driver ID]]),"")</f>
        <v>13.666666666666666</v>
      </c>
      <c r="I522" s="17" t="str">
        <f>IFERROR((IF(COUNTIFS(Delivery[Driver ID], Delivery[[#This Row],[Driver ID]]) &lt; 16, "Under Utilized","Utilized")), "")</f>
        <v>Under Utilized</v>
      </c>
      <c r="J522" s="1" t="s">
        <v>34</v>
      </c>
      <c r="K522" s="1" t="s">
        <v>24</v>
      </c>
      <c r="L522" s="1">
        <v>205</v>
      </c>
      <c r="M522" s="1">
        <v>15</v>
      </c>
      <c r="N522" s="1">
        <f>Delivery[[#This Row],[Delivery Time (min)]]-Delivery[[#This Row],[Delays (min)]]</f>
        <v>190</v>
      </c>
      <c r="O522" s="1" t="str">
        <f>IF(Delivery[[#This Row],[Delays (min)]]&gt;0,"Delayed", "On time")</f>
        <v>Delayed</v>
      </c>
      <c r="P522" s="1" t="str">
        <f>IF(Delivery[[#This Row],[Delays (min)]]&gt;15, "Extremely Delayed", IF(Delivery[[#This Row],[Delays (min)]]=0, "On time",  "Delayed"))</f>
        <v>Delayed</v>
      </c>
      <c r="Q522" s="1">
        <f>COUNTA(_xlfn.UNIQUE(Delivery[Driver ID]))</f>
        <v>100</v>
      </c>
      <c r="R522" s="1" t="s">
        <v>30</v>
      </c>
      <c r="S522" s="1">
        <f>COUNTA(_xlfn.UNIQUE(Delivery[Route]))</f>
        <v>5</v>
      </c>
      <c r="T522" s="1" t="s">
        <v>19</v>
      </c>
      <c r="U522" s="1" t="s">
        <v>36</v>
      </c>
      <c r="V522" s="1" t="s">
        <v>37</v>
      </c>
      <c r="W522" s="2">
        <v>45170.672222222223</v>
      </c>
    </row>
    <row r="523" spans="1:23" ht="15.75" customHeight="1" x14ac:dyDescent="0.35">
      <c r="A523" s="1">
        <v>1522</v>
      </c>
      <c r="B523" s="1" t="s">
        <v>648</v>
      </c>
      <c r="C523" s="1">
        <f>COUNTA(_xlfn.UNIQUE(Delivery[Delivery City]))</f>
        <v>5</v>
      </c>
      <c r="D523" s="1" t="s">
        <v>156</v>
      </c>
      <c r="E523" s="2">
        <v>45176.474305555559</v>
      </c>
      <c r="F523" s="1" t="s">
        <v>14</v>
      </c>
      <c r="G523" s="1" t="s">
        <v>42</v>
      </c>
      <c r="H523" s="20">
        <f>IFERROR(Delivery[[#This Row],[Delivery Time (min)]]/COUNTIFS(Delivery[Driver ID],Delivery[[#This Row],[Driver ID]]),"")</f>
        <v>7.5555555555555554</v>
      </c>
      <c r="I523" s="17" t="str">
        <f>IFERROR((IF(COUNTIFS(Delivery[Driver ID], Delivery[[#This Row],[Driver ID]]) &lt; 16, "Under Utilized","Utilized")), "")</f>
        <v>Utilized</v>
      </c>
      <c r="J523" s="1" t="s">
        <v>23</v>
      </c>
      <c r="K523" s="1" t="s">
        <v>47</v>
      </c>
      <c r="L523" s="1">
        <v>136</v>
      </c>
      <c r="M523" s="1">
        <v>25</v>
      </c>
      <c r="N523" s="1">
        <f>Delivery[[#This Row],[Delivery Time (min)]]-Delivery[[#This Row],[Delays (min)]]</f>
        <v>111</v>
      </c>
      <c r="O523" s="1" t="str">
        <f>IF(Delivery[[#This Row],[Delays (min)]]&gt;0,"Delayed", "On time")</f>
        <v>Delayed</v>
      </c>
      <c r="P523" s="1" t="str">
        <f>IF(Delivery[[#This Row],[Delays (min)]]&gt;15, "Extremely Delayed", IF(Delivery[[#This Row],[Delays (min)]]=0, "On time",  "Delayed"))</f>
        <v>Extremely Delayed</v>
      </c>
      <c r="Q523" s="1">
        <f>COUNTA(_xlfn.UNIQUE(Delivery[Driver ID]))</f>
        <v>100</v>
      </c>
      <c r="R523" s="1" t="s">
        <v>30</v>
      </c>
      <c r="S523" s="1">
        <f>COUNTA(_xlfn.UNIQUE(Delivery[Route]))</f>
        <v>5</v>
      </c>
      <c r="T523" s="1" t="s">
        <v>32</v>
      </c>
      <c r="U523" s="1" t="s">
        <v>36</v>
      </c>
      <c r="V523" s="1" t="s">
        <v>41</v>
      </c>
      <c r="W523" s="2">
        <v>45170.390277777777</v>
      </c>
    </row>
    <row r="524" spans="1:23" ht="15.75" customHeight="1" x14ac:dyDescent="0.35">
      <c r="A524" s="1">
        <v>1523</v>
      </c>
      <c r="B524" s="1" t="s">
        <v>649</v>
      </c>
      <c r="C524" s="1">
        <f>COUNTA(_xlfn.UNIQUE(Delivery[Delivery City]))</f>
        <v>5</v>
      </c>
      <c r="D524" s="1" t="s">
        <v>159</v>
      </c>
      <c r="E524" s="2">
        <v>45170.387499999997</v>
      </c>
      <c r="F524" s="1" t="s">
        <v>38</v>
      </c>
      <c r="G524" s="1" t="s">
        <v>110</v>
      </c>
      <c r="H524" s="20">
        <f>IFERROR(Delivery[[#This Row],[Delivery Time (min)]]/COUNTIFS(Delivery[Driver ID],Delivery[[#This Row],[Driver ID]]),"")</f>
        <v>6.666666666666667</v>
      </c>
      <c r="I524" s="17" t="str">
        <f>IFERROR((IF(COUNTIFS(Delivery[Driver ID], Delivery[[#This Row],[Driver ID]]) &lt; 16, "Under Utilized","Utilized")), "")</f>
        <v>Under Utilized</v>
      </c>
      <c r="J524" s="1" t="s">
        <v>34</v>
      </c>
      <c r="K524" s="1" t="s">
        <v>47</v>
      </c>
      <c r="L524" s="1">
        <v>100</v>
      </c>
      <c r="M524" s="1">
        <v>22</v>
      </c>
      <c r="N524" s="1">
        <f>Delivery[[#This Row],[Delivery Time (min)]]-Delivery[[#This Row],[Delays (min)]]</f>
        <v>78</v>
      </c>
      <c r="O524" s="1" t="str">
        <f>IF(Delivery[[#This Row],[Delays (min)]]&gt;0,"Delayed", "On time")</f>
        <v>Delayed</v>
      </c>
      <c r="P524" s="1" t="str">
        <f>IF(Delivery[[#This Row],[Delays (min)]]&gt;15, "Extremely Delayed", IF(Delivery[[#This Row],[Delays (min)]]=0, "On time",  "Delayed"))</f>
        <v>Extremely Delayed</v>
      </c>
      <c r="Q524" s="1">
        <f>COUNTA(_xlfn.UNIQUE(Delivery[Driver ID]))</f>
        <v>100</v>
      </c>
      <c r="R524" s="1" t="s">
        <v>25</v>
      </c>
      <c r="S524" s="1">
        <f>COUNTA(_xlfn.UNIQUE(Delivery[Route]))</f>
        <v>5</v>
      </c>
      <c r="T524" s="1" t="s">
        <v>26</v>
      </c>
      <c r="U524" s="1" t="s">
        <v>20</v>
      </c>
      <c r="V524" s="1" t="s">
        <v>41</v>
      </c>
      <c r="W524" s="2">
        <v>45170.560416666667</v>
      </c>
    </row>
    <row r="525" spans="1:23" ht="15.75" customHeight="1" x14ac:dyDescent="0.35">
      <c r="A525" s="1">
        <v>1524</v>
      </c>
      <c r="B525" s="1" t="s">
        <v>650</v>
      </c>
      <c r="C525" s="1">
        <f>COUNTA(_xlfn.UNIQUE(Delivery[Delivery City]))</f>
        <v>5</v>
      </c>
      <c r="D525" s="1" t="s">
        <v>150</v>
      </c>
      <c r="E525" s="2">
        <v>45174.497916666667</v>
      </c>
      <c r="F525" s="1" t="s">
        <v>14</v>
      </c>
      <c r="G525" s="1" t="s">
        <v>128</v>
      </c>
      <c r="H525" s="20">
        <f>IFERROR(Delivery[[#This Row],[Delivery Time (min)]]/COUNTIFS(Delivery[Driver ID],Delivery[[#This Row],[Driver ID]]),"")</f>
        <v>6.583333333333333</v>
      </c>
      <c r="I525" s="17" t="str">
        <f>IFERROR((IF(COUNTIFS(Delivery[Driver ID], Delivery[[#This Row],[Driver ID]]) &lt; 16, "Under Utilized","Utilized")), "")</f>
        <v>Under Utilized</v>
      </c>
      <c r="J525" s="1" t="s">
        <v>23</v>
      </c>
      <c r="K525" s="1" t="s">
        <v>47</v>
      </c>
      <c r="L525" s="1">
        <v>79</v>
      </c>
      <c r="M525" s="1">
        <v>29</v>
      </c>
      <c r="N525" s="1">
        <f>Delivery[[#This Row],[Delivery Time (min)]]-Delivery[[#This Row],[Delays (min)]]</f>
        <v>50</v>
      </c>
      <c r="O525" s="1" t="str">
        <f>IF(Delivery[[#This Row],[Delays (min)]]&gt;0,"Delayed", "On time")</f>
        <v>Delayed</v>
      </c>
      <c r="P525" s="1" t="str">
        <f>IF(Delivery[[#This Row],[Delays (min)]]&gt;15, "Extremely Delayed", IF(Delivery[[#This Row],[Delays (min)]]=0, "On time",  "Delayed"))</f>
        <v>Extremely Delayed</v>
      </c>
      <c r="Q525" s="1">
        <f>COUNTA(_xlfn.UNIQUE(Delivery[Driver ID]))</f>
        <v>100</v>
      </c>
      <c r="R525" s="1" t="s">
        <v>30</v>
      </c>
      <c r="S525" s="1">
        <f>COUNTA(_xlfn.UNIQUE(Delivery[Route]))</f>
        <v>5</v>
      </c>
      <c r="T525" s="1" t="s">
        <v>43</v>
      </c>
      <c r="U525" s="1" t="s">
        <v>20</v>
      </c>
      <c r="V525" s="1" t="s">
        <v>41</v>
      </c>
      <c r="W525" s="2">
        <v>45170.510416666664</v>
      </c>
    </row>
    <row r="526" spans="1:23" ht="15.75" customHeight="1" x14ac:dyDescent="0.35">
      <c r="A526" s="1">
        <v>1525</v>
      </c>
      <c r="B526" s="1" t="s">
        <v>149</v>
      </c>
      <c r="C526" s="1">
        <f>COUNTA(_xlfn.UNIQUE(Delivery[Delivery City]))</f>
        <v>5</v>
      </c>
      <c r="D526" s="1" t="s">
        <v>150</v>
      </c>
      <c r="E526" s="2">
        <v>45173.570138888892</v>
      </c>
      <c r="F526" s="1" t="s">
        <v>14</v>
      </c>
      <c r="G526" s="1" t="s">
        <v>100</v>
      </c>
      <c r="H526" s="20">
        <f>IFERROR(Delivery[[#This Row],[Delivery Time (min)]]/COUNTIFS(Delivery[Driver ID],Delivery[[#This Row],[Driver ID]]),"")</f>
        <v>9.2307692307692299</v>
      </c>
      <c r="I526" s="17" t="str">
        <f>IFERROR((IF(COUNTIFS(Delivery[Driver ID], Delivery[[#This Row],[Driver ID]]) &lt; 16, "Under Utilized","Utilized")), "")</f>
        <v>Under Utilized</v>
      </c>
      <c r="J526" s="1" t="s">
        <v>34</v>
      </c>
      <c r="K526" s="1" t="s">
        <v>35</v>
      </c>
      <c r="L526" s="1">
        <v>120</v>
      </c>
      <c r="M526" s="1">
        <v>18</v>
      </c>
      <c r="N526" s="1">
        <f>Delivery[[#This Row],[Delivery Time (min)]]-Delivery[[#This Row],[Delays (min)]]</f>
        <v>102</v>
      </c>
      <c r="O526" s="1" t="str">
        <f>IF(Delivery[[#This Row],[Delays (min)]]&gt;0,"Delayed", "On time")</f>
        <v>Delayed</v>
      </c>
      <c r="P526" s="1" t="str">
        <f>IF(Delivery[[#This Row],[Delays (min)]]&gt;15, "Extremely Delayed", IF(Delivery[[#This Row],[Delays (min)]]=0, "On time",  "Delayed"))</f>
        <v>Extremely Delayed</v>
      </c>
      <c r="Q526" s="1">
        <f>COUNTA(_xlfn.UNIQUE(Delivery[Driver ID]))</f>
        <v>100</v>
      </c>
      <c r="R526" s="1" t="s">
        <v>30</v>
      </c>
      <c r="S526" s="1">
        <f>COUNTA(_xlfn.UNIQUE(Delivery[Route]))</f>
        <v>5</v>
      </c>
      <c r="T526" s="1" t="s">
        <v>32</v>
      </c>
      <c r="U526" s="1" t="s">
        <v>36</v>
      </c>
      <c r="V526" s="1" t="s">
        <v>21</v>
      </c>
      <c r="W526" s="2">
        <v>45170.638194444444</v>
      </c>
    </row>
    <row r="527" spans="1:23" ht="15.75" customHeight="1" x14ac:dyDescent="0.35">
      <c r="A527" s="1">
        <v>1526</v>
      </c>
      <c r="B527" s="1" t="s">
        <v>651</v>
      </c>
      <c r="C527" s="1">
        <f>COUNTA(_xlfn.UNIQUE(Delivery[Delivery City]))</f>
        <v>5</v>
      </c>
      <c r="D527" s="1" t="s">
        <v>150</v>
      </c>
      <c r="E527" s="2">
        <v>45170.400694444441</v>
      </c>
      <c r="F527" s="1" t="s">
        <v>38</v>
      </c>
      <c r="G527" s="1" t="s">
        <v>121</v>
      </c>
      <c r="H527" s="20">
        <f>IFERROR(Delivery[[#This Row],[Delivery Time (min)]]/COUNTIFS(Delivery[Driver ID],Delivery[[#This Row],[Driver ID]]),"")</f>
        <v>16.428571428571427</v>
      </c>
      <c r="I527" s="17" t="str">
        <f>IFERROR((IF(COUNTIFS(Delivery[Driver ID], Delivery[[#This Row],[Driver ID]]) &lt; 16, "Under Utilized","Utilized")), "")</f>
        <v>Under Utilized</v>
      </c>
      <c r="J527" s="1" t="s">
        <v>34</v>
      </c>
      <c r="K527" s="1" t="s">
        <v>24</v>
      </c>
      <c r="L527" s="1">
        <v>230</v>
      </c>
      <c r="M527" s="1">
        <v>11</v>
      </c>
      <c r="N527" s="1">
        <f>Delivery[[#This Row],[Delivery Time (min)]]-Delivery[[#This Row],[Delays (min)]]</f>
        <v>219</v>
      </c>
      <c r="O527" s="1" t="str">
        <f>IF(Delivery[[#This Row],[Delays (min)]]&gt;0,"Delayed", "On time")</f>
        <v>Delayed</v>
      </c>
      <c r="P527" s="1" t="str">
        <f>IF(Delivery[[#This Row],[Delays (min)]]&gt;15, "Extremely Delayed", IF(Delivery[[#This Row],[Delays (min)]]=0, "On time",  "Delayed"))</f>
        <v>Delayed</v>
      </c>
      <c r="Q527" s="1">
        <f>COUNTA(_xlfn.UNIQUE(Delivery[Driver ID]))</f>
        <v>100</v>
      </c>
      <c r="R527" s="1" t="s">
        <v>30</v>
      </c>
      <c r="S527" s="1">
        <f>COUNTA(_xlfn.UNIQUE(Delivery[Route]))</f>
        <v>5</v>
      </c>
      <c r="T527" s="1" t="s">
        <v>43</v>
      </c>
      <c r="U527" s="1" t="s">
        <v>20</v>
      </c>
      <c r="V527" s="1" t="s">
        <v>21</v>
      </c>
      <c r="W527" s="2">
        <v>45170.477777777778</v>
      </c>
    </row>
    <row r="528" spans="1:23" ht="15.75" customHeight="1" x14ac:dyDescent="0.35">
      <c r="A528" s="1">
        <v>1527</v>
      </c>
      <c r="B528" s="1" t="s">
        <v>652</v>
      </c>
      <c r="C528" s="1">
        <f>COUNTA(_xlfn.UNIQUE(Delivery[Delivery City]))</f>
        <v>5</v>
      </c>
      <c r="D528" s="1" t="s">
        <v>167</v>
      </c>
      <c r="E528" s="2">
        <v>45176.636805555558</v>
      </c>
      <c r="F528" s="1" t="s">
        <v>14</v>
      </c>
      <c r="G528" s="1" t="s">
        <v>101</v>
      </c>
      <c r="H528" s="20">
        <f>IFERROR(Delivery[[#This Row],[Delivery Time (min)]]/COUNTIFS(Delivery[Driver ID],Delivery[[#This Row],[Driver ID]]),"")</f>
        <v>15.9</v>
      </c>
      <c r="I528" s="17" t="str">
        <f>IFERROR((IF(COUNTIFS(Delivery[Driver ID], Delivery[[#This Row],[Driver ID]]) &lt; 16, "Under Utilized","Utilized")), "")</f>
        <v>Under Utilized</v>
      </c>
      <c r="J528" s="1" t="s">
        <v>34</v>
      </c>
      <c r="K528" s="1" t="s">
        <v>35</v>
      </c>
      <c r="L528" s="1">
        <v>159</v>
      </c>
      <c r="M528" s="1">
        <v>27</v>
      </c>
      <c r="N528" s="1">
        <f>Delivery[[#This Row],[Delivery Time (min)]]-Delivery[[#This Row],[Delays (min)]]</f>
        <v>132</v>
      </c>
      <c r="O528" s="1" t="str">
        <f>IF(Delivery[[#This Row],[Delays (min)]]&gt;0,"Delayed", "On time")</f>
        <v>Delayed</v>
      </c>
      <c r="P528" s="1" t="str">
        <f>IF(Delivery[[#This Row],[Delays (min)]]&gt;15, "Extremely Delayed", IF(Delivery[[#This Row],[Delays (min)]]=0, "On time",  "Delayed"))</f>
        <v>Extremely Delayed</v>
      </c>
      <c r="Q528" s="1">
        <f>COUNTA(_xlfn.UNIQUE(Delivery[Driver ID]))</f>
        <v>100</v>
      </c>
      <c r="R528" s="1" t="s">
        <v>30</v>
      </c>
      <c r="S528" s="1">
        <f>COUNTA(_xlfn.UNIQUE(Delivery[Route]))</f>
        <v>5</v>
      </c>
      <c r="T528" s="1" t="s">
        <v>43</v>
      </c>
      <c r="U528" s="1" t="s">
        <v>27</v>
      </c>
      <c r="V528" s="1" t="s">
        <v>41</v>
      </c>
      <c r="W528" s="2">
        <v>45170.457638888889</v>
      </c>
    </row>
    <row r="529" spans="1:23" ht="15.75" customHeight="1" x14ac:dyDescent="0.35">
      <c r="A529" s="1">
        <v>1528</v>
      </c>
      <c r="B529" s="1" t="s">
        <v>653</v>
      </c>
      <c r="C529" s="1">
        <f>COUNTA(_xlfn.UNIQUE(Delivery[Delivery City]))</f>
        <v>5</v>
      </c>
      <c r="D529" s="1" t="s">
        <v>154</v>
      </c>
      <c r="E529" s="2">
        <v>45172.695138888892</v>
      </c>
      <c r="F529" s="1" t="s">
        <v>38</v>
      </c>
      <c r="G529" s="1" t="s">
        <v>127</v>
      </c>
      <c r="H529" s="20">
        <f>IFERROR(Delivery[[#This Row],[Delivery Time (min)]]/COUNTIFS(Delivery[Driver ID],Delivery[[#This Row],[Driver ID]]),"")</f>
        <v>8.2666666666666675</v>
      </c>
      <c r="I529" s="17" t="str">
        <f>IFERROR((IF(COUNTIFS(Delivery[Driver ID], Delivery[[#This Row],[Driver ID]]) &lt; 16, "Under Utilized","Utilized")), "")</f>
        <v>Under Utilized</v>
      </c>
      <c r="J529" s="1" t="s">
        <v>16</v>
      </c>
      <c r="K529" s="1" t="s">
        <v>17</v>
      </c>
      <c r="L529" s="1">
        <v>124</v>
      </c>
      <c r="M529" s="1">
        <v>19</v>
      </c>
      <c r="N529" s="1">
        <f>Delivery[[#This Row],[Delivery Time (min)]]-Delivery[[#This Row],[Delays (min)]]</f>
        <v>105</v>
      </c>
      <c r="O529" s="1" t="str">
        <f>IF(Delivery[[#This Row],[Delays (min)]]&gt;0,"Delayed", "On time")</f>
        <v>Delayed</v>
      </c>
      <c r="P529" s="1" t="str">
        <f>IF(Delivery[[#This Row],[Delays (min)]]&gt;15, "Extremely Delayed", IF(Delivery[[#This Row],[Delays (min)]]=0, "On time",  "Delayed"))</f>
        <v>Extremely Delayed</v>
      </c>
      <c r="Q529" s="1">
        <f>COUNTA(_xlfn.UNIQUE(Delivery[Driver ID]))</f>
        <v>100</v>
      </c>
      <c r="R529" s="1" t="s">
        <v>30</v>
      </c>
      <c r="S529" s="1">
        <f>COUNTA(_xlfn.UNIQUE(Delivery[Route]))</f>
        <v>5</v>
      </c>
      <c r="T529" s="1" t="s">
        <v>40</v>
      </c>
      <c r="U529" s="1" t="s">
        <v>27</v>
      </c>
      <c r="V529" s="1" t="s">
        <v>41</v>
      </c>
      <c r="W529" s="2">
        <v>45170.556944444441</v>
      </c>
    </row>
    <row r="530" spans="1:23" ht="15.75" customHeight="1" x14ac:dyDescent="0.35">
      <c r="A530" s="1">
        <v>1529</v>
      </c>
      <c r="B530" s="1" t="s">
        <v>654</v>
      </c>
      <c r="C530" s="1">
        <f>COUNTA(_xlfn.UNIQUE(Delivery[Delivery City]))</f>
        <v>5</v>
      </c>
      <c r="D530" s="1" t="s">
        <v>159</v>
      </c>
      <c r="E530" s="2">
        <v>45174.472222222219</v>
      </c>
      <c r="F530" s="1" t="s">
        <v>38</v>
      </c>
      <c r="G530" s="1" t="s">
        <v>110</v>
      </c>
      <c r="H530" s="20">
        <f>IFERROR(Delivery[[#This Row],[Delivery Time (min)]]/COUNTIFS(Delivery[Driver ID],Delivery[[#This Row],[Driver ID]]),"")</f>
        <v>14.2</v>
      </c>
      <c r="I530" s="17" t="str">
        <f>IFERROR((IF(COUNTIFS(Delivery[Driver ID], Delivery[[#This Row],[Driver ID]]) &lt; 16, "Under Utilized","Utilized")), "")</f>
        <v>Under Utilized</v>
      </c>
      <c r="J530" s="1" t="s">
        <v>34</v>
      </c>
      <c r="K530" s="1" t="s">
        <v>17</v>
      </c>
      <c r="L530" s="1">
        <v>213</v>
      </c>
      <c r="M530" s="1">
        <v>1</v>
      </c>
      <c r="N530" s="1">
        <f>Delivery[[#This Row],[Delivery Time (min)]]-Delivery[[#This Row],[Delays (min)]]</f>
        <v>212</v>
      </c>
      <c r="O530" s="1" t="str">
        <f>IF(Delivery[[#This Row],[Delays (min)]]&gt;0,"Delayed", "On time")</f>
        <v>Delayed</v>
      </c>
      <c r="P530" s="1" t="str">
        <f>IF(Delivery[[#This Row],[Delays (min)]]&gt;15, "Extremely Delayed", IF(Delivery[[#This Row],[Delays (min)]]=0, "On time",  "Delayed"))</f>
        <v>Delayed</v>
      </c>
      <c r="Q530" s="1">
        <f>COUNTA(_xlfn.UNIQUE(Delivery[Driver ID]))</f>
        <v>100</v>
      </c>
      <c r="R530" s="1" t="s">
        <v>18</v>
      </c>
      <c r="S530" s="1">
        <f>COUNTA(_xlfn.UNIQUE(Delivery[Route]))</f>
        <v>5</v>
      </c>
      <c r="T530" s="1" t="s">
        <v>26</v>
      </c>
      <c r="U530" s="1" t="s">
        <v>36</v>
      </c>
      <c r="V530" s="1" t="s">
        <v>21</v>
      </c>
      <c r="W530" s="2">
        <v>45170.500694444447</v>
      </c>
    </row>
    <row r="531" spans="1:23" ht="15.75" customHeight="1" x14ac:dyDescent="0.35">
      <c r="A531" s="1">
        <v>1530</v>
      </c>
      <c r="B531" s="1" t="s">
        <v>245</v>
      </c>
      <c r="C531" s="1">
        <f>COUNTA(_xlfn.UNIQUE(Delivery[Delivery City]))</f>
        <v>5</v>
      </c>
      <c r="D531" s="1" t="s">
        <v>159</v>
      </c>
      <c r="E531" s="2">
        <v>45175.621527777781</v>
      </c>
      <c r="F531" s="1" t="s">
        <v>38</v>
      </c>
      <c r="G531" s="1" t="s">
        <v>65</v>
      </c>
      <c r="H531" s="20">
        <f>IFERROR(Delivery[[#This Row],[Delivery Time (min)]]/COUNTIFS(Delivery[Driver ID],Delivery[[#This Row],[Driver ID]]),"")</f>
        <v>6.5454545454545459</v>
      </c>
      <c r="I531" s="17" t="str">
        <f>IFERROR((IF(COUNTIFS(Delivery[Driver ID], Delivery[[#This Row],[Driver ID]]) &lt; 16, "Under Utilized","Utilized")), "")</f>
        <v>Under Utilized</v>
      </c>
      <c r="J531" s="1" t="s">
        <v>23</v>
      </c>
      <c r="K531" s="1" t="s">
        <v>47</v>
      </c>
      <c r="L531" s="1">
        <v>72</v>
      </c>
      <c r="M531" s="1">
        <v>22</v>
      </c>
      <c r="N531" s="1">
        <f>Delivery[[#This Row],[Delivery Time (min)]]-Delivery[[#This Row],[Delays (min)]]</f>
        <v>50</v>
      </c>
      <c r="O531" s="1" t="str">
        <f>IF(Delivery[[#This Row],[Delays (min)]]&gt;0,"Delayed", "On time")</f>
        <v>Delayed</v>
      </c>
      <c r="P531" s="1" t="str">
        <f>IF(Delivery[[#This Row],[Delays (min)]]&gt;15, "Extremely Delayed", IF(Delivery[[#This Row],[Delays (min)]]=0, "On time",  "Delayed"))</f>
        <v>Extremely Delayed</v>
      </c>
      <c r="Q531" s="1">
        <f>COUNTA(_xlfn.UNIQUE(Delivery[Driver ID]))</f>
        <v>100</v>
      </c>
      <c r="R531" s="1" t="s">
        <v>25</v>
      </c>
      <c r="S531" s="1">
        <f>COUNTA(_xlfn.UNIQUE(Delivery[Route]))</f>
        <v>5</v>
      </c>
      <c r="T531" s="1" t="s">
        <v>43</v>
      </c>
      <c r="U531" s="1" t="s">
        <v>20</v>
      </c>
      <c r="V531" s="1" t="s">
        <v>21</v>
      </c>
      <c r="W531" s="2">
        <v>45170.375</v>
      </c>
    </row>
    <row r="532" spans="1:23" ht="15.75" customHeight="1" x14ac:dyDescent="0.35">
      <c r="A532" s="1">
        <v>1531</v>
      </c>
      <c r="B532" s="1" t="s">
        <v>655</v>
      </c>
      <c r="C532" s="1">
        <f>COUNTA(_xlfn.UNIQUE(Delivery[Delivery City]))</f>
        <v>5</v>
      </c>
      <c r="D532" s="1" t="s">
        <v>154</v>
      </c>
      <c r="E532" s="2">
        <v>45170.376388888886</v>
      </c>
      <c r="F532" s="1" t="s">
        <v>38</v>
      </c>
      <c r="G532" s="1" t="s">
        <v>91</v>
      </c>
      <c r="H532" s="20">
        <f>IFERROR(Delivery[[#This Row],[Delivery Time (min)]]/COUNTIFS(Delivery[Driver ID],Delivery[[#This Row],[Driver ID]]),"")</f>
        <v>11.352941176470589</v>
      </c>
      <c r="I532" s="17" t="str">
        <f>IFERROR((IF(COUNTIFS(Delivery[Driver ID], Delivery[[#This Row],[Driver ID]]) &lt; 16, "Under Utilized","Utilized")), "")</f>
        <v>Utilized</v>
      </c>
      <c r="J532" s="1" t="s">
        <v>16</v>
      </c>
      <c r="K532" s="1" t="s">
        <v>17</v>
      </c>
      <c r="L532" s="1">
        <v>193</v>
      </c>
      <c r="M532" s="1">
        <v>10</v>
      </c>
      <c r="N532" s="1">
        <f>Delivery[[#This Row],[Delivery Time (min)]]-Delivery[[#This Row],[Delays (min)]]</f>
        <v>183</v>
      </c>
      <c r="O532" s="1" t="str">
        <f>IF(Delivery[[#This Row],[Delays (min)]]&gt;0,"Delayed", "On time")</f>
        <v>Delayed</v>
      </c>
      <c r="P532" s="1" t="str">
        <f>IF(Delivery[[#This Row],[Delays (min)]]&gt;15, "Extremely Delayed", IF(Delivery[[#This Row],[Delays (min)]]=0, "On time",  "Delayed"))</f>
        <v>Delayed</v>
      </c>
      <c r="Q532" s="1">
        <f>COUNTA(_xlfn.UNIQUE(Delivery[Driver ID]))</f>
        <v>100</v>
      </c>
      <c r="R532" s="1" t="s">
        <v>18</v>
      </c>
      <c r="S532" s="1">
        <f>COUNTA(_xlfn.UNIQUE(Delivery[Route]))</f>
        <v>5</v>
      </c>
      <c r="T532" s="1" t="s">
        <v>32</v>
      </c>
      <c r="U532" s="1" t="s">
        <v>20</v>
      </c>
      <c r="V532" s="1" t="s">
        <v>37</v>
      </c>
      <c r="W532" s="2">
        <v>45170.648611111108</v>
      </c>
    </row>
    <row r="533" spans="1:23" ht="15.75" customHeight="1" x14ac:dyDescent="0.35">
      <c r="A533" s="1">
        <v>1532</v>
      </c>
      <c r="B533" s="1" t="s">
        <v>656</v>
      </c>
      <c r="C533" s="1">
        <f>COUNTA(_xlfn.UNIQUE(Delivery[Delivery City]))</f>
        <v>5</v>
      </c>
      <c r="D533" s="1" t="s">
        <v>167</v>
      </c>
      <c r="E533" s="2">
        <v>45170.490277777775</v>
      </c>
      <c r="F533" s="1" t="s">
        <v>38</v>
      </c>
      <c r="G533" s="1" t="s">
        <v>105</v>
      </c>
      <c r="H533" s="20">
        <f>IFERROR(Delivery[[#This Row],[Delivery Time (min)]]/COUNTIFS(Delivery[Driver ID],Delivery[[#This Row],[Driver ID]]),"")</f>
        <v>5.2</v>
      </c>
      <c r="I533" s="17" t="str">
        <f>IFERROR((IF(COUNTIFS(Delivery[Driver ID], Delivery[[#This Row],[Driver ID]]) &lt; 16, "Under Utilized","Utilized")), "")</f>
        <v>Under Utilized</v>
      </c>
      <c r="J533" s="1" t="s">
        <v>34</v>
      </c>
      <c r="K533" s="1" t="s">
        <v>24</v>
      </c>
      <c r="L533" s="1">
        <v>78</v>
      </c>
      <c r="M533" s="1">
        <v>7</v>
      </c>
      <c r="N533" s="1">
        <f>Delivery[[#This Row],[Delivery Time (min)]]-Delivery[[#This Row],[Delays (min)]]</f>
        <v>71</v>
      </c>
      <c r="O533" s="1" t="str">
        <f>IF(Delivery[[#This Row],[Delays (min)]]&gt;0,"Delayed", "On time")</f>
        <v>Delayed</v>
      </c>
      <c r="P533" s="1" t="str">
        <f>IF(Delivery[[#This Row],[Delays (min)]]&gt;15, "Extremely Delayed", IF(Delivery[[#This Row],[Delays (min)]]=0, "On time",  "Delayed"))</f>
        <v>Delayed</v>
      </c>
      <c r="Q533" s="1">
        <f>COUNTA(_xlfn.UNIQUE(Delivery[Driver ID]))</f>
        <v>100</v>
      </c>
      <c r="R533" s="1" t="s">
        <v>25</v>
      </c>
      <c r="S533" s="1">
        <f>COUNTA(_xlfn.UNIQUE(Delivery[Route]))</f>
        <v>5</v>
      </c>
      <c r="T533" s="1" t="s">
        <v>26</v>
      </c>
      <c r="U533" s="1" t="s">
        <v>20</v>
      </c>
      <c r="V533" s="1" t="s">
        <v>41</v>
      </c>
      <c r="W533" s="2">
        <v>45170.615277777775</v>
      </c>
    </row>
    <row r="534" spans="1:23" ht="15.75" customHeight="1" x14ac:dyDescent="0.35">
      <c r="A534" s="1">
        <v>1533</v>
      </c>
      <c r="B534" s="1" t="s">
        <v>657</v>
      </c>
      <c r="C534" s="1">
        <f>COUNTA(_xlfn.UNIQUE(Delivery[Delivery City]))</f>
        <v>5</v>
      </c>
      <c r="D534" s="1" t="s">
        <v>159</v>
      </c>
      <c r="E534" s="2">
        <v>45176.661805555559</v>
      </c>
      <c r="F534" s="1" t="s">
        <v>38</v>
      </c>
      <c r="G534" s="1" t="s">
        <v>31</v>
      </c>
      <c r="H534" s="20">
        <f>IFERROR(Delivery[[#This Row],[Delivery Time (min)]]/COUNTIFS(Delivery[Driver ID],Delivery[[#This Row],[Driver ID]]),"")</f>
        <v>12.235294117647058</v>
      </c>
      <c r="I534" s="17" t="str">
        <f>IFERROR((IF(COUNTIFS(Delivery[Driver ID], Delivery[[#This Row],[Driver ID]]) &lt; 16, "Under Utilized","Utilized")), "")</f>
        <v>Utilized</v>
      </c>
      <c r="J534" s="1" t="s">
        <v>23</v>
      </c>
      <c r="K534" s="1" t="s">
        <v>24</v>
      </c>
      <c r="L534" s="1">
        <v>208</v>
      </c>
      <c r="M534" s="1">
        <v>10</v>
      </c>
      <c r="N534" s="1">
        <f>Delivery[[#This Row],[Delivery Time (min)]]-Delivery[[#This Row],[Delays (min)]]</f>
        <v>198</v>
      </c>
      <c r="O534" s="1" t="str">
        <f>IF(Delivery[[#This Row],[Delays (min)]]&gt;0,"Delayed", "On time")</f>
        <v>Delayed</v>
      </c>
      <c r="P534" s="1" t="str">
        <f>IF(Delivery[[#This Row],[Delays (min)]]&gt;15, "Extremely Delayed", IF(Delivery[[#This Row],[Delays (min)]]=0, "On time",  "Delayed"))</f>
        <v>Delayed</v>
      </c>
      <c r="Q534" s="1">
        <f>COUNTA(_xlfn.UNIQUE(Delivery[Driver ID]))</f>
        <v>100</v>
      </c>
      <c r="R534" s="1" t="s">
        <v>30</v>
      </c>
      <c r="S534" s="1">
        <f>COUNTA(_xlfn.UNIQUE(Delivery[Route]))</f>
        <v>5</v>
      </c>
      <c r="T534" s="1" t="s">
        <v>26</v>
      </c>
      <c r="U534" s="1" t="s">
        <v>27</v>
      </c>
      <c r="V534" s="1" t="s">
        <v>21</v>
      </c>
      <c r="W534" s="2">
        <v>45170.390277777777</v>
      </c>
    </row>
    <row r="535" spans="1:23" ht="15.75" customHeight="1" x14ac:dyDescent="0.35">
      <c r="A535" s="1">
        <v>1534</v>
      </c>
      <c r="B535" s="1" t="s">
        <v>658</v>
      </c>
      <c r="C535" s="1">
        <f>COUNTA(_xlfn.UNIQUE(Delivery[Delivery City]))</f>
        <v>5</v>
      </c>
      <c r="D535" s="1" t="s">
        <v>167</v>
      </c>
      <c r="E535" s="2">
        <v>45175.416666666664</v>
      </c>
      <c r="F535" s="1" t="s">
        <v>14</v>
      </c>
      <c r="G535" s="1" t="s">
        <v>86</v>
      </c>
      <c r="H535" s="20">
        <f>IFERROR(Delivery[[#This Row],[Delivery Time (min)]]/COUNTIFS(Delivery[Driver ID],Delivery[[#This Row],[Driver ID]]),"")</f>
        <v>12.058823529411764</v>
      </c>
      <c r="I535" s="17" t="str">
        <f>IFERROR((IF(COUNTIFS(Delivery[Driver ID], Delivery[[#This Row],[Driver ID]]) &lt; 16, "Under Utilized","Utilized")), "")</f>
        <v>Utilized</v>
      </c>
      <c r="J535" s="1" t="s">
        <v>16</v>
      </c>
      <c r="K535" s="1" t="s">
        <v>17</v>
      </c>
      <c r="L535" s="1">
        <v>205</v>
      </c>
      <c r="M535" s="1">
        <v>12</v>
      </c>
      <c r="N535" s="1">
        <f>Delivery[[#This Row],[Delivery Time (min)]]-Delivery[[#This Row],[Delays (min)]]</f>
        <v>193</v>
      </c>
      <c r="O535" s="1" t="str">
        <f>IF(Delivery[[#This Row],[Delays (min)]]&gt;0,"Delayed", "On time")</f>
        <v>Delayed</v>
      </c>
      <c r="P535" s="1" t="str">
        <f>IF(Delivery[[#This Row],[Delays (min)]]&gt;15, "Extremely Delayed", IF(Delivery[[#This Row],[Delays (min)]]=0, "On time",  "Delayed"))</f>
        <v>Delayed</v>
      </c>
      <c r="Q535" s="1">
        <f>COUNTA(_xlfn.UNIQUE(Delivery[Driver ID]))</f>
        <v>100</v>
      </c>
      <c r="R535" s="1" t="s">
        <v>18</v>
      </c>
      <c r="S535" s="1">
        <f>COUNTA(_xlfn.UNIQUE(Delivery[Route]))</f>
        <v>5</v>
      </c>
      <c r="T535" s="1" t="s">
        <v>19</v>
      </c>
      <c r="U535" s="1" t="s">
        <v>36</v>
      </c>
      <c r="V535" s="1" t="s">
        <v>21</v>
      </c>
      <c r="W535" s="2">
        <v>45170.650694444441</v>
      </c>
    </row>
    <row r="536" spans="1:23" ht="15.75" customHeight="1" x14ac:dyDescent="0.35">
      <c r="A536" s="1">
        <v>1535</v>
      </c>
      <c r="B536" s="1" t="s">
        <v>659</v>
      </c>
      <c r="C536" s="1">
        <f>COUNTA(_xlfn.UNIQUE(Delivery[Delivery City]))</f>
        <v>5</v>
      </c>
      <c r="D536" s="1" t="s">
        <v>156</v>
      </c>
      <c r="E536" s="2">
        <v>45176.51458333333</v>
      </c>
      <c r="F536" s="1" t="s">
        <v>14</v>
      </c>
      <c r="G536" s="1" t="s">
        <v>84</v>
      </c>
      <c r="H536" s="20">
        <f>IFERROR(Delivery[[#This Row],[Delivery Time (min)]]/COUNTIFS(Delivery[Driver ID],Delivery[[#This Row],[Driver ID]]),"")</f>
        <v>16.285714285714285</v>
      </c>
      <c r="I536" s="17" t="str">
        <f>IFERROR((IF(COUNTIFS(Delivery[Driver ID], Delivery[[#This Row],[Driver ID]]) &lt; 16, "Under Utilized","Utilized")), "")</f>
        <v>Under Utilized</v>
      </c>
      <c r="J536" s="1" t="s">
        <v>23</v>
      </c>
      <c r="K536" s="1" t="s">
        <v>29</v>
      </c>
      <c r="L536" s="1">
        <v>228</v>
      </c>
      <c r="M536" s="1">
        <v>11</v>
      </c>
      <c r="N536" s="1">
        <f>Delivery[[#This Row],[Delivery Time (min)]]-Delivery[[#This Row],[Delays (min)]]</f>
        <v>217</v>
      </c>
      <c r="O536" s="1" t="str">
        <f>IF(Delivery[[#This Row],[Delays (min)]]&gt;0,"Delayed", "On time")</f>
        <v>Delayed</v>
      </c>
      <c r="P536" s="1" t="str">
        <f>IF(Delivery[[#This Row],[Delays (min)]]&gt;15, "Extremely Delayed", IF(Delivery[[#This Row],[Delays (min)]]=0, "On time",  "Delayed"))</f>
        <v>Delayed</v>
      </c>
      <c r="Q536" s="1">
        <f>COUNTA(_xlfn.UNIQUE(Delivery[Driver ID]))</f>
        <v>100</v>
      </c>
      <c r="R536" s="1" t="s">
        <v>18</v>
      </c>
      <c r="S536" s="1">
        <f>COUNTA(_xlfn.UNIQUE(Delivery[Route]))</f>
        <v>5</v>
      </c>
      <c r="T536" s="1" t="s">
        <v>40</v>
      </c>
      <c r="U536" s="1" t="s">
        <v>27</v>
      </c>
      <c r="V536" s="1" t="s">
        <v>41</v>
      </c>
      <c r="W536" s="2">
        <v>45170.445833333331</v>
      </c>
    </row>
    <row r="537" spans="1:23" ht="15.75" customHeight="1" x14ac:dyDescent="0.35">
      <c r="A537" s="1">
        <v>1536</v>
      </c>
      <c r="B537" s="1" t="s">
        <v>660</v>
      </c>
      <c r="C537" s="1">
        <f>COUNTA(_xlfn.UNIQUE(Delivery[Delivery City]))</f>
        <v>5</v>
      </c>
      <c r="D537" s="1" t="s">
        <v>156</v>
      </c>
      <c r="E537" s="2">
        <v>45171.661805555559</v>
      </c>
      <c r="F537" s="1" t="s">
        <v>14</v>
      </c>
      <c r="G537" s="1" t="s">
        <v>135</v>
      </c>
      <c r="H537" s="20">
        <f>IFERROR(Delivery[[#This Row],[Delivery Time (min)]]/COUNTIFS(Delivery[Driver ID],Delivery[[#This Row],[Driver ID]]),"")</f>
        <v>15.916666666666666</v>
      </c>
      <c r="I537" s="17" t="str">
        <f>IFERROR((IF(COUNTIFS(Delivery[Driver ID], Delivery[[#This Row],[Driver ID]]) &lt; 16, "Under Utilized","Utilized")), "")</f>
        <v>Under Utilized</v>
      </c>
      <c r="J537" s="1" t="s">
        <v>23</v>
      </c>
      <c r="K537" s="1" t="s">
        <v>29</v>
      </c>
      <c r="L537" s="1">
        <v>191</v>
      </c>
      <c r="M537" s="1">
        <v>7</v>
      </c>
      <c r="N537" s="1">
        <f>Delivery[[#This Row],[Delivery Time (min)]]-Delivery[[#This Row],[Delays (min)]]</f>
        <v>184</v>
      </c>
      <c r="O537" s="1" t="str">
        <f>IF(Delivery[[#This Row],[Delays (min)]]&gt;0,"Delayed", "On time")</f>
        <v>Delayed</v>
      </c>
      <c r="P537" s="1" t="str">
        <f>IF(Delivery[[#This Row],[Delays (min)]]&gt;15, "Extremely Delayed", IF(Delivery[[#This Row],[Delays (min)]]=0, "On time",  "Delayed"))</f>
        <v>Delayed</v>
      </c>
      <c r="Q537" s="1">
        <f>COUNTA(_xlfn.UNIQUE(Delivery[Driver ID]))</f>
        <v>100</v>
      </c>
      <c r="R537" s="1" t="s">
        <v>25</v>
      </c>
      <c r="S537" s="1">
        <f>COUNTA(_xlfn.UNIQUE(Delivery[Route]))</f>
        <v>5</v>
      </c>
      <c r="T537" s="1" t="s">
        <v>26</v>
      </c>
      <c r="U537" s="1" t="s">
        <v>36</v>
      </c>
      <c r="V537" s="1" t="s">
        <v>37</v>
      </c>
      <c r="W537" s="2">
        <v>45170.493055555555</v>
      </c>
    </row>
    <row r="538" spans="1:23" ht="15.75" customHeight="1" x14ac:dyDescent="0.35">
      <c r="A538" s="1">
        <v>1537</v>
      </c>
      <c r="B538" s="1" t="s">
        <v>661</v>
      </c>
      <c r="C538" s="1">
        <f>COUNTA(_xlfn.UNIQUE(Delivery[Delivery City]))</f>
        <v>5</v>
      </c>
      <c r="D538" s="1" t="s">
        <v>156</v>
      </c>
      <c r="E538" s="2">
        <v>45170.542361111111</v>
      </c>
      <c r="F538" s="1" t="s">
        <v>14</v>
      </c>
      <c r="G538" s="1" t="s">
        <v>86</v>
      </c>
      <c r="H538" s="20">
        <f>IFERROR(Delivery[[#This Row],[Delivery Time (min)]]/COUNTIFS(Delivery[Driver ID],Delivery[[#This Row],[Driver ID]]),"")</f>
        <v>11.470588235294118</v>
      </c>
      <c r="I538" s="17" t="str">
        <f>IFERROR((IF(COUNTIFS(Delivery[Driver ID], Delivery[[#This Row],[Driver ID]]) &lt; 16, "Under Utilized","Utilized")), "")</f>
        <v>Utilized</v>
      </c>
      <c r="J538" s="1" t="s">
        <v>34</v>
      </c>
      <c r="K538" s="1" t="s">
        <v>47</v>
      </c>
      <c r="L538" s="1">
        <v>195</v>
      </c>
      <c r="M538" s="1">
        <v>23</v>
      </c>
      <c r="N538" s="1">
        <f>Delivery[[#This Row],[Delivery Time (min)]]-Delivery[[#This Row],[Delays (min)]]</f>
        <v>172</v>
      </c>
      <c r="O538" s="1" t="str">
        <f>IF(Delivery[[#This Row],[Delays (min)]]&gt;0,"Delayed", "On time")</f>
        <v>Delayed</v>
      </c>
      <c r="P538" s="1" t="str">
        <f>IF(Delivery[[#This Row],[Delays (min)]]&gt;15, "Extremely Delayed", IF(Delivery[[#This Row],[Delays (min)]]=0, "On time",  "Delayed"))</f>
        <v>Extremely Delayed</v>
      </c>
      <c r="Q538" s="1">
        <f>COUNTA(_xlfn.UNIQUE(Delivery[Driver ID]))</f>
        <v>100</v>
      </c>
      <c r="R538" s="1" t="s">
        <v>18</v>
      </c>
      <c r="S538" s="1">
        <f>COUNTA(_xlfn.UNIQUE(Delivery[Route]))</f>
        <v>5</v>
      </c>
      <c r="T538" s="1" t="s">
        <v>32</v>
      </c>
      <c r="U538" s="1" t="s">
        <v>20</v>
      </c>
      <c r="V538" s="1" t="s">
        <v>21</v>
      </c>
      <c r="W538" s="2">
        <v>45170.65</v>
      </c>
    </row>
    <row r="539" spans="1:23" ht="15.75" customHeight="1" x14ac:dyDescent="0.35">
      <c r="A539" s="1">
        <v>1538</v>
      </c>
      <c r="B539" s="1" t="s">
        <v>662</v>
      </c>
      <c r="C539" s="1">
        <f>COUNTA(_xlfn.UNIQUE(Delivery[Delivery City]))</f>
        <v>5</v>
      </c>
      <c r="D539" s="1" t="s">
        <v>156</v>
      </c>
      <c r="E539" s="2">
        <v>45176.602083333331</v>
      </c>
      <c r="F539" s="1" t="s">
        <v>14</v>
      </c>
      <c r="G539" s="1" t="s">
        <v>123</v>
      </c>
      <c r="H539" s="20">
        <f>IFERROR(Delivery[[#This Row],[Delivery Time (min)]]/COUNTIFS(Delivery[Driver ID],Delivery[[#This Row],[Driver ID]]),"")</f>
        <v>12</v>
      </c>
      <c r="I539" s="17" t="str">
        <f>IFERROR((IF(COUNTIFS(Delivery[Driver ID], Delivery[[#This Row],[Driver ID]]) &lt; 16, "Under Utilized","Utilized")), "")</f>
        <v>Utilized</v>
      </c>
      <c r="J539" s="1" t="s">
        <v>16</v>
      </c>
      <c r="K539" s="1" t="s">
        <v>29</v>
      </c>
      <c r="L539" s="1">
        <v>192</v>
      </c>
      <c r="M539" s="1">
        <v>14</v>
      </c>
      <c r="N539" s="1">
        <f>Delivery[[#This Row],[Delivery Time (min)]]-Delivery[[#This Row],[Delays (min)]]</f>
        <v>178</v>
      </c>
      <c r="O539" s="1" t="str">
        <f>IF(Delivery[[#This Row],[Delays (min)]]&gt;0,"Delayed", "On time")</f>
        <v>Delayed</v>
      </c>
      <c r="P539" s="1" t="str">
        <f>IF(Delivery[[#This Row],[Delays (min)]]&gt;15, "Extremely Delayed", IF(Delivery[[#This Row],[Delays (min)]]=0, "On time",  "Delayed"))</f>
        <v>Delayed</v>
      </c>
      <c r="Q539" s="1">
        <f>COUNTA(_xlfn.UNIQUE(Delivery[Driver ID]))</f>
        <v>100</v>
      </c>
      <c r="R539" s="1" t="s">
        <v>18</v>
      </c>
      <c r="S539" s="1">
        <f>COUNTA(_xlfn.UNIQUE(Delivery[Route]))</f>
        <v>5</v>
      </c>
      <c r="T539" s="1" t="s">
        <v>40</v>
      </c>
      <c r="U539" s="1" t="s">
        <v>20</v>
      </c>
      <c r="V539" s="1" t="s">
        <v>21</v>
      </c>
      <c r="W539" s="2">
        <v>45170.619444444441</v>
      </c>
    </row>
    <row r="540" spans="1:23" ht="15.75" customHeight="1" x14ac:dyDescent="0.35">
      <c r="A540" s="1">
        <v>1539</v>
      </c>
      <c r="B540" s="1" t="s">
        <v>663</v>
      </c>
      <c r="C540" s="1">
        <f>COUNTA(_xlfn.UNIQUE(Delivery[Delivery City]))</f>
        <v>5</v>
      </c>
      <c r="D540" s="1" t="s">
        <v>159</v>
      </c>
      <c r="E540" s="2">
        <v>45171.595138888886</v>
      </c>
      <c r="F540" s="1" t="s">
        <v>38</v>
      </c>
      <c r="G540" s="1" t="s">
        <v>72</v>
      </c>
      <c r="H540" s="20">
        <f>IFERROR(Delivery[[#This Row],[Delivery Time (min)]]/COUNTIFS(Delivery[Driver ID],Delivery[[#This Row],[Driver ID]]),"")</f>
        <v>10.8125</v>
      </c>
      <c r="I540" s="17" t="str">
        <f>IFERROR((IF(COUNTIFS(Delivery[Driver ID], Delivery[[#This Row],[Driver ID]]) &lt; 16, "Under Utilized","Utilized")), "")</f>
        <v>Utilized</v>
      </c>
      <c r="J540" s="1" t="s">
        <v>34</v>
      </c>
      <c r="K540" s="1" t="s">
        <v>24</v>
      </c>
      <c r="L540" s="1">
        <v>173</v>
      </c>
      <c r="M540" s="1">
        <v>17</v>
      </c>
      <c r="N540" s="1">
        <f>Delivery[[#This Row],[Delivery Time (min)]]-Delivery[[#This Row],[Delays (min)]]</f>
        <v>156</v>
      </c>
      <c r="O540" s="1" t="str">
        <f>IF(Delivery[[#This Row],[Delays (min)]]&gt;0,"Delayed", "On time")</f>
        <v>Delayed</v>
      </c>
      <c r="P540" s="1" t="str">
        <f>IF(Delivery[[#This Row],[Delays (min)]]&gt;15, "Extremely Delayed", IF(Delivery[[#This Row],[Delays (min)]]=0, "On time",  "Delayed"))</f>
        <v>Extremely Delayed</v>
      </c>
      <c r="Q540" s="1">
        <f>COUNTA(_xlfn.UNIQUE(Delivery[Driver ID]))</f>
        <v>100</v>
      </c>
      <c r="R540" s="1" t="s">
        <v>18</v>
      </c>
      <c r="S540" s="1">
        <f>COUNTA(_xlfn.UNIQUE(Delivery[Route]))</f>
        <v>5</v>
      </c>
      <c r="T540" s="1" t="s">
        <v>43</v>
      </c>
      <c r="U540" s="1" t="s">
        <v>27</v>
      </c>
      <c r="V540" s="1" t="s">
        <v>21</v>
      </c>
      <c r="W540" s="2">
        <v>45170.586111111108</v>
      </c>
    </row>
    <row r="541" spans="1:23" ht="15.75" customHeight="1" x14ac:dyDescent="0.35">
      <c r="A541" s="1">
        <v>1540</v>
      </c>
      <c r="B541" s="1" t="s">
        <v>570</v>
      </c>
      <c r="C541" s="1">
        <f>COUNTA(_xlfn.UNIQUE(Delivery[Delivery City]))</f>
        <v>5</v>
      </c>
      <c r="D541" s="1" t="s">
        <v>156</v>
      </c>
      <c r="E541" s="2">
        <v>45176.375</v>
      </c>
      <c r="F541" s="1" t="s">
        <v>38</v>
      </c>
      <c r="G541" s="1" t="s">
        <v>103</v>
      </c>
      <c r="H541" s="20">
        <f>IFERROR(Delivery[[#This Row],[Delivery Time (min)]]/COUNTIFS(Delivery[Driver ID],Delivery[[#This Row],[Driver ID]]),"")</f>
        <v>11.55</v>
      </c>
      <c r="I541" s="17" t="str">
        <f>IFERROR((IF(COUNTIFS(Delivery[Driver ID], Delivery[[#This Row],[Driver ID]]) &lt; 16, "Under Utilized","Utilized")), "")</f>
        <v>Utilized</v>
      </c>
      <c r="J541" s="1" t="s">
        <v>16</v>
      </c>
      <c r="K541" s="1" t="s">
        <v>47</v>
      </c>
      <c r="L541" s="1">
        <v>231</v>
      </c>
      <c r="M541" s="1">
        <v>16</v>
      </c>
      <c r="N541" s="1">
        <f>Delivery[[#This Row],[Delivery Time (min)]]-Delivery[[#This Row],[Delays (min)]]</f>
        <v>215</v>
      </c>
      <c r="O541" s="1" t="str">
        <f>IF(Delivery[[#This Row],[Delays (min)]]&gt;0,"Delayed", "On time")</f>
        <v>Delayed</v>
      </c>
      <c r="P541" s="1" t="str">
        <f>IF(Delivery[[#This Row],[Delays (min)]]&gt;15, "Extremely Delayed", IF(Delivery[[#This Row],[Delays (min)]]=0, "On time",  "Delayed"))</f>
        <v>Extremely Delayed</v>
      </c>
      <c r="Q541" s="1">
        <f>COUNTA(_xlfn.UNIQUE(Delivery[Driver ID]))</f>
        <v>100</v>
      </c>
      <c r="R541" s="1" t="s">
        <v>25</v>
      </c>
      <c r="S541" s="1">
        <f>COUNTA(_xlfn.UNIQUE(Delivery[Route]))</f>
        <v>5</v>
      </c>
      <c r="T541" s="1" t="s">
        <v>19</v>
      </c>
      <c r="U541" s="1" t="s">
        <v>36</v>
      </c>
      <c r="V541" s="1" t="s">
        <v>37</v>
      </c>
      <c r="W541" s="2">
        <v>45170.463194444441</v>
      </c>
    </row>
    <row r="542" spans="1:23" ht="15.75" customHeight="1" x14ac:dyDescent="0.35">
      <c r="A542" s="1">
        <v>1541</v>
      </c>
      <c r="B542" s="1" t="s">
        <v>463</v>
      </c>
      <c r="C542" s="1">
        <f>COUNTA(_xlfn.UNIQUE(Delivery[Delivery City]))</f>
        <v>5</v>
      </c>
      <c r="D542" s="1" t="s">
        <v>154</v>
      </c>
      <c r="E542" s="2">
        <v>45171.554861111108</v>
      </c>
      <c r="F542" s="1" t="s">
        <v>38</v>
      </c>
      <c r="G542" s="1" t="s">
        <v>28</v>
      </c>
      <c r="H542" s="20">
        <f>IFERROR(Delivery[[#This Row],[Delivery Time (min)]]/COUNTIFS(Delivery[Driver ID],Delivery[[#This Row],[Driver ID]]),"")</f>
        <v>9.1999999999999993</v>
      </c>
      <c r="I542" s="17" t="str">
        <f>IFERROR((IF(COUNTIFS(Delivery[Driver ID], Delivery[[#This Row],[Driver ID]]) &lt; 16, "Under Utilized","Utilized")), "")</f>
        <v>Under Utilized</v>
      </c>
      <c r="J542" s="1" t="s">
        <v>34</v>
      </c>
      <c r="K542" s="1" t="s">
        <v>29</v>
      </c>
      <c r="L542" s="1">
        <v>138</v>
      </c>
      <c r="M542" s="1">
        <v>3</v>
      </c>
      <c r="N542" s="1">
        <f>Delivery[[#This Row],[Delivery Time (min)]]-Delivery[[#This Row],[Delays (min)]]</f>
        <v>135</v>
      </c>
      <c r="O542" s="1" t="str">
        <f>IF(Delivery[[#This Row],[Delays (min)]]&gt;0,"Delayed", "On time")</f>
        <v>Delayed</v>
      </c>
      <c r="P542" s="1" t="str">
        <f>IF(Delivery[[#This Row],[Delays (min)]]&gt;15, "Extremely Delayed", IF(Delivery[[#This Row],[Delays (min)]]=0, "On time",  "Delayed"))</f>
        <v>Delayed</v>
      </c>
      <c r="Q542" s="1">
        <f>COUNTA(_xlfn.UNIQUE(Delivery[Driver ID]))</f>
        <v>100</v>
      </c>
      <c r="R542" s="1" t="s">
        <v>18</v>
      </c>
      <c r="S542" s="1">
        <f>COUNTA(_xlfn.UNIQUE(Delivery[Route]))</f>
        <v>5</v>
      </c>
      <c r="T542" s="1" t="s">
        <v>40</v>
      </c>
      <c r="U542" s="1" t="s">
        <v>20</v>
      </c>
      <c r="V542" s="1" t="s">
        <v>41</v>
      </c>
      <c r="W542" s="2">
        <v>45170.634027777778</v>
      </c>
    </row>
    <row r="543" spans="1:23" ht="15.75" customHeight="1" x14ac:dyDescent="0.35">
      <c r="A543" s="1">
        <v>1542</v>
      </c>
      <c r="B543" s="1" t="s">
        <v>664</v>
      </c>
      <c r="C543" s="1">
        <f>COUNTA(_xlfn.UNIQUE(Delivery[Delivery City]))</f>
        <v>5</v>
      </c>
      <c r="D543" s="1" t="s">
        <v>159</v>
      </c>
      <c r="E543" s="2">
        <v>45173.40625</v>
      </c>
      <c r="F543" s="1" t="s">
        <v>38</v>
      </c>
      <c r="G543" s="1" t="s">
        <v>74</v>
      </c>
      <c r="H543" s="20">
        <f>IFERROR(Delivery[[#This Row],[Delivery Time (min)]]/COUNTIFS(Delivery[Driver ID],Delivery[[#This Row],[Driver ID]]),"")</f>
        <v>4.833333333333333</v>
      </c>
      <c r="I543" s="17" t="str">
        <f>IFERROR((IF(COUNTIFS(Delivery[Driver ID], Delivery[[#This Row],[Driver ID]]) &lt; 16, "Under Utilized","Utilized")), "")</f>
        <v>Utilized</v>
      </c>
      <c r="J543" s="1" t="s">
        <v>23</v>
      </c>
      <c r="K543" s="1" t="s">
        <v>29</v>
      </c>
      <c r="L543" s="1">
        <v>87</v>
      </c>
      <c r="M543" s="1">
        <v>28</v>
      </c>
      <c r="N543" s="1">
        <f>Delivery[[#This Row],[Delivery Time (min)]]-Delivery[[#This Row],[Delays (min)]]</f>
        <v>59</v>
      </c>
      <c r="O543" s="1" t="str">
        <f>IF(Delivery[[#This Row],[Delays (min)]]&gt;0,"Delayed", "On time")</f>
        <v>Delayed</v>
      </c>
      <c r="P543" s="1" t="str">
        <f>IF(Delivery[[#This Row],[Delays (min)]]&gt;15, "Extremely Delayed", IF(Delivery[[#This Row],[Delays (min)]]=0, "On time",  "Delayed"))</f>
        <v>Extremely Delayed</v>
      </c>
      <c r="Q543" s="1">
        <f>COUNTA(_xlfn.UNIQUE(Delivery[Driver ID]))</f>
        <v>100</v>
      </c>
      <c r="R543" s="1" t="s">
        <v>30</v>
      </c>
      <c r="S543" s="1">
        <f>COUNTA(_xlfn.UNIQUE(Delivery[Route]))</f>
        <v>5</v>
      </c>
      <c r="T543" s="1" t="s">
        <v>19</v>
      </c>
      <c r="U543" s="1" t="s">
        <v>27</v>
      </c>
      <c r="V543" s="1" t="s">
        <v>41</v>
      </c>
      <c r="W543" s="2">
        <v>45170.543055555558</v>
      </c>
    </row>
    <row r="544" spans="1:23" ht="15.75" customHeight="1" x14ac:dyDescent="0.35">
      <c r="A544" s="1">
        <v>1543</v>
      </c>
      <c r="B544" s="1" t="s">
        <v>665</v>
      </c>
      <c r="C544" s="1">
        <f>COUNTA(_xlfn.UNIQUE(Delivery[Delivery City]))</f>
        <v>5</v>
      </c>
      <c r="D544" s="1" t="s">
        <v>156</v>
      </c>
      <c r="E544" s="2">
        <v>45177.5</v>
      </c>
      <c r="F544" s="1" t="s">
        <v>14</v>
      </c>
      <c r="G544" s="1" t="s">
        <v>120</v>
      </c>
      <c r="H544" s="20">
        <f>IFERROR(Delivery[[#This Row],[Delivery Time (min)]]/COUNTIFS(Delivery[Driver ID],Delivery[[#This Row],[Driver ID]]),"")</f>
        <v>8.7857142857142865</v>
      </c>
      <c r="I544" s="17" t="str">
        <f>IFERROR((IF(COUNTIFS(Delivery[Driver ID], Delivery[[#This Row],[Driver ID]]) &lt; 16, "Under Utilized","Utilized")), "")</f>
        <v>Under Utilized</v>
      </c>
      <c r="J544" s="1" t="s">
        <v>16</v>
      </c>
      <c r="K544" s="1" t="s">
        <v>24</v>
      </c>
      <c r="L544" s="1">
        <v>123</v>
      </c>
      <c r="M544" s="1">
        <v>10</v>
      </c>
      <c r="N544" s="1">
        <f>Delivery[[#This Row],[Delivery Time (min)]]-Delivery[[#This Row],[Delays (min)]]</f>
        <v>113</v>
      </c>
      <c r="O544" s="1" t="str">
        <f>IF(Delivery[[#This Row],[Delays (min)]]&gt;0,"Delayed", "On time")</f>
        <v>Delayed</v>
      </c>
      <c r="P544" s="1" t="str">
        <f>IF(Delivery[[#This Row],[Delays (min)]]&gt;15, "Extremely Delayed", IF(Delivery[[#This Row],[Delays (min)]]=0, "On time",  "Delayed"))</f>
        <v>Delayed</v>
      </c>
      <c r="Q544" s="1">
        <f>COUNTA(_xlfn.UNIQUE(Delivery[Driver ID]))</f>
        <v>100</v>
      </c>
      <c r="R544" s="1" t="s">
        <v>30</v>
      </c>
      <c r="S544" s="1">
        <f>COUNTA(_xlfn.UNIQUE(Delivery[Route]))</f>
        <v>5</v>
      </c>
      <c r="T544" s="1" t="s">
        <v>26</v>
      </c>
      <c r="U544" s="1" t="s">
        <v>36</v>
      </c>
      <c r="V544" s="1" t="s">
        <v>41</v>
      </c>
      <c r="W544" s="2">
        <v>45170.373611111114</v>
      </c>
    </row>
    <row r="545" spans="1:23" ht="15.75" customHeight="1" x14ac:dyDescent="0.35">
      <c r="A545" s="1">
        <v>1544</v>
      </c>
      <c r="B545" s="1" t="s">
        <v>666</v>
      </c>
      <c r="C545" s="1">
        <f>COUNTA(_xlfn.UNIQUE(Delivery[Delivery City]))</f>
        <v>5</v>
      </c>
      <c r="D545" s="1" t="s">
        <v>150</v>
      </c>
      <c r="E545" s="2">
        <v>45171.680555555555</v>
      </c>
      <c r="F545" s="1" t="s">
        <v>14</v>
      </c>
      <c r="G545" s="1" t="s">
        <v>95</v>
      </c>
      <c r="H545" s="20">
        <f>IFERROR(Delivery[[#This Row],[Delivery Time (min)]]/COUNTIFS(Delivery[Driver ID],Delivery[[#This Row],[Driver ID]]),"")</f>
        <v>11.933333333333334</v>
      </c>
      <c r="I545" s="17" t="str">
        <f>IFERROR((IF(COUNTIFS(Delivery[Driver ID], Delivery[[#This Row],[Driver ID]]) &lt; 16, "Under Utilized","Utilized")), "")</f>
        <v>Under Utilized</v>
      </c>
      <c r="J545" s="1" t="s">
        <v>34</v>
      </c>
      <c r="K545" s="1" t="s">
        <v>35</v>
      </c>
      <c r="L545" s="1">
        <v>179</v>
      </c>
      <c r="M545" s="1">
        <v>9</v>
      </c>
      <c r="N545" s="1">
        <f>Delivery[[#This Row],[Delivery Time (min)]]-Delivery[[#This Row],[Delays (min)]]</f>
        <v>170</v>
      </c>
      <c r="O545" s="1" t="str">
        <f>IF(Delivery[[#This Row],[Delays (min)]]&gt;0,"Delayed", "On time")</f>
        <v>Delayed</v>
      </c>
      <c r="P545" s="1" t="str">
        <f>IF(Delivery[[#This Row],[Delays (min)]]&gt;15, "Extremely Delayed", IF(Delivery[[#This Row],[Delays (min)]]=0, "On time",  "Delayed"))</f>
        <v>Delayed</v>
      </c>
      <c r="Q545" s="1">
        <f>COUNTA(_xlfn.UNIQUE(Delivery[Driver ID]))</f>
        <v>100</v>
      </c>
      <c r="R545" s="1" t="s">
        <v>30</v>
      </c>
      <c r="S545" s="1">
        <f>COUNTA(_xlfn.UNIQUE(Delivery[Route]))</f>
        <v>5</v>
      </c>
      <c r="T545" s="1" t="s">
        <v>43</v>
      </c>
      <c r="U545" s="1" t="s">
        <v>20</v>
      </c>
      <c r="V545" s="1" t="s">
        <v>41</v>
      </c>
      <c r="W545" s="2">
        <v>45170.45208333333</v>
      </c>
    </row>
    <row r="546" spans="1:23" ht="15.75" customHeight="1" x14ac:dyDescent="0.35">
      <c r="A546" s="1">
        <v>1545</v>
      </c>
      <c r="B546" s="1" t="s">
        <v>530</v>
      </c>
      <c r="C546" s="1">
        <f>COUNTA(_xlfn.UNIQUE(Delivery[Delivery City]))</f>
        <v>5</v>
      </c>
      <c r="D546" s="1" t="s">
        <v>154</v>
      </c>
      <c r="E546" s="2">
        <v>45174.61041666667</v>
      </c>
      <c r="F546" s="1" t="s">
        <v>38</v>
      </c>
      <c r="G546" s="1" t="s">
        <v>88</v>
      </c>
      <c r="H546" s="20">
        <f>IFERROR(Delivery[[#This Row],[Delivery Time (min)]]/COUNTIFS(Delivery[Driver ID],Delivery[[#This Row],[Driver ID]]),"")</f>
        <v>13.2</v>
      </c>
      <c r="I546" s="17" t="str">
        <f>IFERROR((IF(COUNTIFS(Delivery[Driver ID], Delivery[[#This Row],[Driver ID]]) &lt; 16, "Under Utilized","Utilized")), "")</f>
        <v>Under Utilized</v>
      </c>
      <c r="J546" s="1" t="s">
        <v>34</v>
      </c>
      <c r="K546" s="1" t="s">
        <v>35</v>
      </c>
      <c r="L546" s="1">
        <v>198</v>
      </c>
      <c r="M546" s="1">
        <v>0</v>
      </c>
      <c r="N546" s="1">
        <f>Delivery[[#This Row],[Delivery Time (min)]]-Delivery[[#This Row],[Delays (min)]]</f>
        <v>198</v>
      </c>
      <c r="O546" s="1" t="str">
        <f>IF(Delivery[[#This Row],[Delays (min)]]&gt;0,"Delayed", "On time")</f>
        <v>On time</v>
      </c>
      <c r="P546" s="1" t="str">
        <f>IF(Delivery[[#This Row],[Delays (min)]]&gt;15, "Extremely Delayed", IF(Delivery[[#This Row],[Delays (min)]]=0, "On time",  "Delayed"))</f>
        <v>On time</v>
      </c>
      <c r="Q546" s="1">
        <f>COUNTA(_xlfn.UNIQUE(Delivery[Driver ID]))</f>
        <v>100</v>
      </c>
      <c r="R546" s="1" t="s">
        <v>18</v>
      </c>
      <c r="S546" s="1">
        <f>COUNTA(_xlfn.UNIQUE(Delivery[Route]))</f>
        <v>5</v>
      </c>
      <c r="T546" s="1" t="s">
        <v>43</v>
      </c>
      <c r="U546" s="1" t="s">
        <v>20</v>
      </c>
      <c r="V546" s="1" t="s">
        <v>21</v>
      </c>
      <c r="W546" s="2">
        <v>45170.49722222222</v>
      </c>
    </row>
    <row r="547" spans="1:23" ht="15.75" customHeight="1" x14ac:dyDescent="0.35">
      <c r="A547" s="1">
        <v>1546</v>
      </c>
      <c r="B547" s="1" t="s">
        <v>667</v>
      </c>
      <c r="C547" s="1">
        <f>COUNTA(_xlfn.UNIQUE(Delivery[Delivery City]))</f>
        <v>5</v>
      </c>
      <c r="D547" s="1" t="s">
        <v>159</v>
      </c>
      <c r="E547" s="2">
        <v>45170.626388888886</v>
      </c>
      <c r="F547" s="1" t="s">
        <v>38</v>
      </c>
      <c r="G547" s="1" t="s">
        <v>46</v>
      </c>
      <c r="H547" s="20">
        <f>IFERROR(Delivery[[#This Row],[Delivery Time (min)]]/COUNTIFS(Delivery[Driver ID],Delivery[[#This Row],[Driver ID]]),"")</f>
        <v>6.8421052631578947</v>
      </c>
      <c r="I547" s="17" t="str">
        <f>IFERROR((IF(COUNTIFS(Delivery[Driver ID], Delivery[[#This Row],[Driver ID]]) &lt; 16, "Under Utilized","Utilized")), "")</f>
        <v>Utilized</v>
      </c>
      <c r="J547" s="1" t="s">
        <v>23</v>
      </c>
      <c r="K547" s="1" t="s">
        <v>24</v>
      </c>
      <c r="L547" s="1">
        <v>130</v>
      </c>
      <c r="M547" s="1">
        <v>3</v>
      </c>
      <c r="N547" s="1">
        <f>Delivery[[#This Row],[Delivery Time (min)]]-Delivery[[#This Row],[Delays (min)]]</f>
        <v>127</v>
      </c>
      <c r="O547" s="1" t="str">
        <f>IF(Delivery[[#This Row],[Delays (min)]]&gt;0,"Delayed", "On time")</f>
        <v>Delayed</v>
      </c>
      <c r="P547" s="1" t="str">
        <f>IF(Delivery[[#This Row],[Delays (min)]]&gt;15, "Extremely Delayed", IF(Delivery[[#This Row],[Delays (min)]]=0, "On time",  "Delayed"))</f>
        <v>Delayed</v>
      </c>
      <c r="Q547" s="1">
        <f>COUNTA(_xlfn.UNIQUE(Delivery[Driver ID]))</f>
        <v>100</v>
      </c>
      <c r="R547" s="1" t="s">
        <v>18</v>
      </c>
      <c r="S547" s="1">
        <f>COUNTA(_xlfn.UNIQUE(Delivery[Route]))</f>
        <v>5</v>
      </c>
      <c r="T547" s="1" t="s">
        <v>19</v>
      </c>
      <c r="U547" s="1" t="s">
        <v>36</v>
      </c>
      <c r="V547" s="1" t="s">
        <v>37</v>
      </c>
      <c r="W547" s="2">
        <v>45170.67083333333</v>
      </c>
    </row>
    <row r="548" spans="1:23" ht="15.75" customHeight="1" x14ac:dyDescent="0.35">
      <c r="A548" s="1">
        <v>1547</v>
      </c>
      <c r="B548" s="1" t="s">
        <v>668</v>
      </c>
      <c r="C548" s="1">
        <f>COUNTA(_xlfn.UNIQUE(Delivery[Delivery City]))</f>
        <v>5</v>
      </c>
      <c r="D548" s="1" t="s">
        <v>167</v>
      </c>
      <c r="E548" s="2">
        <v>45173.575694444444</v>
      </c>
      <c r="F548" s="1" t="s">
        <v>14</v>
      </c>
      <c r="G548" s="1" t="s">
        <v>93</v>
      </c>
      <c r="H548" s="20">
        <f>IFERROR(Delivery[[#This Row],[Delivery Time (min)]]/COUNTIFS(Delivery[Driver ID],Delivery[[#This Row],[Driver ID]]),"")</f>
        <v>15.76923076923077</v>
      </c>
      <c r="I548" s="17" t="str">
        <f>IFERROR((IF(COUNTIFS(Delivery[Driver ID], Delivery[[#This Row],[Driver ID]]) &lt; 16, "Under Utilized","Utilized")), "")</f>
        <v>Under Utilized</v>
      </c>
      <c r="J548" s="1" t="s">
        <v>34</v>
      </c>
      <c r="K548" s="1" t="s">
        <v>17</v>
      </c>
      <c r="L548" s="1">
        <v>205</v>
      </c>
      <c r="M548" s="1">
        <v>29</v>
      </c>
      <c r="N548" s="1">
        <f>Delivery[[#This Row],[Delivery Time (min)]]-Delivery[[#This Row],[Delays (min)]]</f>
        <v>176</v>
      </c>
      <c r="O548" s="1" t="str">
        <f>IF(Delivery[[#This Row],[Delays (min)]]&gt;0,"Delayed", "On time")</f>
        <v>Delayed</v>
      </c>
      <c r="P548" s="1" t="str">
        <f>IF(Delivery[[#This Row],[Delays (min)]]&gt;15, "Extremely Delayed", IF(Delivery[[#This Row],[Delays (min)]]=0, "On time",  "Delayed"))</f>
        <v>Extremely Delayed</v>
      </c>
      <c r="Q548" s="1">
        <f>COUNTA(_xlfn.UNIQUE(Delivery[Driver ID]))</f>
        <v>100</v>
      </c>
      <c r="R548" s="1" t="s">
        <v>18</v>
      </c>
      <c r="S548" s="1">
        <f>COUNTA(_xlfn.UNIQUE(Delivery[Route]))</f>
        <v>5</v>
      </c>
      <c r="T548" s="1" t="s">
        <v>40</v>
      </c>
      <c r="U548" s="1" t="s">
        <v>36</v>
      </c>
      <c r="V548" s="1" t="s">
        <v>21</v>
      </c>
      <c r="W548" s="2">
        <v>45170.509722222225</v>
      </c>
    </row>
    <row r="549" spans="1:23" ht="15.75" customHeight="1" x14ac:dyDescent="0.35">
      <c r="A549" s="1">
        <v>1548</v>
      </c>
      <c r="B549" s="1" t="s">
        <v>634</v>
      </c>
      <c r="C549" s="1">
        <f>COUNTA(_xlfn.UNIQUE(Delivery[Delivery City]))</f>
        <v>5</v>
      </c>
      <c r="D549" s="1" t="s">
        <v>159</v>
      </c>
      <c r="E549" s="2">
        <v>45173.601388888892</v>
      </c>
      <c r="F549" s="1" t="s">
        <v>14</v>
      </c>
      <c r="G549" s="1" t="s">
        <v>105</v>
      </c>
      <c r="H549" s="20">
        <f>IFERROR(Delivery[[#This Row],[Delivery Time (min)]]/COUNTIFS(Delivery[Driver ID],Delivery[[#This Row],[Driver ID]]),"")</f>
        <v>4.1333333333333337</v>
      </c>
      <c r="I549" s="17" t="str">
        <f>IFERROR((IF(COUNTIFS(Delivery[Driver ID], Delivery[[#This Row],[Driver ID]]) &lt; 16, "Under Utilized","Utilized")), "")</f>
        <v>Under Utilized</v>
      </c>
      <c r="J549" s="1" t="s">
        <v>34</v>
      </c>
      <c r="K549" s="1" t="s">
        <v>35</v>
      </c>
      <c r="L549" s="1">
        <v>62</v>
      </c>
      <c r="M549" s="1">
        <v>25</v>
      </c>
      <c r="N549" s="1">
        <f>Delivery[[#This Row],[Delivery Time (min)]]-Delivery[[#This Row],[Delays (min)]]</f>
        <v>37</v>
      </c>
      <c r="O549" s="1" t="str">
        <f>IF(Delivery[[#This Row],[Delays (min)]]&gt;0,"Delayed", "On time")</f>
        <v>Delayed</v>
      </c>
      <c r="P549" s="1" t="str">
        <f>IF(Delivery[[#This Row],[Delays (min)]]&gt;15, "Extremely Delayed", IF(Delivery[[#This Row],[Delays (min)]]=0, "On time",  "Delayed"))</f>
        <v>Extremely Delayed</v>
      </c>
      <c r="Q549" s="1">
        <f>COUNTA(_xlfn.UNIQUE(Delivery[Driver ID]))</f>
        <v>100</v>
      </c>
      <c r="R549" s="1" t="s">
        <v>30</v>
      </c>
      <c r="S549" s="1">
        <f>COUNTA(_xlfn.UNIQUE(Delivery[Route]))</f>
        <v>5</v>
      </c>
      <c r="T549" s="1" t="s">
        <v>43</v>
      </c>
      <c r="U549" s="1" t="s">
        <v>27</v>
      </c>
      <c r="V549" s="1" t="s">
        <v>41</v>
      </c>
      <c r="W549" s="2">
        <v>45170.617361111108</v>
      </c>
    </row>
    <row r="550" spans="1:23" ht="15.75" customHeight="1" x14ac:dyDescent="0.35">
      <c r="A550" s="1">
        <v>1549</v>
      </c>
      <c r="B550" s="1" t="s">
        <v>669</v>
      </c>
      <c r="C550" s="1">
        <f>COUNTA(_xlfn.UNIQUE(Delivery[Delivery City]))</f>
        <v>5</v>
      </c>
      <c r="D550" s="1" t="s">
        <v>159</v>
      </c>
      <c r="E550" s="2">
        <v>45172.524305555555</v>
      </c>
      <c r="F550" s="1" t="s">
        <v>38</v>
      </c>
      <c r="G550" s="1" t="s">
        <v>135</v>
      </c>
      <c r="H550" s="20">
        <f>IFERROR(Delivery[[#This Row],[Delivery Time (min)]]/COUNTIFS(Delivery[Driver ID],Delivery[[#This Row],[Driver ID]]),"")</f>
        <v>6.25</v>
      </c>
      <c r="I550" s="17" t="str">
        <f>IFERROR((IF(COUNTIFS(Delivery[Driver ID], Delivery[[#This Row],[Driver ID]]) &lt; 16, "Under Utilized","Utilized")), "")</f>
        <v>Under Utilized</v>
      </c>
      <c r="J550" s="1" t="s">
        <v>34</v>
      </c>
      <c r="K550" s="1" t="s">
        <v>29</v>
      </c>
      <c r="L550" s="1">
        <v>75</v>
      </c>
      <c r="M550" s="1">
        <v>4</v>
      </c>
      <c r="N550" s="1">
        <f>Delivery[[#This Row],[Delivery Time (min)]]-Delivery[[#This Row],[Delays (min)]]</f>
        <v>71</v>
      </c>
      <c r="O550" s="1" t="str">
        <f>IF(Delivery[[#This Row],[Delays (min)]]&gt;0,"Delayed", "On time")</f>
        <v>Delayed</v>
      </c>
      <c r="P550" s="1" t="str">
        <f>IF(Delivery[[#This Row],[Delays (min)]]&gt;15, "Extremely Delayed", IF(Delivery[[#This Row],[Delays (min)]]=0, "On time",  "Delayed"))</f>
        <v>Delayed</v>
      </c>
      <c r="Q550" s="1">
        <f>COUNTA(_xlfn.UNIQUE(Delivery[Driver ID]))</f>
        <v>100</v>
      </c>
      <c r="R550" s="1" t="s">
        <v>30</v>
      </c>
      <c r="S550" s="1">
        <f>COUNTA(_xlfn.UNIQUE(Delivery[Route]))</f>
        <v>5</v>
      </c>
      <c r="T550" s="1" t="s">
        <v>32</v>
      </c>
      <c r="U550" s="1" t="s">
        <v>27</v>
      </c>
      <c r="V550" s="1" t="s">
        <v>37</v>
      </c>
      <c r="W550" s="2">
        <v>45170.620138888888</v>
      </c>
    </row>
    <row r="551" spans="1:23" ht="15.75" customHeight="1" x14ac:dyDescent="0.35">
      <c r="A551" s="1">
        <v>1550</v>
      </c>
      <c r="B551" s="1" t="s">
        <v>670</v>
      </c>
      <c r="C551" s="1">
        <f>COUNTA(_xlfn.UNIQUE(Delivery[Delivery City]))</f>
        <v>5</v>
      </c>
      <c r="D551" s="1" t="s">
        <v>150</v>
      </c>
      <c r="E551" s="2">
        <v>45176.606944444444</v>
      </c>
      <c r="F551" s="1" t="s">
        <v>14</v>
      </c>
      <c r="G551" s="1" t="s">
        <v>126</v>
      </c>
      <c r="H551" s="20">
        <f>IFERROR(Delivery[[#This Row],[Delivery Time (min)]]/COUNTIFS(Delivery[Driver ID],Delivery[[#This Row],[Driver ID]]),"")</f>
        <v>4.2352941176470589</v>
      </c>
      <c r="I551" s="17" t="str">
        <f>IFERROR((IF(COUNTIFS(Delivery[Driver ID], Delivery[[#This Row],[Driver ID]]) &lt; 16, "Under Utilized","Utilized")), "")</f>
        <v>Utilized</v>
      </c>
      <c r="J551" s="1" t="s">
        <v>34</v>
      </c>
      <c r="K551" s="1" t="s">
        <v>47</v>
      </c>
      <c r="L551" s="1">
        <v>72</v>
      </c>
      <c r="M551" s="1">
        <v>26</v>
      </c>
      <c r="N551" s="1">
        <f>Delivery[[#This Row],[Delivery Time (min)]]-Delivery[[#This Row],[Delays (min)]]</f>
        <v>46</v>
      </c>
      <c r="O551" s="1" t="str">
        <f>IF(Delivery[[#This Row],[Delays (min)]]&gt;0,"Delayed", "On time")</f>
        <v>Delayed</v>
      </c>
      <c r="P551" s="1" t="str">
        <f>IF(Delivery[[#This Row],[Delays (min)]]&gt;15, "Extremely Delayed", IF(Delivery[[#This Row],[Delays (min)]]=0, "On time",  "Delayed"))</f>
        <v>Extremely Delayed</v>
      </c>
      <c r="Q551" s="1">
        <f>COUNTA(_xlfn.UNIQUE(Delivery[Driver ID]))</f>
        <v>100</v>
      </c>
      <c r="R551" s="1" t="s">
        <v>25</v>
      </c>
      <c r="S551" s="1">
        <f>COUNTA(_xlfn.UNIQUE(Delivery[Route]))</f>
        <v>5</v>
      </c>
      <c r="T551" s="1" t="s">
        <v>19</v>
      </c>
      <c r="U551" s="1" t="s">
        <v>20</v>
      </c>
      <c r="V551" s="1" t="s">
        <v>37</v>
      </c>
      <c r="W551" s="2">
        <v>45170.35833333333</v>
      </c>
    </row>
    <row r="552" spans="1:23" ht="15.75" customHeight="1" x14ac:dyDescent="0.35">
      <c r="A552" s="1">
        <v>1551</v>
      </c>
      <c r="B552" s="1" t="s">
        <v>671</v>
      </c>
      <c r="C552" s="1">
        <f>COUNTA(_xlfn.UNIQUE(Delivery[Delivery City]))</f>
        <v>5</v>
      </c>
      <c r="D552" s="1" t="s">
        <v>159</v>
      </c>
      <c r="E552" s="2">
        <v>45177.433333333334</v>
      </c>
      <c r="F552" s="1" t="s">
        <v>38</v>
      </c>
      <c r="G552" s="1" t="s">
        <v>82</v>
      </c>
      <c r="H552" s="20">
        <f>IFERROR(Delivery[[#This Row],[Delivery Time (min)]]/COUNTIFS(Delivery[Driver ID],Delivery[[#This Row],[Driver ID]]),"")</f>
        <v>6.92</v>
      </c>
      <c r="I552" s="17" t="str">
        <f>IFERROR((IF(COUNTIFS(Delivery[Driver ID], Delivery[[#This Row],[Driver ID]]) &lt; 16, "Under Utilized","Utilized")), "")</f>
        <v>Utilized</v>
      </c>
      <c r="J552" s="1" t="s">
        <v>16</v>
      </c>
      <c r="K552" s="1" t="s">
        <v>47</v>
      </c>
      <c r="L552" s="1">
        <v>173</v>
      </c>
      <c r="M552" s="1">
        <v>4</v>
      </c>
      <c r="N552" s="1">
        <f>Delivery[[#This Row],[Delivery Time (min)]]-Delivery[[#This Row],[Delays (min)]]</f>
        <v>169</v>
      </c>
      <c r="O552" s="1" t="str">
        <f>IF(Delivery[[#This Row],[Delays (min)]]&gt;0,"Delayed", "On time")</f>
        <v>Delayed</v>
      </c>
      <c r="P552" s="1" t="str">
        <f>IF(Delivery[[#This Row],[Delays (min)]]&gt;15, "Extremely Delayed", IF(Delivery[[#This Row],[Delays (min)]]=0, "On time",  "Delayed"))</f>
        <v>Delayed</v>
      </c>
      <c r="Q552" s="1">
        <f>COUNTA(_xlfn.UNIQUE(Delivery[Driver ID]))</f>
        <v>100</v>
      </c>
      <c r="R552" s="1" t="s">
        <v>30</v>
      </c>
      <c r="S552" s="1">
        <f>COUNTA(_xlfn.UNIQUE(Delivery[Route]))</f>
        <v>5</v>
      </c>
      <c r="T552" s="1" t="s">
        <v>26</v>
      </c>
      <c r="U552" s="1" t="s">
        <v>36</v>
      </c>
      <c r="V552" s="1" t="s">
        <v>21</v>
      </c>
      <c r="W552" s="2">
        <v>45170.654861111114</v>
      </c>
    </row>
    <row r="553" spans="1:23" ht="15.75" customHeight="1" x14ac:dyDescent="0.35">
      <c r="A553" s="1">
        <v>1552</v>
      </c>
      <c r="B553" s="1" t="s">
        <v>672</v>
      </c>
      <c r="C553" s="1">
        <f>COUNTA(_xlfn.UNIQUE(Delivery[Delivery City]))</f>
        <v>5</v>
      </c>
      <c r="D553" s="1" t="s">
        <v>167</v>
      </c>
      <c r="E553" s="2">
        <v>45173.356249999997</v>
      </c>
      <c r="F553" s="1" t="s">
        <v>14</v>
      </c>
      <c r="G553" s="1" t="s">
        <v>125</v>
      </c>
      <c r="H553" s="20">
        <f>IFERROR(Delivery[[#This Row],[Delivery Time (min)]]/COUNTIFS(Delivery[Driver ID],Delivery[[#This Row],[Driver ID]]),"")</f>
        <v>7.7692307692307692</v>
      </c>
      <c r="I553" s="17" t="str">
        <f>IFERROR((IF(COUNTIFS(Delivery[Driver ID], Delivery[[#This Row],[Driver ID]]) &lt; 16, "Under Utilized","Utilized")), "")</f>
        <v>Under Utilized</v>
      </c>
      <c r="J553" s="1" t="s">
        <v>34</v>
      </c>
      <c r="K553" s="1" t="s">
        <v>24</v>
      </c>
      <c r="L553" s="1">
        <v>101</v>
      </c>
      <c r="M553" s="1">
        <v>8</v>
      </c>
      <c r="N553" s="1">
        <f>Delivery[[#This Row],[Delivery Time (min)]]-Delivery[[#This Row],[Delays (min)]]</f>
        <v>93</v>
      </c>
      <c r="O553" s="1" t="str">
        <f>IF(Delivery[[#This Row],[Delays (min)]]&gt;0,"Delayed", "On time")</f>
        <v>Delayed</v>
      </c>
      <c r="P553" s="1" t="str">
        <f>IF(Delivery[[#This Row],[Delays (min)]]&gt;15, "Extremely Delayed", IF(Delivery[[#This Row],[Delays (min)]]=0, "On time",  "Delayed"))</f>
        <v>Delayed</v>
      </c>
      <c r="Q553" s="1">
        <f>COUNTA(_xlfn.UNIQUE(Delivery[Driver ID]))</f>
        <v>100</v>
      </c>
      <c r="R553" s="1" t="s">
        <v>25</v>
      </c>
      <c r="S553" s="1">
        <f>COUNTA(_xlfn.UNIQUE(Delivery[Route]))</f>
        <v>5</v>
      </c>
      <c r="T553" s="1" t="s">
        <v>40</v>
      </c>
      <c r="U553" s="1" t="s">
        <v>36</v>
      </c>
      <c r="V553" s="1" t="s">
        <v>21</v>
      </c>
      <c r="W553" s="2">
        <v>45170.575694444444</v>
      </c>
    </row>
    <row r="554" spans="1:23" ht="15.75" customHeight="1" x14ac:dyDescent="0.35">
      <c r="A554" s="1">
        <v>1553</v>
      </c>
      <c r="B554" s="1" t="s">
        <v>673</v>
      </c>
      <c r="C554" s="1">
        <f>COUNTA(_xlfn.UNIQUE(Delivery[Delivery City]))</f>
        <v>5</v>
      </c>
      <c r="D554" s="1" t="s">
        <v>154</v>
      </c>
      <c r="E554" s="2">
        <v>45171.685416666667</v>
      </c>
      <c r="F554" s="1" t="s">
        <v>14</v>
      </c>
      <c r="G554" s="1" t="s">
        <v>81</v>
      </c>
      <c r="H554" s="20">
        <f>IFERROR(Delivery[[#This Row],[Delivery Time (min)]]/COUNTIFS(Delivery[Driver ID],Delivery[[#This Row],[Driver ID]]),"")</f>
        <v>7.48</v>
      </c>
      <c r="I554" s="17" t="str">
        <f>IFERROR((IF(COUNTIFS(Delivery[Driver ID], Delivery[[#This Row],[Driver ID]]) &lt; 16, "Under Utilized","Utilized")), "")</f>
        <v>Utilized</v>
      </c>
      <c r="J554" s="1" t="s">
        <v>34</v>
      </c>
      <c r="K554" s="1" t="s">
        <v>29</v>
      </c>
      <c r="L554" s="1">
        <v>187</v>
      </c>
      <c r="M554" s="1">
        <v>2</v>
      </c>
      <c r="N554" s="1">
        <f>Delivery[[#This Row],[Delivery Time (min)]]-Delivery[[#This Row],[Delays (min)]]</f>
        <v>185</v>
      </c>
      <c r="O554" s="1" t="str">
        <f>IF(Delivery[[#This Row],[Delays (min)]]&gt;0,"Delayed", "On time")</f>
        <v>Delayed</v>
      </c>
      <c r="P554" s="1" t="str">
        <f>IF(Delivery[[#This Row],[Delays (min)]]&gt;15, "Extremely Delayed", IF(Delivery[[#This Row],[Delays (min)]]=0, "On time",  "Delayed"))</f>
        <v>Delayed</v>
      </c>
      <c r="Q554" s="1">
        <f>COUNTA(_xlfn.UNIQUE(Delivery[Driver ID]))</f>
        <v>100</v>
      </c>
      <c r="R554" s="1" t="s">
        <v>30</v>
      </c>
      <c r="S554" s="1">
        <f>COUNTA(_xlfn.UNIQUE(Delivery[Route]))</f>
        <v>5</v>
      </c>
      <c r="T554" s="1" t="s">
        <v>40</v>
      </c>
      <c r="U554" s="1" t="s">
        <v>20</v>
      </c>
      <c r="V554" s="1" t="s">
        <v>21</v>
      </c>
      <c r="W554" s="2">
        <v>45170.54791666667</v>
      </c>
    </row>
    <row r="555" spans="1:23" ht="15.75" customHeight="1" x14ac:dyDescent="0.35">
      <c r="A555" s="1">
        <v>1554</v>
      </c>
      <c r="B555" s="1" t="s">
        <v>516</v>
      </c>
      <c r="C555" s="1">
        <f>COUNTA(_xlfn.UNIQUE(Delivery[Delivery City]))</f>
        <v>5</v>
      </c>
      <c r="D555" s="1" t="s">
        <v>156</v>
      </c>
      <c r="E555" s="2">
        <v>45177.647916666669</v>
      </c>
      <c r="F555" s="1" t="s">
        <v>38</v>
      </c>
      <c r="G555" s="1" t="s">
        <v>129</v>
      </c>
      <c r="H555" s="20">
        <f>IFERROR(Delivery[[#This Row],[Delivery Time (min)]]/COUNTIFS(Delivery[Driver ID],Delivery[[#This Row],[Driver ID]]),"")</f>
        <v>14.916666666666666</v>
      </c>
      <c r="I555" s="17" t="str">
        <f>IFERROR((IF(COUNTIFS(Delivery[Driver ID], Delivery[[#This Row],[Driver ID]]) &lt; 16, "Under Utilized","Utilized")), "")</f>
        <v>Under Utilized</v>
      </c>
      <c r="J555" s="1" t="s">
        <v>34</v>
      </c>
      <c r="K555" s="1" t="s">
        <v>35</v>
      </c>
      <c r="L555" s="1">
        <v>179</v>
      </c>
      <c r="M555" s="1">
        <v>0</v>
      </c>
      <c r="N555" s="1">
        <f>Delivery[[#This Row],[Delivery Time (min)]]-Delivery[[#This Row],[Delays (min)]]</f>
        <v>179</v>
      </c>
      <c r="O555" s="1" t="str">
        <f>IF(Delivery[[#This Row],[Delays (min)]]&gt;0,"Delayed", "On time")</f>
        <v>On time</v>
      </c>
      <c r="P555" s="1" t="str">
        <f>IF(Delivery[[#This Row],[Delays (min)]]&gt;15, "Extremely Delayed", IF(Delivery[[#This Row],[Delays (min)]]=0, "On time",  "Delayed"))</f>
        <v>On time</v>
      </c>
      <c r="Q555" s="1">
        <f>COUNTA(_xlfn.UNIQUE(Delivery[Driver ID]))</f>
        <v>100</v>
      </c>
      <c r="R555" s="1" t="s">
        <v>18</v>
      </c>
      <c r="S555" s="1">
        <f>COUNTA(_xlfn.UNIQUE(Delivery[Route]))</f>
        <v>5</v>
      </c>
      <c r="T555" s="1" t="s">
        <v>19</v>
      </c>
      <c r="U555" s="1" t="s">
        <v>36</v>
      </c>
      <c r="V555" s="1" t="s">
        <v>41</v>
      </c>
      <c r="W555" s="2">
        <v>45170.6</v>
      </c>
    </row>
    <row r="556" spans="1:23" ht="15.75" customHeight="1" x14ac:dyDescent="0.35">
      <c r="A556" s="1">
        <v>1555</v>
      </c>
      <c r="B556" s="1" t="s">
        <v>674</v>
      </c>
      <c r="C556" s="1">
        <f>COUNTA(_xlfn.UNIQUE(Delivery[Delivery City]))</f>
        <v>5</v>
      </c>
      <c r="D556" s="1" t="s">
        <v>159</v>
      </c>
      <c r="E556" s="2">
        <v>45170.390972222223</v>
      </c>
      <c r="F556" s="1" t="s">
        <v>14</v>
      </c>
      <c r="G556" s="1" t="s">
        <v>56</v>
      </c>
      <c r="H556" s="20">
        <f>IFERROR(Delivery[[#This Row],[Delivery Time (min)]]/COUNTIFS(Delivery[Driver ID],Delivery[[#This Row],[Driver ID]]),"")</f>
        <v>13.875</v>
      </c>
      <c r="I556" s="17" t="str">
        <f>IFERROR((IF(COUNTIFS(Delivery[Driver ID], Delivery[[#This Row],[Driver ID]]) &lt; 16, "Under Utilized","Utilized")), "")</f>
        <v>Utilized</v>
      </c>
      <c r="J556" s="1" t="s">
        <v>23</v>
      </c>
      <c r="K556" s="1" t="s">
        <v>24</v>
      </c>
      <c r="L556" s="1">
        <v>222</v>
      </c>
      <c r="M556" s="1">
        <v>2</v>
      </c>
      <c r="N556" s="1">
        <f>Delivery[[#This Row],[Delivery Time (min)]]-Delivery[[#This Row],[Delays (min)]]</f>
        <v>220</v>
      </c>
      <c r="O556" s="1" t="str">
        <f>IF(Delivery[[#This Row],[Delays (min)]]&gt;0,"Delayed", "On time")</f>
        <v>Delayed</v>
      </c>
      <c r="P556" s="1" t="str">
        <f>IF(Delivery[[#This Row],[Delays (min)]]&gt;15, "Extremely Delayed", IF(Delivery[[#This Row],[Delays (min)]]=0, "On time",  "Delayed"))</f>
        <v>Delayed</v>
      </c>
      <c r="Q556" s="1">
        <f>COUNTA(_xlfn.UNIQUE(Delivery[Driver ID]))</f>
        <v>100</v>
      </c>
      <c r="R556" s="1" t="s">
        <v>30</v>
      </c>
      <c r="S556" s="1">
        <f>COUNTA(_xlfn.UNIQUE(Delivery[Route]))</f>
        <v>5</v>
      </c>
      <c r="T556" s="1" t="s">
        <v>26</v>
      </c>
      <c r="U556" s="1" t="s">
        <v>20</v>
      </c>
      <c r="V556" s="1" t="s">
        <v>37</v>
      </c>
      <c r="W556" s="2">
        <v>45170.527777777781</v>
      </c>
    </row>
    <row r="557" spans="1:23" ht="15.75" customHeight="1" x14ac:dyDescent="0.35">
      <c r="A557" s="1">
        <v>1556</v>
      </c>
      <c r="B557" s="1" t="s">
        <v>322</v>
      </c>
      <c r="C557" s="1">
        <f>COUNTA(_xlfn.UNIQUE(Delivery[Delivery City]))</f>
        <v>5</v>
      </c>
      <c r="D557" s="1" t="s">
        <v>159</v>
      </c>
      <c r="E557" s="2">
        <v>45176.57708333333</v>
      </c>
      <c r="F557" s="1" t="s">
        <v>14</v>
      </c>
      <c r="G557" s="1" t="s">
        <v>129</v>
      </c>
      <c r="H557" s="20">
        <f>IFERROR(Delivery[[#This Row],[Delivery Time (min)]]/COUNTIFS(Delivery[Driver ID],Delivery[[#This Row],[Driver ID]]),"")</f>
        <v>8.8333333333333339</v>
      </c>
      <c r="I557" s="17" t="str">
        <f>IFERROR((IF(COUNTIFS(Delivery[Driver ID], Delivery[[#This Row],[Driver ID]]) &lt; 16, "Under Utilized","Utilized")), "")</f>
        <v>Under Utilized</v>
      </c>
      <c r="J557" s="1" t="s">
        <v>34</v>
      </c>
      <c r="K557" s="1" t="s">
        <v>24</v>
      </c>
      <c r="L557" s="1">
        <v>106</v>
      </c>
      <c r="M557" s="1">
        <v>13</v>
      </c>
      <c r="N557" s="1">
        <f>Delivery[[#This Row],[Delivery Time (min)]]-Delivery[[#This Row],[Delays (min)]]</f>
        <v>93</v>
      </c>
      <c r="O557" s="1" t="str">
        <f>IF(Delivery[[#This Row],[Delays (min)]]&gt;0,"Delayed", "On time")</f>
        <v>Delayed</v>
      </c>
      <c r="P557" s="1" t="str">
        <f>IF(Delivery[[#This Row],[Delays (min)]]&gt;15, "Extremely Delayed", IF(Delivery[[#This Row],[Delays (min)]]=0, "On time",  "Delayed"))</f>
        <v>Delayed</v>
      </c>
      <c r="Q557" s="1">
        <f>COUNTA(_xlfn.UNIQUE(Delivery[Driver ID]))</f>
        <v>100</v>
      </c>
      <c r="R557" s="1" t="s">
        <v>30</v>
      </c>
      <c r="S557" s="1">
        <f>COUNTA(_xlfn.UNIQUE(Delivery[Route]))</f>
        <v>5</v>
      </c>
      <c r="T557" s="1" t="s">
        <v>32</v>
      </c>
      <c r="U557" s="1" t="s">
        <v>36</v>
      </c>
      <c r="V557" s="1" t="s">
        <v>37</v>
      </c>
      <c r="W557" s="2">
        <v>45170.436111111114</v>
      </c>
    </row>
    <row r="558" spans="1:23" ht="15.75" customHeight="1" x14ac:dyDescent="0.35">
      <c r="A558" s="1">
        <v>1557</v>
      </c>
      <c r="B558" s="1" t="s">
        <v>675</v>
      </c>
      <c r="C558" s="1">
        <f>COUNTA(_xlfn.UNIQUE(Delivery[Delivery City]))</f>
        <v>5</v>
      </c>
      <c r="D558" s="1" t="s">
        <v>156</v>
      </c>
      <c r="E558" s="2">
        <v>45177.432638888888</v>
      </c>
      <c r="F558" s="1" t="s">
        <v>38</v>
      </c>
      <c r="G558" s="1" t="s">
        <v>110</v>
      </c>
      <c r="H558" s="20">
        <f>IFERROR(Delivery[[#This Row],[Delivery Time (min)]]/COUNTIFS(Delivery[Driver ID],Delivery[[#This Row],[Driver ID]]),"")</f>
        <v>5</v>
      </c>
      <c r="I558" s="17" t="str">
        <f>IFERROR((IF(COUNTIFS(Delivery[Driver ID], Delivery[[#This Row],[Driver ID]]) &lt; 16, "Under Utilized","Utilized")), "")</f>
        <v>Under Utilized</v>
      </c>
      <c r="J558" s="1" t="s">
        <v>16</v>
      </c>
      <c r="K558" s="1" t="s">
        <v>47</v>
      </c>
      <c r="L558" s="1">
        <v>75</v>
      </c>
      <c r="M558" s="1">
        <v>13</v>
      </c>
      <c r="N558" s="1">
        <f>Delivery[[#This Row],[Delivery Time (min)]]-Delivery[[#This Row],[Delays (min)]]</f>
        <v>62</v>
      </c>
      <c r="O558" s="1" t="str">
        <f>IF(Delivery[[#This Row],[Delays (min)]]&gt;0,"Delayed", "On time")</f>
        <v>Delayed</v>
      </c>
      <c r="P558" s="1" t="str">
        <f>IF(Delivery[[#This Row],[Delays (min)]]&gt;15, "Extremely Delayed", IF(Delivery[[#This Row],[Delays (min)]]=0, "On time",  "Delayed"))</f>
        <v>Delayed</v>
      </c>
      <c r="Q558" s="1">
        <f>COUNTA(_xlfn.UNIQUE(Delivery[Driver ID]))</f>
        <v>100</v>
      </c>
      <c r="R558" s="1" t="s">
        <v>18</v>
      </c>
      <c r="S558" s="1">
        <f>COUNTA(_xlfn.UNIQUE(Delivery[Route]))</f>
        <v>5</v>
      </c>
      <c r="T558" s="1" t="s">
        <v>26</v>
      </c>
      <c r="U558" s="1" t="s">
        <v>20</v>
      </c>
      <c r="V558" s="1" t="s">
        <v>37</v>
      </c>
      <c r="W558" s="2">
        <v>45170.564583333333</v>
      </c>
    </row>
    <row r="559" spans="1:23" ht="15.75" customHeight="1" x14ac:dyDescent="0.35">
      <c r="A559" s="1">
        <v>1558</v>
      </c>
      <c r="B559" s="1" t="s">
        <v>676</v>
      </c>
      <c r="C559" s="1">
        <f>COUNTA(_xlfn.UNIQUE(Delivery[Delivery City]))</f>
        <v>5</v>
      </c>
      <c r="D559" s="1" t="s">
        <v>167</v>
      </c>
      <c r="E559" s="2">
        <v>45177.4</v>
      </c>
      <c r="F559" s="1" t="s">
        <v>14</v>
      </c>
      <c r="G559" s="1" t="s">
        <v>109</v>
      </c>
      <c r="H559" s="20">
        <f>IFERROR(Delivery[[#This Row],[Delivery Time (min)]]/COUNTIFS(Delivery[Driver ID],Delivery[[#This Row],[Driver ID]]),"")</f>
        <v>8.5</v>
      </c>
      <c r="I559" s="17" t="str">
        <f>IFERROR((IF(COUNTIFS(Delivery[Driver ID], Delivery[[#This Row],[Driver ID]]) &lt; 16, "Under Utilized","Utilized")), "")</f>
        <v>Utilized</v>
      </c>
      <c r="J559" s="1" t="s">
        <v>34</v>
      </c>
      <c r="K559" s="1" t="s">
        <v>17</v>
      </c>
      <c r="L559" s="1">
        <v>170</v>
      </c>
      <c r="M559" s="1">
        <v>29</v>
      </c>
      <c r="N559" s="1">
        <f>Delivery[[#This Row],[Delivery Time (min)]]-Delivery[[#This Row],[Delays (min)]]</f>
        <v>141</v>
      </c>
      <c r="O559" s="1" t="str">
        <f>IF(Delivery[[#This Row],[Delays (min)]]&gt;0,"Delayed", "On time")</f>
        <v>Delayed</v>
      </c>
      <c r="P559" s="1" t="str">
        <f>IF(Delivery[[#This Row],[Delays (min)]]&gt;15, "Extremely Delayed", IF(Delivery[[#This Row],[Delays (min)]]=0, "On time",  "Delayed"))</f>
        <v>Extremely Delayed</v>
      </c>
      <c r="Q559" s="1">
        <f>COUNTA(_xlfn.UNIQUE(Delivery[Driver ID]))</f>
        <v>100</v>
      </c>
      <c r="R559" s="1" t="s">
        <v>30</v>
      </c>
      <c r="S559" s="1">
        <f>COUNTA(_xlfn.UNIQUE(Delivery[Route]))</f>
        <v>5</v>
      </c>
      <c r="T559" s="1" t="s">
        <v>26</v>
      </c>
      <c r="U559" s="1" t="s">
        <v>27</v>
      </c>
      <c r="V559" s="1" t="s">
        <v>37</v>
      </c>
      <c r="W559" s="2">
        <v>45170.554861111108</v>
      </c>
    </row>
    <row r="560" spans="1:23" ht="15.75" customHeight="1" x14ac:dyDescent="0.35">
      <c r="A560" s="1">
        <v>1559</v>
      </c>
      <c r="B560" s="1" t="s">
        <v>677</v>
      </c>
      <c r="C560" s="1">
        <f>COUNTA(_xlfn.UNIQUE(Delivery[Delivery City]))</f>
        <v>5</v>
      </c>
      <c r="D560" s="1" t="s">
        <v>154</v>
      </c>
      <c r="E560" s="2">
        <v>45173.584027777775</v>
      </c>
      <c r="F560" s="1" t="s">
        <v>38</v>
      </c>
      <c r="G560" s="1" t="s">
        <v>121</v>
      </c>
      <c r="H560" s="20">
        <f>IFERROR(Delivery[[#This Row],[Delivery Time (min)]]/COUNTIFS(Delivery[Driver ID],Delivery[[#This Row],[Driver ID]]),"")</f>
        <v>13.928571428571429</v>
      </c>
      <c r="I560" s="17" t="str">
        <f>IFERROR((IF(COUNTIFS(Delivery[Driver ID], Delivery[[#This Row],[Driver ID]]) &lt; 16, "Under Utilized","Utilized")), "")</f>
        <v>Under Utilized</v>
      </c>
      <c r="J560" s="1" t="s">
        <v>34</v>
      </c>
      <c r="K560" s="1" t="s">
        <v>24</v>
      </c>
      <c r="L560" s="1">
        <v>195</v>
      </c>
      <c r="M560" s="1">
        <v>23</v>
      </c>
      <c r="N560" s="1">
        <f>Delivery[[#This Row],[Delivery Time (min)]]-Delivery[[#This Row],[Delays (min)]]</f>
        <v>172</v>
      </c>
      <c r="O560" s="1" t="str">
        <f>IF(Delivery[[#This Row],[Delays (min)]]&gt;0,"Delayed", "On time")</f>
        <v>Delayed</v>
      </c>
      <c r="P560" s="1" t="str">
        <f>IF(Delivery[[#This Row],[Delays (min)]]&gt;15, "Extremely Delayed", IF(Delivery[[#This Row],[Delays (min)]]=0, "On time",  "Delayed"))</f>
        <v>Extremely Delayed</v>
      </c>
      <c r="Q560" s="1">
        <f>COUNTA(_xlfn.UNIQUE(Delivery[Driver ID]))</f>
        <v>100</v>
      </c>
      <c r="R560" s="1" t="s">
        <v>30</v>
      </c>
      <c r="S560" s="1">
        <f>COUNTA(_xlfn.UNIQUE(Delivery[Route]))</f>
        <v>5</v>
      </c>
      <c r="T560" s="1" t="s">
        <v>32</v>
      </c>
      <c r="U560" s="1" t="s">
        <v>27</v>
      </c>
      <c r="V560" s="1" t="s">
        <v>37</v>
      </c>
      <c r="W560" s="2">
        <v>45170.599305555559</v>
      </c>
    </row>
    <row r="561" spans="1:23" ht="15.75" customHeight="1" x14ac:dyDescent="0.35">
      <c r="A561" s="1">
        <v>1560</v>
      </c>
      <c r="B561" s="1" t="s">
        <v>678</v>
      </c>
      <c r="C561" s="1">
        <f>COUNTA(_xlfn.UNIQUE(Delivery[Delivery City]))</f>
        <v>5</v>
      </c>
      <c r="D561" s="1" t="s">
        <v>150</v>
      </c>
      <c r="E561" s="2">
        <v>45171.417361111111</v>
      </c>
      <c r="F561" s="1" t="s">
        <v>14</v>
      </c>
      <c r="G561" s="1" t="s">
        <v>79</v>
      </c>
      <c r="H561" s="20">
        <f>IFERROR(Delivery[[#This Row],[Delivery Time (min)]]/COUNTIFS(Delivery[Driver ID],Delivery[[#This Row],[Driver ID]]),"")</f>
        <v>19.727272727272727</v>
      </c>
      <c r="I561" s="17" t="str">
        <f>IFERROR((IF(COUNTIFS(Delivery[Driver ID], Delivery[[#This Row],[Driver ID]]) &lt; 16, "Under Utilized","Utilized")), "")</f>
        <v>Under Utilized</v>
      </c>
      <c r="J561" s="1" t="s">
        <v>23</v>
      </c>
      <c r="K561" s="1" t="s">
        <v>24</v>
      </c>
      <c r="L561" s="1">
        <v>217</v>
      </c>
      <c r="M561" s="1">
        <v>19</v>
      </c>
      <c r="N561" s="1">
        <f>Delivery[[#This Row],[Delivery Time (min)]]-Delivery[[#This Row],[Delays (min)]]</f>
        <v>198</v>
      </c>
      <c r="O561" s="1" t="str">
        <f>IF(Delivery[[#This Row],[Delays (min)]]&gt;0,"Delayed", "On time")</f>
        <v>Delayed</v>
      </c>
      <c r="P561" s="1" t="str">
        <f>IF(Delivery[[#This Row],[Delays (min)]]&gt;15, "Extremely Delayed", IF(Delivery[[#This Row],[Delays (min)]]=0, "On time",  "Delayed"))</f>
        <v>Extremely Delayed</v>
      </c>
      <c r="Q561" s="1">
        <f>COUNTA(_xlfn.UNIQUE(Delivery[Driver ID]))</f>
        <v>100</v>
      </c>
      <c r="R561" s="1" t="s">
        <v>25</v>
      </c>
      <c r="S561" s="1">
        <f>COUNTA(_xlfn.UNIQUE(Delivery[Route]))</f>
        <v>5</v>
      </c>
      <c r="T561" s="1" t="s">
        <v>43</v>
      </c>
      <c r="U561" s="1" t="s">
        <v>20</v>
      </c>
      <c r="V561" s="1" t="s">
        <v>37</v>
      </c>
      <c r="W561" s="2">
        <v>45170.543749999997</v>
      </c>
    </row>
    <row r="562" spans="1:23" ht="15.75" customHeight="1" x14ac:dyDescent="0.35">
      <c r="A562" s="1">
        <v>1561</v>
      </c>
      <c r="B562" s="1" t="s">
        <v>679</v>
      </c>
      <c r="C562" s="1">
        <f>COUNTA(_xlfn.UNIQUE(Delivery[Delivery City]))</f>
        <v>5</v>
      </c>
      <c r="D562" s="1" t="s">
        <v>150</v>
      </c>
      <c r="E562" s="2">
        <v>45175.435416666667</v>
      </c>
      <c r="F562" s="1" t="s">
        <v>14</v>
      </c>
      <c r="G562" s="1" t="s">
        <v>58</v>
      </c>
      <c r="H562" s="20">
        <f>IFERROR(Delivery[[#This Row],[Delivery Time (min)]]/COUNTIFS(Delivery[Driver ID],Delivery[[#This Row],[Driver ID]]),"")</f>
        <v>17.600000000000001</v>
      </c>
      <c r="I562" s="17" t="str">
        <f>IFERROR((IF(COUNTIFS(Delivery[Driver ID], Delivery[[#This Row],[Driver ID]]) &lt; 16, "Under Utilized","Utilized")), "")</f>
        <v>Under Utilized</v>
      </c>
      <c r="J562" s="1" t="s">
        <v>23</v>
      </c>
      <c r="K562" s="1" t="s">
        <v>24</v>
      </c>
      <c r="L562" s="1">
        <v>176</v>
      </c>
      <c r="M562" s="1">
        <v>18</v>
      </c>
      <c r="N562" s="1">
        <f>Delivery[[#This Row],[Delivery Time (min)]]-Delivery[[#This Row],[Delays (min)]]</f>
        <v>158</v>
      </c>
      <c r="O562" s="1" t="str">
        <f>IF(Delivery[[#This Row],[Delays (min)]]&gt;0,"Delayed", "On time")</f>
        <v>Delayed</v>
      </c>
      <c r="P562" s="1" t="str">
        <f>IF(Delivery[[#This Row],[Delays (min)]]&gt;15, "Extremely Delayed", IF(Delivery[[#This Row],[Delays (min)]]=0, "On time",  "Delayed"))</f>
        <v>Extremely Delayed</v>
      </c>
      <c r="Q562" s="1">
        <f>COUNTA(_xlfn.UNIQUE(Delivery[Driver ID]))</f>
        <v>100</v>
      </c>
      <c r="R562" s="1" t="s">
        <v>30</v>
      </c>
      <c r="S562" s="1">
        <f>COUNTA(_xlfn.UNIQUE(Delivery[Route]))</f>
        <v>5</v>
      </c>
      <c r="T562" s="1" t="s">
        <v>19</v>
      </c>
      <c r="U562" s="1" t="s">
        <v>36</v>
      </c>
      <c r="V562" s="1" t="s">
        <v>37</v>
      </c>
      <c r="W562" s="2">
        <v>45170.621527777781</v>
      </c>
    </row>
    <row r="563" spans="1:23" ht="15.75" customHeight="1" x14ac:dyDescent="0.35">
      <c r="A563" s="1">
        <v>1562</v>
      </c>
      <c r="B563" s="1" t="s">
        <v>680</v>
      </c>
      <c r="C563" s="1">
        <f>COUNTA(_xlfn.UNIQUE(Delivery[Delivery City]))</f>
        <v>5</v>
      </c>
      <c r="D563" s="1" t="s">
        <v>156</v>
      </c>
      <c r="E563" s="2">
        <v>45172.662499999999</v>
      </c>
      <c r="F563" s="1" t="s">
        <v>38</v>
      </c>
      <c r="G563" s="1" t="s">
        <v>109</v>
      </c>
      <c r="H563" s="20">
        <f>IFERROR(Delivery[[#This Row],[Delivery Time (min)]]/COUNTIFS(Delivery[Driver ID],Delivery[[#This Row],[Driver ID]]),"")</f>
        <v>6.75</v>
      </c>
      <c r="I563" s="17" t="str">
        <f>IFERROR((IF(COUNTIFS(Delivery[Driver ID], Delivery[[#This Row],[Driver ID]]) &lt; 16, "Under Utilized","Utilized")), "")</f>
        <v>Utilized</v>
      </c>
      <c r="J563" s="1" t="s">
        <v>16</v>
      </c>
      <c r="K563" s="1" t="s">
        <v>17</v>
      </c>
      <c r="L563" s="1">
        <v>135</v>
      </c>
      <c r="M563" s="1">
        <v>3</v>
      </c>
      <c r="N563" s="1">
        <f>Delivery[[#This Row],[Delivery Time (min)]]-Delivery[[#This Row],[Delays (min)]]</f>
        <v>132</v>
      </c>
      <c r="O563" s="1" t="str">
        <f>IF(Delivery[[#This Row],[Delays (min)]]&gt;0,"Delayed", "On time")</f>
        <v>Delayed</v>
      </c>
      <c r="P563" s="1" t="str">
        <f>IF(Delivery[[#This Row],[Delays (min)]]&gt;15, "Extremely Delayed", IF(Delivery[[#This Row],[Delays (min)]]=0, "On time",  "Delayed"))</f>
        <v>Delayed</v>
      </c>
      <c r="Q563" s="1">
        <f>COUNTA(_xlfn.UNIQUE(Delivery[Driver ID]))</f>
        <v>100</v>
      </c>
      <c r="R563" s="1" t="s">
        <v>30</v>
      </c>
      <c r="S563" s="1">
        <f>COUNTA(_xlfn.UNIQUE(Delivery[Route]))</f>
        <v>5</v>
      </c>
      <c r="T563" s="1" t="s">
        <v>43</v>
      </c>
      <c r="U563" s="1" t="s">
        <v>20</v>
      </c>
      <c r="V563" s="1" t="s">
        <v>41</v>
      </c>
      <c r="W563" s="2">
        <v>45170.415972222225</v>
      </c>
    </row>
    <row r="564" spans="1:23" ht="15.75" customHeight="1" x14ac:dyDescent="0.35">
      <c r="A564" s="1">
        <v>1563</v>
      </c>
      <c r="B564" s="1" t="s">
        <v>681</v>
      </c>
      <c r="C564" s="1">
        <f>COUNTA(_xlfn.UNIQUE(Delivery[Delivery City]))</f>
        <v>5</v>
      </c>
      <c r="D564" s="1" t="s">
        <v>156</v>
      </c>
      <c r="E564" s="2">
        <v>45174.583333333336</v>
      </c>
      <c r="F564" s="1" t="s">
        <v>14</v>
      </c>
      <c r="G564" s="1" t="s">
        <v>82</v>
      </c>
      <c r="H564" s="20">
        <f>IFERROR(Delivery[[#This Row],[Delivery Time (min)]]/COUNTIFS(Delivery[Driver ID],Delivery[[#This Row],[Driver ID]]),"")</f>
        <v>2.76</v>
      </c>
      <c r="I564" s="17" t="str">
        <f>IFERROR((IF(COUNTIFS(Delivery[Driver ID], Delivery[[#This Row],[Driver ID]]) &lt; 16, "Under Utilized","Utilized")), "")</f>
        <v>Utilized</v>
      </c>
      <c r="J564" s="1" t="s">
        <v>16</v>
      </c>
      <c r="K564" s="1" t="s">
        <v>47</v>
      </c>
      <c r="L564" s="1">
        <v>69</v>
      </c>
      <c r="M564" s="1">
        <v>14</v>
      </c>
      <c r="N564" s="1">
        <f>Delivery[[#This Row],[Delivery Time (min)]]-Delivery[[#This Row],[Delays (min)]]</f>
        <v>55</v>
      </c>
      <c r="O564" s="1" t="str">
        <f>IF(Delivery[[#This Row],[Delays (min)]]&gt;0,"Delayed", "On time")</f>
        <v>Delayed</v>
      </c>
      <c r="P564" s="1" t="str">
        <f>IF(Delivery[[#This Row],[Delays (min)]]&gt;15, "Extremely Delayed", IF(Delivery[[#This Row],[Delays (min)]]=0, "On time",  "Delayed"))</f>
        <v>Delayed</v>
      </c>
      <c r="Q564" s="1">
        <f>COUNTA(_xlfn.UNIQUE(Delivery[Driver ID]))</f>
        <v>100</v>
      </c>
      <c r="R564" s="1" t="s">
        <v>30</v>
      </c>
      <c r="S564" s="1">
        <f>COUNTA(_xlfn.UNIQUE(Delivery[Route]))</f>
        <v>5</v>
      </c>
      <c r="T564" s="1" t="s">
        <v>19</v>
      </c>
      <c r="U564" s="1" t="s">
        <v>20</v>
      </c>
      <c r="V564" s="1" t="s">
        <v>37</v>
      </c>
      <c r="W564" s="2">
        <v>45170.513194444444</v>
      </c>
    </row>
    <row r="565" spans="1:23" ht="15.75" customHeight="1" x14ac:dyDescent="0.35">
      <c r="A565" s="1">
        <v>1564</v>
      </c>
      <c r="B565" s="1" t="s">
        <v>682</v>
      </c>
      <c r="C565" s="1">
        <f>COUNTA(_xlfn.UNIQUE(Delivery[Delivery City]))</f>
        <v>5</v>
      </c>
      <c r="D565" s="1" t="s">
        <v>159</v>
      </c>
      <c r="E565" s="2">
        <v>45170.399305555555</v>
      </c>
      <c r="F565" s="1" t="s">
        <v>38</v>
      </c>
      <c r="G565" s="1" t="s">
        <v>81</v>
      </c>
      <c r="H565" s="20">
        <f>IFERROR(Delivery[[#This Row],[Delivery Time (min)]]/COUNTIFS(Delivery[Driver ID],Delivery[[#This Row],[Driver ID]]),"")</f>
        <v>8.4</v>
      </c>
      <c r="I565" s="17" t="str">
        <f>IFERROR((IF(COUNTIFS(Delivery[Driver ID], Delivery[[#This Row],[Driver ID]]) &lt; 16, "Under Utilized","Utilized")), "")</f>
        <v>Utilized</v>
      </c>
      <c r="J565" s="1" t="s">
        <v>16</v>
      </c>
      <c r="K565" s="1" t="s">
        <v>47</v>
      </c>
      <c r="L565" s="1">
        <v>210</v>
      </c>
      <c r="M565" s="1">
        <v>1</v>
      </c>
      <c r="N565" s="1">
        <f>Delivery[[#This Row],[Delivery Time (min)]]-Delivery[[#This Row],[Delays (min)]]</f>
        <v>209</v>
      </c>
      <c r="O565" s="1" t="str">
        <f>IF(Delivery[[#This Row],[Delays (min)]]&gt;0,"Delayed", "On time")</f>
        <v>Delayed</v>
      </c>
      <c r="P565" s="1" t="str">
        <f>IF(Delivery[[#This Row],[Delays (min)]]&gt;15, "Extremely Delayed", IF(Delivery[[#This Row],[Delays (min)]]=0, "On time",  "Delayed"))</f>
        <v>Delayed</v>
      </c>
      <c r="Q565" s="1">
        <f>COUNTA(_xlfn.UNIQUE(Delivery[Driver ID]))</f>
        <v>100</v>
      </c>
      <c r="R565" s="1" t="s">
        <v>18</v>
      </c>
      <c r="S565" s="1">
        <f>COUNTA(_xlfn.UNIQUE(Delivery[Route]))</f>
        <v>5</v>
      </c>
      <c r="T565" s="1" t="s">
        <v>19</v>
      </c>
      <c r="U565" s="1" t="s">
        <v>20</v>
      </c>
      <c r="V565" s="1" t="s">
        <v>41</v>
      </c>
      <c r="W565" s="2">
        <v>45170.442361111112</v>
      </c>
    </row>
    <row r="566" spans="1:23" ht="15.75" customHeight="1" x14ac:dyDescent="0.35">
      <c r="A566" s="1">
        <v>1565</v>
      </c>
      <c r="B566" s="1" t="s">
        <v>683</v>
      </c>
      <c r="C566" s="1">
        <f>COUNTA(_xlfn.UNIQUE(Delivery[Delivery City]))</f>
        <v>5</v>
      </c>
      <c r="D566" s="1" t="s">
        <v>150</v>
      </c>
      <c r="E566" s="2">
        <v>45172.582638888889</v>
      </c>
      <c r="F566" s="1" t="s">
        <v>38</v>
      </c>
      <c r="G566" s="1" t="s">
        <v>119</v>
      </c>
      <c r="H566" s="20">
        <f>IFERROR(Delivery[[#This Row],[Delivery Time (min)]]/COUNTIFS(Delivery[Driver ID],Delivery[[#This Row],[Driver ID]]),"")</f>
        <v>14.428571428571429</v>
      </c>
      <c r="I566" s="17" t="str">
        <f>IFERROR((IF(COUNTIFS(Delivery[Driver ID], Delivery[[#This Row],[Driver ID]]) &lt; 16, "Under Utilized","Utilized")), "")</f>
        <v>Under Utilized</v>
      </c>
      <c r="J566" s="1" t="s">
        <v>34</v>
      </c>
      <c r="K566" s="1" t="s">
        <v>35</v>
      </c>
      <c r="L566" s="1">
        <v>202</v>
      </c>
      <c r="M566" s="1">
        <v>27</v>
      </c>
      <c r="N566" s="1">
        <f>Delivery[[#This Row],[Delivery Time (min)]]-Delivery[[#This Row],[Delays (min)]]</f>
        <v>175</v>
      </c>
      <c r="O566" s="1" t="str">
        <f>IF(Delivery[[#This Row],[Delays (min)]]&gt;0,"Delayed", "On time")</f>
        <v>Delayed</v>
      </c>
      <c r="P566" s="1" t="str">
        <f>IF(Delivery[[#This Row],[Delays (min)]]&gt;15, "Extremely Delayed", IF(Delivery[[#This Row],[Delays (min)]]=0, "On time",  "Delayed"))</f>
        <v>Extremely Delayed</v>
      </c>
      <c r="Q566" s="1">
        <f>COUNTA(_xlfn.UNIQUE(Delivery[Driver ID]))</f>
        <v>100</v>
      </c>
      <c r="R566" s="1" t="s">
        <v>18</v>
      </c>
      <c r="S566" s="1">
        <f>COUNTA(_xlfn.UNIQUE(Delivery[Route]))</f>
        <v>5</v>
      </c>
      <c r="T566" s="1" t="s">
        <v>43</v>
      </c>
      <c r="U566" s="1" t="s">
        <v>36</v>
      </c>
      <c r="V566" s="1" t="s">
        <v>37</v>
      </c>
      <c r="W566" s="2">
        <v>45170.425694444442</v>
      </c>
    </row>
    <row r="567" spans="1:23" ht="15.75" customHeight="1" x14ac:dyDescent="0.35">
      <c r="A567" s="1">
        <v>1566</v>
      </c>
      <c r="B567" s="1" t="s">
        <v>684</v>
      </c>
      <c r="C567" s="1">
        <f>COUNTA(_xlfn.UNIQUE(Delivery[Delivery City]))</f>
        <v>5</v>
      </c>
      <c r="D567" s="1" t="s">
        <v>159</v>
      </c>
      <c r="E567" s="2">
        <v>45177.409722222219</v>
      </c>
      <c r="F567" s="1" t="s">
        <v>38</v>
      </c>
      <c r="G567" s="1" t="s">
        <v>68</v>
      </c>
      <c r="H567" s="20">
        <f>IFERROR(Delivery[[#This Row],[Delivery Time (min)]]/COUNTIFS(Delivery[Driver ID],Delivery[[#This Row],[Driver ID]]),"")</f>
        <v>6.25</v>
      </c>
      <c r="I567" s="17" t="str">
        <f>IFERROR((IF(COUNTIFS(Delivery[Driver ID], Delivery[[#This Row],[Driver ID]]) &lt; 16, "Under Utilized","Utilized")), "")</f>
        <v>Under Utilized</v>
      </c>
      <c r="J567" s="1" t="s">
        <v>34</v>
      </c>
      <c r="K567" s="1" t="s">
        <v>47</v>
      </c>
      <c r="L567" s="1">
        <v>75</v>
      </c>
      <c r="M567" s="1">
        <v>20</v>
      </c>
      <c r="N567" s="1">
        <f>Delivery[[#This Row],[Delivery Time (min)]]-Delivery[[#This Row],[Delays (min)]]</f>
        <v>55</v>
      </c>
      <c r="O567" s="1" t="str">
        <f>IF(Delivery[[#This Row],[Delays (min)]]&gt;0,"Delayed", "On time")</f>
        <v>Delayed</v>
      </c>
      <c r="P567" s="1" t="str">
        <f>IF(Delivery[[#This Row],[Delays (min)]]&gt;15, "Extremely Delayed", IF(Delivery[[#This Row],[Delays (min)]]=0, "On time",  "Delayed"))</f>
        <v>Extremely Delayed</v>
      </c>
      <c r="Q567" s="1">
        <f>COUNTA(_xlfn.UNIQUE(Delivery[Driver ID]))</f>
        <v>100</v>
      </c>
      <c r="R567" s="1" t="s">
        <v>18</v>
      </c>
      <c r="S567" s="1">
        <f>COUNTA(_xlfn.UNIQUE(Delivery[Route]))</f>
        <v>5</v>
      </c>
      <c r="T567" s="1" t="s">
        <v>43</v>
      </c>
      <c r="U567" s="1" t="s">
        <v>20</v>
      </c>
      <c r="V567" s="1" t="s">
        <v>41</v>
      </c>
      <c r="W567" s="2">
        <v>45170.613888888889</v>
      </c>
    </row>
    <row r="568" spans="1:23" ht="15.75" customHeight="1" x14ac:dyDescent="0.35">
      <c r="A568" s="1">
        <v>1567</v>
      </c>
      <c r="B568" s="1" t="s">
        <v>685</v>
      </c>
      <c r="C568" s="1">
        <f>COUNTA(_xlfn.UNIQUE(Delivery[Delivery City]))</f>
        <v>5</v>
      </c>
      <c r="D568" s="1" t="s">
        <v>150</v>
      </c>
      <c r="E568" s="2">
        <v>45175.556250000001</v>
      </c>
      <c r="F568" s="1" t="s">
        <v>14</v>
      </c>
      <c r="G568" s="1" t="s">
        <v>48</v>
      </c>
      <c r="H568" s="20">
        <f>IFERROR(Delivery[[#This Row],[Delivery Time (min)]]/COUNTIFS(Delivery[Driver ID],Delivery[[#This Row],[Driver ID]]),"")</f>
        <v>8.8421052631578956</v>
      </c>
      <c r="I568" s="17" t="str">
        <f>IFERROR((IF(COUNTIFS(Delivery[Driver ID], Delivery[[#This Row],[Driver ID]]) &lt; 16, "Under Utilized","Utilized")), "")</f>
        <v>Utilized</v>
      </c>
      <c r="J568" s="1" t="s">
        <v>34</v>
      </c>
      <c r="K568" s="1" t="s">
        <v>17</v>
      </c>
      <c r="L568" s="1">
        <v>168</v>
      </c>
      <c r="M568" s="1">
        <v>19</v>
      </c>
      <c r="N568" s="1">
        <f>Delivery[[#This Row],[Delivery Time (min)]]-Delivery[[#This Row],[Delays (min)]]</f>
        <v>149</v>
      </c>
      <c r="O568" s="1" t="str">
        <f>IF(Delivery[[#This Row],[Delays (min)]]&gt;0,"Delayed", "On time")</f>
        <v>Delayed</v>
      </c>
      <c r="P568" s="1" t="str">
        <f>IF(Delivery[[#This Row],[Delays (min)]]&gt;15, "Extremely Delayed", IF(Delivery[[#This Row],[Delays (min)]]=0, "On time",  "Delayed"))</f>
        <v>Extremely Delayed</v>
      </c>
      <c r="Q568" s="1">
        <f>COUNTA(_xlfn.UNIQUE(Delivery[Driver ID]))</f>
        <v>100</v>
      </c>
      <c r="R568" s="1" t="s">
        <v>30</v>
      </c>
      <c r="S568" s="1">
        <f>COUNTA(_xlfn.UNIQUE(Delivery[Route]))</f>
        <v>5</v>
      </c>
      <c r="T568" s="1" t="s">
        <v>19</v>
      </c>
      <c r="U568" s="1" t="s">
        <v>27</v>
      </c>
      <c r="V568" s="1" t="s">
        <v>21</v>
      </c>
      <c r="W568" s="2">
        <v>45170.65</v>
      </c>
    </row>
    <row r="569" spans="1:23" ht="15.75" customHeight="1" x14ac:dyDescent="0.35">
      <c r="A569" s="1">
        <v>1568</v>
      </c>
      <c r="B569" s="1" t="s">
        <v>329</v>
      </c>
      <c r="C569" s="1">
        <f>COUNTA(_xlfn.UNIQUE(Delivery[Delivery City]))</f>
        <v>5</v>
      </c>
      <c r="D569" s="1" t="s">
        <v>167</v>
      </c>
      <c r="E569" s="2">
        <v>45177.395138888889</v>
      </c>
      <c r="F569" s="1" t="s">
        <v>38</v>
      </c>
      <c r="G569" s="1" t="s">
        <v>67</v>
      </c>
      <c r="H569" s="20">
        <f>IFERROR(Delivery[[#This Row],[Delivery Time (min)]]/COUNTIFS(Delivery[Driver ID],Delivery[[#This Row],[Driver ID]]),"")</f>
        <v>12.666666666666666</v>
      </c>
      <c r="I569" s="17" t="str">
        <f>IFERROR((IF(COUNTIFS(Delivery[Driver ID], Delivery[[#This Row],[Driver ID]]) &lt; 16, "Under Utilized","Utilized")), "")</f>
        <v>Utilized</v>
      </c>
      <c r="J569" s="1" t="s">
        <v>16</v>
      </c>
      <c r="K569" s="1" t="s">
        <v>17</v>
      </c>
      <c r="L569" s="1">
        <v>228</v>
      </c>
      <c r="M569" s="1">
        <v>6</v>
      </c>
      <c r="N569" s="1">
        <f>Delivery[[#This Row],[Delivery Time (min)]]-Delivery[[#This Row],[Delays (min)]]</f>
        <v>222</v>
      </c>
      <c r="O569" s="1" t="str">
        <f>IF(Delivery[[#This Row],[Delays (min)]]&gt;0,"Delayed", "On time")</f>
        <v>Delayed</v>
      </c>
      <c r="P569" s="1" t="str">
        <f>IF(Delivery[[#This Row],[Delays (min)]]&gt;15, "Extremely Delayed", IF(Delivery[[#This Row],[Delays (min)]]=0, "On time",  "Delayed"))</f>
        <v>Delayed</v>
      </c>
      <c r="Q569" s="1">
        <f>COUNTA(_xlfn.UNIQUE(Delivery[Driver ID]))</f>
        <v>100</v>
      </c>
      <c r="R569" s="1" t="s">
        <v>30</v>
      </c>
      <c r="S569" s="1">
        <f>COUNTA(_xlfn.UNIQUE(Delivery[Route]))</f>
        <v>5</v>
      </c>
      <c r="T569" s="1" t="s">
        <v>32</v>
      </c>
      <c r="U569" s="1" t="s">
        <v>36</v>
      </c>
      <c r="V569" s="1" t="s">
        <v>37</v>
      </c>
      <c r="W569" s="2">
        <v>45170.582638888889</v>
      </c>
    </row>
    <row r="570" spans="1:23" ht="15.75" customHeight="1" x14ac:dyDescent="0.35">
      <c r="A570" s="1">
        <v>1569</v>
      </c>
      <c r="B570" s="1" t="s">
        <v>686</v>
      </c>
      <c r="C570" s="1">
        <f>COUNTA(_xlfn.UNIQUE(Delivery[Delivery City]))</f>
        <v>5</v>
      </c>
      <c r="D570" s="1" t="s">
        <v>167</v>
      </c>
      <c r="E570" s="2">
        <v>45171.637499999997</v>
      </c>
      <c r="F570" s="1" t="s">
        <v>14</v>
      </c>
      <c r="G570" s="1" t="s">
        <v>104</v>
      </c>
      <c r="H570" s="20">
        <f>IFERROR(Delivery[[#This Row],[Delivery Time (min)]]/COUNTIFS(Delivery[Driver ID],Delivery[[#This Row],[Driver ID]]),"")</f>
        <v>10.952380952380953</v>
      </c>
      <c r="I570" s="17" t="str">
        <f>IFERROR((IF(COUNTIFS(Delivery[Driver ID], Delivery[[#This Row],[Driver ID]]) &lt; 16, "Under Utilized","Utilized")), "")</f>
        <v>Utilized</v>
      </c>
      <c r="J570" s="1" t="s">
        <v>23</v>
      </c>
      <c r="K570" s="1" t="s">
        <v>47</v>
      </c>
      <c r="L570" s="1">
        <v>230</v>
      </c>
      <c r="M570" s="1">
        <v>14</v>
      </c>
      <c r="N570" s="1">
        <f>Delivery[[#This Row],[Delivery Time (min)]]-Delivery[[#This Row],[Delays (min)]]</f>
        <v>216</v>
      </c>
      <c r="O570" s="1" t="str">
        <f>IF(Delivery[[#This Row],[Delays (min)]]&gt;0,"Delayed", "On time")</f>
        <v>Delayed</v>
      </c>
      <c r="P570" s="1" t="str">
        <f>IF(Delivery[[#This Row],[Delays (min)]]&gt;15, "Extremely Delayed", IF(Delivery[[#This Row],[Delays (min)]]=0, "On time",  "Delayed"))</f>
        <v>Delayed</v>
      </c>
      <c r="Q570" s="1">
        <f>COUNTA(_xlfn.UNIQUE(Delivery[Driver ID]))</f>
        <v>100</v>
      </c>
      <c r="R570" s="1" t="s">
        <v>25</v>
      </c>
      <c r="S570" s="1">
        <f>COUNTA(_xlfn.UNIQUE(Delivery[Route]))</f>
        <v>5</v>
      </c>
      <c r="T570" s="1" t="s">
        <v>19</v>
      </c>
      <c r="U570" s="1" t="s">
        <v>27</v>
      </c>
      <c r="V570" s="1" t="s">
        <v>41</v>
      </c>
      <c r="W570" s="2">
        <v>45170.45208333333</v>
      </c>
    </row>
    <row r="571" spans="1:23" ht="15.75" customHeight="1" x14ac:dyDescent="0.35">
      <c r="A571" s="1">
        <v>1570</v>
      </c>
      <c r="B571" s="1" t="s">
        <v>687</v>
      </c>
      <c r="C571" s="1">
        <f>COUNTA(_xlfn.UNIQUE(Delivery[Delivery City]))</f>
        <v>5</v>
      </c>
      <c r="D571" s="1" t="s">
        <v>154</v>
      </c>
      <c r="E571" s="2">
        <v>45174.438194444447</v>
      </c>
      <c r="F571" s="1" t="s">
        <v>38</v>
      </c>
      <c r="G571" s="1" t="s">
        <v>80</v>
      </c>
      <c r="H571" s="20">
        <f>IFERROR(Delivery[[#This Row],[Delivery Time (min)]]/COUNTIFS(Delivery[Driver ID],Delivery[[#This Row],[Driver ID]]),"")</f>
        <v>5.4</v>
      </c>
      <c r="I571" s="17" t="str">
        <f>IFERROR((IF(COUNTIFS(Delivery[Driver ID], Delivery[[#This Row],[Driver ID]]) &lt; 16, "Under Utilized","Utilized")), "")</f>
        <v>Under Utilized</v>
      </c>
      <c r="J571" s="1" t="s">
        <v>34</v>
      </c>
      <c r="K571" s="1" t="s">
        <v>47</v>
      </c>
      <c r="L571" s="1">
        <v>81</v>
      </c>
      <c r="M571" s="1">
        <v>4</v>
      </c>
      <c r="N571" s="1">
        <f>Delivery[[#This Row],[Delivery Time (min)]]-Delivery[[#This Row],[Delays (min)]]</f>
        <v>77</v>
      </c>
      <c r="O571" s="1" t="str">
        <f>IF(Delivery[[#This Row],[Delays (min)]]&gt;0,"Delayed", "On time")</f>
        <v>Delayed</v>
      </c>
      <c r="P571" s="1" t="str">
        <f>IF(Delivery[[#This Row],[Delays (min)]]&gt;15, "Extremely Delayed", IF(Delivery[[#This Row],[Delays (min)]]=0, "On time",  "Delayed"))</f>
        <v>Delayed</v>
      </c>
      <c r="Q571" s="1">
        <f>COUNTA(_xlfn.UNIQUE(Delivery[Driver ID]))</f>
        <v>100</v>
      </c>
      <c r="R571" s="1" t="s">
        <v>18</v>
      </c>
      <c r="S571" s="1">
        <f>COUNTA(_xlfn.UNIQUE(Delivery[Route]))</f>
        <v>5</v>
      </c>
      <c r="T571" s="1" t="s">
        <v>32</v>
      </c>
      <c r="U571" s="1" t="s">
        <v>36</v>
      </c>
      <c r="V571" s="1" t="s">
        <v>37</v>
      </c>
      <c r="W571" s="2">
        <v>45170.674305555556</v>
      </c>
    </row>
    <row r="572" spans="1:23" ht="15.75" customHeight="1" x14ac:dyDescent="0.35">
      <c r="A572" s="1">
        <v>1571</v>
      </c>
      <c r="B572" s="1" t="s">
        <v>688</v>
      </c>
      <c r="C572" s="1">
        <f>COUNTA(_xlfn.UNIQUE(Delivery[Delivery City]))</f>
        <v>5</v>
      </c>
      <c r="D572" s="1" t="s">
        <v>156</v>
      </c>
      <c r="E572" s="2">
        <v>45172.609722222223</v>
      </c>
      <c r="F572" s="1" t="s">
        <v>14</v>
      </c>
      <c r="G572" s="1" t="s">
        <v>48</v>
      </c>
      <c r="H572" s="20">
        <f>IFERROR(Delivery[[#This Row],[Delivery Time (min)]]/COUNTIFS(Delivery[Driver ID],Delivery[[#This Row],[Driver ID]]),"")</f>
        <v>10.947368421052632</v>
      </c>
      <c r="I572" s="17" t="str">
        <f>IFERROR((IF(COUNTIFS(Delivery[Driver ID], Delivery[[#This Row],[Driver ID]]) &lt; 16, "Under Utilized","Utilized")), "")</f>
        <v>Utilized</v>
      </c>
      <c r="J572" s="1" t="s">
        <v>34</v>
      </c>
      <c r="K572" s="1" t="s">
        <v>47</v>
      </c>
      <c r="L572" s="1">
        <v>208</v>
      </c>
      <c r="M572" s="1">
        <v>7</v>
      </c>
      <c r="N572" s="1">
        <f>Delivery[[#This Row],[Delivery Time (min)]]-Delivery[[#This Row],[Delays (min)]]</f>
        <v>201</v>
      </c>
      <c r="O572" s="1" t="str">
        <f>IF(Delivery[[#This Row],[Delays (min)]]&gt;0,"Delayed", "On time")</f>
        <v>Delayed</v>
      </c>
      <c r="P572" s="1" t="str">
        <f>IF(Delivery[[#This Row],[Delays (min)]]&gt;15, "Extremely Delayed", IF(Delivery[[#This Row],[Delays (min)]]=0, "On time",  "Delayed"))</f>
        <v>Delayed</v>
      </c>
      <c r="Q572" s="1">
        <f>COUNTA(_xlfn.UNIQUE(Delivery[Driver ID]))</f>
        <v>100</v>
      </c>
      <c r="R572" s="1" t="s">
        <v>25</v>
      </c>
      <c r="S572" s="1">
        <f>COUNTA(_xlfn.UNIQUE(Delivery[Route]))</f>
        <v>5</v>
      </c>
      <c r="T572" s="1" t="s">
        <v>26</v>
      </c>
      <c r="U572" s="1" t="s">
        <v>20</v>
      </c>
      <c r="V572" s="1" t="s">
        <v>37</v>
      </c>
      <c r="W572" s="2">
        <v>45170.659722222219</v>
      </c>
    </row>
    <row r="573" spans="1:23" ht="15.75" customHeight="1" x14ac:dyDescent="0.35">
      <c r="A573" s="1">
        <v>1572</v>
      </c>
      <c r="B573" s="1" t="s">
        <v>689</v>
      </c>
      <c r="C573" s="1">
        <f>COUNTA(_xlfn.UNIQUE(Delivery[Delivery City]))</f>
        <v>5</v>
      </c>
      <c r="D573" s="1" t="s">
        <v>154</v>
      </c>
      <c r="E573" s="2">
        <v>45172.379166666666</v>
      </c>
      <c r="F573" s="1" t="s">
        <v>14</v>
      </c>
      <c r="G573" s="1" t="s">
        <v>130</v>
      </c>
      <c r="H573" s="20">
        <f>IFERROR(Delivery[[#This Row],[Delivery Time (min)]]/COUNTIFS(Delivery[Driver ID],Delivery[[#This Row],[Driver ID]]),"")</f>
        <v>7.125</v>
      </c>
      <c r="I573" s="17" t="str">
        <f>IFERROR((IF(COUNTIFS(Delivery[Driver ID], Delivery[[#This Row],[Driver ID]]) &lt; 16, "Under Utilized","Utilized")), "")</f>
        <v>Utilized</v>
      </c>
      <c r="J573" s="1" t="s">
        <v>34</v>
      </c>
      <c r="K573" s="1" t="s">
        <v>35</v>
      </c>
      <c r="L573" s="1">
        <v>114</v>
      </c>
      <c r="M573" s="1">
        <v>1</v>
      </c>
      <c r="N573" s="1">
        <f>Delivery[[#This Row],[Delivery Time (min)]]-Delivery[[#This Row],[Delays (min)]]</f>
        <v>113</v>
      </c>
      <c r="O573" s="1" t="str">
        <f>IF(Delivery[[#This Row],[Delays (min)]]&gt;0,"Delayed", "On time")</f>
        <v>Delayed</v>
      </c>
      <c r="P573" s="1" t="str">
        <f>IF(Delivery[[#This Row],[Delays (min)]]&gt;15, "Extremely Delayed", IF(Delivery[[#This Row],[Delays (min)]]=0, "On time",  "Delayed"))</f>
        <v>Delayed</v>
      </c>
      <c r="Q573" s="1">
        <f>COUNTA(_xlfn.UNIQUE(Delivery[Driver ID]))</f>
        <v>100</v>
      </c>
      <c r="R573" s="1" t="s">
        <v>18</v>
      </c>
      <c r="S573" s="1">
        <f>COUNTA(_xlfn.UNIQUE(Delivery[Route]))</f>
        <v>5</v>
      </c>
      <c r="T573" s="1" t="s">
        <v>43</v>
      </c>
      <c r="U573" s="1" t="s">
        <v>27</v>
      </c>
      <c r="V573" s="1" t="s">
        <v>37</v>
      </c>
      <c r="W573" s="2">
        <v>45170.538888888892</v>
      </c>
    </row>
    <row r="574" spans="1:23" ht="15.75" customHeight="1" x14ac:dyDescent="0.35">
      <c r="A574" s="1">
        <v>1573</v>
      </c>
      <c r="B574" s="1" t="s">
        <v>690</v>
      </c>
      <c r="C574" s="1">
        <f>COUNTA(_xlfn.UNIQUE(Delivery[Delivery City]))</f>
        <v>5</v>
      </c>
      <c r="D574" s="1" t="s">
        <v>159</v>
      </c>
      <c r="E574" s="2">
        <v>45176.503472222219</v>
      </c>
      <c r="F574" s="1" t="s">
        <v>14</v>
      </c>
      <c r="G574" s="1" t="s">
        <v>94</v>
      </c>
      <c r="H574" s="20">
        <f>IFERROR(Delivery[[#This Row],[Delivery Time (min)]]/COUNTIFS(Delivery[Driver ID],Delivery[[#This Row],[Driver ID]]),"")</f>
        <v>7.3636363636363633</v>
      </c>
      <c r="I574" s="17" t="str">
        <f>IFERROR((IF(COUNTIFS(Delivery[Driver ID], Delivery[[#This Row],[Driver ID]]) &lt; 16, "Under Utilized","Utilized")), "")</f>
        <v>Utilized</v>
      </c>
      <c r="J574" s="1" t="s">
        <v>23</v>
      </c>
      <c r="K574" s="1" t="s">
        <v>29</v>
      </c>
      <c r="L574" s="1">
        <v>162</v>
      </c>
      <c r="M574" s="1">
        <v>20</v>
      </c>
      <c r="N574" s="1">
        <f>Delivery[[#This Row],[Delivery Time (min)]]-Delivery[[#This Row],[Delays (min)]]</f>
        <v>142</v>
      </c>
      <c r="O574" s="1" t="str">
        <f>IF(Delivery[[#This Row],[Delays (min)]]&gt;0,"Delayed", "On time")</f>
        <v>Delayed</v>
      </c>
      <c r="P574" s="1" t="str">
        <f>IF(Delivery[[#This Row],[Delays (min)]]&gt;15, "Extremely Delayed", IF(Delivery[[#This Row],[Delays (min)]]=0, "On time",  "Delayed"))</f>
        <v>Extremely Delayed</v>
      </c>
      <c r="Q574" s="1">
        <f>COUNTA(_xlfn.UNIQUE(Delivery[Driver ID]))</f>
        <v>100</v>
      </c>
      <c r="R574" s="1" t="s">
        <v>30</v>
      </c>
      <c r="S574" s="1">
        <f>COUNTA(_xlfn.UNIQUE(Delivery[Route]))</f>
        <v>5</v>
      </c>
      <c r="T574" s="1" t="s">
        <v>32</v>
      </c>
      <c r="U574" s="1" t="s">
        <v>36</v>
      </c>
      <c r="V574" s="1" t="s">
        <v>21</v>
      </c>
      <c r="W574" s="2">
        <v>45170.527777777781</v>
      </c>
    </row>
    <row r="575" spans="1:23" ht="15.75" customHeight="1" x14ac:dyDescent="0.35">
      <c r="A575" s="1">
        <v>1574</v>
      </c>
      <c r="B575" s="1" t="s">
        <v>691</v>
      </c>
      <c r="C575" s="1">
        <f>COUNTA(_xlfn.UNIQUE(Delivery[Delivery City]))</f>
        <v>5</v>
      </c>
      <c r="D575" s="1" t="s">
        <v>150</v>
      </c>
      <c r="E575" s="2">
        <v>45174.435416666667</v>
      </c>
      <c r="F575" s="1" t="s">
        <v>38</v>
      </c>
      <c r="G575" s="1" t="s">
        <v>94</v>
      </c>
      <c r="H575" s="20">
        <f>IFERROR(Delivery[[#This Row],[Delivery Time (min)]]/COUNTIFS(Delivery[Driver ID],Delivery[[#This Row],[Driver ID]]),"")</f>
        <v>7.7272727272727275</v>
      </c>
      <c r="I575" s="17" t="str">
        <f>IFERROR((IF(COUNTIFS(Delivery[Driver ID], Delivery[[#This Row],[Driver ID]]) &lt; 16, "Under Utilized","Utilized")), "")</f>
        <v>Utilized</v>
      </c>
      <c r="J575" s="1" t="s">
        <v>34</v>
      </c>
      <c r="K575" s="1" t="s">
        <v>24</v>
      </c>
      <c r="L575" s="1">
        <v>170</v>
      </c>
      <c r="M575" s="1">
        <v>8</v>
      </c>
      <c r="N575" s="1">
        <f>Delivery[[#This Row],[Delivery Time (min)]]-Delivery[[#This Row],[Delays (min)]]</f>
        <v>162</v>
      </c>
      <c r="O575" s="1" t="str">
        <f>IF(Delivery[[#This Row],[Delays (min)]]&gt;0,"Delayed", "On time")</f>
        <v>Delayed</v>
      </c>
      <c r="P575" s="1" t="str">
        <f>IF(Delivery[[#This Row],[Delays (min)]]&gt;15, "Extremely Delayed", IF(Delivery[[#This Row],[Delays (min)]]=0, "On time",  "Delayed"))</f>
        <v>Delayed</v>
      </c>
      <c r="Q575" s="1">
        <f>COUNTA(_xlfn.UNIQUE(Delivery[Driver ID]))</f>
        <v>100</v>
      </c>
      <c r="R575" s="1" t="s">
        <v>18</v>
      </c>
      <c r="S575" s="1">
        <f>COUNTA(_xlfn.UNIQUE(Delivery[Route]))</f>
        <v>5</v>
      </c>
      <c r="T575" s="1" t="s">
        <v>19</v>
      </c>
      <c r="U575" s="1" t="s">
        <v>36</v>
      </c>
      <c r="V575" s="1" t="s">
        <v>41</v>
      </c>
      <c r="W575" s="2">
        <v>45170.383333333331</v>
      </c>
    </row>
    <row r="576" spans="1:23" ht="15.75" customHeight="1" x14ac:dyDescent="0.35">
      <c r="A576" s="1">
        <v>1575</v>
      </c>
      <c r="B576" s="1" t="s">
        <v>692</v>
      </c>
      <c r="C576" s="1">
        <f>COUNTA(_xlfn.UNIQUE(Delivery[Delivery City]))</f>
        <v>5</v>
      </c>
      <c r="D576" s="1" t="s">
        <v>159</v>
      </c>
      <c r="E576" s="2">
        <v>45172.423611111109</v>
      </c>
      <c r="F576" s="1" t="s">
        <v>14</v>
      </c>
      <c r="G576" s="1" t="s">
        <v>112</v>
      </c>
      <c r="H576" s="20">
        <f>IFERROR(Delivery[[#This Row],[Delivery Time (min)]]/COUNTIFS(Delivery[Driver ID],Delivery[[#This Row],[Driver ID]]),"")</f>
        <v>8.25</v>
      </c>
      <c r="I576" s="17" t="str">
        <f>IFERROR((IF(COUNTIFS(Delivery[Driver ID], Delivery[[#This Row],[Driver ID]]) &lt; 16, "Under Utilized","Utilized")), "")</f>
        <v>Utilized</v>
      </c>
      <c r="J576" s="1" t="s">
        <v>34</v>
      </c>
      <c r="K576" s="1" t="s">
        <v>24</v>
      </c>
      <c r="L576" s="1">
        <v>165</v>
      </c>
      <c r="M576" s="1">
        <v>6</v>
      </c>
      <c r="N576" s="1">
        <f>Delivery[[#This Row],[Delivery Time (min)]]-Delivery[[#This Row],[Delays (min)]]</f>
        <v>159</v>
      </c>
      <c r="O576" s="1" t="str">
        <f>IF(Delivery[[#This Row],[Delays (min)]]&gt;0,"Delayed", "On time")</f>
        <v>Delayed</v>
      </c>
      <c r="P576" s="1" t="str">
        <f>IF(Delivery[[#This Row],[Delays (min)]]&gt;15, "Extremely Delayed", IF(Delivery[[#This Row],[Delays (min)]]=0, "On time",  "Delayed"))</f>
        <v>Delayed</v>
      </c>
      <c r="Q576" s="1">
        <f>COUNTA(_xlfn.UNIQUE(Delivery[Driver ID]))</f>
        <v>100</v>
      </c>
      <c r="R576" s="1" t="s">
        <v>18</v>
      </c>
      <c r="S576" s="1">
        <f>COUNTA(_xlfn.UNIQUE(Delivery[Route]))</f>
        <v>5</v>
      </c>
      <c r="T576" s="1" t="s">
        <v>40</v>
      </c>
      <c r="U576" s="1" t="s">
        <v>27</v>
      </c>
      <c r="V576" s="1" t="s">
        <v>21</v>
      </c>
      <c r="W576" s="2">
        <v>45170.680555555555</v>
      </c>
    </row>
    <row r="577" spans="1:23" ht="15.75" customHeight="1" x14ac:dyDescent="0.35">
      <c r="A577" s="1">
        <v>1576</v>
      </c>
      <c r="B577" s="1" t="s">
        <v>693</v>
      </c>
      <c r="C577" s="1">
        <f>COUNTA(_xlfn.UNIQUE(Delivery[Delivery City]))</f>
        <v>5</v>
      </c>
      <c r="D577" s="1" t="s">
        <v>150</v>
      </c>
      <c r="E577" s="2">
        <v>45171.63958333333</v>
      </c>
      <c r="F577" s="1" t="s">
        <v>38</v>
      </c>
      <c r="G577" s="1" t="s">
        <v>53</v>
      </c>
      <c r="H577" s="20">
        <f>IFERROR(Delivery[[#This Row],[Delivery Time (min)]]/COUNTIFS(Delivery[Driver ID],Delivery[[#This Row],[Driver ID]]),"")</f>
        <v>20.90909090909091</v>
      </c>
      <c r="I577" s="17" t="str">
        <f>IFERROR((IF(COUNTIFS(Delivery[Driver ID], Delivery[[#This Row],[Driver ID]]) &lt; 16, "Under Utilized","Utilized")), "")</f>
        <v>Under Utilized</v>
      </c>
      <c r="J577" s="1" t="s">
        <v>34</v>
      </c>
      <c r="K577" s="1" t="s">
        <v>17</v>
      </c>
      <c r="L577" s="1">
        <v>230</v>
      </c>
      <c r="M577" s="1">
        <v>25</v>
      </c>
      <c r="N577" s="1">
        <f>Delivery[[#This Row],[Delivery Time (min)]]-Delivery[[#This Row],[Delays (min)]]</f>
        <v>205</v>
      </c>
      <c r="O577" s="1" t="str">
        <f>IF(Delivery[[#This Row],[Delays (min)]]&gt;0,"Delayed", "On time")</f>
        <v>Delayed</v>
      </c>
      <c r="P577" s="1" t="str">
        <f>IF(Delivery[[#This Row],[Delays (min)]]&gt;15, "Extremely Delayed", IF(Delivery[[#This Row],[Delays (min)]]=0, "On time",  "Delayed"))</f>
        <v>Extremely Delayed</v>
      </c>
      <c r="Q577" s="1">
        <f>COUNTA(_xlfn.UNIQUE(Delivery[Driver ID]))</f>
        <v>100</v>
      </c>
      <c r="R577" s="1" t="s">
        <v>25</v>
      </c>
      <c r="S577" s="1">
        <f>COUNTA(_xlfn.UNIQUE(Delivery[Route]))</f>
        <v>5</v>
      </c>
      <c r="T577" s="1" t="s">
        <v>40</v>
      </c>
      <c r="U577" s="1" t="s">
        <v>20</v>
      </c>
      <c r="V577" s="1" t="s">
        <v>21</v>
      </c>
      <c r="W577" s="2">
        <v>45170.484722222223</v>
      </c>
    </row>
    <row r="578" spans="1:23" ht="15.75" customHeight="1" x14ac:dyDescent="0.35">
      <c r="A578" s="1">
        <v>1577</v>
      </c>
      <c r="B578" s="1" t="s">
        <v>694</v>
      </c>
      <c r="C578" s="1">
        <f>COUNTA(_xlfn.UNIQUE(Delivery[Delivery City]))</f>
        <v>5</v>
      </c>
      <c r="D578" s="1" t="s">
        <v>154</v>
      </c>
      <c r="E578" s="2">
        <v>45174.627083333333</v>
      </c>
      <c r="F578" s="1" t="s">
        <v>14</v>
      </c>
      <c r="G578" s="1" t="s">
        <v>45</v>
      </c>
      <c r="H578" s="20">
        <f>IFERROR(Delivery[[#This Row],[Delivery Time (min)]]/COUNTIFS(Delivery[Driver ID],Delivery[[#This Row],[Driver ID]]),"")</f>
        <v>9.125</v>
      </c>
      <c r="I578" s="17" t="str">
        <f>IFERROR((IF(COUNTIFS(Delivery[Driver ID], Delivery[[#This Row],[Driver ID]]) &lt; 16, "Under Utilized","Utilized")), "")</f>
        <v>Utilized</v>
      </c>
      <c r="J578" s="1" t="s">
        <v>34</v>
      </c>
      <c r="K578" s="1" t="s">
        <v>47</v>
      </c>
      <c r="L578" s="1">
        <v>146</v>
      </c>
      <c r="M578" s="1">
        <v>28</v>
      </c>
      <c r="N578" s="1">
        <f>Delivery[[#This Row],[Delivery Time (min)]]-Delivery[[#This Row],[Delays (min)]]</f>
        <v>118</v>
      </c>
      <c r="O578" s="1" t="str">
        <f>IF(Delivery[[#This Row],[Delays (min)]]&gt;0,"Delayed", "On time")</f>
        <v>Delayed</v>
      </c>
      <c r="P578" s="1" t="str">
        <f>IF(Delivery[[#This Row],[Delays (min)]]&gt;15, "Extremely Delayed", IF(Delivery[[#This Row],[Delays (min)]]=0, "On time",  "Delayed"))</f>
        <v>Extremely Delayed</v>
      </c>
      <c r="Q578" s="1">
        <f>COUNTA(_xlfn.UNIQUE(Delivery[Driver ID]))</f>
        <v>100</v>
      </c>
      <c r="R578" s="1" t="s">
        <v>18</v>
      </c>
      <c r="S578" s="1">
        <f>COUNTA(_xlfn.UNIQUE(Delivery[Route]))</f>
        <v>5</v>
      </c>
      <c r="T578" s="1" t="s">
        <v>32</v>
      </c>
      <c r="U578" s="1" t="s">
        <v>36</v>
      </c>
      <c r="V578" s="1" t="s">
        <v>41</v>
      </c>
      <c r="W578" s="2">
        <v>45170.559027777781</v>
      </c>
    </row>
    <row r="579" spans="1:23" ht="15.75" customHeight="1" x14ac:dyDescent="0.35">
      <c r="A579" s="1">
        <v>1578</v>
      </c>
      <c r="B579" s="1" t="s">
        <v>695</v>
      </c>
      <c r="C579" s="1">
        <f>COUNTA(_xlfn.UNIQUE(Delivery[Delivery City]))</f>
        <v>5</v>
      </c>
      <c r="D579" s="1" t="s">
        <v>150</v>
      </c>
      <c r="E579" s="2">
        <v>45172.553472222222</v>
      </c>
      <c r="F579" s="1" t="s">
        <v>14</v>
      </c>
      <c r="G579" s="1" t="s">
        <v>50</v>
      </c>
      <c r="H579" s="20">
        <f>IFERROR(Delivery[[#This Row],[Delivery Time (min)]]/COUNTIFS(Delivery[Driver ID],Delivery[[#This Row],[Driver ID]]),"")</f>
        <v>5.9230769230769234</v>
      </c>
      <c r="I579" s="17" t="str">
        <f>IFERROR((IF(COUNTIFS(Delivery[Driver ID], Delivery[[#This Row],[Driver ID]]) &lt; 16, "Under Utilized","Utilized")), "")</f>
        <v>Under Utilized</v>
      </c>
      <c r="J579" s="1" t="s">
        <v>23</v>
      </c>
      <c r="K579" s="1" t="s">
        <v>29</v>
      </c>
      <c r="L579" s="1">
        <v>77</v>
      </c>
      <c r="M579" s="1">
        <v>21</v>
      </c>
      <c r="N579" s="1">
        <f>Delivery[[#This Row],[Delivery Time (min)]]-Delivery[[#This Row],[Delays (min)]]</f>
        <v>56</v>
      </c>
      <c r="O579" s="1" t="str">
        <f>IF(Delivery[[#This Row],[Delays (min)]]&gt;0,"Delayed", "On time")</f>
        <v>Delayed</v>
      </c>
      <c r="P579" s="1" t="str">
        <f>IF(Delivery[[#This Row],[Delays (min)]]&gt;15, "Extremely Delayed", IF(Delivery[[#This Row],[Delays (min)]]=0, "On time",  "Delayed"))</f>
        <v>Extremely Delayed</v>
      </c>
      <c r="Q579" s="1">
        <f>COUNTA(_xlfn.UNIQUE(Delivery[Driver ID]))</f>
        <v>100</v>
      </c>
      <c r="R579" s="1" t="s">
        <v>25</v>
      </c>
      <c r="S579" s="1">
        <f>COUNTA(_xlfn.UNIQUE(Delivery[Route]))</f>
        <v>5</v>
      </c>
      <c r="T579" s="1" t="s">
        <v>32</v>
      </c>
      <c r="U579" s="1" t="s">
        <v>36</v>
      </c>
      <c r="V579" s="1" t="s">
        <v>41</v>
      </c>
      <c r="W579" s="2">
        <v>45170.536111111112</v>
      </c>
    </row>
    <row r="580" spans="1:23" ht="15.75" customHeight="1" x14ac:dyDescent="0.35">
      <c r="A580" s="1">
        <v>1579</v>
      </c>
      <c r="B580" s="1" t="s">
        <v>696</v>
      </c>
      <c r="C580" s="1">
        <f>COUNTA(_xlfn.UNIQUE(Delivery[Delivery City]))</f>
        <v>5</v>
      </c>
      <c r="D580" s="1" t="s">
        <v>154</v>
      </c>
      <c r="E580" s="2">
        <v>45175.411111111112</v>
      </c>
      <c r="F580" s="1" t="s">
        <v>14</v>
      </c>
      <c r="G580" s="1" t="s">
        <v>51</v>
      </c>
      <c r="H580" s="20">
        <f>IFERROR(Delivery[[#This Row],[Delivery Time (min)]]/COUNTIFS(Delivery[Driver ID],Delivery[[#This Row],[Driver ID]]),"")</f>
        <v>10.615384615384615</v>
      </c>
      <c r="I580" s="17" t="str">
        <f>IFERROR((IF(COUNTIFS(Delivery[Driver ID], Delivery[[#This Row],[Driver ID]]) &lt; 16, "Under Utilized","Utilized")), "")</f>
        <v>Under Utilized</v>
      </c>
      <c r="J580" s="1" t="s">
        <v>23</v>
      </c>
      <c r="K580" s="1" t="s">
        <v>24</v>
      </c>
      <c r="L580" s="1">
        <v>138</v>
      </c>
      <c r="M580" s="1">
        <v>0</v>
      </c>
      <c r="N580" s="1">
        <f>Delivery[[#This Row],[Delivery Time (min)]]-Delivery[[#This Row],[Delays (min)]]</f>
        <v>138</v>
      </c>
      <c r="O580" s="1" t="str">
        <f>IF(Delivery[[#This Row],[Delays (min)]]&gt;0,"Delayed", "On time")</f>
        <v>On time</v>
      </c>
      <c r="P580" s="1" t="str">
        <f>IF(Delivery[[#This Row],[Delays (min)]]&gt;15, "Extremely Delayed", IF(Delivery[[#This Row],[Delays (min)]]=0, "On time",  "Delayed"))</f>
        <v>On time</v>
      </c>
      <c r="Q580" s="1">
        <f>COUNTA(_xlfn.UNIQUE(Delivery[Driver ID]))</f>
        <v>100</v>
      </c>
      <c r="R580" s="1" t="s">
        <v>30</v>
      </c>
      <c r="S580" s="1">
        <f>COUNTA(_xlfn.UNIQUE(Delivery[Route]))</f>
        <v>5</v>
      </c>
      <c r="T580" s="1" t="s">
        <v>19</v>
      </c>
      <c r="U580" s="1" t="s">
        <v>36</v>
      </c>
      <c r="V580" s="1" t="s">
        <v>37</v>
      </c>
      <c r="W580" s="2">
        <v>45170.546527777777</v>
      </c>
    </row>
    <row r="581" spans="1:23" ht="15.75" customHeight="1" x14ac:dyDescent="0.35">
      <c r="A581" s="1">
        <v>1580</v>
      </c>
      <c r="B581" s="1" t="s">
        <v>697</v>
      </c>
      <c r="C581" s="1">
        <f>COUNTA(_xlfn.UNIQUE(Delivery[Delivery City]))</f>
        <v>5</v>
      </c>
      <c r="D581" s="1" t="s">
        <v>156</v>
      </c>
      <c r="E581" s="2">
        <v>45177.515972222223</v>
      </c>
      <c r="F581" s="1" t="s">
        <v>38</v>
      </c>
      <c r="G581" s="1" t="s">
        <v>109</v>
      </c>
      <c r="H581" s="20">
        <f>IFERROR(Delivery[[#This Row],[Delivery Time (min)]]/COUNTIFS(Delivery[Driver ID],Delivery[[#This Row],[Driver ID]]),"")</f>
        <v>3.05</v>
      </c>
      <c r="I581" s="17" t="str">
        <f>IFERROR((IF(COUNTIFS(Delivery[Driver ID], Delivery[[#This Row],[Driver ID]]) &lt; 16, "Under Utilized","Utilized")), "")</f>
        <v>Utilized</v>
      </c>
      <c r="J581" s="1" t="s">
        <v>23</v>
      </c>
      <c r="K581" s="1" t="s">
        <v>24</v>
      </c>
      <c r="L581" s="1">
        <v>61</v>
      </c>
      <c r="M581" s="1">
        <v>6</v>
      </c>
      <c r="N581" s="1">
        <f>Delivery[[#This Row],[Delivery Time (min)]]-Delivery[[#This Row],[Delays (min)]]</f>
        <v>55</v>
      </c>
      <c r="O581" s="1" t="str">
        <f>IF(Delivery[[#This Row],[Delays (min)]]&gt;0,"Delayed", "On time")</f>
        <v>Delayed</v>
      </c>
      <c r="P581" s="1" t="str">
        <f>IF(Delivery[[#This Row],[Delays (min)]]&gt;15, "Extremely Delayed", IF(Delivery[[#This Row],[Delays (min)]]=0, "On time",  "Delayed"))</f>
        <v>Delayed</v>
      </c>
      <c r="Q581" s="1">
        <f>COUNTA(_xlfn.UNIQUE(Delivery[Driver ID]))</f>
        <v>100</v>
      </c>
      <c r="R581" s="1" t="s">
        <v>25</v>
      </c>
      <c r="S581" s="1">
        <f>COUNTA(_xlfn.UNIQUE(Delivery[Route]))</f>
        <v>5</v>
      </c>
      <c r="T581" s="1" t="s">
        <v>19</v>
      </c>
      <c r="U581" s="1" t="s">
        <v>20</v>
      </c>
      <c r="V581" s="1" t="s">
        <v>37</v>
      </c>
      <c r="W581" s="2">
        <v>45170.563194444447</v>
      </c>
    </row>
    <row r="582" spans="1:23" ht="15.75" customHeight="1" x14ac:dyDescent="0.35">
      <c r="A582" s="1">
        <v>1581</v>
      </c>
      <c r="B582" s="1" t="s">
        <v>698</v>
      </c>
      <c r="C582" s="1">
        <f>COUNTA(_xlfn.UNIQUE(Delivery[Delivery City]))</f>
        <v>5</v>
      </c>
      <c r="D582" s="1" t="s">
        <v>154</v>
      </c>
      <c r="E582" s="2">
        <v>45176.347222222219</v>
      </c>
      <c r="F582" s="1" t="s">
        <v>14</v>
      </c>
      <c r="G582" s="1" t="s">
        <v>125</v>
      </c>
      <c r="H582" s="20">
        <f>IFERROR(Delivery[[#This Row],[Delivery Time (min)]]/COUNTIFS(Delivery[Driver ID],Delivery[[#This Row],[Driver ID]]),"")</f>
        <v>5.8461538461538458</v>
      </c>
      <c r="I582" s="17" t="str">
        <f>IFERROR((IF(COUNTIFS(Delivery[Driver ID], Delivery[[#This Row],[Driver ID]]) &lt; 16, "Under Utilized","Utilized")), "")</f>
        <v>Under Utilized</v>
      </c>
      <c r="J582" s="1" t="s">
        <v>34</v>
      </c>
      <c r="K582" s="1" t="s">
        <v>29</v>
      </c>
      <c r="L582" s="1">
        <v>76</v>
      </c>
      <c r="M582" s="1">
        <v>10</v>
      </c>
      <c r="N582" s="1">
        <f>Delivery[[#This Row],[Delivery Time (min)]]-Delivery[[#This Row],[Delays (min)]]</f>
        <v>66</v>
      </c>
      <c r="O582" s="1" t="str">
        <f>IF(Delivery[[#This Row],[Delays (min)]]&gt;0,"Delayed", "On time")</f>
        <v>Delayed</v>
      </c>
      <c r="P582" s="1" t="str">
        <f>IF(Delivery[[#This Row],[Delays (min)]]&gt;15, "Extremely Delayed", IF(Delivery[[#This Row],[Delays (min)]]=0, "On time",  "Delayed"))</f>
        <v>Delayed</v>
      </c>
      <c r="Q582" s="1">
        <f>COUNTA(_xlfn.UNIQUE(Delivery[Driver ID]))</f>
        <v>100</v>
      </c>
      <c r="R582" s="1" t="s">
        <v>25</v>
      </c>
      <c r="S582" s="1">
        <f>COUNTA(_xlfn.UNIQUE(Delivery[Route]))</f>
        <v>5</v>
      </c>
      <c r="T582" s="1" t="s">
        <v>32</v>
      </c>
      <c r="U582" s="1" t="s">
        <v>20</v>
      </c>
      <c r="V582" s="1" t="s">
        <v>21</v>
      </c>
      <c r="W582" s="2">
        <v>45170.61041666667</v>
      </c>
    </row>
    <row r="583" spans="1:23" ht="15.75" customHeight="1" x14ac:dyDescent="0.35">
      <c r="A583" s="1">
        <v>1582</v>
      </c>
      <c r="B583" s="1" t="s">
        <v>699</v>
      </c>
      <c r="C583" s="1">
        <f>COUNTA(_xlfn.UNIQUE(Delivery[Delivery City]))</f>
        <v>5</v>
      </c>
      <c r="D583" s="1" t="s">
        <v>159</v>
      </c>
      <c r="E583" s="2">
        <v>45170.672222222223</v>
      </c>
      <c r="F583" s="1" t="s">
        <v>14</v>
      </c>
      <c r="G583" s="1" t="s">
        <v>97</v>
      </c>
      <c r="H583" s="20">
        <f>IFERROR(Delivery[[#This Row],[Delivery Time (min)]]/COUNTIFS(Delivery[Driver ID],Delivery[[#This Row],[Driver ID]]),"")</f>
        <v>13.5625</v>
      </c>
      <c r="I583" s="17" t="str">
        <f>IFERROR((IF(COUNTIFS(Delivery[Driver ID], Delivery[[#This Row],[Driver ID]]) &lt; 16, "Under Utilized","Utilized")), "")</f>
        <v>Utilized</v>
      </c>
      <c r="J583" s="1" t="s">
        <v>34</v>
      </c>
      <c r="K583" s="1" t="s">
        <v>24</v>
      </c>
      <c r="L583" s="1">
        <v>217</v>
      </c>
      <c r="M583" s="1">
        <v>12</v>
      </c>
      <c r="N583" s="1">
        <f>Delivery[[#This Row],[Delivery Time (min)]]-Delivery[[#This Row],[Delays (min)]]</f>
        <v>205</v>
      </c>
      <c r="O583" s="1" t="str">
        <f>IF(Delivery[[#This Row],[Delays (min)]]&gt;0,"Delayed", "On time")</f>
        <v>Delayed</v>
      </c>
      <c r="P583" s="1" t="str">
        <f>IF(Delivery[[#This Row],[Delays (min)]]&gt;15, "Extremely Delayed", IF(Delivery[[#This Row],[Delays (min)]]=0, "On time",  "Delayed"))</f>
        <v>Delayed</v>
      </c>
      <c r="Q583" s="1">
        <f>COUNTA(_xlfn.UNIQUE(Delivery[Driver ID]))</f>
        <v>100</v>
      </c>
      <c r="R583" s="1" t="s">
        <v>18</v>
      </c>
      <c r="S583" s="1">
        <f>COUNTA(_xlfn.UNIQUE(Delivery[Route]))</f>
        <v>5</v>
      </c>
      <c r="T583" s="1" t="s">
        <v>19</v>
      </c>
      <c r="U583" s="1" t="s">
        <v>20</v>
      </c>
      <c r="V583" s="1" t="s">
        <v>21</v>
      </c>
      <c r="W583" s="2">
        <v>45170.480555555558</v>
      </c>
    </row>
    <row r="584" spans="1:23" ht="15.75" customHeight="1" x14ac:dyDescent="0.35">
      <c r="A584" s="1">
        <v>1583</v>
      </c>
      <c r="B584" s="1" t="s">
        <v>700</v>
      </c>
      <c r="C584" s="1">
        <f>COUNTA(_xlfn.UNIQUE(Delivery[Delivery City]))</f>
        <v>5</v>
      </c>
      <c r="D584" s="1" t="s">
        <v>154</v>
      </c>
      <c r="E584" s="2">
        <v>45175.422222222223</v>
      </c>
      <c r="F584" s="1" t="s">
        <v>14</v>
      </c>
      <c r="G584" s="1" t="s">
        <v>15</v>
      </c>
      <c r="H584" s="20">
        <f>IFERROR(Delivery[[#This Row],[Delivery Time (min)]]/COUNTIFS(Delivery[Driver ID],Delivery[[#This Row],[Driver ID]]),"")</f>
        <v>10.5</v>
      </c>
      <c r="I584" s="17" t="str">
        <f>IFERROR((IF(COUNTIFS(Delivery[Driver ID], Delivery[[#This Row],[Driver ID]]) &lt; 16, "Under Utilized","Utilized")), "")</f>
        <v>Utilized</v>
      </c>
      <c r="J584" s="1" t="s">
        <v>16</v>
      </c>
      <c r="K584" s="1" t="s">
        <v>17</v>
      </c>
      <c r="L584" s="1">
        <v>168</v>
      </c>
      <c r="M584" s="1">
        <v>23</v>
      </c>
      <c r="N584" s="1">
        <f>Delivery[[#This Row],[Delivery Time (min)]]-Delivery[[#This Row],[Delays (min)]]</f>
        <v>145</v>
      </c>
      <c r="O584" s="1" t="str">
        <f>IF(Delivery[[#This Row],[Delays (min)]]&gt;0,"Delayed", "On time")</f>
        <v>Delayed</v>
      </c>
      <c r="P584" s="1" t="str">
        <f>IF(Delivery[[#This Row],[Delays (min)]]&gt;15, "Extremely Delayed", IF(Delivery[[#This Row],[Delays (min)]]=0, "On time",  "Delayed"))</f>
        <v>Extremely Delayed</v>
      </c>
      <c r="Q584" s="1">
        <f>COUNTA(_xlfn.UNIQUE(Delivery[Driver ID]))</f>
        <v>100</v>
      </c>
      <c r="R584" s="1" t="s">
        <v>18</v>
      </c>
      <c r="S584" s="1">
        <f>COUNTA(_xlfn.UNIQUE(Delivery[Route]))</f>
        <v>5</v>
      </c>
      <c r="T584" s="1" t="s">
        <v>32</v>
      </c>
      <c r="U584" s="1" t="s">
        <v>20</v>
      </c>
      <c r="V584" s="1" t="s">
        <v>41</v>
      </c>
      <c r="W584" s="2">
        <v>45170.701388888891</v>
      </c>
    </row>
    <row r="585" spans="1:23" ht="15.75" customHeight="1" x14ac:dyDescent="0.35">
      <c r="A585" s="1">
        <v>1584</v>
      </c>
      <c r="B585" s="1" t="s">
        <v>701</v>
      </c>
      <c r="C585" s="1">
        <f>COUNTA(_xlfn.UNIQUE(Delivery[Delivery City]))</f>
        <v>5</v>
      </c>
      <c r="D585" s="1" t="s">
        <v>167</v>
      </c>
      <c r="E585" s="2">
        <v>45170.661805555559</v>
      </c>
      <c r="F585" s="1" t="s">
        <v>38</v>
      </c>
      <c r="G585" s="1" t="s">
        <v>108</v>
      </c>
      <c r="H585" s="20">
        <f>IFERROR(Delivery[[#This Row],[Delivery Time (min)]]/COUNTIFS(Delivery[Driver ID],Delivery[[#This Row],[Driver ID]]),"")</f>
        <v>21.727272727272727</v>
      </c>
      <c r="I585" s="17" t="str">
        <f>IFERROR((IF(COUNTIFS(Delivery[Driver ID], Delivery[[#This Row],[Driver ID]]) &lt; 16, "Under Utilized","Utilized")), "")</f>
        <v>Under Utilized</v>
      </c>
      <c r="J585" s="1" t="s">
        <v>34</v>
      </c>
      <c r="K585" s="1" t="s">
        <v>47</v>
      </c>
      <c r="L585" s="1">
        <v>239</v>
      </c>
      <c r="M585" s="1">
        <v>22</v>
      </c>
      <c r="N585" s="1">
        <f>Delivery[[#This Row],[Delivery Time (min)]]-Delivery[[#This Row],[Delays (min)]]</f>
        <v>217</v>
      </c>
      <c r="O585" s="1" t="str">
        <f>IF(Delivery[[#This Row],[Delays (min)]]&gt;0,"Delayed", "On time")</f>
        <v>Delayed</v>
      </c>
      <c r="P585" s="1" t="str">
        <f>IF(Delivery[[#This Row],[Delays (min)]]&gt;15, "Extremely Delayed", IF(Delivery[[#This Row],[Delays (min)]]=0, "On time",  "Delayed"))</f>
        <v>Extremely Delayed</v>
      </c>
      <c r="Q585" s="1">
        <f>COUNTA(_xlfn.UNIQUE(Delivery[Driver ID]))</f>
        <v>100</v>
      </c>
      <c r="R585" s="1" t="s">
        <v>25</v>
      </c>
      <c r="S585" s="1">
        <f>COUNTA(_xlfn.UNIQUE(Delivery[Route]))</f>
        <v>5</v>
      </c>
      <c r="T585" s="1" t="s">
        <v>19</v>
      </c>
      <c r="U585" s="1" t="s">
        <v>36</v>
      </c>
      <c r="V585" s="1" t="s">
        <v>41</v>
      </c>
      <c r="W585" s="2">
        <v>45170.367361111108</v>
      </c>
    </row>
    <row r="586" spans="1:23" ht="15.75" customHeight="1" x14ac:dyDescent="0.35">
      <c r="A586" s="1">
        <v>1585</v>
      </c>
      <c r="B586" s="1" t="s">
        <v>702</v>
      </c>
      <c r="C586" s="1">
        <f>COUNTA(_xlfn.UNIQUE(Delivery[Delivery City]))</f>
        <v>5</v>
      </c>
      <c r="D586" s="1" t="s">
        <v>150</v>
      </c>
      <c r="E586" s="2">
        <v>45170.365277777775</v>
      </c>
      <c r="F586" s="1" t="s">
        <v>38</v>
      </c>
      <c r="G586" s="1" t="s">
        <v>92</v>
      </c>
      <c r="H586" s="20">
        <f>IFERROR(Delivery[[#This Row],[Delivery Time (min)]]/COUNTIFS(Delivery[Driver ID],Delivery[[#This Row],[Driver ID]]),"")</f>
        <v>5.0769230769230766</v>
      </c>
      <c r="I586" s="17" t="str">
        <f>IFERROR((IF(COUNTIFS(Delivery[Driver ID], Delivery[[#This Row],[Driver ID]]) &lt; 16, "Under Utilized","Utilized")), "")</f>
        <v>Under Utilized</v>
      </c>
      <c r="J586" s="1" t="s">
        <v>16</v>
      </c>
      <c r="K586" s="1" t="s">
        <v>29</v>
      </c>
      <c r="L586" s="1">
        <v>66</v>
      </c>
      <c r="M586" s="1">
        <v>21</v>
      </c>
      <c r="N586" s="1">
        <f>Delivery[[#This Row],[Delivery Time (min)]]-Delivery[[#This Row],[Delays (min)]]</f>
        <v>45</v>
      </c>
      <c r="O586" s="1" t="str">
        <f>IF(Delivery[[#This Row],[Delays (min)]]&gt;0,"Delayed", "On time")</f>
        <v>Delayed</v>
      </c>
      <c r="P586" s="1" t="str">
        <f>IF(Delivery[[#This Row],[Delays (min)]]&gt;15, "Extremely Delayed", IF(Delivery[[#This Row],[Delays (min)]]=0, "On time",  "Delayed"))</f>
        <v>Extremely Delayed</v>
      </c>
      <c r="Q586" s="1">
        <f>COUNTA(_xlfn.UNIQUE(Delivery[Driver ID]))</f>
        <v>100</v>
      </c>
      <c r="R586" s="1" t="s">
        <v>18</v>
      </c>
      <c r="S586" s="1">
        <f>COUNTA(_xlfn.UNIQUE(Delivery[Route]))</f>
        <v>5</v>
      </c>
      <c r="T586" s="1" t="s">
        <v>19</v>
      </c>
      <c r="U586" s="1" t="s">
        <v>20</v>
      </c>
      <c r="V586" s="1" t="s">
        <v>21</v>
      </c>
      <c r="W586" s="2">
        <v>45170.470833333333</v>
      </c>
    </row>
    <row r="587" spans="1:23" ht="15.75" customHeight="1" x14ac:dyDescent="0.35">
      <c r="A587" s="1">
        <v>1586</v>
      </c>
      <c r="B587" s="1" t="s">
        <v>703</v>
      </c>
      <c r="C587" s="1">
        <f>COUNTA(_xlfn.UNIQUE(Delivery[Delivery City]))</f>
        <v>5</v>
      </c>
      <c r="D587" s="1" t="s">
        <v>156</v>
      </c>
      <c r="E587" s="2">
        <v>45176.402777777781</v>
      </c>
      <c r="F587" s="1" t="s">
        <v>14</v>
      </c>
      <c r="G587" s="1" t="s">
        <v>87</v>
      </c>
      <c r="H587" s="20">
        <f>IFERROR(Delivery[[#This Row],[Delivery Time (min)]]/COUNTIFS(Delivery[Driver ID],Delivery[[#This Row],[Driver ID]]),"")</f>
        <v>9.6111111111111107</v>
      </c>
      <c r="I587" s="17" t="str">
        <f>IFERROR((IF(COUNTIFS(Delivery[Driver ID], Delivery[[#This Row],[Driver ID]]) &lt; 16, "Under Utilized","Utilized")), "")</f>
        <v>Utilized</v>
      </c>
      <c r="J587" s="1" t="s">
        <v>16</v>
      </c>
      <c r="K587" s="1" t="s">
        <v>29</v>
      </c>
      <c r="L587" s="1">
        <v>173</v>
      </c>
      <c r="M587" s="1">
        <v>12</v>
      </c>
      <c r="N587" s="1">
        <f>Delivery[[#This Row],[Delivery Time (min)]]-Delivery[[#This Row],[Delays (min)]]</f>
        <v>161</v>
      </c>
      <c r="O587" s="1" t="str">
        <f>IF(Delivery[[#This Row],[Delays (min)]]&gt;0,"Delayed", "On time")</f>
        <v>Delayed</v>
      </c>
      <c r="P587" s="1" t="str">
        <f>IF(Delivery[[#This Row],[Delays (min)]]&gt;15, "Extremely Delayed", IF(Delivery[[#This Row],[Delays (min)]]=0, "On time",  "Delayed"))</f>
        <v>Delayed</v>
      </c>
      <c r="Q587" s="1">
        <f>COUNTA(_xlfn.UNIQUE(Delivery[Driver ID]))</f>
        <v>100</v>
      </c>
      <c r="R587" s="1" t="s">
        <v>18</v>
      </c>
      <c r="S587" s="1">
        <f>COUNTA(_xlfn.UNIQUE(Delivery[Route]))</f>
        <v>5</v>
      </c>
      <c r="T587" s="1" t="s">
        <v>26</v>
      </c>
      <c r="U587" s="1" t="s">
        <v>36</v>
      </c>
      <c r="V587" s="1" t="s">
        <v>41</v>
      </c>
      <c r="W587" s="2">
        <v>45170.556944444441</v>
      </c>
    </row>
    <row r="588" spans="1:23" ht="15.75" customHeight="1" x14ac:dyDescent="0.35">
      <c r="A588" s="1">
        <v>1587</v>
      </c>
      <c r="B588" s="1" t="s">
        <v>704</v>
      </c>
      <c r="C588" s="1">
        <f>COUNTA(_xlfn.UNIQUE(Delivery[Delivery City]))</f>
        <v>5</v>
      </c>
      <c r="D588" s="1" t="s">
        <v>150</v>
      </c>
      <c r="E588" s="2">
        <v>45175.499305555553</v>
      </c>
      <c r="F588" s="1" t="s">
        <v>38</v>
      </c>
      <c r="G588" s="1" t="s">
        <v>106</v>
      </c>
      <c r="H588" s="20">
        <f>IFERROR(Delivery[[#This Row],[Delivery Time (min)]]/COUNTIFS(Delivery[Driver ID],Delivery[[#This Row],[Driver ID]]),"")</f>
        <v>16.181818181818183</v>
      </c>
      <c r="I588" s="17" t="str">
        <f>IFERROR((IF(COUNTIFS(Delivery[Driver ID], Delivery[[#This Row],[Driver ID]]) &lt; 16, "Under Utilized","Utilized")), "")</f>
        <v>Under Utilized</v>
      </c>
      <c r="J588" s="1" t="s">
        <v>16</v>
      </c>
      <c r="K588" s="1" t="s">
        <v>24</v>
      </c>
      <c r="L588" s="1">
        <v>178</v>
      </c>
      <c r="M588" s="1">
        <v>5</v>
      </c>
      <c r="N588" s="1">
        <f>Delivery[[#This Row],[Delivery Time (min)]]-Delivery[[#This Row],[Delays (min)]]</f>
        <v>173</v>
      </c>
      <c r="O588" s="1" t="str">
        <f>IF(Delivery[[#This Row],[Delays (min)]]&gt;0,"Delayed", "On time")</f>
        <v>Delayed</v>
      </c>
      <c r="P588" s="1" t="str">
        <f>IF(Delivery[[#This Row],[Delays (min)]]&gt;15, "Extremely Delayed", IF(Delivery[[#This Row],[Delays (min)]]=0, "On time",  "Delayed"))</f>
        <v>Delayed</v>
      </c>
      <c r="Q588" s="1">
        <f>COUNTA(_xlfn.UNIQUE(Delivery[Driver ID]))</f>
        <v>100</v>
      </c>
      <c r="R588" s="1" t="s">
        <v>30</v>
      </c>
      <c r="S588" s="1">
        <f>COUNTA(_xlfn.UNIQUE(Delivery[Route]))</f>
        <v>5</v>
      </c>
      <c r="T588" s="1" t="s">
        <v>40</v>
      </c>
      <c r="U588" s="1" t="s">
        <v>36</v>
      </c>
      <c r="V588" s="1" t="s">
        <v>37</v>
      </c>
      <c r="W588" s="2">
        <v>45170.548611111109</v>
      </c>
    </row>
    <row r="589" spans="1:23" ht="15.75" customHeight="1" x14ac:dyDescent="0.35">
      <c r="A589" s="1">
        <v>1588</v>
      </c>
      <c r="B589" s="1" t="s">
        <v>705</v>
      </c>
      <c r="C589" s="1">
        <f>COUNTA(_xlfn.UNIQUE(Delivery[Delivery City]))</f>
        <v>5</v>
      </c>
      <c r="D589" s="1" t="s">
        <v>156</v>
      </c>
      <c r="E589" s="2">
        <v>45170.595138888886</v>
      </c>
      <c r="F589" s="1" t="s">
        <v>14</v>
      </c>
      <c r="G589" s="1" t="s">
        <v>48</v>
      </c>
      <c r="H589" s="20">
        <f>IFERROR(Delivery[[#This Row],[Delivery Time (min)]]/COUNTIFS(Delivery[Driver ID],Delivery[[#This Row],[Driver ID]]),"")</f>
        <v>12.421052631578947</v>
      </c>
      <c r="I589" s="17" t="str">
        <f>IFERROR((IF(COUNTIFS(Delivery[Driver ID], Delivery[[#This Row],[Driver ID]]) &lt; 16, "Under Utilized","Utilized")), "")</f>
        <v>Utilized</v>
      </c>
      <c r="J589" s="1" t="s">
        <v>23</v>
      </c>
      <c r="K589" s="1" t="s">
        <v>35</v>
      </c>
      <c r="L589" s="1">
        <v>236</v>
      </c>
      <c r="M589" s="1">
        <v>9</v>
      </c>
      <c r="N589" s="1">
        <f>Delivery[[#This Row],[Delivery Time (min)]]-Delivery[[#This Row],[Delays (min)]]</f>
        <v>227</v>
      </c>
      <c r="O589" s="1" t="str">
        <f>IF(Delivery[[#This Row],[Delays (min)]]&gt;0,"Delayed", "On time")</f>
        <v>Delayed</v>
      </c>
      <c r="P589" s="1" t="str">
        <f>IF(Delivery[[#This Row],[Delays (min)]]&gt;15, "Extremely Delayed", IF(Delivery[[#This Row],[Delays (min)]]=0, "On time",  "Delayed"))</f>
        <v>Delayed</v>
      </c>
      <c r="Q589" s="1">
        <f>COUNTA(_xlfn.UNIQUE(Delivery[Driver ID]))</f>
        <v>100</v>
      </c>
      <c r="R589" s="1" t="s">
        <v>30</v>
      </c>
      <c r="S589" s="1">
        <f>COUNTA(_xlfn.UNIQUE(Delivery[Route]))</f>
        <v>5</v>
      </c>
      <c r="T589" s="1" t="s">
        <v>19</v>
      </c>
      <c r="U589" s="1" t="s">
        <v>20</v>
      </c>
      <c r="V589" s="1" t="s">
        <v>41</v>
      </c>
      <c r="W589" s="2">
        <v>45170.42083333333</v>
      </c>
    </row>
    <row r="590" spans="1:23" ht="15.75" customHeight="1" x14ac:dyDescent="0.35">
      <c r="A590" s="1">
        <v>1589</v>
      </c>
      <c r="B590" s="1" t="s">
        <v>706</v>
      </c>
      <c r="C590" s="1">
        <f>COUNTA(_xlfn.UNIQUE(Delivery[Delivery City]))</f>
        <v>5</v>
      </c>
      <c r="D590" s="1" t="s">
        <v>150</v>
      </c>
      <c r="E590" s="2">
        <v>45173.631944444445</v>
      </c>
      <c r="F590" s="1" t="s">
        <v>14</v>
      </c>
      <c r="G590" s="1" t="s">
        <v>48</v>
      </c>
      <c r="H590" s="20">
        <f>IFERROR(Delivery[[#This Row],[Delivery Time (min)]]/COUNTIFS(Delivery[Driver ID],Delivery[[#This Row],[Driver ID]]),"")</f>
        <v>7.8421052631578947</v>
      </c>
      <c r="I590" s="17" t="str">
        <f>IFERROR((IF(COUNTIFS(Delivery[Driver ID], Delivery[[#This Row],[Driver ID]]) &lt; 16, "Under Utilized","Utilized")), "")</f>
        <v>Utilized</v>
      </c>
      <c r="J590" s="1" t="s">
        <v>23</v>
      </c>
      <c r="K590" s="1" t="s">
        <v>29</v>
      </c>
      <c r="L590" s="1">
        <v>149</v>
      </c>
      <c r="M590" s="1">
        <v>5</v>
      </c>
      <c r="N590" s="1">
        <f>Delivery[[#This Row],[Delivery Time (min)]]-Delivery[[#This Row],[Delays (min)]]</f>
        <v>144</v>
      </c>
      <c r="O590" s="1" t="str">
        <f>IF(Delivery[[#This Row],[Delays (min)]]&gt;0,"Delayed", "On time")</f>
        <v>Delayed</v>
      </c>
      <c r="P590" s="1" t="str">
        <f>IF(Delivery[[#This Row],[Delays (min)]]&gt;15, "Extremely Delayed", IF(Delivery[[#This Row],[Delays (min)]]=0, "On time",  "Delayed"))</f>
        <v>Delayed</v>
      </c>
      <c r="Q590" s="1">
        <f>COUNTA(_xlfn.UNIQUE(Delivery[Driver ID]))</f>
        <v>100</v>
      </c>
      <c r="R590" s="1" t="s">
        <v>25</v>
      </c>
      <c r="S590" s="1">
        <f>COUNTA(_xlfn.UNIQUE(Delivery[Route]))</f>
        <v>5</v>
      </c>
      <c r="T590" s="1" t="s">
        <v>19</v>
      </c>
      <c r="U590" s="1" t="s">
        <v>20</v>
      </c>
      <c r="V590" s="1" t="s">
        <v>41</v>
      </c>
      <c r="W590" s="2">
        <v>45170.663194444445</v>
      </c>
    </row>
    <row r="591" spans="1:23" ht="15.75" customHeight="1" x14ac:dyDescent="0.35">
      <c r="A591" s="1">
        <v>1590</v>
      </c>
      <c r="B591" s="1" t="s">
        <v>707</v>
      </c>
      <c r="C591" s="1">
        <f>COUNTA(_xlfn.UNIQUE(Delivery[Delivery City]))</f>
        <v>5</v>
      </c>
      <c r="D591" s="1" t="s">
        <v>159</v>
      </c>
      <c r="E591" s="2">
        <v>45177.428472222222</v>
      </c>
      <c r="F591" s="1" t="s">
        <v>38</v>
      </c>
      <c r="G591" s="1" t="s">
        <v>53</v>
      </c>
      <c r="H591" s="20">
        <f>IFERROR(Delivery[[#This Row],[Delivery Time (min)]]/COUNTIFS(Delivery[Driver ID],Delivery[[#This Row],[Driver ID]]),"")</f>
        <v>17</v>
      </c>
      <c r="I591" s="17" t="str">
        <f>IFERROR((IF(COUNTIFS(Delivery[Driver ID], Delivery[[#This Row],[Driver ID]]) &lt; 16, "Under Utilized","Utilized")), "")</f>
        <v>Under Utilized</v>
      </c>
      <c r="J591" s="1" t="s">
        <v>16</v>
      </c>
      <c r="K591" s="1" t="s">
        <v>35</v>
      </c>
      <c r="L591" s="1">
        <v>187</v>
      </c>
      <c r="M591" s="1">
        <v>14</v>
      </c>
      <c r="N591" s="1">
        <f>Delivery[[#This Row],[Delivery Time (min)]]-Delivery[[#This Row],[Delays (min)]]</f>
        <v>173</v>
      </c>
      <c r="O591" s="1" t="str">
        <f>IF(Delivery[[#This Row],[Delays (min)]]&gt;0,"Delayed", "On time")</f>
        <v>Delayed</v>
      </c>
      <c r="P591" s="1" t="str">
        <f>IF(Delivery[[#This Row],[Delays (min)]]&gt;15, "Extremely Delayed", IF(Delivery[[#This Row],[Delays (min)]]=0, "On time",  "Delayed"))</f>
        <v>Delayed</v>
      </c>
      <c r="Q591" s="1">
        <f>COUNTA(_xlfn.UNIQUE(Delivery[Driver ID]))</f>
        <v>100</v>
      </c>
      <c r="R591" s="1" t="s">
        <v>30</v>
      </c>
      <c r="S591" s="1">
        <f>COUNTA(_xlfn.UNIQUE(Delivery[Route]))</f>
        <v>5</v>
      </c>
      <c r="T591" s="1" t="s">
        <v>40</v>
      </c>
      <c r="U591" s="1" t="s">
        <v>27</v>
      </c>
      <c r="V591" s="1" t="s">
        <v>37</v>
      </c>
      <c r="W591" s="2">
        <v>45170.479861111111</v>
      </c>
    </row>
    <row r="592" spans="1:23" ht="15.75" customHeight="1" x14ac:dyDescent="0.35">
      <c r="A592" s="1">
        <v>1591</v>
      </c>
      <c r="B592" s="1" t="s">
        <v>708</v>
      </c>
      <c r="C592" s="1">
        <f>COUNTA(_xlfn.UNIQUE(Delivery[Delivery City]))</f>
        <v>5</v>
      </c>
      <c r="D592" s="1" t="s">
        <v>159</v>
      </c>
      <c r="E592" s="2">
        <v>45172.438888888886</v>
      </c>
      <c r="F592" s="1" t="s">
        <v>38</v>
      </c>
      <c r="G592" s="1" t="s">
        <v>53</v>
      </c>
      <c r="H592" s="20">
        <f>IFERROR(Delivery[[#This Row],[Delivery Time (min)]]/COUNTIFS(Delivery[Driver ID],Delivery[[#This Row],[Driver ID]]),"")</f>
        <v>21.545454545454547</v>
      </c>
      <c r="I592" s="17" t="str">
        <f>IFERROR((IF(COUNTIFS(Delivery[Driver ID], Delivery[[#This Row],[Driver ID]]) &lt; 16, "Under Utilized","Utilized")), "")</f>
        <v>Under Utilized</v>
      </c>
      <c r="J592" s="1" t="s">
        <v>34</v>
      </c>
      <c r="K592" s="1" t="s">
        <v>29</v>
      </c>
      <c r="L592" s="1">
        <v>237</v>
      </c>
      <c r="M592" s="1">
        <v>8</v>
      </c>
      <c r="N592" s="1">
        <f>Delivery[[#This Row],[Delivery Time (min)]]-Delivery[[#This Row],[Delays (min)]]</f>
        <v>229</v>
      </c>
      <c r="O592" s="1" t="str">
        <f>IF(Delivery[[#This Row],[Delays (min)]]&gt;0,"Delayed", "On time")</f>
        <v>Delayed</v>
      </c>
      <c r="P592" s="1" t="str">
        <f>IF(Delivery[[#This Row],[Delays (min)]]&gt;15, "Extremely Delayed", IF(Delivery[[#This Row],[Delays (min)]]=0, "On time",  "Delayed"))</f>
        <v>Delayed</v>
      </c>
      <c r="Q592" s="1">
        <f>COUNTA(_xlfn.UNIQUE(Delivery[Driver ID]))</f>
        <v>100</v>
      </c>
      <c r="R592" s="1" t="s">
        <v>18</v>
      </c>
      <c r="S592" s="1">
        <f>COUNTA(_xlfn.UNIQUE(Delivery[Route]))</f>
        <v>5</v>
      </c>
      <c r="T592" s="1" t="s">
        <v>43</v>
      </c>
      <c r="U592" s="1" t="s">
        <v>20</v>
      </c>
      <c r="V592" s="1" t="s">
        <v>21</v>
      </c>
      <c r="W592" s="2">
        <v>45170.390972222223</v>
      </c>
    </row>
    <row r="593" spans="1:23" ht="15.75" customHeight="1" x14ac:dyDescent="0.35">
      <c r="A593" s="1">
        <v>1592</v>
      </c>
      <c r="B593" s="1" t="s">
        <v>709</v>
      </c>
      <c r="C593" s="1">
        <f>COUNTA(_xlfn.UNIQUE(Delivery[Delivery City]))</f>
        <v>5</v>
      </c>
      <c r="D593" s="1" t="s">
        <v>150</v>
      </c>
      <c r="E593" s="2">
        <v>45175.693749999999</v>
      </c>
      <c r="F593" s="1" t="s">
        <v>38</v>
      </c>
      <c r="G593" s="1" t="s">
        <v>95</v>
      </c>
      <c r="H593" s="20">
        <f>IFERROR(Delivery[[#This Row],[Delivery Time (min)]]/COUNTIFS(Delivery[Driver ID],Delivery[[#This Row],[Driver ID]]),"")</f>
        <v>10.6</v>
      </c>
      <c r="I593" s="17" t="str">
        <f>IFERROR((IF(COUNTIFS(Delivery[Driver ID], Delivery[[#This Row],[Driver ID]]) &lt; 16, "Under Utilized","Utilized")), "")</f>
        <v>Under Utilized</v>
      </c>
      <c r="J593" s="1" t="s">
        <v>34</v>
      </c>
      <c r="K593" s="1" t="s">
        <v>24</v>
      </c>
      <c r="L593" s="1">
        <v>159</v>
      </c>
      <c r="M593" s="1">
        <v>14</v>
      </c>
      <c r="N593" s="1">
        <f>Delivery[[#This Row],[Delivery Time (min)]]-Delivery[[#This Row],[Delays (min)]]</f>
        <v>145</v>
      </c>
      <c r="O593" s="1" t="str">
        <f>IF(Delivery[[#This Row],[Delays (min)]]&gt;0,"Delayed", "On time")</f>
        <v>Delayed</v>
      </c>
      <c r="P593" s="1" t="str">
        <f>IF(Delivery[[#This Row],[Delays (min)]]&gt;15, "Extremely Delayed", IF(Delivery[[#This Row],[Delays (min)]]=0, "On time",  "Delayed"))</f>
        <v>Delayed</v>
      </c>
      <c r="Q593" s="1">
        <f>COUNTA(_xlfn.UNIQUE(Delivery[Driver ID]))</f>
        <v>100</v>
      </c>
      <c r="R593" s="1" t="s">
        <v>18</v>
      </c>
      <c r="S593" s="1">
        <f>COUNTA(_xlfn.UNIQUE(Delivery[Route]))</f>
        <v>5</v>
      </c>
      <c r="T593" s="1" t="s">
        <v>26</v>
      </c>
      <c r="U593" s="1" t="s">
        <v>27</v>
      </c>
      <c r="V593" s="1" t="s">
        <v>37</v>
      </c>
      <c r="W593" s="2">
        <v>45170.67083333333</v>
      </c>
    </row>
    <row r="594" spans="1:23" ht="15.75" customHeight="1" x14ac:dyDescent="0.35">
      <c r="A594" s="1">
        <v>1593</v>
      </c>
      <c r="B594" s="1" t="s">
        <v>710</v>
      </c>
      <c r="C594" s="1">
        <f>COUNTA(_xlfn.UNIQUE(Delivery[Delivery City]))</f>
        <v>5</v>
      </c>
      <c r="D594" s="1" t="s">
        <v>159</v>
      </c>
      <c r="E594" s="2">
        <v>45170.5</v>
      </c>
      <c r="F594" s="1" t="s">
        <v>38</v>
      </c>
      <c r="G594" s="1" t="s">
        <v>42</v>
      </c>
      <c r="H594" s="20">
        <f>IFERROR(Delivery[[#This Row],[Delivery Time (min)]]/COUNTIFS(Delivery[Driver ID],Delivery[[#This Row],[Driver ID]]),"")</f>
        <v>10.388888888888889</v>
      </c>
      <c r="I594" s="17" t="str">
        <f>IFERROR((IF(COUNTIFS(Delivery[Driver ID], Delivery[[#This Row],[Driver ID]]) &lt; 16, "Under Utilized","Utilized")), "")</f>
        <v>Utilized</v>
      </c>
      <c r="J594" s="1" t="s">
        <v>16</v>
      </c>
      <c r="K594" s="1" t="s">
        <v>29</v>
      </c>
      <c r="L594" s="1">
        <v>187</v>
      </c>
      <c r="M594" s="1">
        <v>9</v>
      </c>
      <c r="N594" s="1">
        <f>Delivery[[#This Row],[Delivery Time (min)]]-Delivery[[#This Row],[Delays (min)]]</f>
        <v>178</v>
      </c>
      <c r="O594" s="1" t="str">
        <f>IF(Delivery[[#This Row],[Delays (min)]]&gt;0,"Delayed", "On time")</f>
        <v>Delayed</v>
      </c>
      <c r="P594" s="1" t="str">
        <f>IF(Delivery[[#This Row],[Delays (min)]]&gt;15, "Extremely Delayed", IF(Delivery[[#This Row],[Delays (min)]]=0, "On time",  "Delayed"))</f>
        <v>Delayed</v>
      </c>
      <c r="Q594" s="1">
        <f>COUNTA(_xlfn.UNIQUE(Delivery[Driver ID]))</f>
        <v>100</v>
      </c>
      <c r="R594" s="1" t="s">
        <v>25</v>
      </c>
      <c r="S594" s="1">
        <f>COUNTA(_xlfn.UNIQUE(Delivery[Route]))</f>
        <v>5</v>
      </c>
      <c r="T594" s="1" t="s">
        <v>32</v>
      </c>
      <c r="U594" s="1" t="s">
        <v>36</v>
      </c>
      <c r="V594" s="1" t="s">
        <v>37</v>
      </c>
      <c r="W594" s="2">
        <v>45170.686805555553</v>
      </c>
    </row>
    <row r="595" spans="1:23" ht="15.75" customHeight="1" x14ac:dyDescent="0.35">
      <c r="A595" s="1">
        <v>1594</v>
      </c>
      <c r="B595" s="1" t="s">
        <v>711</v>
      </c>
      <c r="C595" s="1">
        <f>COUNTA(_xlfn.UNIQUE(Delivery[Delivery City]))</f>
        <v>5</v>
      </c>
      <c r="D595" s="1" t="s">
        <v>154</v>
      </c>
      <c r="E595" s="2">
        <v>45172.396527777775</v>
      </c>
      <c r="F595" s="1" t="s">
        <v>14</v>
      </c>
      <c r="G595" s="1" t="s">
        <v>114</v>
      </c>
      <c r="H595" s="20">
        <f>IFERROR(Delivery[[#This Row],[Delivery Time (min)]]/COUNTIFS(Delivery[Driver ID],Delivery[[#This Row],[Driver ID]]),"")</f>
        <v>12.071428571428571</v>
      </c>
      <c r="I595" s="17" t="str">
        <f>IFERROR((IF(COUNTIFS(Delivery[Driver ID], Delivery[[#This Row],[Driver ID]]) &lt; 16, "Under Utilized","Utilized")), "")</f>
        <v>Under Utilized</v>
      </c>
      <c r="J595" s="1" t="s">
        <v>16</v>
      </c>
      <c r="K595" s="1" t="s">
        <v>24</v>
      </c>
      <c r="L595" s="1">
        <v>169</v>
      </c>
      <c r="M595" s="1">
        <v>20</v>
      </c>
      <c r="N595" s="1">
        <f>Delivery[[#This Row],[Delivery Time (min)]]-Delivery[[#This Row],[Delays (min)]]</f>
        <v>149</v>
      </c>
      <c r="O595" s="1" t="str">
        <f>IF(Delivery[[#This Row],[Delays (min)]]&gt;0,"Delayed", "On time")</f>
        <v>Delayed</v>
      </c>
      <c r="P595" s="1" t="str">
        <f>IF(Delivery[[#This Row],[Delays (min)]]&gt;15, "Extremely Delayed", IF(Delivery[[#This Row],[Delays (min)]]=0, "On time",  "Delayed"))</f>
        <v>Extremely Delayed</v>
      </c>
      <c r="Q595" s="1">
        <f>COUNTA(_xlfn.UNIQUE(Delivery[Driver ID]))</f>
        <v>100</v>
      </c>
      <c r="R595" s="1" t="s">
        <v>18</v>
      </c>
      <c r="S595" s="1">
        <f>COUNTA(_xlfn.UNIQUE(Delivery[Route]))</f>
        <v>5</v>
      </c>
      <c r="T595" s="1" t="s">
        <v>32</v>
      </c>
      <c r="U595" s="1" t="s">
        <v>27</v>
      </c>
      <c r="V595" s="1" t="s">
        <v>37</v>
      </c>
      <c r="W595" s="2">
        <v>45170.553472222222</v>
      </c>
    </row>
    <row r="596" spans="1:23" ht="15.75" customHeight="1" x14ac:dyDescent="0.35">
      <c r="A596" s="1">
        <v>1595</v>
      </c>
      <c r="B596" s="1" t="s">
        <v>712</v>
      </c>
      <c r="C596" s="1">
        <f>COUNTA(_xlfn.UNIQUE(Delivery[Delivery City]))</f>
        <v>5</v>
      </c>
      <c r="D596" s="1" t="s">
        <v>167</v>
      </c>
      <c r="E596" s="2">
        <v>45174.447222222225</v>
      </c>
      <c r="F596" s="1" t="s">
        <v>14</v>
      </c>
      <c r="G596" s="1" t="s">
        <v>102</v>
      </c>
      <c r="H596" s="20">
        <f>IFERROR(Delivery[[#This Row],[Delivery Time (min)]]/COUNTIFS(Delivery[Driver ID],Delivery[[#This Row],[Driver ID]]),"")</f>
        <v>9.6428571428571423</v>
      </c>
      <c r="I596" s="17" t="str">
        <f>IFERROR((IF(COUNTIFS(Delivery[Driver ID], Delivery[[#This Row],[Driver ID]]) &lt; 16, "Under Utilized","Utilized")), "")</f>
        <v>Under Utilized</v>
      </c>
      <c r="J596" s="1" t="s">
        <v>34</v>
      </c>
      <c r="K596" s="1" t="s">
        <v>29</v>
      </c>
      <c r="L596" s="1">
        <v>135</v>
      </c>
      <c r="M596" s="1">
        <v>27</v>
      </c>
      <c r="N596" s="1">
        <f>Delivery[[#This Row],[Delivery Time (min)]]-Delivery[[#This Row],[Delays (min)]]</f>
        <v>108</v>
      </c>
      <c r="O596" s="1" t="str">
        <f>IF(Delivery[[#This Row],[Delays (min)]]&gt;0,"Delayed", "On time")</f>
        <v>Delayed</v>
      </c>
      <c r="P596" s="1" t="str">
        <f>IF(Delivery[[#This Row],[Delays (min)]]&gt;15, "Extremely Delayed", IF(Delivery[[#This Row],[Delays (min)]]=0, "On time",  "Delayed"))</f>
        <v>Extremely Delayed</v>
      </c>
      <c r="Q596" s="1">
        <f>COUNTA(_xlfn.UNIQUE(Delivery[Driver ID]))</f>
        <v>100</v>
      </c>
      <c r="R596" s="1" t="s">
        <v>18</v>
      </c>
      <c r="S596" s="1">
        <f>COUNTA(_xlfn.UNIQUE(Delivery[Route]))</f>
        <v>5</v>
      </c>
      <c r="T596" s="1" t="s">
        <v>40</v>
      </c>
      <c r="U596" s="1" t="s">
        <v>20</v>
      </c>
      <c r="V596" s="1" t="s">
        <v>21</v>
      </c>
      <c r="W596" s="2">
        <v>45170.48541666667</v>
      </c>
    </row>
    <row r="597" spans="1:23" ht="15.75" customHeight="1" x14ac:dyDescent="0.35">
      <c r="A597" s="1">
        <v>1596</v>
      </c>
      <c r="B597" s="1" t="s">
        <v>442</v>
      </c>
      <c r="C597" s="1">
        <f>COUNTA(_xlfn.UNIQUE(Delivery[Delivery City]))</f>
        <v>5</v>
      </c>
      <c r="D597" s="1" t="s">
        <v>150</v>
      </c>
      <c r="E597" s="2">
        <v>45171.635416666664</v>
      </c>
      <c r="F597" s="1" t="s">
        <v>38</v>
      </c>
      <c r="G597" s="1" t="s">
        <v>137</v>
      </c>
      <c r="H597" s="20">
        <f>IFERROR(Delivery[[#This Row],[Delivery Time (min)]]/COUNTIFS(Delivery[Driver ID],Delivery[[#This Row],[Driver ID]]),"")</f>
        <v>9.4285714285714288</v>
      </c>
      <c r="I597" s="17" t="str">
        <f>IFERROR((IF(COUNTIFS(Delivery[Driver ID], Delivery[[#This Row],[Driver ID]]) &lt; 16, "Under Utilized","Utilized")), "")</f>
        <v>Utilized</v>
      </c>
      <c r="J597" s="1" t="s">
        <v>34</v>
      </c>
      <c r="K597" s="1" t="s">
        <v>29</v>
      </c>
      <c r="L597" s="1">
        <v>198</v>
      </c>
      <c r="M597" s="1">
        <v>19</v>
      </c>
      <c r="N597" s="1">
        <f>Delivery[[#This Row],[Delivery Time (min)]]-Delivery[[#This Row],[Delays (min)]]</f>
        <v>179</v>
      </c>
      <c r="O597" s="1" t="str">
        <f>IF(Delivery[[#This Row],[Delays (min)]]&gt;0,"Delayed", "On time")</f>
        <v>Delayed</v>
      </c>
      <c r="P597" s="1" t="str">
        <f>IF(Delivery[[#This Row],[Delays (min)]]&gt;15, "Extremely Delayed", IF(Delivery[[#This Row],[Delays (min)]]=0, "On time",  "Delayed"))</f>
        <v>Extremely Delayed</v>
      </c>
      <c r="Q597" s="1">
        <f>COUNTA(_xlfn.UNIQUE(Delivery[Driver ID]))</f>
        <v>100</v>
      </c>
      <c r="R597" s="1" t="s">
        <v>25</v>
      </c>
      <c r="S597" s="1">
        <f>COUNTA(_xlfn.UNIQUE(Delivery[Route]))</f>
        <v>5</v>
      </c>
      <c r="T597" s="1" t="s">
        <v>43</v>
      </c>
      <c r="U597" s="1" t="s">
        <v>20</v>
      </c>
      <c r="V597" s="1" t="s">
        <v>41</v>
      </c>
      <c r="W597" s="2">
        <v>45170.345833333333</v>
      </c>
    </row>
    <row r="598" spans="1:23" ht="15.75" customHeight="1" x14ac:dyDescent="0.35">
      <c r="A598" s="1">
        <v>1597</v>
      </c>
      <c r="B598" s="1" t="s">
        <v>542</v>
      </c>
      <c r="C598" s="1">
        <f>COUNTA(_xlfn.UNIQUE(Delivery[Delivery City]))</f>
        <v>5</v>
      </c>
      <c r="D598" s="1" t="s">
        <v>154</v>
      </c>
      <c r="E598" s="2">
        <v>45171.43472222222</v>
      </c>
      <c r="F598" s="1" t="s">
        <v>38</v>
      </c>
      <c r="G598" s="1" t="s">
        <v>74</v>
      </c>
      <c r="H598" s="20">
        <f>IFERROR(Delivery[[#This Row],[Delivery Time (min)]]/COUNTIFS(Delivery[Driver ID],Delivery[[#This Row],[Driver ID]]),"")</f>
        <v>10.333333333333334</v>
      </c>
      <c r="I598" s="17" t="str">
        <f>IFERROR((IF(COUNTIFS(Delivery[Driver ID], Delivery[[#This Row],[Driver ID]]) &lt; 16, "Under Utilized","Utilized")), "")</f>
        <v>Utilized</v>
      </c>
      <c r="J598" s="1" t="s">
        <v>23</v>
      </c>
      <c r="K598" s="1" t="s">
        <v>47</v>
      </c>
      <c r="L598" s="1">
        <v>186</v>
      </c>
      <c r="M598" s="1">
        <v>13</v>
      </c>
      <c r="N598" s="1">
        <f>Delivery[[#This Row],[Delivery Time (min)]]-Delivery[[#This Row],[Delays (min)]]</f>
        <v>173</v>
      </c>
      <c r="O598" s="1" t="str">
        <f>IF(Delivery[[#This Row],[Delays (min)]]&gt;0,"Delayed", "On time")</f>
        <v>Delayed</v>
      </c>
      <c r="P598" s="1" t="str">
        <f>IF(Delivery[[#This Row],[Delays (min)]]&gt;15, "Extremely Delayed", IF(Delivery[[#This Row],[Delays (min)]]=0, "On time",  "Delayed"))</f>
        <v>Delayed</v>
      </c>
      <c r="Q598" s="1">
        <f>COUNTA(_xlfn.UNIQUE(Delivery[Driver ID]))</f>
        <v>100</v>
      </c>
      <c r="R598" s="1" t="s">
        <v>25</v>
      </c>
      <c r="S598" s="1">
        <f>COUNTA(_xlfn.UNIQUE(Delivery[Route]))</f>
        <v>5</v>
      </c>
      <c r="T598" s="1" t="s">
        <v>43</v>
      </c>
      <c r="U598" s="1" t="s">
        <v>27</v>
      </c>
      <c r="V598" s="1" t="s">
        <v>21</v>
      </c>
      <c r="W598" s="2">
        <v>45170.564583333333</v>
      </c>
    </row>
    <row r="599" spans="1:23" ht="15.75" customHeight="1" x14ac:dyDescent="0.35">
      <c r="A599" s="1">
        <v>1598</v>
      </c>
      <c r="B599" s="1" t="s">
        <v>539</v>
      </c>
      <c r="C599" s="1">
        <f>COUNTA(_xlfn.UNIQUE(Delivery[Delivery City]))</f>
        <v>5</v>
      </c>
      <c r="D599" s="1" t="s">
        <v>154</v>
      </c>
      <c r="E599" s="2">
        <v>45175.624305555553</v>
      </c>
      <c r="F599" s="1" t="s">
        <v>38</v>
      </c>
      <c r="G599" s="1" t="s">
        <v>55</v>
      </c>
      <c r="H599" s="20">
        <f>IFERROR(Delivery[[#This Row],[Delivery Time (min)]]/COUNTIFS(Delivery[Driver ID],Delivery[[#This Row],[Driver ID]]),"")</f>
        <v>12.357142857142858</v>
      </c>
      <c r="I599" s="17" t="str">
        <f>IFERROR((IF(COUNTIFS(Delivery[Driver ID], Delivery[[#This Row],[Driver ID]]) &lt; 16, "Under Utilized","Utilized")), "")</f>
        <v>Under Utilized</v>
      </c>
      <c r="J599" s="1" t="s">
        <v>23</v>
      </c>
      <c r="K599" s="1" t="s">
        <v>29</v>
      </c>
      <c r="L599" s="1">
        <v>173</v>
      </c>
      <c r="M599" s="1">
        <v>16</v>
      </c>
      <c r="N599" s="1">
        <f>Delivery[[#This Row],[Delivery Time (min)]]-Delivery[[#This Row],[Delays (min)]]</f>
        <v>157</v>
      </c>
      <c r="O599" s="1" t="str">
        <f>IF(Delivery[[#This Row],[Delays (min)]]&gt;0,"Delayed", "On time")</f>
        <v>Delayed</v>
      </c>
      <c r="P599" s="1" t="str">
        <f>IF(Delivery[[#This Row],[Delays (min)]]&gt;15, "Extremely Delayed", IF(Delivery[[#This Row],[Delays (min)]]=0, "On time",  "Delayed"))</f>
        <v>Extremely Delayed</v>
      </c>
      <c r="Q599" s="1">
        <f>COUNTA(_xlfn.UNIQUE(Delivery[Driver ID]))</f>
        <v>100</v>
      </c>
      <c r="R599" s="1" t="s">
        <v>18</v>
      </c>
      <c r="S599" s="1">
        <f>COUNTA(_xlfn.UNIQUE(Delivery[Route]))</f>
        <v>5</v>
      </c>
      <c r="T599" s="1" t="s">
        <v>26</v>
      </c>
      <c r="U599" s="1" t="s">
        <v>27</v>
      </c>
      <c r="V599" s="1" t="s">
        <v>21</v>
      </c>
      <c r="W599" s="2">
        <v>45170.675000000003</v>
      </c>
    </row>
    <row r="600" spans="1:23" ht="15.75" customHeight="1" x14ac:dyDescent="0.35">
      <c r="A600" s="1">
        <v>1599</v>
      </c>
      <c r="B600" s="1" t="s">
        <v>713</v>
      </c>
      <c r="C600" s="1">
        <f>COUNTA(_xlfn.UNIQUE(Delivery[Delivery City]))</f>
        <v>5</v>
      </c>
      <c r="D600" s="1" t="s">
        <v>150</v>
      </c>
      <c r="E600" s="2">
        <v>45171.354166666664</v>
      </c>
      <c r="F600" s="1" t="s">
        <v>38</v>
      </c>
      <c r="G600" s="1" t="s">
        <v>74</v>
      </c>
      <c r="H600" s="20">
        <f>IFERROR(Delivery[[#This Row],[Delivery Time (min)]]/COUNTIFS(Delivery[Driver ID],Delivery[[#This Row],[Driver ID]]),"")</f>
        <v>7.4444444444444446</v>
      </c>
      <c r="I600" s="17" t="str">
        <f>IFERROR((IF(COUNTIFS(Delivery[Driver ID], Delivery[[#This Row],[Driver ID]]) &lt; 16, "Under Utilized","Utilized")), "")</f>
        <v>Utilized</v>
      </c>
      <c r="J600" s="1" t="s">
        <v>16</v>
      </c>
      <c r="K600" s="1" t="s">
        <v>35</v>
      </c>
      <c r="L600" s="1">
        <v>134</v>
      </c>
      <c r="M600" s="1">
        <v>11</v>
      </c>
      <c r="N600" s="1">
        <f>Delivery[[#This Row],[Delivery Time (min)]]-Delivery[[#This Row],[Delays (min)]]</f>
        <v>123</v>
      </c>
      <c r="O600" s="1" t="str">
        <f>IF(Delivery[[#This Row],[Delays (min)]]&gt;0,"Delayed", "On time")</f>
        <v>Delayed</v>
      </c>
      <c r="P600" s="1" t="str">
        <f>IF(Delivery[[#This Row],[Delays (min)]]&gt;15, "Extremely Delayed", IF(Delivery[[#This Row],[Delays (min)]]=0, "On time",  "Delayed"))</f>
        <v>Delayed</v>
      </c>
      <c r="Q600" s="1">
        <f>COUNTA(_xlfn.UNIQUE(Delivery[Driver ID]))</f>
        <v>100</v>
      </c>
      <c r="R600" s="1" t="s">
        <v>25</v>
      </c>
      <c r="S600" s="1">
        <f>COUNTA(_xlfn.UNIQUE(Delivery[Route]))</f>
        <v>5</v>
      </c>
      <c r="T600" s="1" t="s">
        <v>43</v>
      </c>
      <c r="U600" s="1" t="s">
        <v>27</v>
      </c>
      <c r="V600" s="1" t="s">
        <v>21</v>
      </c>
      <c r="W600" s="2">
        <v>45170.606249999997</v>
      </c>
    </row>
    <row r="601" spans="1:23" ht="15.75" customHeight="1" x14ac:dyDescent="0.35">
      <c r="A601" s="1">
        <v>1600</v>
      </c>
      <c r="B601" s="1" t="s">
        <v>714</v>
      </c>
      <c r="C601" s="1">
        <f>COUNTA(_xlfn.UNIQUE(Delivery[Delivery City]))</f>
        <v>5</v>
      </c>
      <c r="D601" s="1" t="s">
        <v>150</v>
      </c>
      <c r="E601" s="2">
        <v>45175.368055555555</v>
      </c>
      <c r="F601" s="1" t="s">
        <v>14</v>
      </c>
      <c r="G601" s="1" t="s">
        <v>97</v>
      </c>
      <c r="H601" s="20">
        <f>IFERROR(Delivery[[#This Row],[Delivery Time (min)]]/COUNTIFS(Delivery[Driver ID],Delivery[[#This Row],[Driver ID]]),"")</f>
        <v>6.875</v>
      </c>
      <c r="I601" s="17" t="str">
        <f>IFERROR((IF(COUNTIFS(Delivery[Driver ID], Delivery[[#This Row],[Driver ID]]) &lt; 16, "Under Utilized","Utilized")), "")</f>
        <v>Utilized</v>
      </c>
      <c r="J601" s="1" t="s">
        <v>16</v>
      </c>
      <c r="K601" s="1" t="s">
        <v>47</v>
      </c>
      <c r="L601" s="1">
        <v>110</v>
      </c>
      <c r="M601" s="1">
        <v>20</v>
      </c>
      <c r="N601" s="1">
        <f>Delivery[[#This Row],[Delivery Time (min)]]-Delivery[[#This Row],[Delays (min)]]</f>
        <v>90</v>
      </c>
      <c r="O601" s="1" t="str">
        <f>IF(Delivery[[#This Row],[Delays (min)]]&gt;0,"Delayed", "On time")</f>
        <v>Delayed</v>
      </c>
      <c r="P601" s="1" t="str">
        <f>IF(Delivery[[#This Row],[Delays (min)]]&gt;15, "Extremely Delayed", IF(Delivery[[#This Row],[Delays (min)]]=0, "On time",  "Delayed"))</f>
        <v>Extremely Delayed</v>
      </c>
      <c r="Q601" s="1">
        <f>COUNTA(_xlfn.UNIQUE(Delivery[Driver ID]))</f>
        <v>100</v>
      </c>
      <c r="R601" s="1" t="s">
        <v>30</v>
      </c>
      <c r="S601" s="1">
        <f>COUNTA(_xlfn.UNIQUE(Delivery[Route]))</f>
        <v>5</v>
      </c>
      <c r="T601" s="1" t="s">
        <v>32</v>
      </c>
      <c r="U601" s="1" t="s">
        <v>27</v>
      </c>
      <c r="V601" s="1" t="s">
        <v>21</v>
      </c>
      <c r="W601" s="2">
        <v>45170.677083333336</v>
      </c>
    </row>
    <row r="602" spans="1:23" ht="15.75" customHeight="1" x14ac:dyDescent="0.35">
      <c r="A602" s="1">
        <v>1601</v>
      </c>
      <c r="B602" s="1" t="s">
        <v>715</v>
      </c>
      <c r="C602" s="1">
        <f>COUNTA(_xlfn.UNIQUE(Delivery[Delivery City]))</f>
        <v>5</v>
      </c>
      <c r="D602" s="1" t="s">
        <v>156</v>
      </c>
      <c r="E602" s="2">
        <v>45170.695138888892</v>
      </c>
      <c r="F602" s="1" t="s">
        <v>38</v>
      </c>
      <c r="G602" s="1" t="s">
        <v>48</v>
      </c>
      <c r="H602" s="20">
        <f>IFERROR(Delivery[[#This Row],[Delivery Time (min)]]/COUNTIFS(Delivery[Driver ID],Delivery[[#This Row],[Driver ID]]),"")</f>
        <v>3.7894736842105261</v>
      </c>
      <c r="I602" s="17" t="str">
        <f>IFERROR((IF(COUNTIFS(Delivery[Driver ID], Delivery[[#This Row],[Driver ID]]) &lt; 16, "Under Utilized","Utilized")), "")</f>
        <v>Utilized</v>
      </c>
      <c r="J602" s="1" t="s">
        <v>16</v>
      </c>
      <c r="K602" s="1" t="s">
        <v>17</v>
      </c>
      <c r="L602" s="1">
        <v>72</v>
      </c>
      <c r="M602" s="1">
        <v>16</v>
      </c>
      <c r="N602" s="1">
        <f>Delivery[[#This Row],[Delivery Time (min)]]-Delivery[[#This Row],[Delays (min)]]</f>
        <v>56</v>
      </c>
      <c r="O602" s="1" t="str">
        <f>IF(Delivery[[#This Row],[Delays (min)]]&gt;0,"Delayed", "On time")</f>
        <v>Delayed</v>
      </c>
      <c r="P602" s="1" t="str">
        <f>IF(Delivery[[#This Row],[Delays (min)]]&gt;15, "Extremely Delayed", IF(Delivery[[#This Row],[Delays (min)]]=0, "On time",  "Delayed"))</f>
        <v>Extremely Delayed</v>
      </c>
      <c r="Q602" s="1">
        <f>COUNTA(_xlfn.UNIQUE(Delivery[Driver ID]))</f>
        <v>100</v>
      </c>
      <c r="R602" s="1" t="s">
        <v>18</v>
      </c>
      <c r="S602" s="1">
        <f>COUNTA(_xlfn.UNIQUE(Delivery[Route]))</f>
        <v>5</v>
      </c>
      <c r="T602" s="1" t="s">
        <v>26</v>
      </c>
      <c r="U602" s="1" t="s">
        <v>20</v>
      </c>
      <c r="V602" s="1" t="s">
        <v>21</v>
      </c>
      <c r="W602" s="2">
        <v>45170.718055555553</v>
      </c>
    </row>
    <row r="603" spans="1:23" ht="15.75" customHeight="1" x14ac:dyDescent="0.35">
      <c r="A603" s="1">
        <v>1602</v>
      </c>
      <c r="B603" s="1" t="s">
        <v>716</v>
      </c>
      <c r="C603" s="1">
        <f>COUNTA(_xlfn.UNIQUE(Delivery[Delivery City]))</f>
        <v>5</v>
      </c>
      <c r="D603" s="1" t="s">
        <v>159</v>
      </c>
      <c r="E603" s="2">
        <v>45175.379861111112</v>
      </c>
      <c r="F603" s="1" t="s">
        <v>38</v>
      </c>
      <c r="G603" s="1" t="s">
        <v>94</v>
      </c>
      <c r="H603" s="20">
        <f>IFERROR(Delivery[[#This Row],[Delivery Time (min)]]/COUNTIFS(Delivery[Driver ID],Delivery[[#This Row],[Driver ID]]),"")</f>
        <v>2.7272727272727271</v>
      </c>
      <c r="I603" s="17" t="str">
        <f>IFERROR((IF(COUNTIFS(Delivery[Driver ID], Delivery[[#This Row],[Driver ID]]) &lt; 16, "Under Utilized","Utilized")), "")</f>
        <v>Utilized</v>
      </c>
      <c r="J603" s="1" t="s">
        <v>16</v>
      </c>
      <c r="K603" s="1" t="s">
        <v>35</v>
      </c>
      <c r="L603" s="1">
        <v>60</v>
      </c>
      <c r="M603" s="1">
        <v>18</v>
      </c>
      <c r="N603" s="1">
        <f>Delivery[[#This Row],[Delivery Time (min)]]-Delivery[[#This Row],[Delays (min)]]</f>
        <v>42</v>
      </c>
      <c r="O603" s="1" t="str">
        <f>IF(Delivery[[#This Row],[Delays (min)]]&gt;0,"Delayed", "On time")</f>
        <v>Delayed</v>
      </c>
      <c r="P603" s="1" t="str">
        <f>IF(Delivery[[#This Row],[Delays (min)]]&gt;15, "Extremely Delayed", IF(Delivery[[#This Row],[Delays (min)]]=0, "On time",  "Delayed"))</f>
        <v>Extremely Delayed</v>
      </c>
      <c r="Q603" s="1">
        <f>COUNTA(_xlfn.UNIQUE(Delivery[Driver ID]))</f>
        <v>100</v>
      </c>
      <c r="R603" s="1" t="s">
        <v>30</v>
      </c>
      <c r="S603" s="1">
        <f>COUNTA(_xlfn.UNIQUE(Delivery[Route]))</f>
        <v>5</v>
      </c>
      <c r="T603" s="1" t="s">
        <v>40</v>
      </c>
      <c r="U603" s="1" t="s">
        <v>36</v>
      </c>
      <c r="V603" s="1" t="s">
        <v>41</v>
      </c>
      <c r="W603" s="2">
        <v>45170.67083333333</v>
      </c>
    </row>
    <row r="604" spans="1:23" ht="15.75" customHeight="1" x14ac:dyDescent="0.35">
      <c r="A604" s="1">
        <v>1603</v>
      </c>
      <c r="B604" s="1" t="s">
        <v>717</v>
      </c>
      <c r="C604" s="1">
        <f>COUNTA(_xlfn.UNIQUE(Delivery[Delivery City]))</f>
        <v>5</v>
      </c>
      <c r="D604" s="1" t="s">
        <v>167</v>
      </c>
      <c r="E604" s="2">
        <v>45172.36041666667</v>
      </c>
      <c r="F604" s="1" t="s">
        <v>14</v>
      </c>
      <c r="G604" s="1" t="s">
        <v>90</v>
      </c>
      <c r="H604" s="20">
        <f>IFERROR(Delivery[[#This Row],[Delivery Time (min)]]/COUNTIFS(Delivery[Driver ID],Delivery[[#This Row],[Driver ID]]),"")</f>
        <v>18.833333333333332</v>
      </c>
      <c r="I604" s="17" t="str">
        <f>IFERROR((IF(COUNTIFS(Delivery[Driver ID], Delivery[[#This Row],[Driver ID]]) &lt; 16, "Under Utilized","Utilized")), "")</f>
        <v>Under Utilized</v>
      </c>
      <c r="J604" s="1" t="s">
        <v>34</v>
      </c>
      <c r="K604" s="1" t="s">
        <v>24</v>
      </c>
      <c r="L604" s="1">
        <v>226</v>
      </c>
      <c r="M604" s="1">
        <v>0</v>
      </c>
      <c r="N604" s="1">
        <f>Delivery[[#This Row],[Delivery Time (min)]]-Delivery[[#This Row],[Delays (min)]]</f>
        <v>226</v>
      </c>
      <c r="O604" s="1" t="str">
        <f>IF(Delivery[[#This Row],[Delays (min)]]&gt;0,"Delayed", "On time")</f>
        <v>On time</v>
      </c>
      <c r="P604" s="1" t="str">
        <f>IF(Delivery[[#This Row],[Delays (min)]]&gt;15, "Extremely Delayed", IF(Delivery[[#This Row],[Delays (min)]]=0, "On time",  "Delayed"))</f>
        <v>On time</v>
      </c>
      <c r="Q604" s="1">
        <f>COUNTA(_xlfn.UNIQUE(Delivery[Driver ID]))</f>
        <v>100</v>
      </c>
      <c r="R604" s="1" t="s">
        <v>18</v>
      </c>
      <c r="S604" s="1">
        <f>COUNTA(_xlfn.UNIQUE(Delivery[Route]))</f>
        <v>5</v>
      </c>
      <c r="T604" s="1" t="s">
        <v>40</v>
      </c>
      <c r="U604" s="1" t="s">
        <v>20</v>
      </c>
      <c r="V604" s="1" t="s">
        <v>41</v>
      </c>
      <c r="W604" s="2">
        <v>45170.4375</v>
      </c>
    </row>
    <row r="605" spans="1:23" ht="15.75" customHeight="1" x14ac:dyDescent="0.35">
      <c r="A605" s="1">
        <v>1604</v>
      </c>
      <c r="B605" s="1" t="s">
        <v>718</v>
      </c>
      <c r="C605" s="1">
        <f>COUNTA(_xlfn.UNIQUE(Delivery[Delivery City]))</f>
        <v>5</v>
      </c>
      <c r="D605" s="1" t="s">
        <v>150</v>
      </c>
      <c r="E605" s="2">
        <v>45171.663888888892</v>
      </c>
      <c r="F605" s="1" t="s">
        <v>14</v>
      </c>
      <c r="G605" s="1" t="s">
        <v>137</v>
      </c>
      <c r="H605" s="20">
        <f>IFERROR(Delivery[[#This Row],[Delivery Time (min)]]/COUNTIFS(Delivery[Driver ID],Delivery[[#This Row],[Driver ID]]),"")</f>
        <v>10</v>
      </c>
      <c r="I605" s="17" t="str">
        <f>IFERROR((IF(COUNTIFS(Delivery[Driver ID], Delivery[[#This Row],[Driver ID]]) &lt; 16, "Under Utilized","Utilized")), "")</f>
        <v>Utilized</v>
      </c>
      <c r="J605" s="1" t="s">
        <v>23</v>
      </c>
      <c r="K605" s="1" t="s">
        <v>24</v>
      </c>
      <c r="L605" s="1">
        <v>210</v>
      </c>
      <c r="M605" s="1">
        <v>11</v>
      </c>
      <c r="N605" s="1">
        <f>Delivery[[#This Row],[Delivery Time (min)]]-Delivery[[#This Row],[Delays (min)]]</f>
        <v>199</v>
      </c>
      <c r="O605" s="1" t="str">
        <f>IF(Delivery[[#This Row],[Delays (min)]]&gt;0,"Delayed", "On time")</f>
        <v>Delayed</v>
      </c>
      <c r="P605" s="1" t="str">
        <f>IF(Delivery[[#This Row],[Delays (min)]]&gt;15, "Extremely Delayed", IF(Delivery[[#This Row],[Delays (min)]]=0, "On time",  "Delayed"))</f>
        <v>Delayed</v>
      </c>
      <c r="Q605" s="1">
        <f>COUNTA(_xlfn.UNIQUE(Delivery[Driver ID]))</f>
        <v>100</v>
      </c>
      <c r="R605" s="1" t="s">
        <v>18</v>
      </c>
      <c r="S605" s="1">
        <f>COUNTA(_xlfn.UNIQUE(Delivery[Route]))</f>
        <v>5</v>
      </c>
      <c r="T605" s="1" t="s">
        <v>19</v>
      </c>
      <c r="U605" s="1" t="s">
        <v>27</v>
      </c>
      <c r="V605" s="1" t="s">
        <v>21</v>
      </c>
      <c r="W605" s="2">
        <v>45170.697916666664</v>
      </c>
    </row>
    <row r="606" spans="1:23" ht="15.75" customHeight="1" x14ac:dyDescent="0.35">
      <c r="A606" s="1">
        <v>1605</v>
      </c>
      <c r="B606" s="1" t="s">
        <v>719</v>
      </c>
      <c r="C606" s="1">
        <f>COUNTA(_xlfn.UNIQUE(Delivery[Delivery City]))</f>
        <v>5</v>
      </c>
      <c r="D606" s="1" t="s">
        <v>167</v>
      </c>
      <c r="E606" s="2">
        <v>45172.388888888891</v>
      </c>
      <c r="F606" s="1" t="s">
        <v>14</v>
      </c>
      <c r="G606" s="1" t="s">
        <v>113</v>
      </c>
      <c r="H606" s="20">
        <f>IFERROR(Delivery[[#This Row],[Delivery Time (min)]]/COUNTIFS(Delivery[Driver ID],Delivery[[#This Row],[Driver ID]]),"")</f>
        <v>6.6111111111111107</v>
      </c>
      <c r="I606" s="17" t="str">
        <f>IFERROR((IF(COUNTIFS(Delivery[Driver ID], Delivery[[#This Row],[Driver ID]]) &lt; 16, "Under Utilized","Utilized")), "")</f>
        <v>Utilized</v>
      </c>
      <c r="J606" s="1" t="s">
        <v>34</v>
      </c>
      <c r="K606" s="1" t="s">
        <v>17</v>
      </c>
      <c r="L606" s="1">
        <v>119</v>
      </c>
      <c r="M606" s="1">
        <v>14</v>
      </c>
      <c r="N606" s="1">
        <f>Delivery[[#This Row],[Delivery Time (min)]]-Delivery[[#This Row],[Delays (min)]]</f>
        <v>105</v>
      </c>
      <c r="O606" s="1" t="str">
        <f>IF(Delivery[[#This Row],[Delays (min)]]&gt;0,"Delayed", "On time")</f>
        <v>Delayed</v>
      </c>
      <c r="P606" s="1" t="str">
        <f>IF(Delivery[[#This Row],[Delays (min)]]&gt;15, "Extremely Delayed", IF(Delivery[[#This Row],[Delays (min)]]=0, "On time",  "Delayed"))</f>
        <v>Delayed</v>
      </c>
      <c r="Q606" s="1">
        <f>COUNTA(_xlfn.UNIQUE(Delivery[Driver ID]))</f>
        <v>100</v>
      </c>
      <c r="R606" s="1" t="s">
        <v>25</v>
      </c>
      <c r="S606" s="1">
        <f>COUNTA(_xlfn.UNIQUE(Delivery[Route]))</f>
        <v>5</v>
      </c>
      <c r="T606" s="1" t="s">
        <v>43</v>
      </c>
      <c r="U606" s="1" t="s">
        <v>36</v>
      </c>
      <c r="V606" s="1" t="s">
        <v>21</v>
      </c>
      <c r="W606" s="2">
        <v>45170.397222222222</v>
      </c>
    </row>
    <row r="607" spans="1:23" ht="15.75" customHeight="1" x14ac:dyDescent="0.35">
      <c r="A607" s="1">
        <v>1606</v>
      </c>
      <c r="B607" s="1" t="s">
        <v>720</v>
      </c>
      <c r="C607" s="1">
        <f>COUNTA(_xlfn.UNIQUE(Delivery[Delivery City]))</f>
        <v>5</v>
      </c>
      <c r="D607" s="1" t="s">
        <v>167</v>
      </c>
      <c r="E607" s="2">
        <v>45170.586805555555</v>
      </c>
      <c r="F607" s="1" t="s">
        <v>38</v>
      </c>
      <c r="G607" s="1" t="s">
        <v>102</v>
      </c>
      <c r="H607" s="20">
        <f>IFERROR(Delivery[[#This Row],[Delivery Time (min)]]/COUNTIFS(Delivery[Driver ID],Delivery[[#This Row],[Driver ID]]),"")</f>
        <v>16.714285714285715</v>
      </c>
      <c r="I607" s="17" t="str">
        <f>IFERROR((IF(COUNTIFS(Delivery[Driver ID], Delivery[[#This Row],[Driver ID]]) &lt; 16, "Under Utilized","Utilized")), "")</f>
        <v>Under Utilized</v>
      </c>
      <c r="J607" s="1" t="s">
        <v>23</v>
      </c>
      <c r="K607" s="1" t="s">
        <v>35</v>
      </c>
      <c r="L607" s="1">
        <v>234</v>
      </c>
      <c r="M607" s="1">
        <v>28</v>
      </c>
      <c r="N607" s="1">
        <f>Delivery[[#This Row],[Delivery Time (min)]]-Delivery[[#This Row],[Delays (min)]]</f>
        <v>206</v>
      </c>
      <c r="O607" s="1" t="str">
        <f>IF(Delivery[[#This Row],[Delays (min)]]&gt;0,"Delayed", "On time")</f>
        <v>Delayed</v>
      </c>
      <c r="P607" s="1" t="str">
        <f>IF(Delivery[[#This Row],[Delays (min)]]&gt;15, "Extremely Delayed", IF(Delivery[[#This Row],[Delays (min)]]=0, "On time",  "Delayed"))</f>
        <v>Extremely Delayed</v>
      </c>
      <c r="Q607" s="1">
        <f>COUNTA(_xlfn.UNIQUE(Delivery[Driver ID]))</f>
        <v>100</v>
      </c>
      <c r="R607" s="1" t="s">
        <v>30</v>
      </c>
      <c r="S607" s="1">
        <f>COUNTA(_xlfn.UNIQUE(Delivery[Route]))</f>
        <v>5</v>
      </c>
      <c r="T607" s="1" t="s">
        <v>26</v>
      </c>
      <c r="U607" s="1" t="s">
        <v>36</v>
      </c>
      <c r="V607" s="1" t="s">
        <v>41</v>
      </c>
      <c r="W607" s="2">
        <v>45170.392361111109</v>
      </c>
    </row>
    <row r="608" spans="1:23" ht="15.75" customHeight="1" x14ac:dyDescent="0.35">
      <c r="A608" s="1">
        <v>1607</v>
      </c>
      <c r="B608" s="1" t="s">
        <v>721</v>
      </c>
      <c r="C608" s="1">
        <f>COUNTA(_xlfn.UNIQUE(Delivery[Delivery City]))</f>
        <v>5</v>
      </c>
      <c r="D608" s="1" t="s">
        <v>150</v>
      </c>
      <c r="E608" s="2">
        <v>45177.551388888889</v>
      </c>
      <c r="F608" s="1" t="s">
        <v>14</v>
      </c>
      <c r="G608" s="1" t="s">
        <v>89</v>
      </c>
      <c r="H608" s="20">
        <f>IFERROR(Delivery[[#This Row],[Delivery Time (min)]]/COUNTIFS(Delivery[Driver ID],Delivery[[#This Row],[Driver ID]]),"")</f>
        <v>3.05</v>
      </c>
      <c r="I608" s="17" t="str">
        <f>IFERROR((IF(COUNTIFS(Delivery[Driver ID], Delivery[[#This Row],[Driver ID]]) &lt; 16, "Under Utilized","Utilized")), "")</f>
        <v>Utilized</v>
      </c>
      <c r="J608" s="1" t="s">
        <v>16</v>
      </c>
      <c r="K608" s="1" t="s">
        <v>47</v>
      </c>
      <c r="L608" s="1">
        <v>61</v>
      </c>
      <c r="M608" s="1">
        <v>27</v>
      </c>
      <c r="N608" s="1">
        <f>Delivery[[#This Row],[Delivery Time (min)]]-Delivery[[#This Row],[Delays (min)]]</f>
        <v>34</v>
      </c>
      <c r="O608" s="1" t="str">
        <f>IF(Delivery[[#This Row],[Delays (min)]]&gt;0,"Delayed", "On time")</f>
        <v>Delayed</v>
      </c>
      <c r="P608" s="1" t="str">
        <f>IF(Delivery[[#This Row],[Delays (min)]]&gt;15, "Extremely Delayed", IF(Delivery[[#This Row],[Delays (min)]]=0, "On time",  "Delayed"))</f>
        <v>Extremely Delayed</v>
      </c>
      <c r="Q608" s="1">
        <f>COUNTA(_xlfn.UNIQUE(Delivery[Driver ID]))</f>
        <v>100</v>
      </c>
      <c r="R608" s="1" t="s">
        <v>18</v>
      </c>
      <c r="S608" s="1">
        <f>COUNTA(_xlfn.UNIQUE(Delivery[Route]))</f>
        <v>5</v>
      </c>
      <c r="T608" s="1" t="s">
        <v>40</v>
      </c>
      <c r="U608" s="1" t="s">
        <v>20</v>
      </c>
      <c r="V608" s="1" t="s">
        <v>41</v>
      </c>
      <c r="W608" s="2">
        <v>45170.395833333336</v>
      </c>
    </row>
    <row r="609" spans="1:23" ht="15.75" customHeight="1" x14ac:dyDescent="0.35">
      <c r="A609" s="1">
        <v>1608</v>
      </c>
      <c r="B609" s="1" t="s">
        <v>722</v>
      </c>
      <c r="C609" s="1">
        <f>COUNTA(_xlfn.UNIQUE(Delivery[Delivery City]))</f>
        <v>5</v>
      </c>
      <c r="D609" s="1" t="s">
        <v>167</v>
      </c>
      <c r="E609" s="2">
        <v>45172.369444444441</v>
      </c>
      <c r="F609" s="1" t="s">
        <v>38</v>
      </c>
      <c r="G609" s="1" t="s">
        <v>132</v>
      </c>
      <c r="H609" s="20">
        <f>IFERROR(Delivery[[#This Row],[Delivery Time (min)]]/COUNTIFS(Delivery[Driver ID],Delivery[[#This Row],[Driver ID]]),"")</f>
        <v>9.1538461538461533</v>
      </c>
      <c r="I609" s="17" t="str">
        <f>IFERROR((IF(COUNTIFS(Delivery[Driver ID], Delivery[[#This Row],[Driver ID]]) &lt; 16, "Under Utilized","Utilized")), "")</f>
        <v>Under Utilized</v>
      </c>
      <c r="J609" s="1" t="s">
        <v>34</v>
      </c>
      <c r="K609" s="1" t="s">
        <v>29</v>
      </c>
      <c r="L609" s="1">
        <v>119</v>
      </c>
      <c r="M609" s="1">
        <v>2</v>
      </c>
      <c r="N609" s="1">
        <f>Delivery[[#This Row],[Delivery Time (min)]]-Delivery[[#This Row],[Delays (min)]]</f>
        <v>117</v>
      </c>
      <c r="O609" s="1" t="str">
        <f>IF(Delivery[[#This Row],[Delays (min)]]&gt;0,"Delayed", "On time")</f>
        <v>Delayed</v>
      </c>
      <c r="P609" s="1" t="str">
        <f>IF(Delivery[[#This Row],[Delays (min)]]&gt;15, "Extremely Delayed", IF(Delivery[[#This Row],[Delays (min)]]=0, "On time",  "Delayed"))</f>
        <v>Delayed</v>
      </c>
      <c r="Q609" s="1">
        <f>COUNTA(_xlfn.UNIQUE(Delivery[Driver ID]))</f>
        <v>100</v>
      </c>
      <c r="R609" s="1" t="s">
        <v>18</v>
      </c>
      <c r="S609" s="1">
        <f>COUNTA(_xlfn.UNIQUE(Delivery[Route]))</f>
        <v>5</v>
      </c>
      <c r="T609" s="1" t="s">
        <v>19</v>
      </c>
      <c r="U609" s="1" t="s">
        <v>27</v>
      </c>
      <c r="V609" s="1" t="s">
        <v>21</v>
      </c>
      <c r="W609" s="2">
        <v>45170.62777777778</v>
      </c>
    </row>
    <row r="610" spans="1:23" ht="15.75" customHeight="1" x14ac:dyDescent="0.35">
      <c r="A610" s="1">
        <v>1609</v>
      </c>
      <c r="B610" s="1" t="s">
        <v>723</v>
      </c>
      <c r="C610" s="1">
        <f>COUNTA(_xlfn.UNIQUE(Delivery[Delivery City]))</f>
        <v>5</v>
      </c>
      <c r="D610" s="1" t="s">
        <v>156</v>
      </c>
      <c r="E610" s="2">
        <v>45170.459722222222</v>
      </c>
      <c r="F610" s="1" t="s">
        <v>38</v>
      </c>
      <c r="G610" s="1" t="s">
        <v>101</v>
      </c>
      <c r="H610" s="20">
        <f>IFERROR(Delivery[[#This Row],[Delivery Time (min)]]/COUNTIFS(Delivery[Driver ID],Delivery[[#This Row],[Driver ID]]),"")</f>
        <v>11.4</v>
      </c>
      <c r="I610" s="17" t="str">
        <f>IFERROR((IF(COUNTIFS(Delivery[Driver ID], Delivery[[#This Row],[Driver ID]]) &lt; 16, "Under Utilized","Utilized")), "")</f>
        <v>Under Utilized</v>
      </c>
      <c r="J610" s="1" t="s">
        <v>16</v>
      </c>
      <c r="K610" s="1" t="s">
        <v>47</v>
      </c>
      <c r="L610" s="1">
        <v>114</v>
      </c>
      <c r="M610" s="1">
        <v>15</v>
      </c>
      <c r="N610" s="1">
        <f>Delivery[[#This Row],[Delivery Time (min)]]-Delivery[[#This Row],[Delays (min)]]</f>
        <v>99</v>
      </c>
      <c r="O610" s="1" t="str">
        <f>IF(Delivery[[#This Row],[Delays (min)]]&gt;0,"Delayed", "On time")</f>
        <v>Delayed</v>
      </c>
      <c r="P610" s="1" t="str">
        <f>IF(Delivery[[#This Row],[Delays (min)]]&gt;15, "Extremely Delayed", IF(Delivery[[#This Row],[Delays (min)]]=0, "On time",  "Delayed"))</f>
        <v>Delayed</v>
      </c>
      <c r="Q610" s="1">
        <f>COUNTA(_xlfn.UNIQUE(Delivery[Driver ID]))</f>
        <v>100</v>
      </c>
      <c r="R610" s="1" t="s">
        <v>30</v>
      </c>
      <c r="S610" s="1">
        <f>COUNTA(_xlfn.UNIQUE(Delivery[Route]))</f>
        <v>5</v>
      </c>
      <c r="T610" s="1" t="s">
        <v>26</v>
      </c>
      <c r="U610" s="1" t="s">
        <v>27</v>
      </c>
      <c r="V610" s="1" t="s">
        <v>37</v>
      </c>
      <c r="W610" s="2">
        <v>45170.618055555555</v>
      </c>
    </row>
    <row r="611" spans="1:23" ht="15.75" customHeight="1" x14ac:dyDescent="0.35">
      <c r="A611" s="1">
        <v>1610</v>
      </c>
      <c r="B611" s="1" t="s">
        <v>724</v>
      </c>
      <c r="C611" s="1">
        <f>COUNTA(_xlfn.UNIQUE(Delivery[Delivery City]))</f>
        <v>5</v>
      </c>
      <c r="D611" s="1" t="s">
        <v>167</v>
      </c>
      <c r="E611" s="2">
        <v>45176.62777777778</v>
      </c>
      <c r="F611" s="1" t="s">
        <v>38</v>
      </c>
      <c r="G611" s="1" t="s">
        <v>133</v>
      </c>
      <c r="H611" s="20">
        <f>IFERROR(Delivery[[#This Row],[Delivery Time (min)]]/COUNTIFS(Delivery[Driver ID],Delivery[[#This Row],[Driver ID]]),"")</f>
        <v>10.1875</v>
      </c>
      <c r="I611" s="17" t="str">
        <f>IFERROR((IF(COUNTIFS(Delivery[Driver ID], Delivery[[#This Row],[Driver ID]]) &lt; 16, "Under Utilized","Utilized")), "")</f>
        <v>Utilized</v>
      </c>
      <c r="J611" s="1" t="s">
        <v>23</v>
      </c>
      <c r="K611" s="1" t="s">
        <v>47</v>
      </c>
      <c r="L611" s="1">
        <v>163</v>
      </c>
      <c r="M611" s="1">
        <v>19</v>
      </c>
      <c r="N611" s="1">
        <f>Delivery[[#This Row],[Delivery Time (min)]]-Delivery[[#This Row],[Delays (min)]]</f>
        <v>144</v>
      </c>
      <c r="O611" s="1" t="str">
        <f>IF(Delivery[[#This Row],[Delays (min)]]&gt;0,"Delayed", "On time")</f>
        <v>Delayed</v>
      </c>
      <c r="P611" s="1" t="str">
        <f>IF(Delivery[[#This Row],[Delays (min)]]&gt;15, "Extremely Delayed", IF(Delivery[[#This Row],[Delays (min)]]=0, "On time",  "Delayed"))</f>
        <v>Extremely Delayed</v>
      </c>
      <c r="Q611" s="1">
        <f>COUNTA(_xlfn.UNIQUE(Delivery[Driver ID]))</f>
        <v>100</v>
      </c>
      <c r="R611" s="1" t="s">
        <v>30</v>
      </c>
      <c r="S611" s="1">
        <f>COUNTA(_xlfn.UNIQUE(Delivery[Route]))</f>
        <v>5</v>
      </c>
      <c r="T611" s="1" t="s">
        <v>19</v>
      </c>
      <c r="U611" s="1" t="s">
        <v>20</v>
      </c>
      <c r="V611" s="1" t="s">
        <v>41</v>
      </c>
      <c r="W611" s="2">
        <v>45170.410416666666</v>
      </c>
    </row>
    <row r="612" spans="1:23" ht="15.75" customHeight="1" x14ac:dyDescent="0.35">
      <c r="A612" s="1">
        <v>1611</v>
      </c>
      <c r="B612" s="1" t="s">
        <v>725</v>
      </c>
      <c r="C612" s="1">
        <f>COUNTA(_xlfn.UNIQUE(Delivery[Delivery City]))</f>
        <v>5</v>
      </c>
      <c r="D612" s="1" t="s">
        <v>156</v>
      </c>
      <c r="E612" s="2">
        <v>45170.571527777778</v>
      </c>
      <c r="F612" s="1" t="s">
        <v>14</v>
      </c>
      <c r="G612" s="1" t="s">
        <v>108</v>
      </c>
      <c r="H612" s="20">
        <f>IFERROR(Delivery[[#This Row],[Delivery Time (min)]]/COUNTIFS(Delivery[Driver ID],Delivery[[#This Row],[Driver ID]]),"")</f>
        <v>16.363636363636363</v>
      </c>
      <c r="I612" s="17" t="str">
        <f>IFERROR((IF(COUNTIFS(Delivery[Driver ID], Delivery[[#This Row],[Driver ID]]) &lt; 16, "Under Utilized","Utilized")), "")</f>
        <v>Under Utilized</v>
      </c>
      <c r="J612" s="1" t="s">
        <v>23</v>
      </c>
      <c r="K612" s="1" t="s">
        <v>35</v>
      </c>
      <c r="L612" s="1">
        <v>180</v>
      </c>
      <c r="M612" s="1">
        <v>5</v>
      </c>
      <c r="N612" s="1">
        <f>Delivery[[#This Row],[Delivery Time (min)]]-Delivery[[#This Row],[Delays (min)]]</f>
        <v>175</v>
      </c>
      <c r="O612" s="1" t="str">
        <f>IF(Delivery[[#This Row],[Delays (min)]]&gt;0,"Delayed", "On time")</f>
        <v>Delayed</v>
      </c>
      <c r="P612" s="1" t="str">
        <f>IF(Delivery[[#This Row],[Delays (min)]]&gt;15, "Extremely Delayed", IF(Delivery[[#This Row],[Delays (min)]]=0, "On time",  "Delayed"))</f>
        <v>Delayed</v>
      </c>
      <c r="Q612" s="1">
        <f>COUNTA(_xlfn.UNIQUE(Delivery[Driver ID]))</f>
        <v>100</v>
      </c>
      <c r="R612" s="1" t="s">
        <v>25</v>
      </c>
      <c r="S612" s="1">
        <f>COUNTA(_xlfn.UNIQUE(Delivery[Route]))</f>
        <v>5</v>
      </c>
      <c r="T612" s="1" t="s">
        <v>19</v>
      </c>
      <c r="U612" s="1" t="s">
        <v>36</v>
      </c>
      <c r="V612" s="1" t="s">
        <v>41</v>
      </c>
      <c r="W612" s="2">
        <v>45170.68472222222</v>
      </c>
    </row>
    <row r="613" spans="1:23" ht="15.75" customHeight="1" x14ac:dyDescent="0.35">
      <c r="A613" s="1">
        <v>1612</v>
      </c>
      <c r="B613" s="1" t="s">
        <v>726</v>
      </c>
      <c r="C613" s="1">
        <f>COUNTA(_xlfn.UNIQUE(Delivery[Delivery City]))</f>
        <v>5</v>
      </c>
      <c r="D613" s="1" t="s">
        <v>150</v>
      </c>
      <c r="E613" s="2">
        <v>45174.354166666664</v>
      </c>
      <c r="F613" s="1" t="s">
        <v>38</v>
      </c>
      <c r="G613" s="1" t="s">
        <v>78</v>
      </c>
      <c r="H613" s="20">
        <f>IFERROR(Delivery[[#This Row],[Delivery Time (min)]]/COUNTIFS(Delivery[Driver ID],Delivery[[#This Row],[Driver ID]]),"")</f>
        <v>6</v>
      </c>
      <c r="I613" s="17" t="str">
        <f>IFERROR((IF(COUNTIFS(Delivery[Driver ID], Delivery[[#This Row],[Driver ID]]) &lt; 16, "Under Utilized","Utilized")), "")</f>
        <v>Utilized</v>
      </c>
      <c r="J613" s="1" t="s">
        <v>23</v>
      </c>
      <c r="K613" s="1" t="s">
        <v>29</v>
      </c>
      <c r="L613" s="1">
        <v>126</v>
      </c>
      <c r="M613" s="1">
        <v>3</v>
      </c>
      <c r="N613" s="1">
        <f>Delivery[[#This Row],[Delivery Time (min)]]-Delivery[[#This Row],[Delays (min)]]</f>
        <v>123</v>
      </c>
      <c r="O613" s="1" t="str">
        <f>IF(Delivery[[#This Row],[Delays (min)]]&gt;0,"Delayed", "On time")</f>
        <v>Delayed</v>
      </c>
      <c r="P613" s="1" t="str">
        <f>IF(Delivery[[#This Row],[Delays (min)]]&gt;15, "Extremely Delayed", IF(Delivery[[#This Row],[Delays (min)]]=0, "On time",  "Delayed"))</f>
        <v>Delayed</v>
      </c>
      <c r="Q613" s="1">
        <f>COUNTA(_xlfn.UNIQUE(Delivery[Driver ID]))</f>
        <v>100</v>
      </c>
      <c r="R613" s="1" t="s">
        <v>25</v>
      </c>
      <c r="S613" s="1">
        <f>COUNTA(_xlfn.UNIQUE(Delivery[Route]))</f>
        <v>5</v>
      </c>
      <c r="T613" s="1" t="s">
        <v>40</v>
      </c>
      <c r="U613" s="1" t="s">
        <v>27</v>
      </c>
      <c r="V613" s="1" t="s">
        <v>41</v>
      </c>
      <c r="W613" s="2">
        <v>45170.419444444444</v>
      </c>
    </row>
    <row r="614" spans="1:23" ht="15.75" customHeight="1" x14ac:dyDescent="0.35">
      <c r="A614" s="1">
        <v>1613</v>
      </c>
      <c r="B614" s="1" t="s">
        <v>727</v>
      </c>
      <c r="C614" s="1">
        <f>COUNTA(_xlfn.UNIQUE(Delivery[Delivery City]))</f>
        <v>5</v>
      </c>
      <c r="D614" s="1" t="s">
        <v>167</v>
      </c>
      <c r="E614" s="2">
        <v>45174.413888888892</v>
      </c>
      <c r="F614" s="1" t="s">
        <v>14</v>
      </c>
      <c r="G614" s="1" t="s">
        <v>58</v>
      </c>
      <c r="H614" s="20">
        <f>IFERROR(Delivery[[#This Row],[Delivery Time (min)]]/COUNTIFS(Delivery[Driver ID],Delivery[[#This Row],[Driver ID]]),"")</f>
        <v>13.5</v>
      </c>
      <c r="I614" s="17" t="str">
        <f>IFERROR((IF(COUNTIFS(Delivery[Driver ID], Delivery[[#This Row],[Driver ID]]) &lt; 16, "Under Utilized","Utilized")), "")</f>
        <v>Under Utilized</v>
      </c>
      <c r="J614" s="1" t="s">
        <v>23</v>
      </c>
      <c r="K614" s="1" t="s">
        <v>24</v>
      </c>
      <c r="L614" s="1">
        <v>135</v>
      </c>
      <c r="M614" s="1">
        <v>26</v>
      </c>
      <c r="N614" s="1">
        <f>Delivery[[#This Row],[Delivery Time (min)]]-Delivery[[#This Row],[Delays (min)]]</f>
        <v>109</v>
      </c>
      <c r="O614" s="1" t="str">
        <f>IF(Delivery[[#This Row],[Delays (min)]]&gt;0,"Delayed", "On time")</f>
        <v>Delayed</v>
      </c>
      <c r="P614" s="1" t="str">
        <f>IF(Delivery[[#This Row],[Delays (min)]]&gt;15, "Extremely Delayed", IF(Delivery[[#This Row],[Delays (min)]]=0, "On time",  "Delayed"))</f>
        <v>Extremely Delayed</v>
      </c>
      <c r="Q614" s="1">
        <f>COUNTA(_xlfn.UNIQUE(Delivery[Driver ID]))</f>
        <v>100</v>
      </c>
      <c r="R614" s="1" t="s">
        <v>18</v>
      </c>
      <c r="S614" s="1">
        <f>COUNTA(_xlfn.UNIQUE(Delivery[Route]))</f>
        <v>5</v>
      </c>
      <c r="T614" s="1" t="s">
        <v>19</v>
      </c>
      <c r="U614" s="1" t="s">
        <v>36</v>
      </c>
      <c r="V614" s="1" t="s">
        <v>21</v>
      </c>
      <c r="W614" s="2">
        <v>45170.40347222222</v>
      </c>
    </row>
    <row r="615" spans="1:23" ht="15.75" customHeight="1" x14ac:dyDescent="0.35">
      <c r="A615" s="1">
        <v>1614</v>
      </c>
      <c r="B615" s="1" t="s">
        <v>728</v>
      </c>
      <c r="C615" s="1">
        <f>COUNTA(_xlfn.UNIQUE(Delivery[Delivery City]))</f>
        <v>5</v>
      </c>
      <c r="D615" s="1" t="s">
        <v>154</v>
      </c>
      <c r="E615" s="2">
        <v>45175.697916666664</v>
      </c>
      <c r="F615" s="1" t="s">
        <v>14</v>
      </c>
      <c r="G615" s="1" t="s">
        <v>96</v>
      </c>
      <c r="H615" s="20">
        <f>IFERROR(Delivery[[#This Row],[Delivery Time (min)]]/COUNTIFS(Delivery[Driver ID],Delivery[[#This Row],[Driver ID]]),"")</f>
        <v>6.2352941176470589</v>
      </c>
      <c r="I615" s="17" t="str">
        <f>IFERROR((IF(COUNTIFS(Delivery[Driver ID], Delivery[[#This Row],[Driver ID]]) &lt; 16, "Under Utilized","Utilized")), "")</f>
        <v>Utilized</v>
      </c>
      <c r="J615" s="1" t="s">
        <v>23</v>
      </c>
      <c r="K615" s="1" t="s">
        <v>29</v>
      </c>
      <c r="L615" s="1">
        <v>106</v>
      </c>
      <c r="M615" s="1">
        <v>28</v>
      </c>
      <c r="N615" s="1">
        <f>Delivery[[#This Row],[Delivery Time (min)]]-Delivery[[#This Row],[Delays (min)]]</f>
        <v>78</v>
      </c>
      <c r="O615" s="1" t="str">
        <f>IF(Delivery[[#This Row],[Delays (min)]]&gt;0,"Delayed", "On time")</f>
        <v>Delayed</v>
      </c>
      <c r="P615" s="1" t="str">
        <f>IF(Delivery[[#This Row],[Delays (min)]]&gt;15, "Extremely Delayed", IF(Delivery[[#This Row],[Delays (min)]]=0, "On time",  "Delayed"))</f>
        <v>Extremely Delayed</v>
      </c>
      <c r="Q615" s="1">
        <f>COUNTA(_xlfn.UNIQUE(Delivery[Driver ID]))</f>
        <v>100</v>
      </c>
      <c r="R615" s="1" t="s">
        <v>30</v>
      </c>
      <c r="S615" s="1">
        <f>COUNTA(_xlfn.UNIQUE(Delivery[Route]))</f>
        <v>5</v>
      </c>
      <c r="T615" s="1" t="s">
        <v>40</v>
      </c>
      <c r="U615" s="1" t="s">
        <v>36</v>
      </c>
      <c r="V615" s="1" t="s">
        <v>41</v>
      </c>
      <c r="W615" s="2">
        <v>45170.634027777778</v>
      </c>
    </row>
    <row r="616" spans="1:23" ht="15.75" customHeight="1" x14ac:dyDescent="0.35">
      <c r="A616" s="1">
        <v>1615</v>
      </c>
      <c r="B616" s="1" t="s">
        <v>729</v>
      </c>
      <c r="C616" s="1">
        <f>COUNTA(_xlfn.UNIQUE(Delivery[Delivery City]))</f>
        <v>5</v>
      </c>
      <c r="D616" s="1" t="s">
        <v>150</v>
      </c>
      <c r="E616" s="2">
        <v>45172.509722222225</v>
      </c>
      <c r="F616" s="1" t="s">
        <v>14</v>
      </c>
      <c r="G616" s="1" t="s">
        <v>110</v>
      </c>
      <c r="H616" s="20">
        <f>IFERROR(Delivery[[#This Row],[Delivery Time (min)]]/COUNTIFS(Delivery[Driver ID],Delivery[[#This Row],[Driver ID]]),"")</f>
        <v>8.0666666666666664</v>
      </c>
      <c r="I616" s="17" t="str">
        <f>IFERROR((IF(COUNTIFS(Delivery[Driver ID], Delivery[[#This Row],[Driver ID]]) &lt; 16, "Under Utilized","Utilized")), "")</f>
        <v>Under Utilized</v>
      </c>
      <c r="J616" s="1" t="s">
        <v>23</v>
      </c>
      <c r="K616" s="1" t="s">
        <v>29</v>
      </c>
      <c r="L616" s="1">
        <v>121</v>
      </c>
      <c r="M616" s="1">
        <v>5</v>
      </c>
      <c r="N616" s="1">
        <f>Delivery[[#This Row],[Delivery Time (min)]]-Delivery[[#This Row],[Delays (min)]]</f>
        <v>116</v>
      </c>
      <c r="O616" s="1" t="str">
        <f>IF(Delivery[[#This Row],[Delays (min)]]&gt;0,"Delayed", "On time")</f>
        <v>Delayed</v>
      </c>
      <c r="P616" s="1" t="str">
        <f>IF(Delivery[[#This Row],[Delays (min)]]&gt;15, "Extremely Delayed", IF(Delivery[[#This Row],[Delays (min)]]=0, "On time",  "Delayed"))</f>
        <v>Delayed</v>
      </c>
      <c r="Q616" s="1">
        <f>COUNTA(_xlfn.UNIQUE(Delivery[Driver ID]))</f>
        <v>100</v>
      </c>
      <c r="R616" s="1" t="s">
        <v>25</v>
      </c>
      <c r="S616" s="1">
        <f>COUNTA(_xlfn.UNIQUE(Delivery[Route]))</f>
        <v>5</v>
      </c>
      <c r="T616" s="1" t="s">
        <v>40</v>
      </c>
      <c r="U616" s="1" t="s">
        <v>27</v>
      </c>
      <c r="V616" s="1" t="s">
        <v>21</v>
      </c>
      <c r="W616" s="2">
        <v>45170.573611111111</v>
      </c>
    </row>
    <row r="617" spans="1:23" ht="15.75" customHeight="1" x14ac:dyDescent="0.35">
      <c r="A617" s="1">
        <v>1616</v>
      </c>
      <c r="B617" s="1" t="s">
        <v>730</v>
      </c>
      <c r="C617" s="1">
        <f>COUNTA(_xlfn.UNIQUE(Delivery[Delivery City]))</f>
        <v>5</v>
      </c>
      <c r="D617" s="1" t="s">
        <v>167</v>
      </c>
      <c r="E617" s="2">
        <v>45176.686805555553</v>
      </c>
      <c r="F617" s="1" t="s">
        <v>38</v>
      </c>
      <c r="G617" s="1" t="s">
        <v>15</v>
      </c>
      <c r="H617" s="20">
        <f>IFERROR(Delivery[[#This Row],[Delivery Time (min)]]/COUNTIFS(Delivery[Driver ID],Delivery[[#This Row],[Driver ID]]),"")</f>
        <v>8.0625</v>
      </c>
      <c r="I617" s="17" t="str">
        <f>IFERROR((IF(COUNTIFS(Delivery[Driver ID], Delivery[[#This Row],[Driver ID]]) &lt; 16, "Under Utilized","Utilized")), "")</f>
        <v>Utilized</v>
      </c>
      <c r="J617" s="1" t="s">
        <v>16</v>
      </c>
      <c r="K617" s="1" t="s">
        <v>47</v>
      </c>
      <c r="L617" s="1">
        <v>129</v>
      </c>
      <c r="M617" s="1">
        <v>16</v>
      </c>
      <c r="N617" s="1">
        <f>Delivery[[#This Row],[Delivery Time (min)]]-Delivery[[#This Row],[Delays (min)]]</f>
        <v>113</v>
      </c>
      <c r="O617" s="1" t="str">
        <f>IF(Delivery[[#This Row],[Delays (min)]]&gt;0,"Delayed", "On time")</f>
        <v>Delayed</v>
      </c>
      <c r="P617" s="1" t="str">
        <f>IF(Delivery[[#This Row],[Delays (min)]]&gt;15, "Extremely Delayed", IF(Delivery[[#This Row],[Delays (min)]]=0, "On time",  "Delayed"))</f>
        <v>Extremely Delayed</v>
      </c>
      <c r="Q617" s="1">
        <f>COUNTA(_xlfn.UNIQUE(Delivery[Driver ID]))</f>
        <v>100</v>
      </c>
      <c r="R617" s="1" t="s">
        <v>30</v>
      </c>
      <c r="S617" s="1">
        <f>COUNTA(_xlfn.UNIQUE(Delivery[Route]))</f>
        <v>5</v>
      </c>
      <c r="T617" s="1" t="s">
        <v>19</v>
      </c>
      <c r="U617" s="1" t="s">
        <v>27</v>
      </c>
      <c r="V617" s="1" t="s">
        <v>21</v>
      </c>
      <c r="W617" s="2">
        <v>45170.464583333334</v>
      </c>
    </row>
    <row r="618" spans="1:23" ht="15.75" customHeight="1" x14ac:dyDescent="0.35">
      <c r="A618" s="1">
        <v>1617</v>
      </c>
      <c r="B618" s="1" t="s">
        <v>731</v>
      </c>
      <c r="C618" s="1">
        <f>COUNTA(_xlfn.UNIQUE(Delivery[Delivery City]))</f>
        <v>5</v>
      </c>
      <c r="D618" s="1" t="s">
        <v>150</v>
      </c>
      <c r="E618" s="2">
        <v>45173.691666666666</v>
      </c>
      <c r="F618" s="1" t="s">
        <v>38</v>
      </c>
      <c r="G618" s="1" t="s">
        <v>132</v>
      </c>
      <c r="H618" s="20">
        <f>IFERROR(Delivery[[#This Row],[Delivery Time (min)]]/COUNTIFS(Delivery[Driver ID],Delivery[[#This Row],[Driver ID]]),"")</f>
        <v>13.384615384615385</v>
      </c>
      <c r="I618" s="17" t="str">
        <f>IFERROR((IF(COUNTIFS(Delivery[Driver ID], Delivery[[#This Row],[Driver ID]]) &lt; 16, "Under Utilized","Utilized")), "")</f>
        <v>Under Utilized</v>
      </c>
      <c r="J618" s="1" t="s">
        <v>34</v>
      </c>
      <c r="K618" s="1" t="s">
        <v>47</v>
      </c>
      <c r="L618" s="1">
        <v>174</v>
      </c>
      <c r="M618" s="1">
        <v>27</v>
      </c>
      <c r="N618" s="1">
        <f>Delivery[[#This Row],[Delivery Time (min)]]-Delivery[[#This Row],[Delays (min)]]</f>
        <v>147</v>
      </c>
      <c r="O618" s="1" t="str">
        <f>IF(Delivery[[#This Row],[Delays (min)]]&gt;0,"Delayed", "On time")</f>
        <v>Delayed</v>
      </c>
      <c r="P618" s="1" t="str">
        <f>IF(Delivery[[#This Row],[Delays (min)]]&gt;15, "Extremely Delayed", IF(Delivery[[#This Row],[Delays (min)]]=0, "On time",  "Delayed"))</f>
        <v>Extremely Delayed</v>
      </c>
      <c r="Q618" s="1">
        <f>COUNTA(_xlfn.UNIQUE(Delivery[Driver ID]))</f>
        <v>100</v>
      </c>
      <c r="R618" s="1" t="s">
        <v>30</v>
      </c>
      <c r="S618" s="1">
        <f>COUNTA(_xlfn.UNIQUE(Delivery[Route]))</f>
        <v>5</v>
      </c>
      <c r="T618" s="1" t="s">
        <v>40</v>
      </c>
      <c r="U618" s="1" t="s">
        <v>27</v>
      </c>
      <c r="V618" s="1" t="s">
        <v>37</v>
      </c>
      <c r="W618" s="2">
        <v>45170.663888888892</v>
      </c>
    </row>
    <row r="619" spans="1:23" ht="15.75" customHeight="1" x14ac:dyDescent="0.35">
      <c r="A619" s="1">
        <v>1618</v>
      </c>
      <c r="B619" s="1" t="s">
        <v>732</v>
      </c>
      <c r="C619" s="1">
        <f>COUNTA(_xlfn.UNIQUE(Delivery[Delivery City]))</f>
        <v>5</v>
      </c>
      <c r="D619" s="1" t="s">
        <v>156</v>
      </c>
      <c r="E619" s="2">
        <v>45172.598611111112</v>
      </c>
      <c r="F619" s="1" t="s">
        <v>14</v>
      </c>
      <c r="G619" s="1" t="s">
        <v>90</v>
      </c>
      <c r="H619" s="20">
        <f>IFERROR(Delivery[[#This Row],[Delivery Time (min)]]/COUNTIFS(Delivery[Driver ID],Delivery[[#This Row],[Driver ID]]),"")</f>
        <v>17.916666666666668</v>
      </c>
      <c r="I619" s="17" t="str">
        <f>IFERROR((IF(COUNTIFS(Delivery[Driver ID], Delivery[[#This Row],[Driver ID]]) &lt; 16, "Under Utilized","Utilized")), "")</f>
        <v>Under Utilized</v>
      </c>
      <c r="J619" s="1" t="s">
        <v>34</v>
      </c>
      <c r="K619" s="1" t="s">
        <v>24</v>
      </c>
      <c r="L619" s="1">
        <v>215</v>
      </c>
      <c r="M619" s="1">
        <v>6</v>
      </c>
      <c r="N619" s="1">
        <f>Delivery[[#This Row],[Delivery Time (min)]]-Delivery[[#This Row],[Delays (min)]]</f>
        <v>209</v>
      </c>
      <c r="O619" s="1" t="str">
        <f>IF(Delivery[[#This Row],[Delays (min)]]&gt;0,"Delayed", "On time")</f>
        <v>Delayed</v>
      </c>
      <c r="P619" s="1" t="str">
        <f>IF(Delivery[[#This Row],[Delays (min)]]&gt;15, "Extremely Delayed", IF(Delivery[[#This Row],[Delays (min)]]=0, "On time",  "Delayed"))</f>
        <v>Delayed</v>
      </c>
      <c r="Q619" s="1">
        <f>COUNTA(_xlfn.UNIQUE(Delivery[Driver ID]))</f>
        <v>100</v>
      </c>
      <c r="R619" s="1" t="s">
        <v>18</v>
      </c>
      <c r="S619" s="1">
        <f>COUNTA(_xlfn.UNIQUE(Delivery[Route]))</f>
        <v>5</v>
      </c>
      <c r="T619" s="1" t="s">
        <v>26</v>
      </c>
      <c r="U619" s="1" t="s">
        <v>20</v>
      </c>
      <c r="V619" s="1" t="s">
        <v>41</v>
      </c>
      <c r="W619" s="2">
        <v>45170.636111111111</v>
      </c>
    </row>
    <row r="620" spans="1:23" ht="15.75" customHeight="1" x14ac:dyDescent="0.35">
      <c r="A620" s="1">
        <v>1619</v>
      </c>
      <c r="B620" s="1" t="s">
        <v>733</v>
      </c>
      <c r="C620" s="1">
        <f>COUNTA(_xlfn.UNIQUE(Delivery[Delivery City]))</f>
        <v>5</v>
      </c>
      <c r="D620" s="1" t="s">
        <v>150</v>
      </c>
      <c r="E620" s="2">
        <v>45177.511805555558</v>
      </c>
      <c r="F620" s="1" t="s">
        <v>38</v>
      </c>
      <c r="G620" s="1" t="s">
        <v>85</v>
      </c>
      <c r="H620" s="20">
        <f>IFERROR(Delivery[[#This Row],[Delivery Time (min)]]/COUNTIFS(Delivery[Driver ID],Delivery[[#This Row],[Driver ID]]),"")</f>
        <v>17.545454545454547</v>
      </c>
      <c r="I620" s="17" t="str">
        <f>IFERROR((IF(COUNTIFS(Delivery[Driver ID], Delivery[[#This Row],[Driver ID]]) &lt; 16, "Under Utilized","Utilized")), "")</f>
        <v>Under Utilized</v>
      </c>
      <c r="J620" s="1" t="s">
        <v>16</v>
      </c>
      <c r="K620" s="1" t="s">
        <v>47</v>
      </c>
      <c r="L620" s="1">
        <v>193</v>
      </c>
      <c r="M620" s="1">
        <v>2</v>
      </c>
      <c r="N620" s="1">
        <f>Delivery[[#This Row],[Delivery Time (min)]]-Delivery[[#This Row],[Delays (min)]]</f>
        <v>191</v>
      </c>
      <c r="O620" s="1" t="str">
        <f>IF(Delivery[[#This Row],[Delays (min)]]&gt;0,"Delayed", "On time")</f>
        <v>Delayed</v>
      </c>
      <c r="P620" s="1" t="str">
        <f>IF(Delivery[[#This Row],[Delays (min)]]&gt;15, "Extremely Delayed", IF(Delivery[[#This Row],[Delays (min)]]=0, "On time",  "Delayed"))</f>
        <v>Delayed</v>
      </c>
      <c r="Q620" s="1">
        <f>COUNTA(_xlfn.UNIQUE(Delivery[Driver ID]))</f>
        <v>100</v>
      </c>
      <c r="R620" s="1" t="s">
        <v>30</v>
      </c>
      <c r="S620" s="1">
        <f>COUNTA(_xlfn.UNIQUE(Delivery[Route]))</f>
        <v>5</v>
      </c>
      <c r="T620" s="1" t="s">
        <v>40</v>
      </c>
      <c r="U620" s="1" t="s">
        <v>20</v>
      </c>
      <c r="V620" s="1" t="s">
        <v>37</v>
      </c>
      <c r="W620" s="2">
        <v>45170.37777777778</v>
      </c>
    </row>
    <row r="621" spans="1:23" ht="15.75" customHeight="1" x14ac:dyDescent="0.35">
      <c r="A621" s="1">
        <v>1620</v>
      </c>
      <c r="B621" s="1" t="s">
        <v>734</v>
      </c>
      <c r="C621" s="1">
        <f>COUNTA(_xlfn.UNIQUE(Delivery[Delivery City]))</f>
        <v>5</v>
      </c>
      <c r="D621" s="1" t="s">
        <v>159</v>
      </c>
      <c r="E621" s="2">
        <v>45171.393055555556</v>
      </c>
      <c r="F621" s="1" t="s">
        <v>14</v>
      </c>
      <c r="G621" s="1" t="s">
        <v>69</v>
      </c>
      <c r="H621" s="20">
        <f>IFERROR(Delivery[[#This Row],[Delivery Time (min)]]/COUNTIFS(Delivery[Driver ID],Delivery[[#This Row],[Driver ID]]),"")</f>
        <v>10.23076923076923</v>
      </c>
      <c r="I621" s="17" t="str">
        <f>IFERROR((IF(COUNTIFS(Delivery[Driver ID], Delivery[[#This Row],[Driver ID]]) &lt; 16, "Under Utilized","Utilized")), "")</f>
        <v>Under Utilized</v>
      </c>
      <c r="J621" s="1" t="s">
        <v>34</v>
      </c>
      <c r="K621" s="1" t="s">
        <v>47</v>
      </c>
      <c r="L621" s="1">
        <v>133</v>
      </c>
      <c r="M621" s="1">
        <v>11</v>
      </c>
      <c r="N621" s="1">
        <f>Delivery[[#This Row],[Delivery Time (min)]]-Delivery[[#This Row],[Delays (min)]]</f>
        <v>122</v>
      </c>
      <c r="O621" s="1" t="str">
        <f>IF(Delivery[[#This Row],[Delays (min)]]&gt;0,"Delayed", "On time")</f>
        <v>Delayed</v>
      </c>
      <c r="P621" s="1" t="str">
        <f>IF(Delivery[[#This Row],[Delays (min)]]&gt;15, "Extremely Delayed", IF(Delivery[[#This Row],[Delays (min)]]=0, "On time",  "Delayed"))</f>
        <v>Delayed</v>
      </c>
      <c r="Q621" s="1">
        <f>COUNTA(_xlfn.UNIQUE(Delivery[Driver ID]))</f>
        <v>100</v>
      </c>
      <c r="R621" s="1" t="s">
        <v>18</v>
      </c>
      <c r="S621" s="1">
        <f>COUNTA(_xlfn.UNIQUE(Delivery[Route]))</f>
        <v>5</v>
      </c>
      <c r="T621" s="1" t="s">
        <v>19</v>
      </c>
      <c r="U621" s="1" t="s">
        <v>36</v>
      </c>
      <c r="V621" s="1" t="s">
        <v>41</v>
      </c>
      <c r="W621" s="2">
        <v>45170.645138888889</v>
      </c>
    </row>
    <row r="622" spans="1:23" ht="15.75" customHeight="1" x14ac:dyDescent="0.35">
      <c r="A622" s="1">
        <v>1621</v>
      </c>
      <c r="B622" s="1" t="s">
        <v>735</v>
      </c>
      <c r="C622" s="1">
        <f>COUNTA(_xlfn.UNIQUE(Delivery[Delivery City]))</f>
        <v>5</v>
      </c>
      <c r="D622" s="1" t="s">
        <v>156</v>
      </c>
      <c r="E622" s="2">
        <v>45172.707638888889</v>
      </c>
      <c r="F622" s="1" t="s">
        <v>38</v>
      </c>
      <c r="G622" s="1" t="s">
        <v>42</v>
      </c>
      <c r="H622" s="20">
        <f>IFERROR(Delivery[[#This Row],[Delivery Time (min)]]/COUNTIFS(Delivery[Driver ID],Delivery[[#This Row],[Driver ID]]),"")</f>
        <v>9.3333333333333339</v>
      </c>
      <c r="I622" s="17" t="str">
        <f>IFERROR((IF(COUNTIFS(Delivery[Driver ID], Delivery[[#This Row],[Driver ID]]) &lt; 16, "Under Utilized","Utilized")), "")</f>
        <v>Utilized</v>
      </c>
      <c r="J622" s="1" t="s">
        <v>16</v>
      </c>
      <c r="K622" s="1" t="s">
        <v>29</v>
      </c>
      <c r="L622" s="1">
        <v>168</v>
      </c>
      <c r="M622" s="1">
        <v>6</v>
      </c>
      <c r="N622" s="1">
        <f>Delivery[[#This Row],[Delivery Time (min)]]-Delivery[[#This Row],[Delays (min)]]</f>
        <v>162</v>
      </c>
      <c r="O622" s="1" t="str">
        <f>IF(Delivery[[#This Row],[Delays (min)]]&gt;0,"Delayed", "On time")</f>
        <v>Delayed</v>
      </c>
      <c r="P622" s="1" t="str">
        <f>IF(Delivery[[#This Row],[Delays (min)]]&gt;15, "Extremely Delayed", IF(Delivery[[#This Row],[Delays (min)]]=0, "On time",  "Delayed"))</f>
        <v>Delayed</v>
      </c>
      <c r="Q622" s="1">
        <f>COUNTA(_xlfn.UNIQUE(Delivery[Driver ID]))</f>
        <v>100</v>
      </c>
      <c r="R622" s="1" t="s">
        <v>30</v>
      </c>
      <c r="S622" s="1">
        <f>COUNTA(_xlfn.UNIQUE(Delivery[Route]))</f>
        <v>5</v>
      </c>
      <c r="T622" s="1" t="s">
        <v>40</v>
      </c>
      <c r="U622" s="1" t="s">
        <v>20</v>
      </c>
      <c r="V622" s="1" t="s">
        <v>21</v>
      </c>
      <c r="W622" s="2">
        <v>45170.509722222225</v>
      </c>
    </row>
    <row r="623" spans="1:23" ht="15.75" customHeight="1" x14ac:dyDescent="0.35">
      <c r="A623" s="1">
        <v>1622</v>
      </c>
      <c r="B623" s="1" t="s">
        <v>736</v>
      </c>
      <c r="C623" s="1">
        <f>COUNTA(_xlfn.UNIQUE(Delivery[Delivery City]))</f>
        <v>5</v>
      </c>
      <c r="D623" s="1" t="s">
        <v>167</v>
      </c>
      <c r="E623" s="2">
        <v>45174.633333333331</v>
      </c>
      <c r="F623" s="1" t="s">
        <v>38</v>
      </c>
      <c r="G623" s="1" t="s">
        <v>95</v>
      </c>
      <c r="H623" s="20">
        <f>IFERROR(Delivery[[#This Row],[Delivery Time (min)]]/COUNTIFS(Delivery[Driver ID],Delivery[[#This Row],[Driver ID]]),"")</f>
        <v>13.066666666666666</v>
      </c>
      <c r="I623" s="17" t="str">
        <f>IFERROR((IF(COUNTIFS(Delivery[Driver ID], Delivery[[#This Row],[Driver ID]]) &lt; 16, "Under Utilized","Utilized")), "")</f>
        <v>Under Utilized</v>
      </c>
      <c r="J623" s="1" t="s">
        <v>23</v>
      </c>
      <c r="K623" s="1" t="s">
        <v>24</v>
      </c>
      <c r="L623" s="1">
        <v>196</v>
      </c>
      <c r="M623" s="1">
        <v>17</v>
      </c>
      <c r="N623" s="1">
        <f>Delivery[[#This Row],[Delivery Time (min)]]-Delivery[[#This Row],[Delays (min)]]</f>
        <v>179</v>
      </c>
      <c r="O623" s="1" t="str">
        <f>IF(Delivery[[#This Row],[Delays (min)]]&gt;0,"Delayed", "On time")</f>
        <v>Delayed</v>
      </c>
      <c r="P623" s="1" t="str">
        <f>IF(Delivery[[#This Row],[Delays (min)]]&gt;15, "Extremely Delayed", IF(Delivery[[#This Row],[Delays (min)]]=0, "On time",  "Delayed"))</f>
        <v>Extremely Delayed</v>
      </c>
      <c r="Q623" s="1">
        <f>COUNTA(_xlfn.UNIQUE(Delivery[Driver ID]))</f>
        <v>100</v>
      </c>
      <c r="R623" s="1" t="s">
        <v>30</v>
      </c>
      <c r="S623" s="1">
        <f>COUNTA(_xlfn.UNIQUE(Delivery[Route]))</f>
        <v>5</v>
      </c>
      <c r="T623" s="1" t="s">
        <v>40</v>
      </c>
      <c r="U623" s="1" t="s">
        <v>36</v>
      </c>
      <c r="V623" s="1" t="s">
        <v>37</v>
      </c>
      <c r="W623" s="2">
        <v>45170.402083333334</v>
      </c>
    </row>
    <row r="624" spans="1:23" ht="15.75" customHeight="1" x14ac:dyDescent="0.35">
      <c r="A624" s="1">
        <v>1623</v>
      </c>
      <c r="B624" s="1" t="s">
        <v>737</v>
      </c>
      <c r="C624" s="1">
        <f>COUNTA(_xlfn.UNIQUE(Delivery[Delivery City]))</f>
        <v>5</v>
      </c>
      <c r="D624" s="1" t="s">
        <v>167</v>
      </c>
      <c r="E624" s="2">
        <v>45173.670138888891</v>
      </c>
      <c r="F624" s="1" t="s">
        <v>38</v>
      </c>
      <c r="G624" s="1" t="s">
        <v>121</v>
      </c>
      <c r="H624" s="20">
        <f>IFERROR(Delivery[[#This Row],[Delivery Time (min)]]/COUNTIFS(Delivery[Driver ID],Delivery[[#This Row],[Driver ID]]),"")</f>
        <v>8.3571428571428577</v>
      </c>
      <c r="I624" s="17" t="str">
        <f>IFERROR((IF(COUNTIFS(Delivery[Driver ID], Delivery[[#This Row],[Driver ID]]) &lt; 16, "Under Utilized","Utilized")), "")</f>
        <v>Under Utilized</v>
      </c>
      <c r="J624" s="1" t="s">
        <v>34</v>
      </c>
      <c r="K624" s="1" t="s">
        <v>24</v>
      </c>
      <c r="L624" s="1">
        <v>117</v>
      </c>
      <c r="M624" s="1">
        <v>20</v>
      </c>
      <c r="N624" s="1">
        <f>Delivery[[#This Row],[Delivery Time (min)]]-Delivery[[#This Row],[Delays (min)]]</f>
        <v>97</v>
      </c>
      <c r="O624" s="1" t="str">
        <f>IF(Delivery[[#This Row],[Delays (min)]]&gt;0,"Delayed", "On time")</f>
        <v>Delayed</v>
      </c>
      <c r="P624" s="1" t="str">
        <f>IF(Delivery[[#This Row],[Delays (min)]]&gt;15, "Extremely Delayed", IF(Delivery[[#This Row],[Delays (min)]]=0, "On time",  "Delayed"))</f>
        <v>Extremely Delayed</v>
      </c>
      <c r="Q624" s="1">
        <f>COUNTA(_xlfn.UNIQUE(Delivery[Driver ID]))</f>
        <v>100</v>
      </c>
      <c r="R624" s="1" t="s">
        <v>30</v>
      </c>
      <c r="S624" s="1">
        <f>COUNTA(_xlfn.UNIQUE(Delivery[Route]))</f>
        <v>5</v>
      </c>
      <c r="T624" s="1" t="s">
        <v>43</v>
      </c>
      <c r="U624" s="1" t="s">
        <v>36</v>
      </c>
      <c r="V624" s="1" t="s">
        <v>37</v>
      </c>
      <c r="W624" s="2">
        <v>45170.480555555558</v>
      </c>
    </row>
    <row r="625" spans="1:23" ht="15.75" customHeight="1" x14ac:dyDescent="0.35">
      <c r="A625" s="1">
        <v>1624</v>
      </c>
      <c r="B625" s="1" t="s">
        <v>738</v>
      </c>
      <c r="C625" s="1">
        <f>COUNTA(_xlfn.UNIQUE(Delivery[Delivery City]))</f>
        <v>5</v>
      </c>
      <c r="D625" s="1" t="s">
        <v>154</v>
      </c>
      <c r="E625" s="2">
        <v>45174.376388888886</v>
      </c>
      <c r="F625" s="1" t="s">
        <v>38</v>
      </c>
      <c r="G625" s="1" t="s">
        <v>15</v>
      </c>
      <c r="H625" s="20">
        <f>IFERROR(Delivery[[#This Row],[Delivery Time (min)]]/COUNTIFS(Delivery[Driver ID],Delivery[[#This Row],[Driver ID]]),"")</f>
        <v>14.125</v>
      </c>
      <c r="I625" s="17" t="str">
        <f>IFERROR((IF(COUNTIFS(Delivery[Driver ID], Delivery[[#This Row],[Driver ID]]) &lt; 16, "Under Utilized","Utilized")), "")</f>
        <v>Utilized</v>
      </c>
      <c r="J625" s="1" t="s">
        <v>16</v>
      </c>
      <c r="K625" s="1" t="s">
        <v>17</v>
      </c>
      <c r="L625" s="1">
        <v>226</v>
      </c>
      <c r="M625" s="1">
        <v>5</v>
      </c>
      <c r="N625" s="1">
        <f>Delivery[[#This Row],[Delivery Time (min)]]-Delivery[[#This Row],[Delays (min)]]</f>
        <v>221</v>
      </c>
      <c r="O625" s="1" t="str">
        <f>IF(Delivery[[#This Row],[Delays (min)]]&gt;0,"Delayed", "On time")</f>
        <v>Delayed</v>
      </c>
      <c r="P625" s="1" t="str">
        <f>IF(Delivery[[#This Row],[Delays (min)]]&gt;15, "Extremely Delayed", IF(Delivery[[#This Row],[Delays (min)]]=0, "On time",  "Delayed"))</f>
        <v>Delayed</v>
      </c>
      <c r="Q625" s="1">
        <f>COUNTA(_xlfn.UNIQUE(Delivery[Driver ID]))</f>
        <v>100</v>
      </c>
      <c r="R625" s="1" t="s">
        <v>25</v>
      </c>
      <c r="S625" s="1">
        <f>COUNTA(_xlfn.UNIQUE(Delivery[Route]))</f>
        <v>5</v>
      </c>
      <c r="T625" s="1" t="s">
        <v>26</v>
      </c>
      <c r="U625" s="1" t="s">
        <v>36</v>
      </c>
      <c r="V625" s="1" t="s">
        <v>37</v>
      </c>
      <c r="W625" s="2">
        <v>45170.475694444445</v>
      </c>
    </row>
    <row r="626" spans="1:23" ht="15.75" customHeight="1" x14ac:dyDescent="0.35">
      <c r="A626" s="1">
        <v>1625</v>
      </c>
      <c r="B626" s="1" t="s">
        <v>739</v>
      </c>
      <c r="C626" s="1">
        <f>COUNTA(_xlfn.UNIQUE(Delivery[Delivery City]))</f>
        <v>5</v>
      </c>
      <c r="D626" s="1" t="s">
        <v>150</v>
      </c>
      <c r="E626" s="2">
        <v>45172.543055555558</v>
      </c>
      <c r="F626" s="1" t="s">
        <v>38</v>
      </c>
      <c r="G626" s="1" t="s">
        <v>132</v>
      </c>
      <c r="H626" s="20">
        <f>IFERROR(Delivery[[#This Row],[Delivery Time (min)]]/COUNTIFS(Delivery[Driver ID],Delivery[[#This Row],[Driver ID]]),"")</f>
        <v>14.76923076923077</v>
      </c>
      <c r="I626" s="17" t="str">
        <f>IFERROR((IF(COUNTIFS(Delivery[Driver ID], Delivery[[#This Row],[Driver ID]]) &lt; 16, "Under Utilized","Utilized")), "")</f>
        <v>Under Utilized</v>
      </c>
      <c r="J626" s="1" t="s">
        <v>34</v>
      </c>
      <c r="K626" s="1" t="s">
        <v>35</v>
      </c>
      <c r="L626" s="1">
        <v>192</v>
      </c>
      <c r="M626" s="1">
        <v>3</v>
      </c>
      <c r="N626" s="1">
        <f>Delivery[[#This Row],[Delivery Time (min)]]-Delivery[[#This Row],[Delays (min)]]</f>
        <v>189</v>
      </c>
      <c r="O626" s="1" t="str">
        <f>IF(Delivery[[#This Row],[Delays (min)]]&gt;0,"Delayed", "On time")</f>
        <v>Delayed</v>
      </c>
      <c r="P626" s="1" t="str">
        <f>IF(Delivery[[#This Row],[Delays (min)]]&gt;15, "Extremely Delayed", IF(Delivery[[#This Row],[Delays (min)]]=0, "On time",  "Delayed"))</f>
        <v>Delayed</v>
      </c>
      <c r="Q626" s="1">
        <f>COUNTA(_xlfn.UNIQUE(Delivery[Driver ID]))</f>
        <v>100</v>
      </c>
      <c r="R626" s="1" t="s">
        <v>18</v>
      </c>
      <c r="S626" s="1">
        <f>COUNTA(_xlfn.UNIQUE(Delivery[Route]))</f>
        <v>5</v>
      </c>
      <c r="T626" s="1" t="s">
        <v>32</v>
      </c>
      <c r="U626" s="1" t="s">
        <v>36</v>
      </c>
      <c r="V626" s="1" t="s">
        <v>21</v>
      </c>
      <c r="W626" s="2">
        <v>45170.343055555553</v>
      </c>
    </row>
    <row r="627" spans="1:23" ht="15.75" customHeight="1" x14ac:dyDescent="0.35">
      <c r="A627" s="1">
        <v>1626</v>
      </c>
      <c r="B627" s="1" t="s">
        <v>740</v>
      </c>
      <c r="C627" s="1">
        <f>COUNTA(_xlfn.UNIQUE(Delivery[Delivery City]))</f>
        <v>5</v>
      </c>
      <c r="D627" s="1" t="s">
        <v>167</v>
      </c>
      <c r="E627" s="2">
        <v>45176.575694444444</v>
      </c>
      <c r="F627" s="1" t="s">
        <v>38</v>
      </c>
      <c r="G627" s="1" t="s">
        <v>125</v>
      </c>
      <c r="H627" s="20">
        <f>IFERROR(Delivery[[#This Row],[Delivery Time (min)]]/COUNTIFS(Delivery[Driver ID],Delivery[[#This Row],[Driver ID]]),"")</f>
        <v>14.538461538461538</v>
      </c>
      <c r="I627" s="17" t="str">
        <f>IFERROR((IF(COUNTIFS(Delivery[Driver ID], Delivery[[#This Row],[Driver ID]]) &lt; 16, "Under Utilized","Utilized")), "")</f>
        <v>Under Utilized</v>
      </c>
      <c r="J627" s="1" t="s">
        <v>16</v>
      </c>
      <c r="K627" s="1" t="s">
        <v>35</v>
      </c>
      <c r="L627" s="1">
        <v>189</v>
      </c>
      <c r="M627" s="1">
        <v>26</v>
      </c>
      <c r="N627" s="1">
        <f>Delivery[[#This Row],[Delivery Time (min)]]-Delivery[[#This Row],[Delays (min)]]</f>
        <v>163</v>
      </c>
      <c r="O627" s="1" t="str">
        <f>IF(Delivery[[#This Row],[Delays (min)]]&gt;0,"Delayed", "On time")</f>
        <v>Delayed</v>
      </c>
      <c r="P627" s="1" t="str">
        <f>IF(Delivery[[#This Row],[Delays (min)]]&gt;15, "Extremely Delayed", IF(Delivery[[#This Row],[Delays (min)]]=0, "On time",  "Delayed"))</f>
        <v>Extremely Delayed</v>
      </c>
      <c r="Q627" s="1">
        <f>COUNTA(_xlfn.UNIQUE(Delivery[Driver ID]))</f>
        <v>100</v>
      </c>
      <c r="R627" s="1" t="s">
        <v>30</v>
      </c>
      <c r="S627" s="1">
        <f>COUNTA(_xlfn.UNIQUE(Delivery[Route]))</f>
        <v>5</v>
      </c>
      <c r="T627" s="1" t="s">
        <v>40</v>
      </c>
      <c r="U627" s="1" t="s">
        <v>20</v>
      </c>
      <c r="V627" s="1" t="s">
        <v>41</v>
      </c>
      <c r="W627" s="2">
        <v>45170.468055555553</v>
      </c>
    </row>
    <row r="628" spans="1:23" ht="15.75" customHeight="1" x14ac:dyDescent="0.35">
      <c r="A628" s="1">
        <v>1627</v>
      </c>
      <c r="B628" s="1" t="s">
        <v>741</v>
      </c>
      <c r="C628" s="1">
        <f>COUNTA(_xlfn.UNIQUE(Delivery[Delivery City]))</f>
        <v>5</v>
      </c>
      <c r="D628" s="1" t="s">
        <v>150</v>
      </c>
      <c r="E628" s="2">
        <v>45172.488194444442</v>
      </c>
      <c r="F628" s="1" t="s">
        <v>38</v>
      </c>
      <c r="G628" s="1" t="s">
        <v>62</v>
      </c>
      <c r="H628" s="20">
        <f>IFERROR(Delivery[[#This Row],[Delivery Time (min)]]/COUNTIFS(Delivery[Driver ID],Delivery[[#This Row],[Driver ID]]),"")</f>
        <v>17.153846153846153</v>
      </c>
      <c r="I628" s="17" t="str">
        <f>IFERROR((IF(COUNTIFS(Delivery[Driver ID], Delivery[[#This Row],[Driver ID]]) &lt; 16, "Under Utilized","Utilized")), "")</f>
        <v>Under Utilized</v>
      </c>
      <c r="J628" s="1" t="s">
        <v>34</v>
      </c>
      <c r="K628" s="1" t="s">
        <v>24</v>
      </c>
      <c r="L628" s="1">
        <v>223</v>
      </c>
      <c r="M628" s="1">
        <v>19</v>
      </c>
      <c r="N628" s="1">
        <f>Delivery[[#This Row],[Delivery Time (min)]]-Delivery[[#This Row],[Delays (min)]]</f>
        <v>204</v>
      </c>
      <c r="O628" s="1" t="str">
        <f>IF(Delivery[[#This Row],[Delays (min)]]&gt;0,"Delayed", "On time")</f>
        <v>Delayed</v>
      </c>
      <c r="P628" s="1" t="str">
        <f>IF(Delivery[[#This Row],[Delays (min)]]&gt;15, "Extremely Delayed", IF(Delivery[[#This Row],[Delays (min)]]=0, "On time",  "Delayed"))</f>
        <v>Extremely Delayed</v>
      </c>
      <c r="Q628" s="1">
        <f>COUNTA(_xlfn.UNIQUE(Delivery[Driver ID]))</f>
        <v>100</v>
      </c>
      <c r="R628" s="1" t="s">
        <v>25</v>
      </c>
      <c r="S628" s="1">
        <f>COUNTA(_xlfn.UNIQUE(Delivery[Route]))</f>
        <v>5</v>
      </c>
      <c r="T628" s="1" t="s">
        <v>19</v>
      </c>
      <c r="U628" s="1" t="s">
        <v>20</v>
      </c>
      <c r="V628" s="1" t="s">
        <v>21</v>
      </c>
      <c r="W628" s="2">
        <v>45170.723611111112</v>
      </c>
    </row>
    <row r="629" spans="1:23" ht="15.75" customHeight="1" x14ac:dyDescent="0.35">
      <c r="A629" s="1">
        <v>1628</v>
      </c>
      <c r="B629" s="1" t="s">
        <v>742</v>
      </c>
      <c r="C629" s="1">
        <f>COUNTA(_xlfn.UNIQUE(Delivery[Delivery City]))</f>
        <v>5</v>
      </c>
      <c r="D629" s="1" t="s">
        <v>159</v>
      </c>
      <c r="E629" s="2">
        <v>45174.395138888889</v>
      </c>
      <c r="F629" s="1" t="s">
        <v>38</v>
      </c>
      <c r="G629" s="1" t="s">
        <v>72</v>
      </c>
      <c r="H629" s="20">
        <f>IFERROR(Delivery[[#This Row],[Delivery Time (min)]]/COUNTIFS(Delivery[Driver ID],Delivery[[#This Row],[Driver ID]]),"")</f>
        <v>8.8125</v>
      </c>
      <c r="I629" s="17" t="str">
        <f>IFERROR((IF(COUNTIFS(Delivery[Driver ID], Delivery[[#This Row],[Driver ID]]) &lt; 16, "Under Utilized","Utilized")), "")</f>
        <v>Utilized</v>
      </c>
      <c r="J629" s="1" t="s">
        <v>16</v>
      </c>
      <c r="K629" s="1" t="s">
        <v>29</v>
      </c>
      <c r="L629" s="1">
        <v>141</v>
      </c>
      <c r="M629" s="1">
        <v>13</v>
      </c>
      <c r="N629" s="1">
        <f>Delivery[[#This Row],[Delivery Time (min)]]-Delivery[[#This Row],[Delays (min)]]</f>
        <v>128</v>
      </c>
      <c r="O629" s="1" t="str">
        <f>IF(Delivery[[#This Row],[Delays (min)]]&gt;0,"Delayed", "On time")</f>
        <v>Delayed</v>
      </c>
      <c r="P629" s="1" t="str">
        <f>IF(Delivery[[#This Row],[Delays (min)]]&gt;15, "Extremely Delayed", IF(Delivery[[#This Row],[Delays (min)]]=0, "On time",  "Delayed"))</f>
        <v>Delayed</v>
      </c>
      <c r="Q629" s="1">
        <f>COUNTA(_xlfn.UNIQUE(Delivery[Driver ID]))</f>
        <v>100</v>
      </c>
      <c r="R629" s="1" t="s">
        <v>18</v>
      </c>
      <c r="S629" s="1">
        <f>COUNTA(_xlfn.UNIQUE(Delivery[Route]))</f>
        <v>5</v>
      </c>
      <c r="T629" s="1" t="s">
        <v>32</v>
      </c>
      <c r="U629" s="1" t="s">
        <v>36</v>
      </c>
      <c r="V629" s="1" t="s">
        <v>37</v>
      </c>
      <c r="W629" s="2">
        <v>45170.600694444445</v>
      </c>
    </row>
    <row r="630" spans="1:23" ht="15.75" customHeight="1" x14ac:dyDescent="0.35">
      <c r="A630" s="1">
        <v>1629</v>
      </c>
      <c r="B630" s="1" t="s">
        <v>743</v>
      </c>
      <c r="C630" s="1">
        <f>COUNTA(_xlfn.UNIQUE(Delivery[Delivery City]))</f>
        <v>5</v>
      </c>
      <c r="D630" s="1" t="s">
        <v>150</v>
      </c>
      <c r="E630" s="2">
        <v>45175.49722222222</v>
      </c>
      <c r="F630" s="1" t="s">
        <v>38</v>
      </c>
      <c r="G630" s="1" t="s">
        <v>113</v>
      </c>
      <c r="H630" s="20">
        <f>IFERROR(Delivery[[#This Row],[Delivery Time (min)]]/COUNTIFS(Delivery[Driver ID],Delivery[[#This Row],[Driver ID]]),"")</f>
        <v>11.277777777777779</v>
      </c>
      <c r="I630" s="17" t="str">
        <f>IFERROR((IF(COUNTIFS(Delivery[Driver ID], Delivery[[#This Row],[Driver ID]]) &lt; 16, "Under Utilized","Utilized")), "")</f>
        <v>Utilized</v>
      </c>
      <c r="J630" s="1" t="s">
        <v>34</v>
      </c>
      <c r="K630" s="1" t="s">
        <v>35</v>
      </c>
      <c r="L630" s="1">
        <v>203</v>
      </c>
      <c r="M630" s="1">
        <v>27</v>
      </c>
      <c r="N630" s="1">
        <f>Delivery[[#This Row],[Delivery Time (min)]]-Delivery[[#This Row],[Delays (min)]]</f>
        <v>176</v>
      </c>
      <c r="O630" s="1" t="str">
        <f>IF(Delivery[[#This Row],[Delays (min)]]&gt;0,"Delayed", "On time")</f>
        <v>Delayed</v>
      </c>
      <c r="P630" s="1" t="str">
        <f>IF(Delivery[[#This Row],[Delays (min)]]&gt;15, "Extremely Delayed", IF(Delivery[[#This Row],[Delays (min)]]=0, "On time",  "Delayed"))</f>
        <v>Extremely Delayed</v>
      </c>
      <c r="Q630" s="1">
        <f>COUNTA(_xlfn.UNIQUE(Delivery[Driver ID]))</f>
        <v>100</v>
      </c>
      <c r="R630" s="1" t="s">
        <v>30</v>
      </c>
      <c r="S630" s="1">
        <f>COUNTA(_xlfn.UNIQUE(Delivery[Route]))</f>
        <v>5</v>
      </c>
      <c r="T630" s="1" t="s">
        <v>40</v>
      </c>
      <c r="U630" s="1" t="s">
        <v>20</v>
      </c>
      <c r="V630" s="1" t="s">
        <v>37</v>
      </c>
      <c r="W630" s="2">
        <v>45170.612500000003</v>
      </c>
    </row>
    <row r="631" spans="1:23" ht="15.75" customHeight="1" x14ac:dyDescent="0.35">
      <c r="A631" s="1">
        <v>1630</v>
      </c>
      <c r="B631" s="1" t="s">
        <v>744</v>
      </c>
      <c r="C631" s="1">
        <f>COUNTA(_xlfn.UNIQUE(Delivery[Delivery City]))</f>
        <v>5</v>
      </c>
      <c r="D631" s="1" t="s">
        <v>159</v>
      </c>
      <c r="E631" s="2">
        <v>45173.636111111111</v>
      </c>
      <c r="F631" s="1" t="s">
        <v>38</v>
      </c>
      <c r="G631" s="1" t="s">
        <v>81</v>
      </c>
      <c r="H631" s="20">
        <f>IFERROR(Delivery[[#This Row],[Delivery Time (min)]]/COUNTIFS(Delivery[Driver ID],Delivery[[#This Row],[Driver ID]]),"")</f>
        <v>5.32</v>
      </c>
      <c r="I631" s="17" t="str">
        <f>IFERROR((IF(COUNTIFS(Delivery[Driver ID], Delivery[[#This Row],[Driver ID]]) &lt; 16, "Under Utilized","Utilized")), "")</f>
        <v>Utilized</v>
      </c>
      <c r="J631" s="1" t="s">
        <v>16</v>
      </c>
      <c r="K631" s="1" t="s">
        <v>47</v>
      </c>
      <c r="L631" s="1">
        <v>133</v>
      </c>
      <c r="M631" s="1">
        <v>16</v>
      </c>
      <c r="N631" s="1">
        <f>Delivery[[#This Row],[Delivery Time (min)]]-Delivery[[#This Row],[Delays (min)]]</f>
        <v>117</v>
      </c>
      <c r="O631" s="1" t="str">
        <f>IF(Delivery[[#This Row],[Delays (min)]]&gt;0,"Delayed", "On time")</f>
        <v>Delayed</v>
      </c>
      <c r="P631" s="1" t="str">
        <f>IF(Delivery[[#This Row],[Delays (min)]]&gt;15, "Extremely Delayed", IF(Delivery[[#This Row],[Delays (min)]]=0, "On time",  "Delayed"))</f>
        <v>Extremely Delayed</v>
      </c>
      <c r="Q631" s="1">
        <f>COUNTA(_xlfn.UNIQUE(Delivery[Driver ID]))</f>
        <v>100</v>
      </c>
      <c r="R631" s="1" t="s">
        <v>18</v>
      </c>
      <c r="S631" s="1">
        <f>COUNTA(_xlfn.UNIQUE(Delivery[Route]))</f>
        <v>5</v>
      </c>
      <c r="T631" s="1" t="s">
        <v>32</v>
      </c>
      <c r="U631" s="1" t="s">
        <v>36</v>
      </c>
      <c r="V631" s="1" t="s">
        <v>21</v>
      </c>
      <c r="W631" s="2">
        <v>45170.377083333333</v>
      </c>
    </row>
    <row r="632" spans="1:23" ht="15.75" customHeight="1" x14ac:dyDescent="0.35">
      <c r="A632" s="1">
        <v>1631</v>
      </c>
      <c r="B632" s="1" t="s">
        <v>745</v>
      </c>
      <c r="C632" s="1">
        <f>COUNTA(_xlfn.UNIQUE(Delivery[Delivery City]))</f>
        <v>5</v>
      </c>
      <c r="D632" s="1" t="s">
        <v>154</v>
      </c>
      <c r="E632" s="2">
        <v>45172.579861111109</v>
      </c>
      <c r="F632" s="1" t="s">
        <v>14</v>
      </c>
      <c r="G632" s="1" t="s">
        <v>31</v>
      </c>
      <c r="H632" s="20">
        <f>IFERROR(Delivery[[#This Row],[Delivery Time (min)]]/COUNTIFS(Delivery[Driver ID],Delivery[[#This Row],[Driver ID]]),"")</f>
        <v>6.8235294117647056</v>
      </c>
      <c r="I632" s="17" t="str">
        <f>IFERROR((IF(COUNTIFS(Delivery[Driver ID], Delivery[[#This Row],[Driver ID]]) &lt; 16, "Under Utilized","Utilized")), "")</f>
        <v>Utilized</v>
      </c>
      <c r="J632" s="1" t="s">
        <v>23</v>
      </c>
      <c r="K632" s="1" t="s">
        <v>47</v>
      </c>
      <c r="L632" s="1">
        <v>116</v>
      </c>
      <c r="M632" s="1">
        <v>1</v>
      </c>
      <c r="N632" s="1">
        <f>Delivery[[#This Row],[Delivery Time (min)]]-Delivery[[#This Row],[Delays (min)]]</f>
        <v>115</v>
      </c>
      <c r="O632" s="1" t="str">
        <f>IF(Delivery[[#This Row],[Delays (min)]]&gt;0,"Delayed", "On time")</f>
        <v>Delayed</v>
      </c>
      <c r="P632" s="1" t="str">
        <f>IF(Delivery[[#This Row],[Delays (min)]]&gt;15, "Extremely Delayed", IF(Delivery[[#This Row],[Delays (min)]]=0, "On time",  "Delayed"))</f>
        <v>Delayed</v>
      </c>
      <c r="Q632" s="1">
        <f>COUNTA(_xlfn.UNIQUE(Delivery[Driver ID]))</f>
        <v>100</v>
      </c>
      <c r="R632" s="1" t="s">
        <v>18</v>
      </c>
      <c r="S632" s="1">
        <f>COUNTA(_xlfn.UNIQUE(Delivery[Route]))</f>
        <v>5</v>
      </c>
      <c r="T632" s="1" t="s">
        <v>43</v>
      </c>
      <c r="U632" s="1" t="s">
        <v>20</v>
      </c>
      <c r="V632" s="1" t="s">
        <v>21</v>
      </c>
      <c r="W632" s="2">
        <v>45170.436111111114</v>
      </c>
    </row>
    <row r="633" spans="1:23" ht="15.75" customHeight="1" x14ac:dyDescent="0.35">
      <c r="A633" s="1">
        <v>1632</v>
      </c>
      <c r="B633" s="1" t="s">
        <v>746</v>
      </c>
      <c r="C633" s="1">
        <f>COUNTA(_xlfn.UNIQUE(Delivery[Delivery City]))</f>
        <v>5</v>
      </c>
      <c r="D633" s="1" t="s">
        <v>150</v>
      </c>
      <c r="E633" s="2">
        <v>45170.606249999997</v>
      </c>
      <c r="F633" s="1" t="s">
        <v>14</v>
      </c>
      <c r="G633" s="1" t="s">
        <v>121</v>
      </c>
      <c r="H633" s="20">
        <f>IFERROR(Delivery[[#This Row],[Delivery Time (min)]]/COUNTIFS(Delivery[Driver ID],Delivery[[#This Row],[Driver ID]]),"")</f>
        <v>5.5</v>
      </c>
      <c r="I633" s="17" t="str">
        <f>IFERROR((IF(COUNTIFS(Delivery[Driver ID], Delivery[[#This Row],[Driver ID]]) &lt; 16, "Under Utilized","Utilized")), "")</f>
        <v>Under Utilized</v>
      </c>
      <c r="J633" s="1" t="s">
        <v>23</v>
      </c>
      <c r="K633" s="1" t="s">
        <v>24</v>
      </c>
      <c r="L633" s="1">
        <v>77</v>
      </c>
      <c r="M633" s="1">
        <v>5</v>
      </c>
      <c r="N633" s="1">
        <f>Delivery[[#This Row],[Delivery Time (min)]]-Delivery[[#This Row],[Delays (min)]]</f>
        <v>72</v>
      </c>
      <c r="O633" s="1" t="str">
        <f>IF(Delivery[[#This Row],[Delays (min)]]&gt;0,"Delayed", "On time")</f>
        <v>Delayed</v>
      </c>
      <c r="P633" s="1" t="str">
        <f>IF(Delivery[[#This Row],[Delays (min)]]&gt;15, "Extremely Delayed", IF(Delivery[[#This Row],[Delays (min)]]=0, "On time",  "Delayed"))</f>
        <v>Delayed</v>
      </c>
      <c r="Q633" s="1">
        <f>COUNTA(_xlfn.UNIQUE(Delivery[Driver ID]))</f>
        <v>100</v>
      </c>
      <c r="R633" s="1" t="s">
        <v>30</v>
      </c>
      <c r="S633" s="1">
        <f>COUNTA(_xlfn.UNIQUE(Delivery[Route]))</f>
        <v>5</v>
      </c>
      <c r="T633" s="1" t="s">
        <v>40</v>
      </c>
      <c r="U633" s="1" t="s">
        <v>27</v>
      </c>
      <c r="V633" s="1" t="s">
        <v>37</v>
      </c>
      <c r="W633" s="2">
        <v>45170.39166666667</v>
      </c>
    </row>
    <row r="634" spans="1:23" ht="15.75" customHeight="1" x14ac:dyDescent="0.35">
      <c r="A634" s="1">
        <v>1633</v>
      </c>
      <c r="B634" s="1" t="s">
        <v>747</v>
      </c>
      <c r="C634" s="1">
        <f>COUNTA(_xlfn.UNIQUE(Delivery[Delivery City]))</f>
        <v>5</v>
      </c>
      <c r="D634" s="1" t="s">
        <v>150</v>
      </c>
      <c r="E634" s="2">
        <v>45174.621527777781</v>
      </c>
      <c r="F634" s="1" t="s">
        <v>14</v>
      </c>
      <c r="G634" s="1" t="s">
        <v>49</v>
      </c>
      <c r="H634" s="20">
        <f>IFERROR(Delivery[[#This Row],[Delivery Time (min)]]/COUNTIFS(Delivery[Driver ID],Delivery[[#This Row],[Driver ID]]),"")</f>
        <v>5.916666666666667</v>
      </c>
      <c r="I634" s="17" t="str">
        <f>IFERROR((IF(COUNTIFS(Delivery[Driver ID], Delivery[[#This Row],[Driver ID]]) &lt; 16, "Under Utilized","Utilized")), "")</f>
        <v>Under Utilized</v>
      </c>
      <c r="J634" s="1" t="s">
        <v>34</v>
      </c>
      <c r="K634" s="1" t="s">
        <v>29</v>
      </c>
      <c r="L634" s="1">
        <v>71</v>
      </c>
      <c r="M634" s="1">
        <v>13</v>
      </c>
      <c r="N634" s="1">
        <f>Delivery[[#This Row],[Delivery Time (min)]]-Delivery[[#This Row],[Delays (min)]]</f>
        <v>58</v>
      </c>
      <c r="O634" s="1" t="str">
        <f>IF(Delivery[[#This Row],[Delays (min)]]&gt;0,"Delayed", "On time")</f>
        <v>Delayed</v>
      </c>
      <c r="P634" s="1" t="str">
        <f>IF(Delivery[[#This Row],[Delays (min)]]&gt;15, "Extremely Delayed", IF(Delivery[[#This Row],[Delays (min)]]=0, "On time",  "Delayed"))</f>
        <v>Delayed</v>
      </c>
      <c r="Q634" s="1">
        <f>COUNTA(_xlfn.UNIQUE(Delivery[Driver ID]))</f>
        <v>100</v>
      </c>
      <c r="R634" s="1" t="s">
        <v>18</v>
      </c>
      <c r="S634" s="1">
        <f>COUNTA(_xlfn.UNIQUE(Delivery[Route]))</f>
        <v>5</v>
      </c>
      <c r="T634" s="1" t="s">
        <v>19</v>
      </c>
      <c r="U634" s="1" t="s">
        <v>36</v>
      </c>
      <c r="V634" s="1" t="s">
        <v>41</v>
      </c>
      <c r="W634" s="2">
        <v>45170.43472222222</v>
      </c>
    </row>
    <row r="635" spans="1:23" ht="15.75" customHeight="1" x14ac:dyDescent="0.35">
      <c r="A635" s="1">
        <v>1634</v>
      </c>
      <c r="B635" s="1" t="s">
        <v>748</v>
      </c>
      <c r="C635" s="1">
        <f>COUNTA(_xlfn.UNIQUE(Delivery[Delivery City]))</f>
        <v>5</v>
      </c>
      <c r="D635" s="1" t="s">
        <v>156</v>
      </c>
      <c r="E635" s="2">
        <v>45170.685416666667</v>
      </c>
      <c r="F635" s="1" t="s">
        <v>38</v>
      </c>
      <c r="G635" s="1" t="s">
        <v>70</v>
      </c>
      <c r="H635" s="20">
        <f>IFERROR(Delivery[[#This Row],[Delivery Time (min)]]/COUNTIFS(Delivery[Driver ID],Delivery[[#This Row],[Driver ID]]),"")</f>
        <v>6.2857142857142856</v>
      </c>
      <c r="I635" s="17" t="str">
        <f>IFERROR((IF(COUNTIFS(Delivery[Driver ID], Delivery[[#This Row],[Driver ID]]) &lt; 16, "Under Utilized","Utilized")), "")</f>
        <v>Under Utilized</v>
      </c>
      <c r="J635" s="1" t="s">
        <v>34</v>
      </c>
      <c r="K635" s="1" t="s">
        <v>35</v>
      </c>
      <c r="L635" s="1">
        <v>88</v>
      </c>
      <c r="M635" s="1">
        <v>14</v>
      </c>
      <c r="N635" s="1">
        <f>Delivery[[#This Row],[Delivery Time (min)]]-Delivery[[#This Row],[Delays (min)]]</f>
        <v>74</v>
      </c>
      <c r="O635" s="1" t="str">
        <f>IF(Delivery[[#This Row],[Delays (min)]]&gt;0,"Delayed", "On time")</f>
        <v>Delayed</v>
      </c>
      <c r="P635" s="1" t="str">
        <f>IF(Delivery[[#This Row],[Delays (min)]]&gt;15, "Extremely Delayed", IF(Delivery[[#This Row],[Delays (min)]]=0, "On time",  "Delayed"))</f>
        <v>Delayed</v>
      </c>
      <c r="Q635" s="1">
        <f>COUNTA(_xlfn.UNIQUE(Delivery[Driver ID]))</f>
        <v>100</v>
      </c>
      <c r="R635" s="1" t="s">
        <v>30</v>
      </c>
      <c r="S635" s="1">
        <f>COUNTA(_xlfn.UNIQUE(Delivery[Route]))</f>
        <v>5</v>
      </c>
      <c r="T635" s="1" t="s">
        <v>32</v>
      </c>
      <c r="U635" s="1" t="s">
        <v>36</v>
      </c>
      <c r="V635" s="1" t="s">
        <v>21</v>
      </c>
      <c r="W635" s="2">
        <v>45170.605555555558</v>
      </c>
    </row>
    <row r="636" spans="1:23" ht="15.75" customHeight="1" x14ac:dyDescent="0.35">
      <c r="A636" s="1">
        <v>1635</v>
      </c>
      <c r="B636" s="1" t="s">
        <v>749</v>
      </c>
      <c r="C636" s="1">
        <f>COUNTA(_xlfn.UNIQUE(Delivery[Delivery City]))</f>
        <v>5</v>
      </c>
      <c r="D636" s="1" t="s">
        <v>154</v>
      </c>
      <c r="E636" s="2">
        <v>45173.602777777778</v>
      </c>
      <c r="F636" s="1" t="s">
        <v>38</v>
      </c>
      <c r="G636" s="1" t="s">
        <v>31</v>
      </c>
      <c r="H636" s="20">
        <f>IFERROR(Delivery[[#This Row],[Delivery Time (min)]]/COUNTIFS(Delivery[Driver ID],Delivery[[#This Row],[Driver ID]]),"")</f>
        <v>7.5882352941176467</v>
      </c>
      <c r="I636" s="17" t="str">
        <f>IFERROR((IF(COUNTIFS(Delivery[Driver ID], Delivery[[#This Row],[Driver ID]]) &lt; 16, "Under Utilized","Utilized")), "")</f>
        <v>Utilized</v>
      </c>
      <c r="J636" s="1" t="s">
        <v>16</v>
      </c>
      <c r="K636" s="1" t="s">
        <v>35</v>
      </c>
      <c r="L636" s="1">
        <v>129</v>
      </c>
      <c r="M636" s="1">
        <v>24</v>
      </c>
      <c r="N636" s="1">
        <f>Delivery[[#This Row],[Delivery Time (min)]]-Delivery[[#This Row],[Delays (min)]]</f>
        <v>105</v>
      </c>
      <c r="O636" s="1" t="str">
        <f>IF(Delivery[[#This Row],[Delays (min)]]&gt;0,"Delayed", "On time")</f>
        <v>Delayed</v>
      </c>
      <c r="P636" s="1" t="str">
        <f>IF(Delivery[[#This Row],[Delays (min)]]&gt;15, "Extremely Delayed", IF(Delivery[[#This Row],[Delays (min)]]=0, "On time",  "Delayed"))</f>
        <v>Extremely Delayed</v>
      </c>
      <c r="Q636" s="1">
        <f>COUNTA(_xlfn.UNIQUE(Delivery[Driver ID]))</f>
        <v>100</v>
      </c>
      <c r="R636" s="1" t="s">
        <v>25</v>
      </c>
      <c r="S636" s="1">
        <f>COUNTA(_xlfn.UNIQUE(Delivery[Route]))</f>
        <v>5</v>
      </c>
      <c r="T636" s="1" t="s">
        <v>43</v>
      </c>
      <c r="U636" s="1" t="s">
        <v>20</v>
      </c>
      <c r="V636" s="1" t="s">
        <v>41</v>
      </c>
      <c r="W636" s="2">
        <v>45170.39166666667</v>
      </c>
    </row>
    <row r="637" spans="1:23" ht="15.75" customHeight="1" x14ac:dyDescent="0.35">
      <c r="A637" s="1">
        <v>1636</v>
      </c>
      <c r="B637" s="1" t="s">
        <v>342</v>
      </c>
      <c r="C637" s="1">
        <f>COUNTA(_xlfn.UNIQUE(Delivery[Delivery City]))</f>
        <v>5</v>
      </c>
      <c r="D637" s="1" t="s">
        <v>150</v>
      </c>
      <c r="E637" s="2">
        <v>45174.676388888889</v>
      </c>
      <c r="F637" s="1" t="s">
        <v>14</v>
      </c>
      <c r="G637" s="1" t="s">
        <v>54</v>
      </c>
      <c r="H637" s="20">
        <f>IFERROR(Delivery[[#This Row],[Delivery Time (min)]]/COUNTIFS(Delivery[Driver ID],Delivery[[#This Row],[Driver ID]]),"")</f>
        <v>8.5333333333333332</v>
      </c>
      <c r="I637" s="17" t="str">
        <f>IFERROR((IF(COUNTIFS(Delivery[Driver ID], Delivery[[#This Row],[Driver ID]]) &lt; 16, "Under Utilized","Utilized")), "")</f>
        <v>Under Utilized</v>
      </c>
      <c r="J637" s="1" t="s">
        <v>34</v>
      </c>
      <c r="K637" s="1" t="s">
        <v>35</v>
      </c>
      <c r="L637" s="1">
        <v>128</v>
      </c>
      <c r="M637" s="1">
        <v>3</v>
      </c>
      <c r="N637" s="1">
        <f>Delivery[[#This Row],[Delivery Time (min)]]-Delivery[[#This Row],[Delays (min)]]</f>
        <v>125</v>
      </c>
      <c r="O637" s="1" t="str">
        <f>IF(Delivery[[#This Row],[Delays (min)]]&gt;0,"Delayed", "On time")</f>
        <v>Delayed</v>
      </c>
      <c r="P637" s="1" t="str">
        <f>IF(Delivery[[#This Row],[Delays (min)]]&gt;15, "Extremely Delayed", IF(Delivery[[#This Row],[Delays (min)]]=0, "On time",  "Delayed"))</f>
        <v>Delayed</v>
      </c>
      <c r="Q637" s="1">
        <f>COUNTA(_xlfn.UNIQUE(Delivery[Driver ID]))</f>
        <v>100</v>
      </c>
      <c r="R637" s="1" t="s">
        <v>25</v>
      </c>
      <c r="S637" s="1">
        <f>COUNTA(_xlfn.UNIQUE(Delivery[Route]))</f>
        <v>5</v>
      </c>
      <c r="T637" s="1" t="s">
        <v>32</v>
      </c>
      <c r="U637" s="1" t="s">
        <v>27</v>
      </c>
      <c r="V637" s="1" t="s">
        <v>41</v>
      </c>
      <c r="W637" s="2">
        <v>45170.546527777777</v>
      </c>
    </row>
    <row r="638" spans="1:23" ht="15.75" customHeight="1" x14ac:dyDescent="0.35">
      <c r="A638" s="1">
        <v>1637</v>
      </c>
      <c r="B638" s="1" t="s">
        <v>750</v>
      </c>
      <c r="C638" s="1">
        <f>COUNTA(_xlfn.UNIQUE(Delivery[Delivery City]))</f>
        <v>5</v>
      </c>
      <c r="D638" s="1" t="s">
        <v>154</v>
      </c>
      <c r="E638" s="2">
        <v>45173.540972222225</v>
      </c>
      <c r="F638" s="1" t="s">
        <v>14</v>
      </c>
      <c r="G638" s="1" t="s">
        <v>112</v>
      </c>
      <c r="H638" s="20">
        <f>IFERROR(Delivery[[#This Row],[Delivery Time (min)]]/COUNTIFS(Delivery[Driver ID],Delivery[[#This Row],[Driver ID]]),"")</f>
        <v>10.199999999999999</v>
      </c>
      <c r="I638" s="17" t="str">
        <f>IFERROR((IF(COUNTIFS(Delivery[Driver ID], Delivery[[#This Row],[Driver ID]]) &lt; 16, "Under Utilized","Utilized")), "")</f>
        <v>Utilized</v>
      </c>
      <c r="J638" s="1" t="s">
        <v>23</v>
      </c>
      <c r="K638" s="1" t="s">
        <v>24</v>
      </c>
      <c r="L638" s="1">
        <v>204</v>
      </c>
      <c r="M638" s="1">
        <v>24</v>
      </c>
      <c r="N638" s="1">
        <f>Delivery[[#This Row],[Delivery Time (min)]]-Delivery[[#This Row],[Delays (min)]]</f>
        <v>180</v>
      </c>
      <c r="O638" s="1" t="str">
        <f>IF(Delivery[[#This Row],[Delays (min)]]&gt;0,"Delayed", "On time")</f>
        <v>Delayed</v>
      </c>
      <c r="P638" s="1" t="str">
        <f>IF(Delivery[[#This Row],[Delays (min)]]&gt;15, "Extremely Delayed", IF(Delivery[[#This Row],[Delays (min)]]=0, "On time",  "Delayed"))</f>
        <v>Extremely Delayed</v>
      </c>
      <c r="Q638" s="1">
        <f>COUNTA(_xlfn.UNIQUE(Delivery[Driver ID]))</f>
        <v>100</v>
      </c>
      <c r="R638" s="1" t="s">
        <v>18</v>
      </c>
      <c r="S638" s="1">
        <f>COUNTA(_xlfn.UNIQUE(Delivery[Route]))</f>
        <v>5</v>
      </c>
      <c r="T638" s="1" t="s">
        <v>19</v>
      </c>
      <c r="U638" s="1" t="s">
        <v>36</v>
      </c>
      <c r="V638" s="1" t="s">
        <v>37</v>
      </c>
      <c r="W638" s="2">
        <v>45170.421527777777</v>
      </c>
    </row>
    <row r="639" spans="1:23" ht="15.75" customHeight="1" x14ac:dyDescent="0.35">
      <c r="A639" s="1">
        <v>1638</v>
      </c>
      <c r="B639" s="1" t="s">
        <v>751</v>
      </c>
      <c r="C639" s="1">
        <f>COUNTA(_xlfn.UNIQUE(Delivery[Delivery City]))</f>
        <v>5</v>
      </c>
      <c r="D639" s="1" t="s">
        <v>159</v>
      </c>
      <c r="E639" s="2">
        <v>45172.679861111108</v>
      </c>
      <c r="F639" s="1" t="s">
        <v>38</v>
      </c>
      <c r="G639" s="1" t="s">
        <v>83</v>
      </c>
      <c r="H639" s="20">
        <f>IFERROR(Delivery[[#This Row],[Delivery Time (min)]]/COUNTIFS(Delivery[Driver ID],Delivery[[#This Row],[Driver ID]]),"")</f>
        <v>6.5714285714285712</v>
      </c>
      <c r="I639" s="17" t="str">
        <f>IFERROR((IF(COUNTIFS(Delivery[Driver ID], Delivery[[#This Row],[Driver ID]]) &lt; 16, "Under Utilized","Utilized")), "")</f>
        <v>Under Utilized</v>
      </c>
      <c r="J639" s="1" t="s">
        <v>34</v>
      </c>
      <c r="K639" s="1" t="s">
        <v>47</v>
      </c>
      <c r="L639" s="1">
        <v>92</v>
      </c>
      <c r="M639" s="1">
        <v>25</v>
      </c>
      <c r="N639" s="1">
        <f>Delivery[[#This Row],[Delivery Time (min)]]-Delivery[[#This Row],[Delays (min)]]</f>
        <v>67</v>
      </c>
      <c r="O639" s="1" t="str">
        <f>IF(Delivery[[#This Row],[Delays (min)]]&gt;0,"Delayed", "On time")</f>
        <v>Delayed</v>
      </c>
      <c r="P639" s="1" t="str">
        <f>IF(Delivery[[#This Row],[Delays (min)]]&gt;15, "Extremely Delayed", IF(Delivery[[#This Row],[Delays (min)]]=0, "On time",  "Delayed"))</f>
        <v>Extremely Delayed</v>
      </c>
      <c r="Q639" s="1">
        <f>COUNTA(_xlfn.UNIQUE(Delivery[Driver ID]))</f>
        <v>100</v>
      </c>
      <c r="R639" s="1" t="s">
        <v>25</v>
      </c>
      <c r="S639" s="1">
        <f>COUNTA(_xlfn.UNIQUE(Delivery[Route]))</f>
        <v>5</v>
      </c>
      <c r="T639" s="1" t="s">
        <v>43</v>
      </c>
      <c r="U639" s="1" t="s">
        <v>36</v>
      </c>
      <c r="V639" s="1" t="s">
        <v>37</v>
      </c>
      <c r="W639" s="2">
        <v>45170.64166666667</v>
      </c>
    </row>
    <row r="640" spans="1:23" ht="15.75" customHeight="1" x14ac:dyDescent="0.35">
      <c r="A640" s="1">
        <v>1639</v>
      </c>
      <c r="B640" s="1" t="s">
        <v>752</v>
      </c>
      <c r="C640" s="1">
        <f>COUNTA(_xlfn.UNIQUE(Delivery[Delivery City]))</f>
        <v>5</v>
      </c>
      <c r="D640" s="1" t="s">
        <v>159</v>
      </c>
      <c r="E640" s="2">
        <v>45173.57708333333</v>
      </c>
      <c r="F640" s="1" t="s">
        <v>14</v>
      </c>
      <c r="G640" s="1" t="s">
        <v>131</v>
      </c>
      <c r="H640" s="20">
        <f>IFERROR(Delivery[[#This Row],[Delivery Time (min)]]/COUNTIFS(Delivery[Driver ID],Delivery[[#This Row],[Driver ID]]),"")</f>
        <v>19.222222222222221</v>
      </c>
      <c r="I640" s="17" t="str">
        <f>IFERROR((IF(COUNTIFS(Delivery[Driver ID], Delivery[[#This Row],[Driver ID]]) &lt; 16, "Under Utilized","Utilized")), "")</f>
        <v>Under Utilized</v>
      </c>
      <c r="J640" s="1" t="s">
        <v>23</v>
      </c>
      <c r="K640" s="1" t="s">
        <v>29</v>
      </c>
      <c r="L640" s="1">
        <v>173</v>
      </c>
      <c r="M640" s="1">
        <v>16</v>
      </c>
      <c r="N640" s="1">
        <f>Delivery[[#This Row],[Delivery Time (min)]]-Delivery[[#This Row],[Delays (min)]]</f>
        <v>157</v>
      </c>
      <c r="O640" s="1" t="str">
        <f>IF(Delivery[[#This Row],[Delays (min)]]&gt;0,"Delayed", "On time")</f>
        <v>Delayed</v>
      </c>
      <c r="P640" s="1" t="str">
        <f>IF(Delivery[[#This Row],[Delays (min)]]&gt;15, "Extremely Delayed", IF(Delivery[[#This Row],[Delays (min)]]=0, "On time",  "Delayed"))</f>
        <v>Extremely Delayed</v>
      </c>
      <c r="Q640" s="1">
        <f>COUNTA(_xlfn.UNIQUE(Delivery[Driver ID]))</f>
        <v>100</v>
      </c>
      <c r="R640" s="1" t="s">
        <v>18</v>
      </c>
      <c r="S640" s="1">
        <f>COUNTA(_xlfn.UNIQUE(Delivery[Route]))</f>
        <v>5</v>
      </c>
      <c r="T640" s="1" t="s">
        <v>43</v>
      </c>
      <c r="U640" s="1" t="s">
        <v>27</v>
      </c>
      <c r="V640" s="1" t="s">
        <v>41</v>
      </c>
      <c r="W640" s="2">
        <v>45170.504861111112</v>
      </c>
    </row>
    <row r="641" spans="1:23" ht="15.75" customHeight="1" x14ac:dyDescent="0.35">
      <c r="A641" s="1">
        <v>1640</v>
      </c>
      <c r="B641" s="1" t="s">
        <v>753</v>
      </c>
      <c r="C641" s="1">
        <f>COUNTA(_xlfn.UNIQUE(Delivery[Delivery City]))</f>
        <v>5</v>
      </c>
      <c r="D641" s="1" t="s">
        <v>159</v>
      </c>
      <c r="E641" s="2">
        <v>45174.623611111114</v>
      </c>
      <c r="F641" s="1" t="s">
        <v>38</v>
      </c>
      <c r="G641" s="1" t="s">
        <v>71</v>
      </c>
      <c r="H641" s="20">
        <f>IFERROR(Delivery[[#This Row],[Delivery Time (min)]]/COUNTIFS(Delivery[Driver ID],Delivery[[#This Row],[Driver ID]]),"")</f>
        <v>8.52</v>
      </c>
      <c r="I641" s="17" t="str">
        <f>IFERROR((IF(COUNTIFS(Delivery[Driver ID], Delivery[[#This Row],[Driver ID]]) &lt; 16, "Under Utilized","Utilized")), "")</f>
        <v>Utilized</v>
      </c>
      <c r="J641" s="1" t="s">
        <v>23</v>
      </c>
      <c r="K641" s="1" t="s">
        <v>47</v>
      </c>
      <c r="L641" s="1">
        <v>213</v>
      </c>
      <c r="M641" s="1">
        <v>21</v>
      </c>
      <c r="N641" s="1">
        <f>Delivery[[#This Row],[Delivery Time (min)]]-Delivery[[#This Row],[Delays (min)]]</f>
        <v>192</v>
      </c>
      <c r="O641" s="1" t="str">
        <f>IF(Delivery[[#This Row],[Delays (min)]]&gt;0,"Delayed", "On time")</f>
        <v>Delayed</v>
      </c>
      <c r="P641" s="1" t="str">
        <f>IF(Delivery[[#This Row],[Delays (min)]]&gt;15, "Extremely Delayed", IF(Delivery[[#This Row],[Delays (min)]]=0, "On time",  "Delayed"))</f>
        <v>Extremely Delayed</v>
      </c>
      <c r="Q641" s="1">
        <f>COUNTA(_xlfn.UNIQUE(Delivery[Driver ID]))</f>
        <v>100</v>
      </c>
      <c r="R641" s="1" t="s">
        <v>25</v>
      </c>
      <c r="S641" s="1">
        <f>COUNTA(_xlfn.UNIQUE(Delivery[Route]))</f>
        <v>5</v>
      </c>
      <c r="T641" s="1" t="s">
        <v>26</v>
      </c>
      <c r="U641" s="1" t="s">
        <v>36</v>
      </c>
      <c r="V641" s="1" t="s">
        <v>37</v>
      </c>
      <c r="W641" s="2">
        <v>45170.678472222222</v>
      </c>
    </row>
    <row r="642" spans="1:23" ht="15.75" customHeight="1" x14ac:dyDescent="0.35">
      <c r="A642" s="1">
        <v>1641</v>
      </c>
      <c r="B642" s="1" t="s">
        <v>754</v>
      </c>
      <c r="C642" s="1">
        <f>COUNTA(_xlfn.UNIQUE(Delivery[Delivery City]))</f>
        <v>5</v>
      </c>
      <c r="D642" s="1" t="s">
        <v>167</v>
      </c>
      <c r="E642" s="2">
        <v>45172.623611111114</v>
      </c>
      <c r="F642" s="1" t="s">
        <v>38</v>
      </c>
      <c r="G642" s="1" t="s">
        <v>113</v>
      </c>
      <c r="H642" s="20">
        <f>IFERROR(Delivery[[#This Row],[Delivery Time (min)]]/COUNTIFS(Delivery[Driver ID],Delivery[[#This Row],[Driver ID]]),"")</f>
        <v>7.333333333333333</v>
      </c>
      <c r="I642" s="17" t="str">
        <f>IFERROR((IF(COUNTIFS(Delivery[Driver ID], Delivery[[#This Row],[Driver ID]]) &lt; 16, "Under Utilized","Utilized")), "")</f>
        <v>Utilized</v>
      </c>
      <c r="J642" s="1" t="s">
        <v>23</v>
      </c>
      <c r="K642" s="1" t="s">
        <v>29</v>
      </c>
      <c r="L642" s="1">
        <v>132</v>
      </c>
      <c r="M642" s="1">
        <v>9</v>
      </c>
      <c r="N642" s="1">
        <f>Delivery[[#This Row],[Delivery Time (min)]]-Delivery[[#This Row],[Delays (min)]]</f>
        <v>123</v>
      </c>
      <c r="O642" s="1" t="str">
        <f>IF(Delivery[[#This Row],[Delays (min)]]&gt;0,"Delayed", "On time")</f>
        <v>Delayed</v>
      </c>
      <c r="P642" s="1" t="str">
        <f>IF(Delivery[[#This Row],[Delays (min)]]&gt;15, "Extremely Delayed", IF(Delivery[[#This Row],[Delays (min)]]=0, "On time",  "Delayed"))</f>
        <v>Delayed</v>
      </c>
      <c r="Q642" s="1">
        <f>COUNTA(_xlfn.UNIQUE(Delivery[Driver ID]))</f>
        <v>100</v>
      </c>
      <c r="R642" s="1" t="s">
        <v>18</v>
      </c>
      <c r="S642" s="1">
        <f>COUNTA(_xlfn.UNIQUE(Delivery[Route]))</f>
        <v>5</v>
      </c>
      <c r="T642" s="1" t="s">
        <v>40</v>
      </c>
      <c r="U642" s="1" t="s">
        <v>27</v>
      </c>
      <c r="V642" s="1" t="s">
        <v>41</v>
      </c>
      <c r="W642" s="2">
        <v>45170.459722222222</v>
      </c>
    </row>
    <row r="643" spans="1:23" ht="15.75" customHeight="1" x14ac:dyDescent="0.35">
      <c r="A643" s="1">
        <v>1642</v>
      </c>
      <c r="B643" s="1" t="s">
        <v>755</v>
      </c>
      <c r="C643" s="1">
        <f>COUNTA(_xlfn.UNIQUE(Delivery[Delivery City]))</f>
        <v>5</v>
      </c>
      <c r="D643" s="1" t="s">
        <v>150</v>
      </c>
      <c r="E643" s="2">
        <v>45175.668749999997</v>
      </c>
      <c r="F643" s="1" t="s">
        <v>38</v>
      </c>
      <c r="G643" s="1" t="s">
        <v>50</v>
      </c>
      <c r="H643" s="20">
        <f>IFERROR(Delivery[[#This Row],[Delivery Time (min)]]/COUNTIFS(Delivery[Driver ID],Delivery[[#This Row],[Driver ID]]),"")</f>
        <v>5.615384615384615</v>
      </c>
      <c r="I643" s="17" t="str">
        <f>IFERROR((IF(COUNTIFS(Delivery[Driver ID], Delivery[[#This Row],[Driver ID]]) &lt; 16, "Under Utilized","Utilized")), "")</f>
        <v>Under Utilized</v>
      </c>
      <c r="J643" s="1" t="s">
        <v>16</v>
      </c>
      <c r="K643" s="1" t="s">
        <v>29</v>
      </c>
      <c r="L643" s="1">
        <v>73</v>
      </c>
      <c r="M643" s="1">
        <v>8</v>
      </c>
      <c r="N643" s="1">
        <f>Delivery[[#This Row],[Delivery Time (min)]]-Delivery[[#This Row],[Delays (min)]]</f>
        <v>65</v>
      </c>
      <c r="O643" s="1" t="str">
        <f>IF(Delivery[[#This Row],[Delays (min)]]&gt;0,"Delayed", "On time")</f>
        <v>Delayed</v>
      </c>
      <c r="P643" s="1" t="str">
        <f>IF(Delivery[[#This Row],[Delays (min)]]&gt;15, "Extremely Delayed", IF(Delivery[[#This Row],[Delays (min)]]=0, "On time",  "Delayed"))</f>
        <v>Delayed</v>
      </c>
      <c r="Q643" s="1">
        <f>COUNTA(_xlfn.UNIQUE(Delivery[Driver ID]))</f>
        <v>100</v>
      </c>
      <c r="R643" s="1" t="s">
        <v>18</v>
      </c>
      <c r="S643" s="1">
        <f>COUNTA(_xlfn.UNIQUE(Delivery[Route]))</f>
        <v>5</v>
      </c>
      <c r="T643" s="1" t="s">
        <v>19</v>
      </c>
      <c r="U643" s="1" t="s">
        <v>27</v>
      </c>
      <c r="V643" s="1" t="s">
        <v>41</v>
      </c>
      <c r="W643" s="2">
        <v>45170.50277777778</v>
      </c>
    </row>
    <row r="644" spans="1:23" ht="15.75" customHeight="1" x14ac:dyDescent="0.35">
      <c r="A644" s="1">
        <v>1643</v>
      </c>
      <c r="B644" s="1" t="s">
        <v>756</v>
      </c>
      <c r="C644" s="1">
        <f>COUNTA(_xlfn.UNIQUE(Delivery[Delivery City]))</f>
        <v>5</v>
      </c>
      <c r="D644" s="1" t="s">
        <v>159</v>
      </c>
      <c r="E644" s="2">
        <v>45177.543749999997</v>
      </c>
      <c r="F644" s="1" t="s">
        <v>14</v>
      </c>
      <c r="G644" s="1" t="s">
        <v>72</v>
      </c>
      <c r="H644" s="20">
        <f>IFERROR(Delivery[[#This Row],[Delivery Time (min)]]/COUNTIFS(Delivery[Driver ID],Delivery[[#This Row],[Driver ID]]),"")</f>
        <v>9.6875</v>
      </c>
      <c r="I644" s="17" t="str">
        <f>IFERROR((IF(COUNTIFS(Delivery[Driver ID], Delivery[[#This Row],[Driver ID]]) &lt; 16, "Under Utilized","Utilized")), "")</f>
        <v>Utilized</v>
      </c>
      <c r="J644" s="1" t="s">
        <v>16</v>
      </c>
      <c r="K644" s="1" t="s">
        <v>29</v>
      </c>
      <c r="L644" s="1">
        <v>155</v>
      </c>
      <c r="M644" s="1">
        <v>22</v>
      </c>
      <c r="N644" s="1">
        <f>Delivery[[#This Row],[Delivery Time (min)]]-Delivery[[#This Row],[Delays (min)]]</f>
        <v>133</v>
      </c>
      <c r="O644" s="1" t="str">
        <f>IF(Delivery[[#This Row],[Delays (min)]]&gt;0,"Delayed", "On time")</f>
        <v>Delayed</v>
      </c>
      <c r="P644" s="1" t="str">
        <f>IF(Delivery[[#This Row],[Delays (min)]]&gt;15, "Extremely Delayed", IF(Delivery[[#This Row],[Delays (min)]]=0, "On time",  "Delayed"))</f>
        <v>Extremely Delayed</v>
      </c>
      <c r="Q644" s="1">
        <f>COUNTA(_xlfn.UNIQUE(Delivery[Driver ID]))</f>
        <v>100</v>
      </c>
      <c r="R644" s="1" t="s">
        <v>30</v>
      </c>
      <c r="S644" s="1">
        <f>COUNTA(_xlfn.UNIQUE(Delivery[Route]))</f>
        <v>5</v>
      </c>
      <c r="T644" s="1" t="s">
        <v>26</v>
      </c>
      <c r="U644" s="1" t="s">
        <v>36</v>
      </c>
      <c r="V644" s="1" t="s">
        <v>41</v>
      </c>
      <c r="W644" s="2">
        <v>45170.589583333334</v>
      </c>
    </row>
    <row r="645" spans="1:23" ht="15.75" customHeight="1" x14ac:dyDescent="0.35">
      <c r="A645" s="1">
        <v>1644</v>
      </c>
      <c r="B645" s="1" t="s">
        <v>757</v>
      </c>
      <c r="C645" s="1">
        <f>COUNTA(_xlfn.UNIQUE(Delivery[Delivery City]))</f>
        <v>5</v>
      </c>
      <c r="D645" s="1" t="s">
        <v>156</v>
      </c>
      <c r="E645" s="2">
        <v>45174.665972222225</v>
      </c>
      <c r="F645" s="1" t="s">
        <v>14</v>
      </c>
      <c r="G645" s="1" t="s">
        <v>134</v>
      </c>
      <c r="H645" s="20">
        <f>IFERROR(Delivery[[#This Row],[Delivery Time (min)]]/COUNTIFS(Delivery[Driver ID],Delivery[[#This Row],[Driver ID]]),"")</f>
        <v>17.384615384615383</v>
      </c>
      <c r="I645" s="17" t="str">
        <f>IFERROR((IF(COUNTIFS(Delivery[Driver ID], Delivery[[#This Row],[Driver ID]]) &lt; 16, "Under Utilized","Utilized")), "")</f>
        <v>Under Utilized</v>
      </c>
      <c r="J645" s="1" t="s">
        <v>23</v>
      </c>
      <c r="K645" s="1" t="s">
        <v>17</v>
      </c>
      <c r="L645" s="1">
        <v>226</v>
      </c>
      <c r="M645" s="1">
        <v>15</v>
      </c>
      <c r="N645" s="1">
        <f>Delivery[[#This Row],[Delivery Time (min)]]-Delivery[[#This Row],[Delays (min)]]</f>
        <v>211</v>
      </c>
      <c r="O645" s="1" t="str">
        <f>IF(Delivery[[#This Row],[Delays (min)]]&gt;0,"Delayed", "On time")</f>
        <v>Delayed</v>
      </c>
      <c r="P645" s="1" t="str">
        <f>IF(Delivery[[#This Row],[Delays (min)]]&gt;15, "Extremely Delayed", IF(Delivery[[#This Row],[Delays (min)]]=0, "On time",  "Delayed"))</f>
        <v>Delayed</v>
      </c>
      <c r="Q645" s="1">
        <f>COUNTA(_xlfn.UNIQUE(Delivery[Driver ID]))</f>
        <v>100</v>
      </c>
      <c r="R645" s="1" t="s">
        <v>18</v>
      </c>
      <c r="S645" s="1">
        <f>COUNTA(_xlfn.UNIQUE(Delivery[Route]))</f>
        <v>5</v>
      </c>
      <c r="T645" s="1" t="s">
        <v>43</v>
      </c>
      <c r="U645" s="1" t="s">
        <v>36</v>
      </c>
      <c r="V645" s="1" t="s">
        <v>41</v>
      </c>
      <c r="W645" s="2">
        <v>45170.453472222223</v>
      </c>
    </row>
    <row r="646" spans="1:23" ht="15.75" customHeight="1" x14ac:dyDescent="0.35">
      <c r="A646" s="1">
        <v>1645</v>
      </c>
      <c r="B646" s="1" t="s">
        <v>508</v>
      </c>
      <c r="C646" s="1">
        <f>COUNTA(_xlfn.UNIQUE(Delivery[Delivery City]))</f>
        <v>5</v>
      </c>
      <c r="D646" s="1" t="s">
        <v>159</v>
      </c>
      <c r="E646" s="2">
        <v>45175.350694444445</v>
      </c>
      <c r="F646" s="1" t="s">
        <v>38</v>
      </c>
      <c r="G646" s="1" t="s">
        <v>94</v>
      </c>
      <c r="H646" s="20">
        <f>IFERROR(Delivery[[#This Row],[Delivery Time (min)]]/COUNTIFS(Delivery[Driver ID],Delivery[[#This Row],[Driver ID]]),"")</f>
        <v>8.4090909090909083</v>
      </c>
      <c r="I646" s="17" t="str">
        <f>IFERROR((IF(COUNTIFS(Delivery[Driver ID], Delivery[[#This Row],[Driver ID]]) &lt; 16, "Under Utilized","Utilized")), "")</f>
        <v>Utilized</v>
      </c>
      <c r="J646" s="1" t="s">
        <v>23</v>
      </c>
      <c r="K646" s="1" t="s">
        <v>35</v>
      </c>
      <c r="L646" s="1">
        <v>185</v>
      </c>
      <c r="M646" s="1">
        <v>27</v>
      </c>
      <c r="N646" s="1">
        <f>Delivery[[#This Row],[Delivery Time (min)]]-Delivery[[#This Row],[Delays (min)]]</f>
        <v>158</v>
      </c>
      <c r="O646" s="1" t="str">
        <f>IF(Delivery[[#This Row],[Delays (min)]]&gt;0,"Delayed", "On time")</f>
        <v>Delayed</v>
      </c>
      <c r="P646" s="1" t="str">
        <f>IF(Delivery[[#This Row],[Delays (min)]]&gt;15, "Extremely Delayed", IF(Delivery[[#This Row],[Delays (min)]]=0, "On time",  "Delayed"))</f>
        <v>Extremely Delayed</v>
      </c>
      <c r="Q646" s="1">
        <f>COUNTA(_xlfn.UNIQUE(Delivery[Driver ID]))</f>
        <v>100</v>
      </c>
      <c r="R646" s="1" t="s">
        <v>25</v>
      </c>
      <c r="S646" s="1">
        <f>COUNTA(_xlfn.UNIQUE(Delivery[Route]))</f>
        <v>5</v>
      </c>
      <c r="T646" s="1" t="s">
        <v>43</v>
      </c>
      <c r="U646" s="1" t="s">
        <v>36</v>
      </c>
      <c r="V646" s="1" t="s">
        <v>37</v>
      </c>
      <c r="W646" s="2">
        <v>45170.43472222222</v>
      </c>
    </row>
    <row r="647" spans="1:23" ht="15.75" customHeight="1" x14ac:dyDescent="0.35">
      <c r="A647" s="1">
        <v>1646</v>
      </c>
      <c r="B647" s="1" t="s">
        <v>758</v>
      </c>
      <c r="C647" s="1">
        <f>COUNTA(_xlfn.UNIQUE(Delivery[Delivery City]))</f>
        <v>5</v>
      </c>
      <c r="D647" s="1" t="s">
        <v>167</v>
      </c>
      <c r="E647" s="2">
        <v>45175.652083333334</v>
      </c>
      <c r="F647" s="1" t="s">
        <v>14</v>
      </c>
      <c r="G647" s="1" t="s">
        <v>33</v>
      </c>
      <c r="H647" s="20">
        <f>IFERROR(Delivery[[#This Row],[Delivery Time (min)]]/COUNTIFS(Delivery[Driver ID],Delivery[[#This Row],[Driver ID]]),"")</f>
        <v>9.6999999999999993</v>
      </c>
      <c r="I647" s="17" t="str">
        <f>IFERROR((IF(COUNTIFS(Delivery[Driver ID], Delivery[[#This Row],[Driver ID]]) &lt; 16, "Under Utilized","Utilized")), "")</f>
        <v>Under Utilized</v>
      </c>
      <c r="J647" s="1" t="s">
        <v>23</v>
      </c>
      <c r="K647" s="1" t="s">
        <v>29</v>
      </c>
      <c r="L647" s="1">
        <v>97</v>
      </c>
      <c r="M647" s="1">
        <v>5</v>
      </c>
      <c r="N647" s="1">
        <f>Delivery[[#This Row],[Delivery Time (min)]]-Delivery[[#This Row],[Delays (min)]]</f>
        <v>92</v>
      </c>
      <c r="O647" s="1" t="str">
        <f>IF(Delivery[[#This Row],[Delays (min)]]&gt;0,"Delayed", "On time")</f>
        <v>Delayed</v>
      </c>
      <c r="P647" s="1" t="str">
        <f>IF(Delivery[[#This Row],[Delays (min)]]&gt;15, "Extremely Delayed", IF(Delivery[[#This Row],[Delays (min)]]=0, "On time",  "Delayed"))</f>
        <v>Delayed</v>
      </c>
      <c r="Q647" s="1">
        <f>COUNTA(_xlfn.UNIQUE(Delivery[Driver ID]))</f>
        <v>100</v>
      </c>
      <c r="R647" s="1" t="s">
        <v>25</v>
      </c>
      <c r="S647" s="1">
        <f>COUNTA(_xlfn.UNIQUE(Delivery[Route]))</f>
        <v>5</v>
      </c>
      <c r="T647" s="1" t="s">
        <v>19</v>
      </c>
      <c r="U647" s="1" t="s">
        <v>27</v>
      </c>
      <c r="V647" s="1" t="s">
        <v>37</v>
      </c>
      <c r="W647" s="2">
        <v>45170.617361111108</v>
      </c>
    </row>
    <row r="648" spans="1:23" ht="15.75" customHeight="1" x14ac:dyDescent="0.35">
      <c r="A648" s="1">
        <v>1647</v>
      </c>
      <c r="B648" s="1" t="s">
        <v>759</v>
      </c>
      <c r="C648" s="1">
        <f>COUNTA(_xlfn.UNIQUE(Delivery[Delivery City]))</f>
        <v>5</v>
      </c>
      <c r="D648" s="1" t="s">
        <v>167</v>
      </c>
      <c r="E648" s="2">
        <v>45175.545138888891</v>
      </c>
      <c r="F648" s="1" t="s">
        <v>38</v>
      </c>
      <c r="G648" s="1" t="s">
        <v>92</v>
      </c>
      <c r="H648" s="20">
        <f>IFERROR(Delivery[[#This Row],[Delivery Time (min)]]/COUNTIFS(Delivery[Driver ID],Delivery[[#This Row],[Driver ID]]),"")</f>
        <v>17</v>
      </c>
      <c r="I648" s="17" t="str">
        <f>IFERROR((IF(COUNTIFS(Delivery[Driver ID], Delivery[[#This Row],[Driver ID]]) &lt; 16, "Under Utilized","Utilized")), "")</f>
        <v>Under Utilized</v>
      </c>
      <c r="J648" s="1" t="s">
        <v>34</v>
      </c>
      <c r="K648" s="1" t="s">
        <v>29</v>
      </c>
      <c r="L648" s="1">
        <v>221</v>
      </c>
      <c r="M648" s="1">
        <v>24</v>
      </c>
      <c r="N648" s="1">
        <f>Delivery[[#This Row],[Delivery Time (min)]]-Delivery[[#This Row],[Delays (min)]]</f>
        <v>197</v>
      </c>
      <c r="O648" s="1" t="str">
        <f>IF(Delivery[[#This Row],[Delays (min)]]&gt;0,"Delayed", "On time")</f>
        <v>Delayed</v>
      </c>
      <c r="P648" s="1" t="str">
        <f>IF(Delivery[[#This Row],[Delays (min)]]&gt;15, "Extremely Delayed", IF(Delivery[[#This Row],[Delays (min)]]=0, "On time",  "Delayed"))</f>
        <v>Extremely Delayed</v>
      </c>
      <c r="Q648" s="1">
        <f>COUNTA(_xlfn.UNIQUE(Delivery[Driver ID]))</f>
        <v>100</v>
      </c>
      <c r="R648" s="1" t="s">
        <v>30</v>
      </c>
      <c r="S648" s="1">
        <f>COUNTA(_xlfn.UNIQUE(Delivery[Route]))</f>
        <v>5</v>
      </c>
      <c r="T648" s="1" t="s">
        <v>32</v>
      </c>
      <c r="U648" s="1" t="s">
        <v>20</v>
      </c>
      <c r="V648" s="1" t="s">
        <v>37</v>
      </c>
      <c r="W648" s="2">
        <v>45170.366666666669</v>
      </c>
    </row>
    <row r="649" spans="1:23" ht="15.75" customHeight="1" x14ac:dyDescent="0.35">
      <c r="A649" s="1">
        <v>1648</v>
      </c>
      <c r="B649" s="1" t="s">
        <v>760</v>
      </c>
      <c r="C649" s="1">
        <f>COUNTA(_xlfn.UNIQUE(Delivery[Delivery City]))</f>
        <v>5</v>
      </c>
      <c r="D649" s="1" t="s">
        <v>156</v>
      </c>
      <c r="E649" s="2">
        <v>45173.590277777781</v>
      </c>
      <c r="F649" s="1" t="s">
        <v>14</v>
      </c>
      <c r="G649" s="1" t="s">
        <v>84</v>
      </c>
      <c r="H649" s="20">
        <f>IFERROR(Delivery[[#This Row],[Delivery Time (min)]]/COUNTIFS(Delivery[Driver ID],Delivery[[#This Row],[Driver ID]]),"")</f>
        <v>14.5</v>
      </c>
      <c r="I649" s="17" t="str">
        <f>IFERROR((IF(COUNTIFS(Delivery[Driver ID], Delivery[[#This Row],[Driver ID]]) &lt; 16, "Under Utilized","Utilized")), "")</f>
        <v>Under Utilized</v>
      </c>
      <c r="J649" s="1" t="s">
        <v>34</v>
      </c>
      <c r="K649" s="1" t="s">
        <v>24</v>
      </c>
      <c r="L649" s="1">
        <v>203</v>
      </c>
      <c r="M649" s="1">
        <v>4</v>
      </c>
      <c r="N649" s="1">
        <f>Delivery[[#This Row],[Delivery Time (min)]]-Delivery[[#This Row],[Delays (min)]]</f>
        <v>199</v>
      </c>
      <c r="O649" s="1" t="str">
        <f>IF(Delivery[[#This Row],[Delays (min)]]&gt;0,"Delayed", "On time")</f>
        <v>Delayed</v>
      </c>
      <c r="P649" s="1" t="str">
        <f>IF(Delivery[[#This Row],[Delays (min)]]&gt;15, "Extremely Delayed", IF(Delivery[[#This Row],[Delays (min)]]=0, "On time",  "Delayed"))</f>
        <v>Delayed</v>
      </c>
      <c r="Q649" s="1">
        <f>COUNTA(_xlfn.UNIQUE(Delivery[Driver ID]))</f>
        <v>100</v>
      </c>
      <c r="R649" s="1" t="s">
        <v>18</v>
      </c>
      <c r="S649" s="1">
        <f>COUNTA(_xlfn.UNIQUE(Delivery[Route]))</f>
        <v>5</v>
      </c>
      <c r="T649" s="1" t="s">
        <v>26</v>
      </c>
      <c r="U649" s="1" t="s">
        <v>36</v>
      </c>
      <c r="V649" s="1" t="s">
        <v>21</v>
      </c>
      <c r="W649" s="2">
        <v>45170.373611111114</v>
      </c>
    </row>
    <row r="650" spans="1:23" ht="15.75" customHeight="1" x14ac:dyDescent="0.35">
      <c r="A650" s="1">
        <v>1649</v>
      </c>
      <c r="B650" s="1" t="s">
        <v>761</v>
      </c>
      <c r="C650" s="1">
        <f>COUNTA(_xlfn.UNIQUE(Delivery[Delivery City]))</f>
        <v>5</v>
      </c>
      <c r="D650" s="1" t="s">
        <v>150</v>
      </c>
      <c r="E650" s="2">
        <v>45170.448611111111</v>
      </c>
      <c r="F650" s="1" t="s">
        <v>38</v>
      </c>
      <c r="G650" s="1" t="s">
        <v>105</v>
      </c>
      <c r="H650" s="20">
        <f>IFERROR(Delivery[[#This Row],[Delivery Time (min)]]/COUNTIFS(Delivery[Driver ID],Delivery[[#This Row],[Driver ID]]),"")</f>
        <v>10.4</v>
      </c>
      <c r="I650" s="17" t="str">
        <f>IFERROR((IF(COUNTIFS(Delivery[Driver ID], Delivery[[#This Row],[Driver ID]]) &lt; 16, "Under Utilized","Utilized")), "")</f>
        <v>Under Utilized</v>
      </c>
      <c r="J650" s="1" t="s">
        <v>34</v>
      </c>
      <c r="K650" s="1" t="s">
        <v>29</v>
      </c>
      <c r="L650" s="1">
        <v>156</v>
      </c>
      <c r="M650" s="1">
        <v>22</v>
      </c>
      <c r="N650" s="1">
        <f>Delivery[[#This Row],[Delivery Time (min)]]-Delivery[[#This Row],[Delays (min)]]</f>
        <v>134</v>
      </c>
      <c r="O650" s="1" t="str">
        <f>IF(Delivery[[#This Row],[Delays (min)]]&gt;0,"Delayed", "On time")</f>
        <v>Delayed</v>
      </c>
      <c r="P650" s="1" t="str">
        <f>IF(Delivery[[#This Row],[Delays (min)]]&gt;15, "Extremely Delayed", IF(Delivery[[#This Row],[Delays (min)]]=0, "On time",  "Delayed"))</f>
        <v>Extremely Delayed</v>
      </c>
      <c r="Q650" s="1">
        <f>COUNTA(_xlfn.UNIQUE(Delivery[Driver ID]))</f>
        <v>100</v>
      </c>
      <c r="R650" s="1" t="s">
        <v>18</v>
      </c>
      <c r="S650" s="1">
        <f>COUNTA(_xlfn.UNIQUE(Delivery[Route]))</f>
        <v>5</v>
      </c>
      <c r="T650" s="1" t="s">
        <v>40</v>
      </c>
      <c r="U650" s="1" t="s">
        <v>20</v>
      </c>
      <c r="V650" s="1" t="s">
        <v>41</v>
      </c>
      <c r="W650" s="2">
        <v>45170.417361111111</v>
      </c>
    </row>
    <row r="651" spans="1:23" ht="15.75" customHeight="1" x14ac:dyDescent="0.35">
      <c r="A651" s="1">
        <v>1650</v>
      </c>
      <c r="B651" s="1" t="s">
        <v>762</v>
      </c>
      <c r="C651" s="1">
        <f>COUNTA(_xlfn.UNIQUE(Delivery[Delivery City]))</f>
        <v>5</v>
      </c>
      <c r="D651" s="1" t="s">
        <v>150</v>
      </c>
      <c r="E651" s="2">
        <v>45175.356944444444</v>
      </c>
      <c r="F651" s="1" t="s">
        <v>38</v>
      </c>
      <c r="G651" s="1" t="s">
        <v>58</v>
      </c>
      <c r="H651" s="20">
        <f>IFERROR(Delivery[[#This Row],[Delivery Time (min)]]/COUNTIFS(Delivery[Driver ID],Delivery[[#This Row],[Driver ID]]),"")</f>
        <v>9.4</v>
      </c>
      <c r="I651" s="17" t="str">
        <f>IFERROR((IF(COUNTIFS(Delivery[Driver ID], Delivery[[#This Row],[Driver ID]]) &lt; 16, "Under Utilized","Utilized")), "")</f>
        <v>Under Utilized</v>
      </c>
      <c r="J651" s="1" t="s">
        <v>34</v>
      </c>
      <c r="K651" s="1" t="s">
        <v>47</v>
      </c>
      <c r="L651" s="1">
        <v>94</v>
      </c>
      <c r="M651" s="1">
        <v>6</v>
      </c>
      <c r="N651" s="1">
        <f>Delivery[[#This Row],[Delivery Time (min)]]-Delivery[[#This Row],[Delays (min)]]</f>
        <v>88</v>
      </c>
      <c r="O651" s="1" t="str">
        <f>IF(Delivery[[#This Row],[Delays (min)]]&gt;0,"Delayed", "On time")</f>
        <v>Delayed</v>
      </c>
      <c r="P651" s="1" t="str">
        <f>IF(Delivery[[#This Row],[Delays (min)]]&gt;15, "Extremely Delayed", IF(Delivery[[#This Row],[Delays (min)]]=0, "On time",  "Delayed"))</f>
        <v>Delayed</v>
      </c>
      <c r="Q651" s="1">
        <f>COUNTA(_xlfn.UNIQUE(Delivery[Driver ID]))</f>
        <v>100</v>
      </c>
      <c r="R651" s="1" t="s">
        <v>25</v>
      </c>
      <c r="S651" s="1">
        <f>COUNTA(_xlfn.UNIQUE(Delivery[Route]))</f>
        <v>5</v>
      </c>
      <c r="T651" s="1" t="s">
        <v>43</v>
      </c>
      <c r="U651" s="1" t="s">
        <v>20</v>
      </c>
      <c r="V651" s="1" t="s">
        <v>21</v>
      </c>
      <c r="W651" s="2">
        <v>45170.536805555559</v>
      </c>
    </row>
    <row r="652" spans="1:23" ht="15.75" customHeight="1" x14ac:dyDescent="0.35">
      <c r="A652" s="1">
        <v>1651</v>
      </c>
      <c r="B652" s="1" t="s">
        <v>763</v>
      </c>
      <c r="C652" s="1">
        <f>COUNTA(_xlfn.UNIQUE(Delivery[Delivery City]))</f>
        <v>5</v>
      </c>
      <c r="D652" s="1" t="s">
        <v>156</v>
      </c>
      <c r="E652" s="2">
        <v>45170.54583333333</v>
      </c>
      <c r="F652" s="1" t="s">
        <v>38</v>
      </c>
      <c r="G652" s="1" t="s">
        <v>120</v>
      </c>
      <c r="H652" s="20">
        <f>IFERROR(Delivery[[#This Row],[Delivery Time (min)]]/COUNTIFS(Delivery[Driver ID],Delivery[[#This Row],[Driver ID]]),"")</f>
        <v>13.428571428571429</v>
      </c>
      <c r="I652" s="17" t="str">
        <f>IFERROR((IF(COUNTIFS(Delivery[Driver ID], Delivery[[#This Row],[Driver ID]]) &lt; 16, "Under Utilized","Utilized")), "")</f>
        <v>Under Utilized</v>
      </c>
      <c r="J652" s="1" t="s">
        <v>23</v>
      </c>
      <c r="K652" s="1" t="s">
        <v>35</v>
      </c>
      <c r="L652" s="1">
        <v>188</v>
      </c>
      <c r="M652" s="1">
        <v>26</v>
      </c>
      <c r="N652" s="1">
        <f>Delivery[[#This Row],[Delivery Time (min)]]-Delivery[[#This Row],[Delays (min)]]</f>
        <v>162</v>
      </c>
      <c r="O652" s="1" t="str">
        <f>IF(Delivery[[#This Row],[Delays (min)]]&gt;0,"Delayed", "On time")</f>
        <v>Delayed</v>
      </c>
      <c r="P652" s="1" t="str">
        <f>IF(Delivery[[#This Row],[Delays (min)]]&gt;15, "Extremely Delayed", IF(Delivery[[#This Row],[Delays (min)]]=0, "On time",  "Delayed"))</f>
        <v>Extremely Delayed</v>
      </c>
      <c r="Q652" s="1">
        <f>COUNTA(_xlfn.UNIQUE(Delivery[Driver ID]))</f>
        <v>100</v>
      </c>
      <c r="R652" s="1" t="s">
        <v>30</v>
      </c>
      <c r="S652" s="1">
        <f>COUNTA(_xlfn.UNIQUE(Delivery[Route]))</f>
        <v>5</v>
      </c>
      <c r="T652" s="1" t="s">
        <v>26</v>
      </c>
      <c r="U652" s="1" t="s">
        <v>20</v>
      </c>
      <c r="V652" s="1" t="s">
        <v>41</v>
      </c>
      <c r="W652" s="2">
        <v>45170.493055555555</v>
      </c>
    </row>
    <row r="653" spans="1:23" ht="15.75" customHeight="1" x14ac:dyDescent="0.35">
      <c r="A653" s="1">
        <v>1652</v>
      </c>
      <c r="B653" s="1" t="s">
        <v>764</v>
      </c>
      <c r="C653" s="1">
        <f>COUNTA(_xlfn.UNIQUE(Delivery[Delivery City]))</f>
        <v>5</v>
      </c>
      <c r="D653" s="1" t="s">
        <v>150</v>
      </c>
      <c r="E653" s="2">
        <v>45174.652777777781</v>
      </c>
      <c r="F653" s="1" t="s">
        <v>14</v>
      </c>
      <c r="G653" s="1" t="s">
        <v>50</v>
      </c>
      <c r="H653" s="20">
        <f>IFERROR(Delivery[[#This Row],[Delivery Time (min)]]/COUNTIFS(Delivery[Driver ID],Delivery[[#This Row],[Driver ID]]),"")</f>
        <v>8.4615384615384617</v>
      </c>
      <c r="I653" s="17" t="str">
        <f>IFERROR((IF(COUNTIFS(Delivery[Driver ID], Delivery[[#This Row],[Driver ID]]) &lt; 16, "Under Utilized","Utilized")), "")</f>
        <v>Under Utilized</v>
      </c>
      <c r="J653" s="1" t="s">
        <v>16</v>
      </c>
      <c r="K653" s="1" t="s">
        <v>17</v>
      </c>
      <c r="L653" s="1">
        <v>110</v>
      </c>
      <c r="M653" s="1">
        <v>10</v>
      </c>
      <c r="N653" s="1">
        <f>Delivery[[#This Row],[Delivery Time (min)]]-Delivery[[#This Row],[Delays (min)]]</f>
        <v>100</v>
      </c>
      <c r="O653" s="1" t="str">
        <f>IF(Delivery[[#This Row],[Delays (min)]]&gt;0,"Delayed", "On time")</f>
        <v>Delayed</v>
      </c>
      <c r="P653" s="1" t="str">
        <f>IF(Delivery[[#This Row],[Delays (min)]]&gt;15, "Extremely Delayed", IF(Delivery[[#This Row],[Delays (min)]]=0, "On time",  "Delayed"))</f>
        <v>Delayed</v>
      </c>
      <c r="Q653" s="1">
        <f>COUNTA(_xlfn.UNIQUE(Delivery[Driver ID]))</f>
        <v>100</v>
      </c>
      <c r="R653" s="1" t="s">
        <v>25</v>
      </c>
      <c r="S653" s="1">
        <f>COUNTA(_xlfn.UNIQUE(Delivery[Route]))</f>
        <v>5</v>
      </c>
      <c r="T653" s="1" t="s">
        <v>32</v>
      </c>
      <c r="U653" s="1" t="s">
        <v>20</v>
      </c>
      <c r="V653" s="1" t="s">
        <v>21</v>
      </c>
      <c r="W653" s="2">
        <v>45170.393055555556</v>
      </c>
    </row>
    <row r="654" spans="1:23" ht="15.75" customHeight="1" x14ac:dyDescent="0.35">
      <c r="A654" s="1">
        <v>1653</v>
      </c>
      <c r="B654" s="1" t="s">
        <v>765</v>
      </c>
      <c r="C654" s="1">
        <f>COUNTA(_xlfn.UNIQUE(Delivery[Delivery City]))</f>
        <v>5</v>
      </c>
      <c r="D654" s="1" t="s">
        <v>156</v>
      </c>
      <c r="E654" s="2">
        <v>45171.362500000003</v>
      </c>
      <c r="F654" s="1" t="s">
        <v>38</v>
      </c>
      <c r="G654" s="1" t="s">
        <v>135</v>
      </c>
      <c r="H654" s="20">
        <f>IFERROR(Delivery[[#This Row],[Delivery Time (min)]]/COUNTIFS(Delivery[Driver ID],Delivery[[#This Row],[Driver ID]]),"")</f>
        <v>18.916666666666668</v>
      </c>
      <c r="I654" s="17" t="str">
        <f>IFERROR((IF(COUNTIFS(Delivery[Driver ID], Delivery[[#This Row],[Driver ID]]) &lt; 16, "Under Utilized","Utilized")), "")</f>
        <v>Under Utilized</v>
      </c>
      <c r="J654" s="1" t="s">
        <v>23</v>
      </c>
      <c r="K654" s="1" t="s">
        <v>35</v>
      </c>
      <c r="L654" s="1">
        <v>227</v>
      </c>
      <c r="M654" s="1">
        <v>6</v>
      </c>
      <c r="N654" s="1">
        <f>Delivery[[#This Row],[Delivery Time (min)]]-Delivery[[#This Row],[Delays (min)]]</f>
        <v>221</v>
      </c>
      <c r="O654" s="1" t="str">
        <f>IF(Delivery[[#This Row],[Delays (min)]]&gt;0,"Delayed", "On time")</f>
        <v>Delayed</v>
      </c>
      <c r="P654" s="1" t="str">
        <f>IF(Delivery[[#This Row],[Delays (min)]]&gt;15, "Extremely Delayed", IF(Delivery[[#This Row],[Delays (min)]]=0, "On time",  "Delayed"))</f>
        <v>Delayed</v>
      </c>
      <c r="Q654" s="1">
        <f>COUNTA(_xlfn.UNIQUE(Delivery[Driver ID]))</f>
        <v>100</v>
      </c>
      <c r="R654" s="1" t="s">
        <v>30</v>
      </c>
      <c r="S654" s="1">
        <f>COUNTA(_xlfn.UNIQUE(Delivery[Route]))</f>
        <v>5</v>
      </c>
      <c r="T654" s="1" t="s">
        <v>19</v>
      </c>
      <c r="U654" s="1" t="s">
        <v>36</v>
      </c>
      <c r="V654" s="1" t="s">
        <v>21</v>
      </c>
      <c r="W654" s="2">
        <v>45170.44027777778</v>
      </c>
    </row>
    <row r="655" spans="1:23" ht="15.75" customHeight="1" x14ac:dyDescent="0.35">
      <c r="A655" s="1">
        <v>1654</v>
      </c>
      <c r="B655" s="1" t="s">
        <v>766</v>
      </c>
      <c r="C655" s="1">
        <f>COUNTA(_xlfn.UNIQUE(Delivery[Delivery City]))</f>
        <v>5</v>
      </c>
      <c r="D655" s="1" t="s">
        <v>156</v>
      </c>
      <c r="E655" s="2">
        <v>45171.462500000001</v>
      </c>
      <c r="F655" s="1" t="s">
        <v>14</v>
      </c>
      <c r="G655" s="1" t="s">
        <v>74</v>
      </c>
      <c r="H655" s="20">
        <f>IFERROR(Delivery[[#This Row],[Delivery Time (min)]]/COUNTIFS(Delivery[Driver ID],Delivery[[#This Row],[Driver ID]]),"")</f>
        <v>8.1111111111111107</v>
      </c>
      <c r="I655" s="17" t="str">
        <f>IFERROR((IF(COUNTIFS(Delivery[Driver ID], Delivery[[#This Row],[Driver ID]]) &lt; 16, "Under Utilized","Utilized")), "")</f>
        <v>Utilized</v>
      </c>
      <c r="J655" s="1" t="s">
        <v>16</v>
      </c>
      <c r="K655" s="1" t="s">
        <v>47</v>
      </c>
      <c r="L655" s="1">
        <v>146</v>
      </c>
      <c r="M655" s="1">
        <v>27</v>
      </c>
      <c r="N655" s="1">
        <f>Delivery[[#This Row],[Delivery Time (min)]]-Delivery[[#This Row],[Delays (min)]]</f>
        <v>119</v>
      </c>
      <c r="O655" s="1" t="str">
        <f>IF(Delivery[[#This Row],[Delays (min)]]&gt;0,"Delayed", "On time")</f>
        <v>Delayed</v>
      </c>
      <c r="P655" s="1" t="str">
        <f>IF(Delivery[[#This Row],[Delays (min)]]&gt;15, "Extremely Delayed", IF(Delivery[[#This Row],[Delays (min)]]=0, "On time",  "Delayed"))</f>
        <v>Extremely Delayed</v>
      </c>
      <c r="Q655" s="1">
        <f>COUNTA(_xlfn.UNIQUE(Delivery[Driver ID]))</f>
        <v>100</v>
      </c>
      <c r="R655" s="1" t="s">
        <v>18</v>
      </c>
      <c r="S655" s="1">
        <f>COUNTA(_xlfn.UNIQUE(Delivery[Route]))</f>
        <v>5</v>
      </c>
      <c r="T655" s="1" t="s">
        <v>19</v>
      </c>
      <c r="U655" s="1" t="s">
        <v>36</v>
      </c>
      <c r="V655" s="1" t="s">
        <v>21</v>
      </c>
      <c r="W655" s="2">
        <v>45170.688194444447</v>
      </c>
    </row>
    <row r="656" spans="1:23" ht="15.75" customHeight="1" x14ac:dyDescent="0.35">
      <c r="A656" s="1">
        <v>1655</v>
      </c>
      <c r="B656" s="1" t="s">
        <v>767</v>
      </c>
      <c r="C656" s="1">
        <f>COUNTA(_xlfn.UNIQUE(Delivery[Delivery City]))</f>
        <v>5</v>
      </c>
      <c r="D656" s="1" t="s">
        <v>159</v>
      </c>
      <c r="E656" s="2">
        <v>45176.395138888889</v>
      </c>
      <c r="F656" s="1" t="s">
        <v>38</v>
      </c>
      <c r="G656" s="1" t="s">
        <v>124</v>
      </c>
      <c r="H656" s="20">
        <f>IFERROR(Delivery[[#This Row],[Delivery Time (min)]]/COUNTIFS(Delivery[Driver ID],Delivery[[#This Row],[Driver ID]]),"")</f>
        <v>8.9090909090909083</v>
      </c>
      <c r="I656" s="17" t="str">
        <f>IFERROR((IF(COUNTIFS(Delivery[Driver ID], Delivery[[#This Row],[Driver ID]]) &lt; 16, "Under Utilized","Utilized")), "")</f>
        <v>Utilized</v>
      </c>
      <c r="J656" s="1" t="s">
        <v>34</v>
      </c>
      <c r="K656" s="1" t="s">
        <v>17</v>
      </c>
      <c r="L656" s="1">
        <v>196</v>
      </c>
      <c r="M656" s="1">
        <v>28</v>
      </c>
      <c r="N656" s="1">
        <f>Delivery[[#This Row],[Delivery Time (min)]]-Delivery[[#This Row],[Delays (min)]]</f>
        <v>168</v>
      </c>
      <c r="O656" s="1" t="str">
        <f>IF(Delivery[[#This Row],[Delays (min)]]&gt;0,"Delayed", "On time")</f>
        <v>Delayed</v>
      </c>
      <c r="P656" s="1" t="str">
        <f>IF(Delivery[[#This Row],[Delays (min)]]&gt;15, "Extremely Delayed", IF(Delivery[[#This Row],[Delays (min)]]=0, "On time",  "Delayed"))</f>
        <v>Extremely Delayed</v>
      </c>
      <c r="Q656" s="1">
        <f>COUNTA(_xlfn.UNIQUE(Delivery[Driver ID]))</f>
        <v>100</v>
      </c>
      <c r="R656" s="1" t="s">
        <v>30</v>
      </c>
      <c r="S656" s="1">
        <f>COUNTA(_xlfn.UNIQUE(Delivery[Route]))</f>
        <v>5</v>
      </c>
      <c r="T656" s="1" t="s">
        <v>43</v>
      </c>
      <c r="U656" s="1" t="s">
        <v>27</v>
      </c>
      <c r="V656" s="1" t="s">
        <v>37</v>
      </c>
      <c r="W656" s="2">
        <v>45170.475694444445</v>
      </c>
    </row>
    <row r="657" spans="1:23" ht="15.75" customHeight="1" x14ac:dyDescent="0.35">
      <c r="A657" s="1">
        <v>1656</v>
      </c>
      <c r="B657" s="1" t="s">
        <v>526</v>
      </c>
      <c r="C657" s="1">
        <f>COUNTA(_xlfn.UNIQUE(Delivery[Delivery City]))</f>
        <v>5</v>
      </c>
      <c r="D657" s="1" t="s">
        <v>159</v>
      </c>
      <c r="E657" s="2">
        <v>45170.401388888888</v>
      </c>
      <c r="F657" s="1" t="s">
        <v>38</v>
      </c>
      <c r="G657" s="1" t="s">
        <v>115</v>
      </c>
      <c r="H657" s="20">
        <f>IFERROR(Delivery[[#This Row],[Delivery Time (min)]]/COUNTIFS(Delivery[Driver ID],Delivery[[#This Row],[Driver ID]]),"")</f>
        <v>8.4444444444444446</v>
      </c>
      <c r="I657" s="17" t="str">
        <f>IFERROR((IF(COUNTIFS(Delivery[Driver ID], Delivery[[#This Row],[Driver ID]]) &lt; 16, "Under Utilized","Utilized")), "")</f>
        <v>Utilized</v>
      </c>
      <c r="J657" s="1" t="s">
        <v>23</v>
      </c>
      <c r="K657" s="1" t="s">
        <v>24</v>
      </c>
      <c r="L657" s="1">
        <v>152</v>
      </c>
      <c r="M657" s="1">
        <v>20</v>
      </c>
      <c r="N657" s="1">
        <f>Delivery[[#This Row],[Delivery Time (min)]]-Delivery[[#This Row],[Delays (min)]]</f>
        <v>132</v>
      </c>
      <c r="O657" s="1" t="str">
        <f>IF(Delivery[[#This Row],[Delays (min)]]&gt;0,"Delayed", "On time")</f>
        <v>Delayed</v>
      </c>
      <c r="P657" s="1" t="str">
        <f>IF(Delivery[[#This Row],[Delays (min)]]&gt;15, "Extremely Delayed", IF(Delivery[[#This Row],[Delays (min)]]=0, "On time",  "Delayed"))</f>
        <v>Extremely Delayed</v>
      </c>
      <c r="Q657" s="1">
        <f>COUNTA(_xlfn.UNIQUE(Delivery[Driver ID]))</f>
        <v>100</v>
      </c>
      <c r="R657" s="1" t="s">
        <v>25</v>
      </c>
      <c r="S657" s="1">
        <f>COUNTA(_xlfn.UNIQUE(Delivery[Route]))</f>
        <v>5</v>
      </c>
      <c r="T657" s="1" t="s">
        <v>19</v>
      </c>
      <c r="U657" s="1" t="s">
        <v>27</v>
      </c>
      <c r="V657" s="1" t="s">
        <v>21</v>
      </c>
      <c r="W657" s="2">
        <v>45170.551388888889</v>
      </c>
    </row>
    <row r="658" spans="1:23" ht="15.75" customHeight="1" x14ac:dyDescent="0.35">
      <c r="A658" s="1">
        <v>1657</v>
      </c>
      <c r="B658" s="1" t="s">
        <v>768</v>
      </c>
      <c r="C658" s="1">
        <f>COUNTA(_xlfn.UNIQUE(Delivery[Delivery City]))</f>
        <v>5</v>
      </c>
      <c r="D658" s="1" t="s">
        <v>167</v>
      </c>
      <c r="E658" s="2">
        <v>45174.431250000001</v>
      </c>
      <c r="F658" s="1" t="s">
        <v>38</v>
      </c>
      <c r="G658" s="1" t="s">
        <v>50</v>
      </c>
      <c r="H658" s="20">
        <f>IFERROR(Delivery[[#This Row],[Delivery Time (min)]]/COUNTIFS(Delivery[Driver ID],Delivery[[#This Row],[Driver ID]]),"")</f>
        <v>8.4615384615384617</v>
      </c>
      <c r="I658" s="17" t="str">
        <f>IFERROR((IF(COUNTIFS(Delivery[Driver ID], Delivery[[#This Row],[Driver ID]]) &lt; 16, "Under Utilized","Utilized")), "")</f>
        <v>Under Utilized</v>
      </c>
      <c r="J658" s="1" t="s">
        <v>16</v>
      </c>
      <c r="K658" s="1" t="s">
        <v>35</v>
      </c>
      <c r="L658" s="1">
        <v>110</v>
      </c>
      <c r="M658" s="1">
        <v>4</v>
      </c>
      <c r="N658" s="1">
        <f>Delivery[[#This Row],[Delivery Time (min)]]-Delivery[[#This Row],[Delays (min)]]</f>
        <v>106</v>
      </c>
      <c r="O658" s="1" t="str">
        <f>IF(Delivery[[#This Row],[Delays (min)]]&gt;0,"Delayed", "On time")</f>
        <v>Delayed</v>
      </c>
      <c r="P658" s="1" t="str">
        <f>IF(Delivery[[#This Row],[Delays (min)]]&gt;15, "Extremely Delayed", IF(Delivery[[#This Row],[Delays (min)]]=0, "On time",  "Delayed"))</f>
        <v>Delayed</v>
      </c>
      <c r="Q658" s="1">
        <f>COUNTA(_xlfn.UNIQUE(Delivery[Driver ID]))</f>
        <v>100</v>
      </c>
      <c r="R658" s="1" t="s">
        <v>25</v>
      </c>
      <c r="S658" s="1">
        <f>COUNTA(_xlfn.UNIQUE(Delivery[Route]))</f>
        <v>5</v>
      </c>
      <c r="T658" s="1" t="s">
        <v>19</v>
      </c>
      <c r="U658" s="1" t="s">
        <v>27</v>
      </c>
      <c r="V658" s="1" t="s">
        <v>41</v>
      </c>
      <c r="W658" s="2">
        <v>45170.625694444447</v>
      </c>
    </row>
    <row r="659" spans="1:23" ht="15.75" customHeight="1" x14ac:dyDescent="0.35">
      <c r="A659" s="1">
        <v>1658</v>
      </c>
      <c r="B659" s="1" t="s">
        <v>769</v>
      </c>
      <c r="C659" s="1">
        <f>COUNTA(_xlfn.UNIQUE(Delivery[Delivery City]))</f>
        <v>5</v>
      </c>
      <c r="D659" s="1" t="s">
        <v>159</v>
      </c>
      <c r="E659" s="2">
        <v>45176.654861111114</v>
      </c>
      <c r="F659" s="1" t="s">
        <v>38</v>
      </c>
      <c r="G659" s="1" t="s">
        <v>123</v>
      </c>
      <c r="H659" s="20">
        <f>IFERROR(Delivery[[#This Row],[Delivery Time (min)]]/COUNTIFS(Delivery[Driver ID],Delivery[[#This Row],[Driver ID]]),"")</f>
        <v>13.6875</v>
      </c>
      <c r="I659" s="17" t="str">
        <f>IFERROR((IF(COUNTIFS(Delivery[Driver ID], Delivery[[#This Row],[Driver ID]]) &lt; 16, "Under Utilized","Utilized")), "")</f>
        <v>Utilized</v>
      </c>
      <c r="J659" s="1" t="s">
        <v>34</v>
      </c>
      <c r="K659" s="1" t="s">
        <v>29</v>
      </c>
      <c r="L659" s="1">
        <v>219</v>
      </c>
      <c r="M659" s="1">
        <v>28</v>
      </c>
      <c r="N659" s="1">
        <f>Delivery[[#This Row],[Delivery Time (min)]]-Delivery[[#This Row],[Delays (min)]]</f>
        <v>191</v>
      </c>
      <c r="O659" s="1" t="str">
        <f>IF(Delivery[[#This Row],[Delays (min)]]&gt;0,"Delayed", "On time")</f>
        <v>Delayed</v>
      </c>
      <c r="P659" s="1" t="str">
        <f>IF(Delivery[[#This Row],[Delays (min)]]&gt;15, "Extremely Delayed", IF(Delivery[[#This Row],[Delays (min)]]=0, "On time",  "Delayed"))</f>
        <v>Extremely Delayed</v>
      </c>
      <c r="Q659" s="1">
        <f>COUNTA(_xlfn.UNIQUE(Delivery[Driver ID]))</f>
        <v>100</v>
      </c>
      <c r="R659" s="1" t="s">
        <v>25</v>
      </c>
      <c r="S659" s="1">
        <f>COUNTA(_xlfn.UNIQUE(Delivery[Route]))</f>
        <v>5</v>
      </c>
      <c r="T659" s="1" t="s">
        <v>32</v>
      </c>
      <c r="U659" s="1" t="s">
        <v>27</v>
      </c>
      <c r="V659" s="1" t="s">
        <v>21</v>
      </c>
      <c r="W659" s="2">
        <v>45170.556250000001</v>
      </c>
    </row>
    <row r="660" spans="1:23" ht="15.75" customHeight="1" x14ac:dyDescent="0.35">
      <c r="A660" s="1">
        <v>1659</v>
      </c>
      <c r="B660" s="1" t="s">
        <v>176</v>
      </c>
      <c r="C660" s="1">
        <f>COUNTA(_xlfn.UNIQUE(Delivery[Delivery City]))</f>
        <v>5</v>
      </c>
      <c r="D660" s="1" t="s">
        <v>154</v>
      </c>
      <c r="E660" s="2">
        <v>45172.363194444442</v>
      </c>
      <c r="F660" s="1" t="s">
        <v>38</v>
      </c>
      <c r="G660" s="1" t="s">
        <v>54</v>
      </c>
      <c r="H660" s="20">
        <f>IFERROR(Delivery[[#This Row],[Delivery Time (min)]]/COUNTIFS(Delivery[Driver ID],Delivery[[#This Row],[Driver ID]]),"")</f>
        <v>13.866666666666667</v>
      </c>
      <c r="I660" s="17" t="str">
        <f>IFERROR((IF(COUNTIFS(Delivery[Driver ID], Delivery[[#This Row],[Driver ID]]) &lt; 16, "Under Utilized","Utilized")), "")</f>
        <v>Under Utilized</v>
      </c>
      <c r="J660" s="1" t="s">
        <v>34</v>
      </c>
      <c r="K660" s="1" t="s">
        <v>24</v>
      </c>
      <c r="L660" s="1">
        <v>208</v>
      </c>
      <c r="M660" s="1">
        <v>13</v>
      </c>
      <c r="N660" s="1">
        <f>Delivery[[#This Row],[Delivery Time (min)]]-Delivery[[#This Row],[Delays (min)]]</f>
        <v>195</v>
      </c>
      <c r="O660" s="1" t="str">
        <f>IF(Delivery[[#This Row],[Delays (min)]]&gt;0,"Delayed", "On time")</f>
        <v>Delayed</v>
      </c>
      <c r="P660" s="1" t="str">
        <f>IF(Delivery[[#This Row],[Delays (min)]]&gt;15, "Extremely Delayed", IF(Delivery[[#This Row],[Delays (min)]]=0, "On time",  "Delayed"))</f>
        <v>Delayed</v>
      </c>
      <c r="Q660" s="1">
        <f>COUNTA(_xlfn.UNIQUE(Delivery[Driver ID]))</f>
        <v>100</v>
      </c>
      <c r="R660" s="1" t="s">
        <v>18</v>
      </c>
      <c r="S660" s="1">
        <f>COUNTA(_xlfn.UNIQUE(Delivery[Route]))</f>
        <v>5</v>
      </c>
      <c r="T660" s="1" t="s">
        <v>32</v>
      </c>
      <c r="U660" s="1" t="s">
        <v>20</v>
      </c>
      <c r="V660" s="1" t="s">
        <v>41</v>
      </c>
      <c r="W660" s="2">
        <v>45170.529861111114</v>
      </c>
    </row>
    <row r="661" spans="1:23" ht="15.75" customHeight="1" x14ac:dyDescent="0.35">
      <c r="A661" s="1">
        <v>1660</v>
      </c>
      <c r="B661" s="1" t="s">
        <v>770</v>
      </c>
      <c r="C661" s="1">
        <f>COUNTA(_xlfn.UNIQUE(Delivery[Delivery City]))</f>
        <v>5</v>
      </c>
      <c r="D661" s="1" t="s">
        <v>154</v>
      </c>
      <c r="E661" s="2">
        <v>45170.444444444445</v>
      </c>
      <c r="F661" s="1" t="s">
        <v>14</v>
      </c>
      <c r="G661" s="1" t="s">
        <v>124</v>
      </c>
      <c r="H661" s="20">
        <f>IFERROR(Delivery[[#This Row],[Delivery Time (min)]]/COUNTIFS(Delivery[Driver ID],Delivery[[#This Row],[Driver ID]]),"")</f>
        <v>6.2727272727272725</v>
      </c>
      <c r="I661" s="17" t="str">
        <f>IFERROR((IF(COUNTIFS(Delivery[Driver ID], Delivery[[#This Row],[Driver ID]]) &lt; 16, "Under Utilized","Utilized")), "")</f>
        <v>Utilized</v>
      </c>
      <c r="J661" s="1" t="s">
        <v>16</v>
      </c>
      <c r="K661" s="1" t="s">
        <v>29</v>
      </c>
      <c r="L661" s="1">
        <v>138</v>
      </c>
      <c r="M661" s="1">
        <v>6</v>
      </c>
      <c r="N661" s="1">
        <f>Delivery[[#This Row],[Delivery Time (min)]]-Delivery[[#This Row],[Delays (min)]]</f>
        <v>132</v>
      </c>
      <c r="O661" s="1" t="str">
        <f>IF(Delivery[[#This Row],[Delays (min)]]&gt;0,"Delayed", "On time")</f>
        <v>Delayed</v>
      </c>
      <c r="P661" s="1" t="str">
        <f>IF(Delivery[[#This Row],[Delays (min)]]&gt;15, "Extremely Delayed", IF(Delivery[[#This Row],[Delays (min)]]=0, "On time",  "Delayed"))</f>
        <v>Delayed</v>
      </c>
      <c r="Q661" s="1">
        <f>COUNTA(_xlfn.UNIQUE(Delivery[Driver ID]))</f>
        <v>100</v>
      </c>
      <c r="R661" s="1" t="s">
        <v>25</v>
      </c>
      <c r="S661" s="1">
        <f>COUNTA(_xlfn.UNIQUE(Delivery[Route]))</f>
        <v>5</v>
      </c>
      <c r="T661" s="1" t="s">
        <v>43</v>
      </c>
      <c r="U661" s="1" t="s">
        <v>27</v>
      </c>
      <c r="V661" s="1" t="s">
        <v>41</v>
      </c>
      <c r="W661" s="2">
        <v>45170.630555555559</v>
      </c>
    </row>
    <row r="662" spans="1:23" ht="15.75" customHeight="1" x14ac:dyDescent="0.35">
      <c r="A662" s="1">
        <v>1661</v>
      </c>
      <c r="B662" s="1" t="s">
        <v>467</v>
      </c>
      <c r="C662" s="1">
        <f>COUNTA(_xlfn.UNIQUE(Delivery[Delivery City]))</f>
        <v>5</v>
      </c>
      <c r="D662" s="1" t="s">
        <v>156</v>
      </c>
      <c r="E662" s="2">
        <v>45175.614583333336</v>
      </c>
      <c r="F662" s="1" t="s">
        <v>14</v>
      </c>
      <c r="G662" s="1" t="s">
        <v>53</v>
      </c>
      <c r="H662" s="20">
        <f>IFERROR(Delivery[[#This Row],[Delivery Time (min)]]/COUNTIFS(Delivery[Driver ID],Delivery[[#This Row],[Driver ID]]),"")</f>
        <v>12.272727272727273</v>
      </c>
      <c r="I662" s="17" t="str">
        <f>IFERROR((IF(COUNTIFS(Delivery[Driver ID], Delivery[[#This Row],[Driver ID]]) &lt; 16, "Under Utilized","Utilized")), "")</f>
        <v>Under Utilized</v>
      </c>
      <c r="J662" s="1" t="s">
        <v>23</v>
      </c>
      <c r="K662" s="1" t="s">
        <v>35</v>
      </c>
      <c r="L662" s="1">
        <v>135</v>
      </c>
      <c r="M662" s="1">
        <v>18</v>
      </c>
      <c r="N662" s="1">
        <f>Delivery[[#This Row],[Delivery Time (min)]]-Delivery[[#This Row],[Delays (min)]]</f>
        <v>117</v>
      </c>
      <c r="O662" s="1" t="str">
        <f>IF(Delivery[[#This Row],[Delays (min)]]&gt;0,"Delayed", "On time")</f>
        <v>Delayed</v>
      </c>
      <c r="P662" s="1" t="str">
        <f>IF(Delivery[[#This Row],[Delays (min)]]&gt;15, "Extremely Delayed", IF(Delivery[[#This Row],[Delays (min)]]=0, "On time",  "Delayed"))</f>
        <v>Extremely Delayed</v>
      </c>
      <c r="Q662" s="1">
        <f>COUNTA(_xlfn.UNIQUE(Delivery[Driver ID]))</f>
        <v>100</v>
      </c>
      <c r="R662" s="1" t="s">
        <v>25</v>
      </c>
      <c r="S662" s="1">
        <f>COUNTA(_xlfn.UNIQUE(Delivery[Route]))</f>
        <v>5</v>
      </c>
      <c r="T662" s="1" t="s">
        <v>43</v>
      </c>
      <c r="U662" s="1" t="s">
        <v>20</v>
      </c>
      <c r="V662" s="1" t="s">
        <v>37</v>
      </c>
      <c r="W662" s="2">
        <v>45170.546527777777</v>
      </c>
    </row>
    <row r="663" spans="1:23" ht="15.75" customHeight="1" x14ac:dyDescent="0.35">
      <c r="A663" s="1">
        <v>1662</v>
      </c>
      <c r="B663" s="1" t="s">
        <v>771</v>
      </c>
      <c r="C663" s="1">
        <f>COUNTA(_xlfn.UNIQUE(Delivery[Delivery City]))</f>
        <v>5</v>
      </c>
      <c r="D663" s="1" t="s">
        <v>167</v>
      </c>
      <c r="E663" s="2">
        <v>45174.472222222219</v>
      </c>
      <c r="F663" s="1" t="s">
        <v>14</v>
      </c>
      <c r="G663" s="1" t="s">
        <v>54</v>
      </c>
      <c r="H663" s="20">
        <f>IFERROR(Delivery[[#This Row],[Delivery Time (min)]]/COUNTIFS(Delivery[Driver ID],Delivery[[#This Row],[Driver ID]]),"")</f>
        <v>9.1333333333333329</v>
      </c>
      <c r="I663" s="17" t="str">
        <f>IFERROR((IF(COUNTIFS(Delivery[Driver ID], Delivery[[#This Row],[Driver ID]]) &lt; 16, "Under Utilized","Utilized")), "")</f>
        <v>Under Utilized</v>
      </c>
      <c r="J663" s="1" t="s">
        <v>34</v>
      </c>
      <c r="K663" s="1" t="s">
        <v>35</v>
      </c>
      <c r="L663" s="1">
        <v>137</v>
      </c>
      <c r="M663" s="1">
        <v>11</v>
      </c>
      <c r="N663" s="1">
        <f>Delivery[[#This Row],[Delivery Time (min)]]-Delivery[[#This Row],[Delays (min)]]</f>
        <v>126</v>
      </c>
      <c r="O663" s="1" t="str">
        <f>IF(Delivery[[#This Row],[Delays (min)]]&gt;0,"Delayed", "On time")</f>
        <v>Delayed</v>
      </c>
      <c r="P663" s="1" t="str">
        <f>IF(Delivery[[#This Row],[Delays (min)]]&gt;15, "Extremely Delayed", IF(Delivery[[#This Row],[Delays (min)]]=0, "On time",  "Delayed"))</f>
        <v>Delayed</v>
      </c>
      <c r="Q663" s="1">
        <f>COUNTA(_xlfn.UNIQUE(Delivery[Driver ID]))</f>
        <v>100</v>
      </c>
      <c r="R663" s="1" t="s">
        <v>25</v>
      </c>
      <c r="S663" s="1">
        <f>COUNTA(_xlfn.UNIQUE(Delivery[Route]))</f>
        <v>5</v>
      </c>
      <c r="T663" s="1" t="s">
        <v>43</v>
      </c>
      <c r="U663" s="1" t="s">
        <v>36</v>
      </c>
      <c r="V663" s="1" t="s">
        <v>41</v>
      </c>
      <c r="W663" s="2">
        <v>45170.618055555555</v>
      </c>
    </row>
    <row r="664" spans="1:23" ht="15.75" customHeight="1" x14ac:dyDescent="0.35">
      <c r="A664" s="1">
        <v>1663</v>
      </c>
      <c r="B664" s="1" t="s">
        <v>772</v>
      </c>
      <c r="C664" s="1">
        <f>COUNTA(_xlfn.UNIQUE(Delivery[Delivery City]))</f>
        <v>5</v>
      </c>
      <c r="D664" s="1" t="s">
        <v>156</v>
      </c>
      <c r="E664" s="2">
        <v>45172.404861111114</v>
      </c>
      <c r="F664" s="1" t="s">
        <v>38</v>
      </c>
      <c r="G664" s="1" t="s">
        <v>93</v>
      </c>
      <c r="H664" s="20">
        <f>IFERROR(Delivery[[#This Row],[Delivery Time (min)]]/COUNTIFS(Delivery[Driver ID],Delivery[[#This Row],[Driver ID]]),"")</f>
        <v>7.7692307692307692</v>
      </c>
      <c r="I664" s="17" t="str">
        <f>IFERROR((IF(COUNTIFS(Delivery[Driver ID], Delivery[[#This Row],[Driver ID]]) &lt; 16, "Under Utilized","Utilized")), "")</f>
        <v>Under Utilized</v>
      </c>
      <c r="J664" s="1" t="s">
        <v>34</v>
      </c>
      <c r="K664" s="1" t="s">
        <v>24</v>
      </c>
      <c r="L664" s="1">
        <v>101</v>
      </c>
      <c r="M664" s="1">
        <v>11</v>
      </c>
      <c r="N664" s="1">
        <f>Delivery[[#This Row],[Delivery Time (min)]]-Delivery[[#This Row],[Delays (min)]]</f>
        <v>90</v>
      </c>
      <c r="O664" s="1" t="str">
        <f>IF(Delivery[[#This Row],[Delays (min)]]&gt;0,"Delayed", "On time")</f>
        <v>Delayed</v>
      </c>
      <c r="P664" s="1" t="str">
        <f>IF(Delivery[[#This Row],[Delays (min)]]&gt;15, "Extremely Delayed", IF(Delivery[[#This Row],[Delays (min)]]=0, "On time",  "Delayed"))</f>
        <v>Delayed</v>
      </c>
      <c r="Q664" s="1">
        <f>COUNTA(_xlfn.UNIQUE(Delivery[Driver ID]))</f>
        <v>100</v>
      </c>
      <c r="R664" s="1" t="s">
        <v>18</v>
      </c>
      <c r="S664" s="1">
        <f>COUNTA(_xlfn.UNIQUE(Delivery[Route]))</f>
        <v>5</v>
      </c>
      <c r="T664" s="1" t="s">
        <v>26</v>
      </c>
      <c r="U664" s="1" t="s">
        <v>36</v>
      </c>
      <c r="V664" s="1" t="s">
        <v>37</v>
      </c>
      <c r="W664" s="2">
        <v>45170.453472222223</v>
      </c>
    </row>
    <row r="665" spans="1:23" ht="15.75" customHeight="1" x14ac:dyDescent="0.35">
      <c r="A665" s="1">
        <v>1664</v>
      </c>
      <c r="B665" s="1" t="s">
        <v>587</v>
      </c>
      <c r="C665" s="1">
        <f>COUNTA(_xlfn.UNIQUE(Delivery[Delivery City]))</f>
        <v>5</v>
      </c>
      <c r="D665" s="1" t="s">
        <v>154</v>
      </c>
      <c r="E665" s="2">
        <v>45171.372916666667</v>
      </c>
      <c r="F665" s="1" t="s">
        <v>14</v>
      </c>
      <c r="G665" s="1" t="s">
        <v>137</v>
      </c>
      <c r="H665" s="20">
        <f>IFERROR(Delivery[[#This Row],[Delivery Time (min)]]/COUNTIFS(Delivery[Driver ID],Delivery[[#This Row],[Driver ID]]),"")</f>
        <v>4.6190476190476186</v>
      </c>
      <c r="I665" s="17" t="str">
        <f>IFERROR((IF(COUNTIFS(Delivery[Driver ID], Delivery[[#This Row],[Driver ID]]) &lt; 16, "Under Utilized","Utilized")), "")</f>
        <v>Utilized</v>
      </c>
      <c r="J665" s="1" t="s">
        <v>34</v>
      </c>
      <c r="K665" s="1" t="s">
        <v>17</v>
      </c>
      <c r="L665" s="1">
        <v>97</v>
      </c>
      <c r="M665" s="1">
        <v>17</v>
      </c>
      <c r="N665" s="1">
        <f>Delivery[[#This Row],[Delivery Time (min)]]-Delivery[[#This Row],[Delays (min)]]</f>
        <v>80</v>
      </c>
      <c r="O665" s="1" t="str">
        <f>IF(Delivery[[#This Row],[Delays (min)]]&gt;0,"Delayed", "On time")</f>
        <v>Delayed</v>
      </c>
      <c r="P665" s="1" t="str">
        <f>IF(Delivery[[#This Row],[Delays (min)]]&gt;15, "Extremely Delayed", IF(Delivery[[#This Row],[Delays (min)]]=0, "On time",  "Delayed"))</f>
        <v>Extremely Delayed</v>
      </c>
      <c r="Q665" s="1">
        <f>COUNTA(_xlfn.UNIQUE(Delivery[Driver ID]))</f>
        <v>100</v>
      </c>
      <c r="R665" s="1" t="s">
        <v>18</v>
      </c>
      <c r="S665" s="1">
        <f>COUNTA(_xlfn.UNIQUE(Delivery[Route]))</f>
        <v>5</v>
      </c>
      <c r="T665" s="1" t="s">
        <v>26</v>
      </c>
      <c r="U665" s="1" t="s">
        <v>36</v>
      </c>
      <c r="V665" s="1" t="s">
        <v>21</v>
      </c>
      <c r="W665" s="2">
        <v>45170.70416666667</v>
      </c>
    </row>
    <row r="666" spans="1:23" ht="15.75" customHeight="1" x14ac:dyDescent="0.35">
      <c r="A666" s="1">
        <v>1665</v>
      </c>
      <c r="B666" s="1" t="s">
        <v>773</v>
      </c>
      <c r="C666" s="1">
        <f>COUNTA(_xlfn.UNIQUE(Delivery[Delivery City]))</f>
        <v>5</v>
      </c>
      <c r="D666" s="1" t="s">
        <v>154</v>
      </c>
      <c r="E666" s="2">
        <v>45177.424305555556</v>
      </c>
      <c r="F666" s="1" t="s">
        <v>14</v>
      </c>
      <c r="G666" s="1" t="s">
        <v>99</v>
      </c>
      <c r="H666" s="20">
        <f>IFERROR(Delivery[[#This Row],[Delivery Time (min)]]/COUNTIFS(Delivery[Driver ID],Delivery[[#This Row],[Driver ID]]),"")</f>
        <v>31.666666666666668</v>
      </c>
      <c r="I666" s="17" t="str">
        <f>IFERROR((IF(COUNTIFS(Delivery[Driver ID], Delivery[[#This Row],[Driver ID]]) &lt; 16, "Under Utilized","Utilized")), "")</f>
        <v>Under Utilized</v>
      </c>
      <c r="J666" s="1" t="s">
        <v>34</v>
      </c>
      <c r="K666" s="1" t="s">
        <v>17</v>
      </c>
      <c r="L666" s="1">
        <v>190</v>
      </c>
      <c r="M666" s="1">
        <v>23</v>
      </c>
      <c r="N666" s="1">
        <f>Delivery[[#This Row],[Delivery Time (min)]]-Delivery[[#This Row],[Delays (min)]]</f>
        <v>167</v>
      </c>
      <c r="O666" s="1" t="str">
        <f>IF(Delivery[[#This Row],[Delays (min)]]&gt;0,"Delayed", "On time")</f>
        <v>Delayed</v>
      </c>
      <c r="P666" s="1" t="str">
        <f>IF(Delivery[[#This Row],[Delays (min)]]&gt;15, "Extremely Delayed", IF(Delivery[[#This Row],[Delays (min)]]=0, "On time",  "Delayed"))</f>
        <v>Extremely Delayed</v>
      </c>
      <c r="Q666" s="1">
        <f>COUNTA(_xlfn.UNIQUE(Delivery[Driver ID]))</f>
        <v>100</v>
      </c>
      <c r="R666" s="1" t="s">
        <v>18</v>
      </c>
      <c r="S666" s="1">
        <f>COUNTA(_xlfn.UNIQUE(Delivery[Route]))</f>
        <v>5</v>
      </c>
      <c r="T666" s="1" t="s">
        <v>43</v>
      </c>
      <c r="U666" s="1" t="s">
        <v>36</v>
      </c>
      <c r="V666" s="1" t="s">
        <v>37</v>
      </c>
      <c r="W666" s="2">
        <v>45170.477777777778</v>
      </c>
    </row>
    <row r="667" spans="1:23" ht="15.75" customHeight="1" x14ac:dyDescent="0.35">
      <c r="A667" s="1">
        <v>1666</v>
      </c>
      <c r="B667" s="1" t="s">
        <v>774</v>
      </c>
      <c r="C667" s="1">
        <f>COUNTA(_xlfn.UNIQUE(Delivery[Delivery City]))</f>
        <v>5</v>
      </c>
      <c r="D667" s="1" t="s">
        <v>156</v>
      </c>
      <c r="E667" s="2">
        <v>45175.576388888891</v>
      </c>
      <c r="F667" s="1" t="s">
        <v>38</v>
      </c>
      <c r="G667" s="1" t="s">
        <v>100</v>
      </c>
      <c r="H667" s="20">
        <f>IFERROR(Delivery[[#This Row],[Delivery Time (min)]]/COUNTIFS(Delivery[Driver ID],Delivery[[#This Row],[Driver ID]]),"")</f>
        <v>17.923076923076923</v>
      </c>
      <c r="I667" s="17" t="str">
        <f>IFERROR((IF(COUNTIFS(Delivery[Driver ID], Delivery[[#This Row],[Driver ID]]) &lt; 16, "Under Utilized","Utilized")), "")</f>
        <v>Under Utilized</v>
      </c>
      <c r="J667" s="1" t="s">
        <v>23</v>
      </c>
      <c r="K667" s="1" t="s">
        <v>29</v>
      </c>
      <c r="L667" s="1">
        <v>233</v>
      </c>
      <c r="M667" s="1">
        <v>22</v>
      </c>
      <c r="N667" s="1">
        <f>Delivery[[#This Row],[Delivery Time (min)]]-Delivery[[#This Row],[Delays (min)]]</f>
        <v>211</v>
      </c>
      <c r="O667" s="1" t="str">
        <f>IF(Delivery[[#This Row],[Delays (min)]]&gt;0,"Delayed", "On time")</f>
        <v>Delayed</v>
      </c>
      <c r="P667" s="1" t="str">
        <f>IF(Delivery[[#This Row],[Delays (min)]]&gt;15, "Extremely Delayed", IF(Delivery[[#This Row],[Delays (min)]]=0, "On time",  "Delayed"))</f>
        <v>Extremely Delayed</v>
      </c>
      <c r="Q667" s="1">
        <f>COUNTA(_xlfn.UNIQUE(Delivery[Driver ID]))</f>
        <v>100</v>
      </c>
      <c r="R667" s="1" t="s">
        <v>25</v>
      </c>
      <c r="S667" s="1">
        <f>COUNTA(_xlfn.UNIQUE(Delivery[Route]))</f>
        <v>5</v>
      </c>
      <c r="T667" s="1" t="s">
        <v>26</v>
      </c>
      <c r="U667" s="1" t="s">
        <v>20</v>
      </c>
      <c r="V667" s="1" t="s">
        <v>21</v>
      </c>
      <c r="W667" s="2">
        <v>45170.400694444441</v>
      </c>
    </row>
    <row r="668" spans="1:23" ht="15.75" customHeight="1" x14ac:dyDescent="0.35">
      <c r="A668" s="1">
        <v>1667</v>
      </c>
      <c r="B668" s="1" t="s">
        <v>775</v>
      </c>
      <c r="C668" s="1">
        <f>COUNTA(_xlfn.UNIQUE(Delivery[Delivery City]))</f>
        <v>5</v>
      </c>
      <c r="D668" s="1" t="s">
        <v>154</v>
      </c>
      <c r="E668" s="2">
        <v>45172.333333333336</v>
      </c>
      <c r="F668" s="1" t="s">
        <v>14</v>
      </c>
      <c r="G668" s="1" t="s">
        <v>77</v>
      </c>
      <c r="H668" s="20">
        <f>IFERROR(Delivery[[#This Row],[Delivery Time (min)]]/COUNTIFS(Delivery[Driver ID],Delivery[[#This Row],[Driver ID]]),"")</f>
        <v>5.7142857142857144</v>
      </c>
      <c r="I668" s="17" t="str">
        <f>IFERROR((IF(COUNTIFS(Delivery[Driver ID], Delivery[[#This Row],[Driver ID]]) &lt; 16, "Under Utilized","Utilized")), "")</f>
        <v>Under Utilized</v>
      </c>
      <c r="J668" s="1" t="s">
        <v>34</v>
      </c>
      <c r="K668" s="1" t="s">
        <v>24</v>
      </c>
      <c r="L668" s="1">
        <v>80</v>
      </c>
      <c r="M668" s="1">
        <v>19</v>
      </c>
      <c r="N668" s="1">
        <f>Delivery[[#This Row],[Delivery Time (min)]]-Delivery[[#This Row],[Delays (min)]]</f>
        <v>61</v>
      </c>
      <c r="O668" s="1" t="str">
        <f>IF(Delivery[[#This Row],[Delays (min)]]&gt;0,"Delayed", "On time")</f>
        <v>Delayed</v>
      </c>
      <c r="P668" s="1" t="str">
        <f>IF(Delivery[[#This Row],[Delays (min)]]&gt;15, "Extremely Delayed", IF(Delivery[[#This Row],[Delays (min)]]=0, "On time",  "Delayed"))</f>
        <v>Extremely Delayed</v>
      </c>
      <c r="Q668" s="1">
        <f>COUNTA(_xlfn.UNIQUE(Delivery[Driver ID]))</f>
        <v>100</v>
      </c>
      <c r="R668" s="1" t="s">
        <v>25</v>
      </c>
      <c r="S668" s="1">
        <f>COUNTA(_xlfn.UNIQUE(Delivery[Route]))</f>
        <v>5</v>
      </c>
      <c r="T668" s="1" t="s">
        <v>26</v>
      </c>
      <c r="U668" s="1" t="s">
        <v>20</v>
      </c>
      <c r="V668" s="1" t="s">
        <v>21</v>
      </c>
      <c r="W668" s="2">
        <v>45170.570833333331</v>
      </c>
    </row>
    <row r="669" spans="1:23" ht="15.75" customHeight="1" x14ac:dyDescent="0.35">
      <c r="A669" s="1">
        <v>1668</v>
      </c>
      <c r="B669" s="1" t="s">
        <v>776</v>
      </c>
      <c r="C669" s="1">
        <f>COUNTA(_xlfn.UNIQUE(Delivery[Delivery City]))</f>
        <v>5</v>
      </c>
      <c r="D669" s="1" t="s">
        <v>154</v>
      </c>
      <c r="E669" s="2">
        <v>45170.616666666669</v>
      </c>
      <c r="F669" s="1" t="s">
        <v>38</v>
      </c>
      <c r="G669" s="1" t="s">
        <v>111</v>
      </c>
      <c r="H669" s="20">
        <f>IFERROR(Delivery[[#This Row],[Delivery Time (min)]]/COUNTIFS(Delivery[Driver ID],Delivery[[#This Row],[Driver ID]]),"")</f>
        <v>14.636363636363637</v>
      </c>
      <c r="I669" s="17" t="str">
        <f>IFERROR((IF(COUNTIFS(Delivery[Driver ID], Delivery[[#This Row],[Driver ID]]) &lt; 16, "Under Utilized","Utilized")), "")</f>
        <v>Under Utilized</v>
      </c>
      <c r="J669" s="1" t="s">
        <v>16</v>
      </c>
      <c r="K669" s="1" t="s">
        <v>24</v>
      </c>
      <c r="L669" s="1">
        <v>161</v>
      </c>
      <c r="M669" s="1">
        <v>21</v>
      </c>
      <c r="N669" s="1">
        <f>Delivery[[#This Row],[Delivery Time (min)]]-Delivery[[#This Row],[Delays (min)]]</f>
        <v>140</v>
      </c>
      <c r="O669" s="1" t="str">
        <f>IF(Delivery[[#This Row],[Delays (min)]]&gt;0,"Delayed", "On time")</f>
        <v>Delayed</v>
      </c>
      <c r="P669" s="1" t="str">
        <f>IF(Delivery[[#This Row],[Delays (min)]]&gt;15, "Extremely Delayed", IF(Delivery[[#This Row],[Delays (min)]]=0, "On time",  "Delayed"))</f>
        <v>Extremely Delayed</v>
      </c>
      <c r="Q669" s="1">
        <f>COUNTA(_xlfn.UNIQUE(Delivery[Driver ID]))</f>
        <v>100</v>
      </c>
      <c r="R669" s="1" t="s">
        <v>25</v>
      </c>
      <c r="S669" s="1">
        <f>COUNTA(_xlfn.UNIQUE(Delivery[Route]))</f>
        <v>5</v>
      </c>
      <c r="T669" s="1" t="s">
        <v>26</v>
      </c>
      <c r="U669" s="1" t="s">
        <v>36</v>
      </c>
      <c r="V669" s="1" t="s">
        <v>21</v>
      </c>
      <c r="W669" s="2">
        <v>45170.681944444441</v>
      </c>
    </row>
    <row r="670" spans="1:23" ht="15.75" customHeight="1" x14ac:dyDescent="0.35">
      <c r="A670" s="1">
        <v>1669</v>
      </c>
      <c r="B670" s="1" t="s">
        <v>777</v>
      </c>
      <c r="C670" s="1">
        <f>COUNTA(_xlfn.UNIQUE(Delivery[Delivery City]))</f>
        <v>5</v>
      </c>
      <c r="D670" s="1" t="s">
        <v>150</v>
      </c>
      <c r="E670" s="2">
        <v>45171.388888888891</v>
      </c>
      <c r="F670" s="1" t="s">
        <v>14</v>
      </c>
      <c r="G670" s="1" t="s">
        <v>73</v>
      </c>
      <c r="H670" s="20">
        <f>IFERROR(Delivery[[#This Row],[Delivery Time (min)]]/COUNTIFS(Delivery[Driver ID],Delivery[[#This Row],[Driver ID]]),"")</f>
        <v>17</v>
      </c>
      <c r="I670" s="17" t="str">
        <f>IFERROR((IF(COUNTIFS(Delivery[Driver ID], Delivery[[#This Row],[Driver ID]]) &lt; 16, "Under Utilized","Utilized")), "")</f>
        <v>Under Utilized</v>
      </c>
      <c r="J670" s="1" t="s">
        <v>34</v>
      </c>
      <c r="K670" s="1" t="s">
        <v>29</v>
      </c>
      <c r="L670" s="1">
        <v>153</v>
      </c>
      <c r="M670" s="1">
        <v>8</v>
      </c>
      <c r="N670" s="1">
        <f>Delivery[[#This Row],[Delivery Time (min)]]-Delivery[[#This Row],[Delays (min)]]</f>
        <v>145</v>
      </c>
      <c r="O670" s="1" t="str">
        <f>IF(Delivery[[#This Row],[Delays (min)]]&gt;0,"Delayed", "On time")</f>
        <v>Delayed</v>
      </c>
      <c r="P670" s="1" t="str">
        <f>IF(Delivery[[#This Row],[Delays (min)]]&gt;15, "Extremely Delayed", IF(Delivery[[#This Row],[Delays (min)]]=0, "On time",  "Delayed"))</f>
        <v>Delayed</v>
      </c>
      <c r="Q670" s="1">
        <f>COUNTA(_xlfn.UNIQUE(Delivery[Driver ID]))</f>
        <v>100</v>
      </c>
      <c r="R670" s="1" t="s">
        <v>18</v>
      </c>
      <c r="S670" s="1">
        <f>COUNTA(_xlfn.UNIQUE(Delivery[Route]))</f>
        <v>5</v>
      </c>
      <c r="T670" s="1" t="s">
        <v>40</v>
      </c>
      <c r="U670" s="1" t="s">
        <v>36</v>
      </c>
      <c r="V670" s="1" t="s">
        <v>41</v>
      </c>
      <c r="W670" s="2">
        <v>45170.692361111112</v>
      </c>
    </row>
    <row r="671" spans="1:23" ht="15.75" customHeight="1" x14ac:dyDescent="0.35">
      <c r="A671" s="1">
        <v>1670</v>
      </c>
      <c r="B671" s="1" t="s">
        <v>778</v>
      </c>
      <c r="C671" s="1">
        <f>COUNTA(_xlfn.UNIQUE(Delivery[Delivery City]))</f>
        <v>5</v>
      </c>
      <c r="D671" s="1" t="s">
        <v>159</v>
      </c>
      <c r="E671" s="2">
        <v>45172.550694444442</v>
      </c>
      <c r="F671" s="1" t="s">
        <v>14</v>
      </c>
      <c r="G671" s="1" t="s">
        <v>98</v>
      </c>
      <c r="H671" s="20">
        <f>IFERROR(Delivery[[#This Row],[Delivery Time (min)]]/COUNTIFS(Delivery[Driver ID],Delivery[[#This Row],[Driver ID]]),"")</f>
        <v>11.647058823529411</v>
      </c>
      <c r="I671" s="17" t="str">
        <f>IFERROR((IF(COUNTIFS(Delivery[Driver ID], Delivery[[#This Row],[Driver ID]]) &lt; 16, "Under Utilized","Utilized")), "")</f>
        <v>Utilized</v>
      </c>
      <c r="J671" s="1" t="s">
        <v>23</v>
      </c>
      <c r="K671" s="1" t="s">
        <v>17</v>
      </c>
      <c r="L671" s="1">
        <v>198</v>
      </c>
      <c r="M671" s="1">
        <v>10</v>
      </c>
      <c r="N671" s="1">
        <f>Delivery[[#This Row],[Delivery Time (min)]]-Delivery[[#This Row],[Delays (min)]]</f>
        <v>188</v>
      </c>
      <c r="O671" s="1" t="str">
        <f>IF(Delivery[[#This Row],[Delays (min)]]&gt;0,"Delayed", "On time")</f>
        <v>Delayed</v>
      </c>
      <c r="P671" s="1" t="str">
        <f>IF(Delivery[[#This Row],[Delays (min)]]&gt;15, "Extremely Delayed", IF(Delivery[[#This Row],[Delays (min)]]=0, "On time",  "Delayed"))</f>
        <v>Delayed</v>
      </c>
      <c r="Q671" s="1">
        <f>COUNTA(_xlfn.UNIQUE(Delivery[Driver ID]))</f>
        <v>100</v>
      </c>
      <c r="R671" s="1" t="s">
        <v>18</v>
      </c>
      <c r="S671" s="1">
        <f>COUNTA(_xlfn.UNIQUE(Delivery[Route]))</f>
        <v>5</v>
      </c>
      <c r="T671" s="1" t="s">
        <v>32</v>
      </c>
      <c r="U671" s="1" t="s">
        <v>20</v>
      </c>
      <c r="V671" s="1" t="s">
        <v>37</v>
      </c>
      <c r="W671" s="2">
        <v>45170.499305555553</v>
      </c>
    </row>
    <row r="672" spans="1:23" ht="15.75" customHeight="1" x14ac:dyDescent="0.35">
      <c r="A672" s="1">
        <v>1671</v>
      </c>
      <c r="B672" s="1" t="s">
        <v>779</v>
      </c>
      <c r="C672" s="1">
        <f>COUNTA(_xlfn.UNIQUE(Delivery[Delivery City]))</f>
        <v>5</v>
      </c>
      <c r="D672" s="1" t="s">
        <v>156</v>
      </c>
      <c r="E672" s="2">
        <v>45174.57708333333</v>
      </c>
      <c r="F672" s="1" t="s">
        <v>14</v>
      </c>
      <c r="G672" s="1" t="s">
        <v>71</v>
      </c>
      <c r="H672" s="20">
        <f>IFERROR(Delivery[[#This Row],[Delivery Time (min)]]/COUNTIFS(Delivery[Driver ID],Delivery[[#This Row],[Driver ID]]),"")</f>
        <v>9.1999999999999993</v>
      </c>
      <c r="I672" s="17" t="str">
        <f>IFERROR((IF(COUNTIFS(Delivery[Driver ID], Delivery[[#This Row],[Driver ID]]) &lt; 16, "Under Utilized","Utilized")), "")</f>
        <v>Utilized</v>
      </c>
      <c r="J672" s="1" t="s">
        <v>23</v>
      </c>
      <c r="K672" s="1" t="s">
        <v>17</v>
      </c>
      <c r="L672" s="1">
        <v>230</v>
      </c>
      <c r="M672" s="1">
        <v>24</v>
      </c>
      <c r="N672" s="1">
        <f>Delivery[[#This Row],[Delivery Time (min)]]-Delivery[[#This Row],[Delays (min)]]</f>
        <v>206</v>
      </c>
      <c r="O672" s="1" t="str">
        <f>IF(Delivery[[#This Row],[Delays (min)]]&gt;0,"Delayed", "On time")</f>
        <v>Delayed</v>
      </c>
      <c r="P672" s="1" t="str">
        <f>IF(Delivery[[#This Row],[Delays (min)]]&gt;15, "Extremely Delayed", IF(Delivery[[#This Row],[Delays (min)]]=0, "On time",  "Delayed"))</f>
        <v>Extremely Delayed</v>
      </c>
      <c r="Q672" s="1">
        <f>COUNTA(_xlfn.UNIQUE(Delivery[Driver ID]))</f>
        <v>100</v>
      </c>
      <c r="R672" s="1" t="s">
        <v>18</v>
      </c>
      <c r="S672" s="1">
        <f>COUNTA(_xlfn.UNIQUE(Delivery[Route]))</f>
        <v>5</v>
      </c>
      <c r="T672" s="1" t="s">
        <v>26</v>
      </c>
      <c r="U672" s="1" t="s">
        <v>20</v>
      </c>
      <c r="V672" s="1" t="s">
        <v>21</v>
      </c>
      <c r="W672" s="2">
        <v>45170.722222222219</v>
      </c>
    </row>
    <row r="673" spans="1:23" ht="15.75" customHeight="1" x14ac:dyDescent="0.35">
      <c r="A673" s="1">
        <v>1672</v>
      </c>
      <c r="B673" s="1" t="s">
        <v>780</v>
      </c>
      <c r="C673" s="1">
        <f>COUNTA(_xlfn.UNIQUE(Delivery[Delivery City]))</f>
        <v>5</v>
      </c>
      <c r="D673" s="1" t="s">
        <v>154</v>
      </c>
      <c r="E673" s="2">
        <v>45175.652777777781</v>
      </c>
      <c r="F673" s="1" t="s">
        <v>38</v>
      </c>
      <c r="G673" s="1" t="s">
        <v>68</v>
      </c>
      <c r="H673" s="20">
        <f>IFERROR(Delivery[[#This Row],[Delivery Time (min)]]/COUNTIFS(Delivery[Driver ID],Delivery[[#This Row],[Driver ID]]),"")</f>
        <v>10.5</v>
      </c>
      <c r="I673" s="17" t="str">
        <f>IFERROR((IF(COUNTIFS(Delivery[Driver ID], Delivery[[#This Row],[Driver ID]]) &lt; 16, "Under Utilized","Utilized")), "")</f>
        <v>Under Utilized</v>
      </c>
      <c r="J673" s="1" t="s">
        <v>34</v>
      </c>
      <c r="K673" s="1" t="s">
        <v>17</v>
      </c>
      <c r="L673" s="1">
        <v>126</v>
      </c>
      <c r="M673" s="1">
        <v>3</v>
      </c>
      <c r="N673" s="1">
        <f>Delivery[[#This Row],[Delivery Time (min)]]-Delivery[[#This Row],[Delays (min)]]</f>
        <v>123</v>
      </c>
      <c r="O673" s="1" t="str">
        <f>IF(Delivery[[#This Row],[Delays (min)]]&gt;0,"Delayed", "On time")</f>
        <v>Delayed</v>
      </c>
      <c r="P673" s="1" t="str">
        <f>IF(Delivery[[#This Row],[Delays (min)]]&gt;15, "Extremely Delayed", IF(Delivery[[#This Row],[Delays (min)]]=0, "On time",  "Delayed"))</f>
        <v>Delayed</v>
      </c>
      <c r="Q673" s="1">
        <f>COUNTA(_xlfn.UNIQUE(Delivery[Driver ID]))</f>
        <v>100</v>
      </c>
      <c r="R673" s="1" t="s">
        <v>30</v>
      </c>
      <c r="S673" s="1">
        <f>COUNTA(_xlfn.UNIQUE(Delivery[Route]))</f>
        <v>5</v>
      </c>
      <c r="T673" s="1" t="s">
        <v>40</v>
      </c>
      <c r="U673" s="1" t="s">
        <v>27</v>
      </c>
      <c r="V673" s="1" t="s">
        <v>41</v>
      </c>
      <c r="W673" s="2">
        <v>45170.576388888891</v>
      </c>
    </row>
    <row r="674" spans="1:23" ht="15.75" customHeight="1" x14ac:dyDescent="0.35">
      <c r="A674" s="1">
        <v>1673</v>
      </c>
      <c r="B674" s="1" t="s">
        <v>781</v>
      </c>
      <c r="C674" s="1">
        <f>COUNTA(_xlfn.UNIQUE(Delivery[Delivery City]))</f>
        <v>5</v>
      </c>
      <c r="D674" s="1" t="s">
        <v>167</v>
      </c>
      <c r="E674" s="2">
        <v>45174.352777777778</v>
      </c>
      <c r="F674" s="1" t="s">
        <v>38</v>
      </c>
      <c r="G674" s="1" t="s">
        <v>103</v>
      </c>
      <c r="H674" s="20">
        <f>IFERROR(Delivery[[#This Row],[Delivery Time (min)]]/COUNTIFS(Delivery[Driver ID],Delivery[[#This Row],[Driver ID]]),"")</f>
        <v>5.75</v>
      </c>
      <c r="I674" s="17" t="str">
        <f>IFERROR((IF(COUNTIFS(Delivery[Driver ID], Delivery[[#This Row],[Driver ID]]) &lt; 16, "Under Utilized","Utilized")), "")</f>
        <v>Utilized</v>
      </c>
      <c r="J674" s="1" t="s">
        <v>23</v>
      </c>
      <c r="K674" s="1" t="s">
        <v>47</v>
      </c>
      <c r="L674" s="1">
        <v>115</v>
      </c>
      <c r="M674" s="1">
        <v>6</v>
      </c>
      <c r="N674" s="1">
        <f>Delivery[[#This Row],[Delivery Time (min)]]-Delivery[[#This Row],[Delays (min)]]</f>
        <v>109</v>
      </c>
      <c r="O674" s="1" t="str">
        <f>IF(Delivery[[#This Row],[Delays (min)]]&gt;0,"Delayed", "On time")</f>
        <v>Delayed</v>
      </c>
      <c r="P674" s="1" t="str">
        <f>IF(Delivery[[#This Row],[Delays (min)]]&gt;15, "Extremely Delayed", IF(Delivery[[#This Row],[Delays (min)]]=0, "On time",  "Delayed"))</f>
        <v>Delayed</v>
      </c>
      <c r="Q674" s="1">
        <f>COUNTA(_xlfn.UNIQUE(Delivery[Driver ID]))</f>
        <v>100</v>
      </c>
      <c r="R674" s="1" t="s">
        <v>25</v>
      </c>
      <c r="S674" s="1">
        <f>COUNTA(_xlfn.UNIQUE(Delivery[Route]))</f>
        <v>5</v>
      </c>
      <c r="T674" s="1" t="s">
        <v>26</v>
      </c>
      <c r="U674" s="1" t="s">
        <v>27</v>
      </c>
      <c r="V674" s="1" t="s">
        <v>37</v>
      </c>
      <c r="W674" s="2">
        <v>45170.671527777777</v>
      </c>
    </row>
    <row r="675" spans="1:23" ht="15.75" customHeight="1" x14ac:dyDescent="0.35">
      <c r="A675" s="1">
        <v>1674</v>
      </c>
      <c r="B675" s="1" t="s">
        <v>472</v>
      </c>
      <c r="C675" s="1">
        <f>COUNTA(_xlfn.UNIQUE(Delivery[Delivery City]))</f>
        <v>5</v>
      </c>
      <c r="D675" s="1" t="s">
        <v>154</v>
      </c>
      <c r="E675" s="2">
        <v>45177.370138888888</v>
      </c>
      <c r="F675" s="1" t="s">
        <v>14</v>
      </c>
      <c r="G675" s="1" t="s">
        <v>82</v>
      </c>
      <c r="H675" s="20">
        <f>IFERROR(Delivery[[#This Row],[Delivery Time (min)]]/COUNTIFS(Delivery[Driver ID],Delivery[[#This Row],[Driver ID]]),"")</f>
        <v>8.56</v>
      </c>
      <c r="I675" s="17" t="str">
        <f>IFERROR((IF(COUNTIFS(Delivery[Driver ID], Delivery[[#This Row],[Driver ID]]) &lt; 16, "Under Utilized","Utilized")), "")</f>
        <v>Utilized</v>
      </c>
      <c r="J675" s="1" t="s">
        <v>34</v>
      </c>
      <c r="K675" s="1" t="s">
        <v>47</v>
      </c>
      <c r="L675" s="1">
        <v>214</v>
      </c>
      <c r="M675" s="1">
        <v>8</v>
      </c>
      <c r="N675" s="1">
        <f>Delivery[[#This Row],[Delivery Time (min)]]-Delivery[[#This Row],[Delays (min)]]</f>
        <v>206</v>
      </c>
      <c r="O675" s="1" t="str">
        <f>IF(Delivery[[#This Row],[Delays (min)]]&gt;0,"Delayed", "On time")</f>
        <v>Delayed</v>
      </c>
      <c r="P675" s="1" t="str">
        <f>IF(Delivery[[#This Row],[Delays (min)]]&gt;15, "Extremely Delayed", IF(Delivery[[#This Row],[Delays (min)]]=0, "On time",  "Delayed"))</f>
        <v>Delayed</v>
      </c>
      <c r="Q675" s="1">
        <f>COUNTA(_xlfn.UNIQUE(Delivery[Driver ID]))</f>
        <v>100</v>
      </c>
      <c r="R675" s="1" t="s">
        <v>18</v>
      </c>
      <c r="S675" s="1">
        <f>COUNTA(_xlfn.UNIQUE(Delivery[Route]))</f>
        <v>5</v>
      </c>
      <c r="T675" s="1" t="s">
        <v>26</v>
      </c>
      <c r="U675" s="1" t="s">
        <v>27</v>
      </c>
      <c r="V675" s="1" t="s">
        <v>21</v>
      </c>
      <c r="W675" s="2">
        <v>45170.595833333333</v>
      </c>
    </row>
    <row r="676" spans="1:23" ht="15.75" customHeight="1" x14ac:dyDescent="0.35">
      <c r="A676" s="1">
        <v>1675</v>
      </c>
      <c r="B676" s="1" t="s">
        <v>782</v>
      </c>
      <c r="C676" s="1">
        <f>COUNTA(_xlfn.UNIQUE(Delivery[Delivery City]))</f>
        <v>5</v>
      </c>
      <c r="D676" s="1" t="s">
        <v>154</v>
      </c>
      <c r="E676" s="2">
        <v>45177.408333333333</v>
      </c>
      <c r="F676" s="1" t="s">
        <v>14</v>
      </c>
      <c r="G676" s="1" t="s">
        <v>104</v>
      </c>
      <c r="H676" s="20">
        <f>IFERROR(Delivery[[#This Row],[Delivery Time (min)]]/COUNTIFS(Delivery[Driver ID],Delivery[[#This Row],[Driver ID]]),"")</f>
        <v>4.9047619047619051</v>
      </c>
      <c r="I676" s="17" t="str">
        <f>IFERROR((IF(COUNTIFS(Delivery[Driver ID], Delivery[[#This Row],[Driver ID]]) &lt; 16, "Under Utilized","Utilized")), "")</f>
        <v>Utilized</v>
      </c>
      <c r="J676" s="1" t="s">
        <v>16</v>
      </c>
      <c r="K676" s="1" t="s">
        <v>35</v>
      </c>
      <c r="L676" s="1">
        <v>103</v>
      </c>
      <c r="M676" s="1">
        <v>13</v>
      </c>
      <c r="N676" s="1">
        <f>Delivery[[#This Row],[Delivery Time (min)]]-Delivery[[#This Row],[Delays (min)]]</f>
        <v>90</v>
      </c>
      <c r="O676" s="1" t="str">
        <f>IF(Delivery[[#This Row],[Delays (min)]]&gt;0,"Delayed", "On time")</f>
        <v>Delayed</v>
      </c>
      <c r="P676" s="1" t="str">
        <f>IF(Delivery[[#This Row],[Delays (min)]]&gt;15, "Extremely Delayed", IF(Delivery[[#This Row],[Delays (min)]]=0, "On time",  "Delayed"))</f>
        <v>Delayed</v>
      </c>
      <c r="Q676" s="1">
        <f>COUNTA(_xlfn.UNIQUE(Delivery[Driver ID]))</f>
        <v>100</v>
      </c>
      <c r="R676" s="1" t="s">
        <v>30</v>
      </c>
      <c r="S676" s="1">
        <f>COUNTA(_xlfn.UNIQUE(Delivery[Route]))</f>
        <v>5</v>
      </c>
      <c r="T676" s="1" t="s">
        <v>26</v>
      </c>
      <c r="U676" s="1" t="s">
        <v>20</v>
      </c>
      <c r="V676" s="1" t="s">
        <v>41</v>
      </c>
      <c r="W676" s="2">
        <v>45170.420138888891</v>
      </c>
    </row>
    <row r="677" spans="1:23" ht="15.75" customHeight="1" x14ac:dyDescent="0.35">
      <c r="A677" s="1">
        <v>1676</v>
      </c>
      <c r="B677" s="1" t="s">
        <v>783</v>
      </c>
      <c r="C677" s="1">
        <f>COUNTA(_xlfn.UNIQUE(Delivery[Delivery City]))</f>
        <v>5</v>
      </c>
      <c r="D677" s="1" t="s">
        <v>150</v>
      </c>
      <c r="E677" s="2">
        <v>45172.495833333334</v>
      </c>
      <c r="F677" s="1" t="s">
        <v>14</v>
      </c>
      <c r="G677" s="1" t="s">
        <v>95</v>
      </c>
      <c r="H677" s="20">
        <f>IFERROR(Delivery[[#This Row],[Delivery Time (min)]]/COUNTIFS(Delivery[Driver ID],Delivery[[#This Row],[Driver ID]]),"")</f>
        <v>10.733333333333333</v>
      </c>
      <c r="I677" s="17" t="str">
        <f>IFERROR((IF(COUNTIFS(Delivery[Driver ID], Delivery[[#This Row],[Driver ID]]) &lt; 16, "Under Utilized","Utilized")), "")</f>
        <v>Under Utilized</v>
      </c>
      <c r="J677" s="1" t="s">
        <v>23</v>
      </c>
      <c r="K677" s="1" t="s">
        <v>47</v>
      </c>
      <c r="L677" s="1">
        <v>161</v>
      </c>
      <c r="M677" s="1">
        <v>1</v>
      </c>
      <c r="N677" s="1">
        <f>Delivery[[#This Row],[Delivery Time (min)]]-Delivery[[#This Row],[Delays (min)]]</f>
        <v>160</v>
      </c>
      <c r="O677" s="1" t="str">
        <f>IF(Delivery[[#This Row],[Delays (min)]]&gt;0,"Delayed", "On time")</f>
        <v>Delayed</v>
      </c>
      <c r="P677" s="1" t="str">
        <f>IF(Delivery[[#This Row],[Delays (min)]]&gt;15, "Extremely Delayed", IF(Delivery[[#This Row],[Delays (min)]]=0, "On time",  "Delayed"))</f>
        <v>Delayed</v>
      </c>
      <c r="Q677" s="1">
        <f>COUNTA(_xlfn.UNIQUE(Delivery[Driver ID]))</f>
        <v>100</v>
      </c>
      <c r="R677" s="1" t="s">
        <v>25</v>
      </c>
      <c r="S677" s="1">
        <f>COUNTA(_xlfn.UNIQUE(Delivery[Route]))</f>
        <v>5</v>
      </c>
      <c r="T677" s="1" t="s">
        <v>32</v>
      </c>
      <c r="U677" s="1" t="s">
        <v>20</v>
      </c>
      <c r="V677" s="1" t="s">
        <v>37</v>
      </c>
      <c r="W677" s="2">
        <v>45170.450694444444</v>
      </c>
    </row>
    <row r="678" spans="1:23" ht="15.75" customHeight="1" x14ac:dyDescent="0.35">
      <c r="A678" s="1">
        <v>1677</v>
      </c>
      <c r="B678" s="1" t="s">
        <v>784</v>
      </c>
      <c r="C678" s="1">
        <f>COUNTA(_xlfn.UNIQUE(Delivery[Delivery City]))</f>
        <v>5</v>
      </c>
      <c r="D678" s="1" t="s">
        <v>156</v>
      </c>
      <c r="E678" s="2">
        <v>45170.651388888888</v>
      </c>
      <c r="F678" s="1" t="s">
        <v>38</v>
      </c>
      <c r="G678" s="1" t="s">
        <v>116</v>
      </c>
      <c r="H678" s="20">
        <f>IFERROR(Delivery[[#This Row],[Delivery Time (min)]]/COUNTIFS(Delivery[Driver ID],Delivery[[#This Row],[Driver ID]]),"")</f>
        <v>4.833333333333333</v>
      </c>
      <c r="I678" s="17" t="str">
        <f>IFERROR((IF(COUNTIFS(Delivery[Driver ID], Delivery[[#This Row],[Driver ID]]) &lt; 16, "Under Utilized","Utilized")), "")</f>
        <v>Utilized</v>
      </c>
      <c r="J678" s="1" t="s">
        <v>16</v>
      </c>
      <c r="K678" s="1" t="s">
        <v>24</v>
      </c>
      <c r="L678" s="1">
        <v>87</v>
      </c>
      <c r="M678" s="1">
        <v>16</v>
      </c>
      <c r="N678" s="1">
        <f>Delivery[[#This Row],[Delivery Time (min)]]-Delivery[[#This Row],[Delays (min)]]</f>
        <v>71</v>
      </c>
      <c r="O678" s="1" t="str">
        <f>IF(Delivery[[#This Row],[Delays (min)]]&gt;0,"Delayed", "On time")</f>
        <v>Delayed</v>
      </c>
      <c r="P678" s="1" t="str">
        <f>IF(Delivery[[#This Row],[Delays (min)]]&gt;15, "Extremely Delayed", IF(Delivery[[#This Row],[Delays (min)]]=0, "On time",  "Delayed"))</f>
        <v>Extremely Delayed</v>
      </c>
      <c r="Q678" s="1">
        <f>COUNTA(_xlfn.UNIQUE(Delivery[Driver ID]))</f>
        <v>100</v>
      </c>
      <c r="R678" s="1" t="s">
        <v>18</v>
      </c>
      <c r="S678" s="1">
        <f>COUNTA(_xlfn.UNIQUE(Delivery[Route]))</f>
        <v>5</v>
      </c>
      <c r="T678" s="1" t="s">
        <v>26</v>
      </c>
      <c r="U678" s="1" t="s">
        <v>27</v>
      </c>
      <c r="V678" s="1" t="s">
        <v>21</v>
      </c>
      <c r="W678" s="2">
        <v>45170.592361111114</v>
      </c>
    </row>
    <row r="679" spans="1:23" ht="15.75" customHeight="1" x14ac:dyDescent="0.35">
      <c r="A679" s="1">
        <v>1678</v>
      </c>
      <c r="B679" s="1" t="s">
        <v>785</v>
      </c>
      <c r="C679" s="1">
        <f>COUNTA(_xlfn.UNIQUE(Delivery[Delivery City]))</f>
        <v>5</v>
      </c>
      <c r="D679" s="1" t="s">
        <v>150</v>
      </c>
      <c r="E679" s="2">
        <v>45175.572916666664</v>
      </c>
      <c r="F679" s="1" t="s">
        <v>38</v>
      </c>
      <c r="G679" s="1" t="s">
        <v>133</v>
      </c>
      <c r="H679" s="20">
        <f>IFERROR(Delivery[[#This Row],[Delivery Time (min)]]/COUNTIFS(Delivery[Driver ID],Delivery[[#This Row],[Driver ID]]),"")</f>
        <v>6.1875</v>
      </c>
      <c r="I679" s="17" t="str">
        <f>IFERROR((IF(COUNTIFS(Delivery[Driver ID], Delivery[[#This Row],[Driver ID]]) &lt; 16, "Under Utilized","Utilized")), "")</f>
        <v>Utilized</v>
      </c>
      <c r="J679" s="1" t="s">
        <v>34</v>
      </c>
      <c r="K679" s="1" t="s">
        <v>47</v>
      </c>
      <c r="L679" s="1">
        <v>99</v>
      </c>
      <c r="M679" s="1">
        <v>17</v>
      </c>
      <c r="N679" s="1">
        <f>Delivery[[#This Row],[Delivery Time (min)]]-Delivery[[#This Row],[Delays (min)]]</f>
        <v>82</v>
      </c>
      <c r="O679" s="1" t="str">
        <f>IF(Delivery[[#This Row],[Delays (min)]]&gt;0,"Delayed", "On time")</f>
        <v>Delayed</v>
      </c>
      <c r="P679" s="1" t="str">
        <f>IF(Delivery[[#This Row],[Delays (min)]]&gt;15, "Extremely Delayed", IF(Delivery[[#This Row],[Delays (min)]]=0, "On time",  "Delayed"))</f>
        <v>Extremely Delayed</v>
      </c>
      <c r="Q679" s="1">
        <f>COUNTA(_xlfn.UNIQUE(Delivery[Driver ID]))</f>
        <v>100</v>
      </c>
      <c r="R679" s="1" t="s">
        <v>18</v>
      </c>
      <c r="S679" s="1">
        <f>COUNTA(_xlfn.UNIQUE(Delivery[Route]))</f>
        <v>5</v>
      </c>
      <c r="T679" s="1" t="s">
        <v>43</v>
      </c>
      <c r="U679" s="1" t="s">
        <v>27</v>
      </c>
      <c r="V679" s="1" t="s">
        <v>21</v>
      </c>
      <c r="W679" s="2">
        <v>45170.408333333333</v>
      </c>
    </row>
    <row r="680" spans="1:23" ht="15.75" customHeight="1" x14ac:dyDescent="0.35">
      <c r="A680" s="1">
        <v>1679</v>
      </c>
      <c r="B680" s="1" t="s">
        <v>786</v>
      </c>
      <c r="C680" s="1">
        <f>COUNTA(_xlfn.UNIQUE(Delivery[Delivery City]))</f>
        <v>5</v>
      </c>
      <c r="D680" s="1" t="s">
        <v>156</v>
      </c>
      <c r="E680" s="2">
        <v>45173.373611111114</v>
      </c>
      <c r="F680" s="1" t="s">
        <v>14</v>
      </c>
      <c r="G680" s="1" t="s">
        <v>94</v>
      </c>
      <c r="H680" s="20">
        <f>IFERROR(Delivery[[#This Row],[Delivery Time (min)]]/COUNTIFS(Delivery[Driver ID],Delivery[[#This Row],[Driver ID]]),"")</f>
        <v>7.1818181818181817</v>
      </c>
      <c r="I680" s="17" t="str">
        <f>IFERROR((IF(COUNTIFS(Delivery[Driver ID], Delivery[[#This Row],[Driver ID]]) &lt; 16, "Under Utilized","Utilized")), "")</f>
        <v>Utilized</v>
      </c>
      <c r="J680" s="1" t="s">
        <v>34</v>
      </c>
      <c r="K680" s="1" t="s">
        <v>35</v>
      </c>
      <c r="L680" s="1">
        <v>158</v>
      </c>
      <c r="M680" s="1">
        <v>3</v>
      </c>
      <c r="N680" s="1">
        <f>Delivery[[#This Row],[Delivery Time (min)]]-Delivery[[#This Row],[Delays (min)]]</f>
        <v>155</v>
      </c>
      <c r="O680" s="1" t="str">
        <f>IF(Delivery[[#This Row],[Delays (min)]]&gt;0,"Delayed", "On time")</f>
        <v>Delayed</v>
      </c>
      <c r="P680" s="1" t="str">
        <f>IF(Delivery[[#This Row],[Delays (min)]]&gt;15, "Extremely Delayed", IF(Delivery[[#This Row],[Delays (min)]]=0, "On time",  "Delayed"))</f>
        <v>Delayed</v>
      </c>
      <c r="Q680" s="1">
        <f>COUNTA(_xlfn.UNIQUE(Delivery[Driver ID]))</f>
        <v>100</v>
      </c>
      <c r="R680" s="1" t="s">
        <v>30</v>
      </c>
      <c r="S680" s="1">
        <f>COUNTA(_xlfn.UNIQUE(Delivery[Route]))</f>
        <v>5</v>
      </c>
      <c r="T680" s="1" t="s">
        <v>43</v>
      </c>
      <c r="U680" s="1" t="s">
        <v>36</v>
      </c>
      <c r="V680" s="1" t="s">
        <v>41</v>
      </c>
      <c r="W680" s="2">
        <v>45170.606249999997</v>
      </c>
    </row>
    <row r="681" spans="1:23" ht="15.75" customHeight="1" x14ac:dyDescent="0.35">
      <c r="A681" s="1">
        <v>1680</v>
      </c>
      <c r="B681" s="1" t="s">
        <v>787</v>
      </c>
      <c r="C681" s="1">
        <f>COUNTA(_xlfn.UNIQUE(Delivery[Delivery City]))</f>
        <v>5</v>
      </c>
      <c r="D681" s="1" t="s">
        <v>156</v>
      </c>
      <c r="E681" s="2">
        <v>45170.377083333333</v>
      </c>
      <c r="F681" s="1" t="s">
        <v>38</v>
      </c>
      <c r="G681" s="1" t="s">
        <v>75</v>
      </c>
      <c r="H681" s="20">
        <f>IFERROR(Delivery[[#This Row],[Delivery Time (min)]]/COUNTIFS(Delivery[Driver ID],Delivery[[#This Row],[Driver ID]]),"")</f>
        <v>20.714285714285715</v>
      </c>
      <c r="I681" s="17" t="str">
        <f>IFERROR((IF(COUNTIFS(Delivery[Driver ID], Delivery[[#This Row],[Driver ID]]) &lt; 16, "Under Utilized","Utilized")), "")</f>
        <v>Under Utilized</v>
      </c>
      <c r="J681" s="1" t="s">
        <v>23</v>
      </c>
      <c r="K681" s="1" t="s">
        <v>17</v>
      </c>
      <c r="L681" s="1">
        <v>145</v>
      </c>
      <c r="M681" s="1">
        <v>9</v>
      </c>
      <c r="N681" s="1">
        <f>Delivery[[#This Row],[Delivery Time (min)]]-Delivery[[#This Row],[Delays (min)]]</f>
        <v>136</v>
      </c>
      <c r="O681" s="1" t="str">
        <f>IF(Delivery[[#This Row],[Delays (min)]]&gt;0,"Delayed", "On time")</f>
        <v>Delayed</v>
      </c>
      <c r="P681" s="1" t="str">
        <f>IF(Delivery[[#This Row],[Delays (min)]]&gt;15, "Extremely Delayed", IF(Delivery[[#This Row],[Delays (min)]]=0, "On time",  "Delayed"))</f>
        <v>Delayed</v>
      </c>
      <c r="Q681" s="1">
        <f>COUNTA(_xlfn.UNIQUE(Delivery[Driver ID]))</f>
        <v>100</v>
      </c>
      <c r="R681" s="1" t="s">
        <v>18</v>
      </c>
      <c r="S681" s="1">
        <f>COUNTA(_xlfn.UNIQUE(Delivery[Route]))</f>
        <v>5</v>
      </c>
      <c r="T681" s="1" t="s">
        <v>32</v>
      </c>
      <c r="U681" s="1" t="s">
        <v>36</v>
      </c>
      <c r="V681" s="1" t="s">
        <v>21</v>
      </c>
      <c r="W681" s="2">
        <v>45170.524305555555</v>
      </c>
    </row>
    <row r="682" spans="1:23" ht="15.75" customHeight="1" x14ac:dyDescent="0.35">
      <c r="A682" s="1">
        <v>1681</v>
      </c>
      <c r="B682" s="1" t="s">
        <v>788</v>
      </c>
      <c r="C682" s="1">
        <f>COUNTA(_xlfn.UNIQUE(Delivery[Delivery City]))</f>
        <v>5</v>
      </c>
      <c r="D682" s="1" t="s">
        <v>167</v>
      </c>
      <c r="E682" s="2">
        <v>45173.595833333333</v>
      </c>
      <c r="F682" s="1" t="s">
        <v>14</v>
      </c>
      <c r="G682" s="1" t="s">
        <v>66</v>
      </c>
      <c r="H682" s="20">
        <f>IFERROR(Delivery[[#This Row],[Delivery Time (min)]]/COUNTIFS(Delivery[Driver ID],Delivery[[#This Row],[Driver ID]]),"")</f>
        <v>10.307692307692308</v>
      </c>
      <c r="I682" s="17" t="str">
        <f>IFERROR((IF(COUNTIFS(Delivery[Driver ID], Delivery[[#This Row],[Driver ID]]) &lt; 16, "Under Utilized","Utilized")), "")</f>
        <v>Under Utilized</v>
      </c>
      <c r="J682" s="1" t="s">
        <v>34</v>
      </c>
      <c r="K682" s="1" t="s">
        <v>47</v>
      </c>
      <c r="L682" s="1">
        <v>134</v>
      </c>
      <c r="M682" s="1">
        <v>5</v>
      </c>
      <c r="N682" s="1">
        <f>Delivery[[#This Row],[Delivery Time (min)]]-Delivery[[#This Row],[Delays (min)]]</f>
        <v>129</v>
      </c>
      <c r="O682" s="1" t="str">
        <f>IF(Delivery[[#This Row],[Delays (min)]]&gt;0,"Delayed", "On time")</f>
        <v>Delayed</v>
      </c>
      <c r="P682" s="1" t="str">
        <f>IF(Delivery[[#This Row],[Delays (min)]]&gt;15, "Extremely Delayed", IF(Delivery[[#This Row],[Delays (min)]]=0, "On time",  "Delayed"))</f>
        <v>Delayed</v>
      </c>
      <c r="Q682" s="1">
        <f>COUNTA(_xlfn.UNIQUE(Delivery[Driver ID]))</f>
        <v>100</v>
      </c>
      <c r="R682" s="1" t="s">
        <v>18</v>
      </c>
      <c r="S682" s="1">
        <f>COUNTA(_xlfn.UNIQUE(Delivery[Route]))</f>
        <v>5</v>
      </c>
      <c r="T682" s="1" t="s">
        <v>26</v>
      </c>
      <c r="U682" s="1" t="s">
        <v>27</v>
      </c>
      <c r="V682" s="1" t="s">
        <v>21</v>
      </c>
      <c r="W682" s="2">
        <v>45170.695833333331</v>
      </c>
    </row>
    <row r="683" spans="1:23" ht="15.75" customHeight="1" x14ac:dyDescent="0.35">
      <c r="A683" s="1">
        <v>1682</v>
      </c>
      <c r="B683" s="1" t="s">
        <v>789</v>
      </c>
      <c r="C683" s="1">
        <f>COUNTA(_xlfn.UNIQUE(Delivery[Delivery City]))</f>
        <v>5</v>
      </c>
      <c r="D683" s="1" t="s">
        <v>156</v>
      </c>
      <c r="E683" s="2">
        <v>45170.53402777778</v>
      </c>
      <c r="F683" s="1" t="s">
        <v>38</v>
      </c>
      <c r="G683" s="1" t="s">
        <v>71</v>
      </c>
      <c r="H683" s="20">
        <f>IFERROR(Delivery[[#This Row],[Delivery Time (min)]]/COUNTIFS(Delivery[Driver ID],Delivery[[#This Row],[Driver ID]]),"")</f>
        <v>7.88</v>
      </c>
      <c r="I683" s="17" t="str">
        <f>IFERROR((IF(COUNTIFS(Delivery[Driver ID], Delivery[[#This Row],[Driver ID]]) &lt; 16, "Under Utilized","Utilized")), "")</f>
        <v>Utilized</v>
      </c>
      <c r="J683" s="1" t="s">
        <v>34</v>
      </c>
      <c r="K683" s="1" t="s">
        <v>29</v>
      </c>
      <c r="L683" s="1">
        <v>197</v>
      </c>
      <c r="M683" s="1">
        <v>3</v>
      </c>
      <c r="N683" s="1">
        <f>Delivery[[#This Row],[Delivery Time (min)]]-Delivery[[#This Row],[Delays (min)]]</f>
        <v>194</v>
      </c>
      <c r="O683" s="1" t="str">
        <f>IF(Delivery[[#This Row],[Delays (min)]]&gt;0,"Delayed", "On time")</f>
        <v>Delayed</v>
      </c>
      <c r="P683" s="1" t="str">
        <f>IF(Delivery[[#This Row],[Delays (min)]]&gt;15, "Extremely Delayed", IF(Delivery[[#This Row],[Delays (min)]]=0, "On time",  "Delayed"))</f>
        <v>Delayed</v>
      </c>
      <c r="Q683" s="1">
        <f>COUNTA(_xlfn.UNIQUE(Delivery[Driver ID]))</f>
        <v>100</v>
      </c>
      <c r="R683" s="1" t="s">
        <v>30</v>
      </c>
      <c r="S683" s="1">
        <f>COUNTA(_xlfn.UNIQUE(Delivery[Route]))</f>
        <v>5</v>
      </c>
      <c r="T683" s="1" t="s">
        <v>19</v>
      </c>
      <c r="U683" s="1" t="s">
        <v>36</v>
      </c>
      <c r="V683" s="1" t="s">
        <v>41</v>
      </c>
      <c r="W683" s="2">
        <v>45170.614583333336</v>
      </c>
    </row>
    <row r="684" spans="1:23" ht="15.75" customHeight="1" x14ac:dyDescent="0.35">
      <c r="A684" s="1">
        <v>1683</v>
      </c>
      <c r="B684" s="1" t="s">
        <v>790</v>
      </c>
      <c r="C684" s="1">
        <f>COUNTA(_xlfn.UNIQUE(Delivery[Delivery City]))</f>
        <v>5</v>
      </c>
      <c r="D684" s="1" t="s">
        <v>156</v>
      </c>
      <c r="E684" s="2">
        <v>45171.488888888889</v>
      </c>
      <c r="F684" s="1" t="s">
        <v>14</v>
      </c>
      <c r="G684" s="1" t="s">
        <v>76</v>
      </c>
      <c r="H684" s="20">
        <f>IFERROR(Delivery[[#This Row],[Delivery Time (min)]]/COUNTIFS(Delivery[Driver ID],Delivery[[#This Row],[Driver ID]]),"")</f>
        <v>12.866666666666667</v>
      </c>
      <c r="I684" s="17" t="str">
        <f>IFERROR((IF(COUNTIFS(Delivery[Driver ID], Delivery[[#This Row],[Driver ID]]) &lt; 16, "Under Utilized","Utilized")), "")</f>
        <v>Under Utilized</v>
      </c>
      <c r="J684" s="1" t="s">
        <v>34</v>
      </c>
      <c r="K684" s="1" t="s">
        <v>35</v>
      </c>
      <c r="L684" s="1">
        <v>193</v>
      </c>
      <c r="M684" s="1">
        <v>26</v>
      </c>
      <c r="N684" s="1">
        <f>Delivery[[#This Row],[Delivery Time (min)]]-Delivery[[#This Row],[Delays (min)]]</f>
        <v>167</v>
      </c>
      <c r="O684" s="1" t="str">
        <f>IF(Delivery[[#This Row],[Delays (min)]]&gt;0,"Delayed", "On time")</f>
        <v>Delayed</v>
      </c>
      <c r="P684" s="1" t="str">
        <f>IF(Delivery[[#This Row],[Delays (min)]]&gt;15, "Extremely Delayed", IF(Delivery[[#This Row],[Delays (min)]]=0, "On time",  "Delayed"))</f>
        <v>Extremely Delayed</v>
      </c>
      <c r="Q684" s="1">
        <f>COUNTA(_xlfn.UNIQUE(Delivery[Driver ID]))</f>
        <v>100</v>
      </c>
      <c r="R684" s="1" t="s">
        <v>18</v>
      </c>
      <c r="S684" s="1">
        <f>COUNTA(_xlfn.UNIQUE(Delivery[Route]))</f>
        <v>5</v>
      </c>
      <c r="T684" s="1" t="s">
        <v>32</v>
      </c>
      <c r="U684" s="1" t="s">
        <v>36</v>
      </c>
      <c r="V684" s="1" t="s">
        <v>37</v>
      </c>
      <c r="W684" s="2">
        <v>45170.407638888886</v>
      </c>
    </row>
    <row r="685" spans="1:23" ht="15.75" customHeight="1" x14ac:dyDescent="0.35">
      <c r="A685" s="1">
        <v>1684</v>
      </c>
      <c r="B685" s="1" t="s">
        <v>791</v>
      </c>
      <c r="C685" s="1">
        <f>COUNTA(_xlfn.UNIQUE(Delivery[Delivery City]))</f>
        <v>5</v>
      </c>
      <c r="D685" s="1" t="s">
        <v>154</v>
      </c>
      <c r="E685" s="2">
        <v>45175.345138888886</v>
      </c>
      <c r="F685" s="1" t="s">
        <v>14</v>
      </c>
      <c r="G685" s="1" t="s">
        <v>81</v>
      </c>
      <c r="H685" s="20">
        <f>IFERROR(Delivery[[#This Row],[Delivery Time (min)]]/COUNTIFS(Delivery[Driver ID],Delivery[[#This Row],[Driver ID]]),"")</f>
        <v>3.28</v>
      </c>
      <c r="I685" s="17" t="str">
        <f>IFERROR((IF(COUNTIFS(Delivery[Driver ID], Delivery[[#This Row],[Driver ID]]) &lt; 16, "Under Utilized","Utilized")), "")</f>
        <v>Utilized</v>
      </c>
      <c r="J685" s="1" t="s">
        <v>16</v>
      </c>
      <c r="K685" s="1" t="s">
        <v>35</v>
      </c>
      <c r="L685" s="1">
        <v>82</v>
      </c>
      <c r="M685" s="1">
        <v>6</v>
      </c>
      <c r="N685" s="1">
        <f>Delivery[[#This Row],[Delivery Time (min)]]-Delivery[[#This Row],[Delays (min)]]</f>
        <v>76</v>
      </c>
      <c r="O685" s="1" t="str">
        <f>IF(Delivery[[#This Row],[Delays (min)]]&gt;0,"Delayed", "On time")</f>
        <v>Delayed</v>
      </c>
      <c r="P685" s="1" t="str">
        <f>IF(Delivery[[#This Row],[Delays (min)]]&gt;15, "Extremely Delayed", IF(Delivery[[#This Row],[Delays (min)]]=0, "On time",  "Delayed"))</f>
        <v>Delayed</v>
      </c>
      <c r="Q685" s="1">
        <f>COUNTA(_xlfn.UNIQUE(Delivery[Driver ID]))</f>
        <v>100</v>
      </c>
      <c r="R685" s="1" t="s">
        <v>18</v>
      </c>
      <c r="S685" s="1">
        <f>COUNTA(_xlfn.UNIQUE(Delivery[Route]))</f>
        <v>5</v>
      </c>
      <c r="T685" s="1" t="s">
        <v>32</v>
      </c>
      <c r="U685" s="1" t="s">
        <v>20</v>
      </c>
      <c r="V685" s="1" t="s">
        <v>41</v>
      </c>
      <c r="W685" s="2">
        <v>45170.561805555553</v>
      </c>
    </row>
    <row r="686" spans="1:23" ht="15.75" customHeight="1" x14ac:dyDescent="0.35">
      <c r="A686" s="1">
        <v>1685</v>
      </c>
      <c r="B686" s="1" t="s">
        <v>792</v>
      </c>
      <c r="C686" s="1">
        <f>COUNTA(_xlfn.UNIQUE(Delivery[Delivery City]))</f>
        <v>5</v>
      </c>
      <c r="D686" s="1" t="s">
        <v>150</v>
      </c>
      <c r="E686" s="2">
        <v>45173.418055555558</v>
      </c>
      <c r="F686" s="1" t="s">
        <v>38</v>
      </c>
      <c r="G686" s="1" t="s">
        <v>56</v>
      </c>
      <c r="H686" s="20">
        <f>IFERROR(Delivery[[#This Row],[Delivery Time (min)]]/COUNTIFS(Delivery[Driver ID],Delivery[[#This Row],[Driver ID]]),"")</f>
        <v>14.25</v>
      </c>
      <c r="I686" s="17" t="str">
        <f>IFERROR((IF(COUNTIFS(Delivery[Driver ID], Delivery[[#This Row],[Driver ID]]) &lt; 16, "Under Utilized","Utilized")), "")</f>
        <v>Utilized</v>
      </c>
      <c r="J686" s="1" t="s">
        <v>16</v>
      </c>
      <c r="K686" s="1" t="s">
        <v>35</v>
      </c>
      <c r="L686" s="1">
        <v>228</v>
      </c>
      <c r="M686" s="1">
        <v>20</v>
      </c>
      <c r="N686" s="1">
        <f>Delivery[[#This Row],[Delivery Time (min)]]-Delivery[[#This Row],[Delays (min)]]</f>
        <v>208</v>
      </c>
      <c r="O686" s="1" t="str">
        <f>IF(Delivery[[#This Row],[Delays (min)]]&gt;0,"Delayed", "On time")</f>
        <v>Delayed</v>
      </c>
      <c r="P686" s="1" t="str">
        <f>IF(Delivery[[#This Row],[Delays (min)]]&gt;15, "Extremely Delayed", IF(Delivery[[#This Row],[Delays (min)]]=0, "On time",  "Delayed"))</f>
        <v>Extremely Delayed</v>
      </c>
      <c r="Q686" s="1">
        <f>COUNTA(_xlfn.UNIQUE(Delivery[Driver ID]))</f>
        <v>100</v>
      </c>
      <c r="R686" s="1" t="s">
        <v>18</v>
      </c>
      <c r="S686" s="1">
        <f>COUNTA(_xlfn.UNIQUE(Delivery[Route]))</f>
        <v>5</v>
      </c>
      <c r="T686" s="1" t="s">
        <v>32</v>
      </c>
      <c r="U686" s="1" t="s">
        <v>27</v>
      </c>
      <c r="V686" s="1" t="s">
        <v>37</v>
      </c>
      <c r="W686" s="2">
        <v>45170.646527777775</v>
      </c>
    </row>
    <row r="687" spans="1:23" ht="15.75" customHeight="1" x14ac:dyDescent="0.35">
      <c r="A687" s="1">
        <v>1686</v>
      </c>
      <c r="B687" s="1" t="s">
        <v>793</v>
      </c>
      <c r="C687" s="1">
        <f>COUNTA(_xlfn.UNIQUE(Delivery[Delivery City]))</f>
        <v>5</v>
      </c>
      <c r="D687" s="1" t="s">
        <v>154</v>
      </c>
      <c r="E687" s="2">
        <v>45174.584722222222</v>
      </c>
      <c r="F687" s="1" t="s">
        <v>14</v>
      </c>
      <c r="G687" s="1" t="s">
        <v>136</v>
      </c>
      <c r="H687" s="20">
        <f>IFERROR(Delivery[[#This Row],[Delivery Time (min)]]/COUNTIFS(Delivery[Driver ID],Delivery[[#This Row],[Driver ID]]),"")</f>
        <v>17.166666666666668</v>
      </c>
      <c r="I687" s="17" t="str">
        <f>IFERROR((IF(COUNTIFS(Delivery[Driver ID], Delivery[[#This Row],[Driver ID]]) &lt; 16, "Under Utilized","Utilized")), "")</f>
        <v>Under Utilized</v>
      </c>
      <c r="J687" s="1" t="s">
        <v>16</v>
      </c>
      <c r="K687" s="1" t="s">
        <v>24</v>
      </c>
      <c r="L687" s="1">
        <v>206</v>
      </c>
      <c r="M687" s="1">
        <v>3</v>
      </c>
      <c r="N687" s="1">
        <f>Delivery[[#This Row],[Delivery Time (min)]]-Delivery[[#This Row],[Delays (min)]]</f>
        <v>203</v>
      </c>
      <c r="O687" s="1" t="str">
        <f>IF(Delivery[[#This Row],[Delays (min)]]&gt;0,"Delayed", "On time")</f>
        <v>Delayed</v>
      </c>
      <c r="P687" s="1" t="str">
        <f>IF(Delivery[[#This Row],[Delays (min)]]&gt;15, "Extremely Delayed", IF(Delivery[[#This Row],[Delays (min)]]=0, "On time",  "Delayed"))</f>
        <v>Delayed</v>
      </c>
      <c r="Q687" s="1">
        <f>COUNTA(_xlfn.UNIQUE(Delivery[Driver ID]))</f>
        <v>100</v>
      </c>
      <c r="R687" s="1" t="s">
        <v>18</v>
      </c>
      <c r="S687" s="1">
        <f>COUNTA(_xlfn.UNIQUE(Delivery[Route]))</f>
        <v>5</v>
      </c>
      <c r="T687" s="1" t="s">
        <v>32</v>
      </c>
      <c r="U687" s="1" t="s">
        <v>20</v>
      </c>
      <c r="V687" s="1" t="s">
        <v>21</v>
      </c>
      <c r="W687" s="2">
        <v>45170.561111111114</v>
      </c>
    </row>
    <row r="688" spans="1:23" ht="15.75" customHeight="1" x14ac:dyDescent="0.35">
      <c r="A688" s="1">
        <v>1687</v>
      </c>
      <c r="B688" s="1" t="s">
        <v>794</v>
      </c>
      <c r="C688" s="1">
        <f>COUNTA(_xlfn.UNIQUE(Delivery[Delivery City]))</f>
        <v>5</v>
      </c>
      <c r="D688" s="1" t="s">
        <v>154</v>
      </c>
      <c r="E688" s="2">
        <v>45174.37777777778</v>
      </c>
      <c r="F688" s="1" t="s">
        <v>38</v>
      </c>
      <c r="G688" s="1" t="s">
        <v>67</v>
      </c>
      <c r="H688" s="20">
        <f>IFERROR(Delivery[[#This Row],[Delivery Time (min)]]/COUNTIFS(Delivery[Driver ID],Delivery[[#This Row],[Driver ID]]),"")</f>
        <v>5.5555555555555554</v>
      </c>
      <c r="I688" s="17" t="str">
        <f>IFERROR((IF(COUNTIFS(Delivery[Driver ID], Delivery[[#This Row],[Driver ID]]) &lt; 16, "Under Utilized","Utilized")), "")</f>
        <v>Utilized</v>
      </c>
      <c r="J688" s="1" t="s">
        <v>23</v>
      </c>
      <c r="K688" s="1" t="s">
        <v>29</v>
      </c>
      <c r="L688" s="1">
        <v>100</v>
      </c>
      <c r="M688" s="1">
        <v>28</v>
      </c>
      <c r="N688" s="1">
        <f>Delivery[[#This Row],[Delivery Time (min)]]-Delivery[[#This Row],[Delays (min)]]</f>
        <v>72</v>
      </c>
      <c r="O688" s="1" t="str">
        <f>IF(Delivery[[#This Row],[Delays (min)]]&gt;0,"Delayed", "On time")</f>
        <v>Delayed</v>
      </c>
      <c r="P688" s="1" t="str">
        <f>IF(Delivery[[#This Row],[Delays (min)]]&gt;15, "Extremely Delayed", IF(Delivery[[#This Row],[Delays (min)]]=0, "On time",  "Delayed"))</f>
        <v>Extremely Delayed</v>
      </c>
      <c r="Q688" s="1">
        <f>COUNTA(_xlfn.UNIQUE(Delivery[Driver ID]))</f>
        <v>100</v>
      </c>
      <c r="R688" s="1" t="s">
        <v>18</v>
      </c>
      <c r="S688" s="1">
        <f>COUNTA(_xlfn.UNIQUE(Delivery[Route]))</f>
        <v>5</v>
      </c>
      <c r="T688" s="1" t="s">
        <v>26</v>
      </c>
      <c r="U688" s="1" t="s">
        <v>27</v>
      </c>
      <c r="V688" s="1" t="s">
        <v>21</v>
      </c>
      <c r="W688" s="2">
        <v>45170.67083333333</v>
      </c>
    </row>
    <row r="689" spans="1:23" ht="15.75" customHeight="1" x14ac:dyDescent="0.35">
      <c r="A689" s="1">
        <v>1688</v>
      </c>
      <c r="B689" s="1" t="s">
        <v>795</v>
      </c>
      <c r="C689" s="1">
        <f>COUNTA(_xlfn.UNIQUE(Delivery[Delivery City]))</f>
        <v>5</v>
      </c>
      <c r="D689" s="1" t="s">
        <v>167</v>
      </c>
      <c r="E689" s="2">
        <v>45175.384722222225</v>
      </c>
      <c r="F689" s="1" t="s">
        <v>38</v>
      </c>
      <c r="G689" s="1" t="s">
        <v>65</v>
      </c>
      <c r="H689" s="20">
        <f>IFERROR(Delivery[[#This Row],[Delivery Time (min)]]/COUNTIFS(Delivery[Driver ID],Delivery[[#This Row],[Driver ID]]),"")</f>
        <v>18.363636363636363</v>
      </c>
      <c r="I689" s="17" t="str">
        <f>IFERROR((IF(COUNTIFS(Delivery[Driver ID], Delivery[[#This Row],[Driver ID]]) &lt; 16, "Under Utilized","Utilized")), "")</f>
        <v>Under Utilized</v>
      </c>
      <c r="J689" s="1" t="s">
        <v>23</v>
      </c>
      <c r="K689" s="1" t="s">
        <v>47</v>
      </c>
      <c r="L689" s="1">
        <v>202</v>
      </c>
      <c r="M689" s="1">
        <v>14</v>
      </c>
      <c r="N689" s="1">
        <f>Delivery[[#This Row],[Delivery Time (min)]]-Delivery[[#This Row],[Delays (min)]]</f>
        <v>188</v>
      </c>
      <c r="O689" s="1" t="str">
        <f>IF(Delivery[[#This Row],[Delays (min)]]&gt;0,"Delayed", "On time")</f>
        <v>Delayed</v>
      </c>
      <c r="P689" s="1" t="str">
        <f>IF(Delivery[[#This Row],[Delays (min)]]&gt;15, "Extremely Delayed", IF(Delivery[[#This Row],[Delays (min)]]=0, "On time",  "Delayed"))</f>
        <v>Delayed</v>
      </c>
      <c r="Q689" s="1">
        <f>COUNTA(_xlfn.UNIQUE(Delivery[Driver ID]))</f>
        <v>100</v>
      </c>
      <c r="R689" s="1" t="s">
        <v>25</v>
      </c>
      <c r="S689" s="1">
        <f>COUNTA(_xlfn.UNIQUE(Delivery[Route]))</f>
        <v>5</v>
      </c>
      <c r="T689" s="1" t="s">
        <v>43</v>
      </c>
      <c r="U689" s="1" t="s">
        <v>36</v>
      </c>
      <c r="V689" s="1" t="s">
        <v>21</v>
      </c>
      <c r="W689" s="2">
        <v>45170.634027777778</v>
      </c>
    </row>
    <row r="690" spans="1:23" ht="15.75" customHeight="1" x14ac:dyDescent="0.35">
      <c r="A690" s="1">
        <v>1689</v>
      </c>
      <c r="B690" s="1" t="s">
        <v>796</v>
      </c>
      <c r="C690" s="1">
        <f>COUNTA(_xlfn.UNIQUE(Delivery[Delivery City]))</f>
        <v>5</v>
      </c>
      <c r="D690" s="1" t="s">
        <v>154</v>
      </c>
      <c r="E690" s="2">
        <v>45175.44027777778</v>
      </c>
      <c r="F690" s="1" t="s">
        <v>14</v>
      </c>
      <c r="G690" s="1" t="s">
        <v>104</v>
      </c>
      <c r="H690" s="20">
        <f>IFERROR(Delivery[[#This Row],[Delivery Time (min)]]/COUNTIFS(Delivery[Driver ID],Delivery[[#This Row],[Driver ID]]),"")</f>
        <v>7.4761904761904763</v>
      </c>
      <c r="I690" s="17" t="str">
        <f>IFERROR((IF(COUNTIFS(Delivery[Driver ID], Delivery[[#This Row],[Driver ID]]) &lt; 16, "Under Utilized","Utilized")), "")</f>
        <v>Utilized</v>
      </c>
      <c r="J690" s="1" t="s">
        <v>23</v>
      </c>
      <c r="K690" s="1" t="s">
        <v>47</v>
      </c>
      <c r="L690" s="1">
        <v>157</v>
      </c>
      <c r="M690" s="1">
        <v>26</v>
      </c>
      <c r="N690" s="1">
        <f>Delivery[[#This Row],[Delivery Time (min)]]-Delivery[[#This Row],[Delays (min)]]</f>
        <v>131</v>
      </c>
      <c r="O690" s="1" t="str">
        <f>IF(Delivery[[#This Row],[Delays (min)]]&gt;0,"Delayed", "On time")</f>
        <v>Delayed</v>
      </c>
      <c r="P690" s="1" t="str">
        <f>IF(Delivery[[#This Row],[Delays (min)]]&gt;15, "Extremely Delayed", IF(Delivery[[#This Row],[Delays (min)]]=0, "On time",  "Delayed"))</f>
        <v>Extremely Delayed</v>
      </c>
      <c r="Q690" s="1">
        <f>COUNTA(_xlfn.UNIQUE(Delivery[Driver ID]))</f>
        <v>100</v>
      </c>
      <c r="R690" s="1" t="s">
        <v>25</v>
      </c>
      <c r="S690" s="1">
        <f>COUNTA(_xlfn.UNIQUE(Delivery[Route]))</f>
        <v>5</v>
      </c>
      <c r="T690" s="1" t="s">
        <v>43</v>
      </c>
      <c r="U690" s="1" t="s">
        <v>36</v>
      </c>
      <c r="V690" s="1" t="s">
        <v>37</v>
      </c>
      <c r="W690" s="2">
        <v>45170.580555555556</v>
      </c>
    </row>
    <row r="691" spans="1:23" ht="15.75" customHeight="1" x14ac:dyDescent="0.35">
      <c r="A691" s="1">
        <v>1690</v>
      </c>
      <c r="B691" s="1" t="s">
        <v>797</v>
      </c>
      <c r="C691" s="1">
        <f>COUNTA(_xlfn.UNIQUE(Delivery[Delivery City]))</f>
        <v>5</v>
      </c>
      <c r="D691" s="1" t="s">
        <v>154</v>
      </c>
      <c r="E691" s="2">
        <v>45173.574999999997</v>
      </c>
      <c r="F691" s="1" t="s">
        <v>14</v>
      </c>
      <c r="G691" s="1" t="s">
        <v>108</v>
      </c>
      <c r="H691" s="20">
        <f>IFERROR(Delivery[[#This Row],[Delivery Time (min)]]/COUNTIFS(Delivery[Driver ID],Delivery[[#This Row],[Driver ID]]),"")</f>
        <v>8.1818181818181817</v>
      </c>
      <c r="I691" s="17" t="str">
        <f>IFERROR((IF(COUNTIFS(Delivery[Driver ID], Delivery[[#This Row],[Driver ID]]) &lt; 16, "Under Utilized","Utilized")), "")</f>
        <v>Under Utilized</v>
      </c>
      <c r="J691" s="1" t="s">
        <v>16</v>
      </c>
      <c r="K691" s="1" t="s">
        <v>35</v>
      </c>
      <c r="L691" s="1">
        <v>90</v>
      </c>
      <c r="M691" s="1">
        <v>4</v>
      </c>
      <c r="N691" s="1">
        <f>Delivery[[#This Row],[Delivery Time (min)]]-Delivery[[#This Row],[Delays (min)]]</f>
        <v>86</v>
      </c>
      <c r="O691" s="1" t="str">
        <f>IF(Delivery[[#This Row],[Delays (min)]]&gt;0,"Delayed", "On time")</f>
        <v>Delayed</v>
      </c>
      <c r="P691" s="1" t="str">
        <f>IF(Delivery[[#This Row],[Delays (min)]]&gt;15, "Extremely Delayed", IF(Delivery[[#This Row],[Delays (min)]]=0, "On time",  "Delayed"))</f>
        <v>Delayed</v>
      </c>
      <c r="Q691" s="1">
        <f>COUNTA(_xlfn.UNIQUE(Delivery[Driver ID]))</f>
        <v>100</v>
      </c>
      <c r="R691" s="1" t="s">
        <v>30</v>
      </c>
      <c r="S691" s="1">
        <f>COUNTA(_xlfn.UNIQUE(Delivery[Route]))</f>
        <v>5</v>
      </c>
      <c r="T691" s="1" t="s">
        <v>40</v>
      </c>
      <c r="U691" s="1" t="s">
        <v>20</v>
      </c>
      <c r="V691" s="1" t="s">
        <v>41</v>
      </c>
      <c r="W691" s="2">
        <v>45170.574999999997</v>
      </c>
    </row>
    <row r="692" spans="1:23" ht="15.75" customHeight="1" x14ac:dyDescent="0.35">
      <c r="A692" s="1">
        <v>1691</v>
      </c>
      <c r="B692" s="1" t="s">
        <v>798</v>
      </c>
      <c r="C692" s="1">
        <f>COUNTA(_xlfn.UNIQUE(Delivery[Delivery City]))</f>
        <v>5</v>
      </c>
      <c r="D692" s="1" t="s">
        <v>167</v>
      </c>
      <c r="E692" s="2">
        <v>45175.571527777778</v>
      </c>
      <c r="F692" s="1" t="s">
        <v>14</v>
      </c>
      <c r="G692" s="1" t="s">
        <v>105</v>
      </c>
      <c r="H692" s="20">
        <f>IFERROR(Delivery[[#This Row],[Delivery Time (min)]]/COUNTIFS(Delivery[Driver ID],Delivery[[#This Row],[Driver ID]]),"")</f>
        <v>13</v>
      </c>
      <c r="I692" s="17" t="str">
        <f>IFERROR((IF(COUNTIFS(Delivery[Driver ID], Delivery[[#This Row],[Driver ID]]) &lt; 16, "Under Utilized","Utilized")), "")</f>
        <v>Under Utilized</v>
      </c>
      <c r="J692" s="1" t="s">
        <v>23</v>
      </c>
      <c r="K692" s="1" t="s">
        <v>35</v>
      </c>
      <c r="L692" s="1">
        <v>195</v>
      </c>
      <c r="M692" s="1">
        <v>10</v>
      </c>
      <c r="N692" s="1">
        <f>Delivery[[#This Row],[Delivery Time (min)]]-Delivery[[#This Row],[Delays (min)]]</f>
        <v>185</v>
      </c>
      <c r="O692" s="1" t="str">
        <f>IF(Delivery[[#This Row],[Delays (min)]]&gt;0,"Delayed", "On time")</f>
        <v>Delayed</v>
      </c>
      <c r="P692" s="1" t="str">
        <f>IF(Delivery[[#This Row],[Delays (min)]]&gt;15, "Extremely Delayed", IF(Delivery[[#This Row],[Delays (min)]]=0, "On time",  "Delayed"))</f>
        <v>Delayed</v>
      </c>
      <c r="Q692" s="1">
        <f>COUNTA(_xlfn.UNIQUE(Delivery[Driver ID]))</f>
        <v>100</v>
      </c>
      <c r="R692" s="1" t="s">
        <v>30</v>
      </c>
      <c r="S692" s="1">
        <f>COUNTA(_xlfn.UNIQUE(Delivery[Route]))</f>
        <v>5</v>
      </c>
      <c r="T692" s="1" t="s">
        <v>26</v>
      </c>
      <c r="U692" s="1" t="s">
        <v>36</v>
      </c>
      <c r="V692" s="1" t="s">
        <v>21</v>
      </c>
      <c r="W692" s="2">
        <v>45170.62222222222</v>
      </c>
    </row>
    <row r="693" spans="1:23" ht="15.75" customHeight="1" x14ac:dyDescent="0.35">
      <c r="A693" s="1">
        <v>1692</v>
      </c>
      <c r="B693" s="1" t="s">
        <v>799</v>
      </c>
      <c r="C693" s="1">
        <f>COUNTA(_xlfn.UNIQUE(Delivery[Delivery City]))</f>
        <v>5</v>
      </c>
      <c r="D693" s="1" t="s">
        <v>167</v>
      </c>
      <c r="E693" s="2">
        <v>45175.418055555558</v>
      </c>
      <c r="F693" s="1" t="s">
        <v>38</v>
      </c>
      <c r="G693" s="1" t="s">
        <v>46</v>
      </c>
      <c r="H693" s="20">
        <f>IFERROR(Delivery[[#This Row],[Delivery Time (min)]]/COUNTIFS(Delivery[Driver ID],Delivery[[#This Row],[Driver ID]]),"")</f>
        <v>6</v>
      </c>
      <c r="I693" s="17" t="str">
        <f>IFERROR((IF(COUNTIFS(Delivery[Driver ID], Delivery[[#This Row],[Driver ID]]) &lt; 16, "Under Utilized","Utilized")), "")</f>
        <v>Utilized</v>
      </c>
      <c r="J693" s="1" t="s">
        <v>23</v>
      </c>
      <c r="K693" s="1" t="s">
        <v>29</v>
      </c>
      <c r="L693" s="1">
        <v>114</v>
      </c>
      <c r="M693" s="1">
        <v>14</v>
      </c>
      <c r="N693" s="1">
        <f>Delivery[[#This Row],[Delivery Time (min)]]-Delivery[[#This Row],[Delays (min)]]</f>
        <v>100</v>
      </c>
      <c r="O693" s="1" t="str">
        <f>IF(Delivery[[#This Row],[Delays (min)]]&gt;0,"Delayed", "On time")</f>
        <v>Delayed</v>
      </c>
      <c r="P693" s="1" t="str">
        <f>IF(Delivery[[#This Row],[Delays (min)]]&gt;15, "Extremely Delayed", IF(Delivery[[#This Row],[Delays (min)]]=0, "On time",  "Delayed"))</f>
        <v>Delayed</v>
      </c>
      <c r="Q693" s="1">
        <f>COUNTA(_xlfn.UNIQUE(Delivery[Driver ID]))</f>
        <v>100</v>
      </c>
      <c r="R693" s="1" t="s">
        <v>18</v>
      </c>
      <c r="S693" s="1">
        <f>COUNTA(_xlfn.UNIQUE(Delivery[Route]))</f>
        <v>5</v>
      </c>
      <c r="T693" s="1" t="s">
        <v>19</v>
      </c>
      <c r="U693" s="1" t="s">
        <v>36</v>
      </c>
      <c r="V693" s="1" t="s">
        <v>41</v>
      </c>
      <c r="W693" s="2">
        <v>45170.720138888886</v>
      </c>
    </row>
    <row r="694" spans="1:23" ht="15.75" customHeight="1" x14ac:dyDescent="0.35">
      <c r="A694" s="1">
        <v>1693</v>
      </c>
      <c r="B694" s="1" t="s">
        <v>800</v>
      </c>
      <c r="C694" s="1">
        <f>COUNTA(_xlfn.UNIQUE(Delivery[Delivery City]))</f>
        <v>5</v>
      </c>
      <c r="D694" s="1" t="s">
        <v>154</v>
      </c>
      <c r="E694" s="2">
        <v>45170.586111111108</v>
      </c>
      <c r="F694" s="1" t="s">
        <v>38</v>
      </c>
      <c r="G694" s="1" t="s">
        <v>46</v>
      </c>
      <c r="H694" s="20">
        <f>IFERROR(Delivery[[#This Row],[Delivery Time (min)]]/COUNTIFS(Delivery[Driver ID],Delivery[[#This Row],[Driver ID]]),"")</f>
        <v>10.473684210526315</v>
      </c>
      <c r="I694" s="17" t="str">
        <f>IFERROR((IF(COUNTIFS(Delivery[Driver ID], Delivery[[#This Row],[Driver ID]]) &lt; 16, "Under Utilized","Utilized")), "")</f>
        <v>Utilized</v>
      </c>
      <c r="J694" s="1" t="s">
        <v>16</v>
      </c>
      <c r="K694" s="1" t="s">
        <v>35</v>
      </c>
      <c r="L694" s="1">
        <v>199</v>
      </c>
      <c r="M694" s="1">
        <v>21</v>
      </c>
      <c r="N694" s="1">
        <f>Delivery[[#This Row],[Delivery Time (min)]]-Delivery[[#This Row],[Delays (min)]]</f>
        <v>178</v>
      </c>
      <c r="O694" s="1" t="str">
        <f>IF(Delivery[[#This Row],[Delays (min)]]&gt;0,"Delayed", "On time")</f>
        <v>Delayed</v>
      </c>
      <c r="P694" s="1" t="str">
        <f>IF(Delivery[[#This Row],[Delays (min)]]&gt;15, "Extremely Delayed", IF(Delivery[[#This Row],[Delays (min)]]=0, "On time",  "Delayed"))</f>
        <v>Extremely Delayed</v>
      </c>
      <c r="Q694" s="1">
        <f>COUNTA(_xlfn.UNIQUE(Delivery[Driver ID]))</f>
        <v>100</v>
      </c>
      <c r="R694" s="1" t="s">
        <v>25</v>
      </c>
      <c r="S694" s="1">
        <f>COUNTA(_xlfn.UNIQUE(Delivery[Route]))</f>
        <v>5</v>
      </c>
      <c r="T694" s="1" t="s">
        <v>32</v>
      </c>
      <c r="U694" s="1" t="s">
        <v>36</v>
      </c>
      <c r="V694" s="1" t="s">
        <v>21</v>
      </c>
      <c r="W694" s="2">
        <v>45170.477083333331</v>
      </c>
    </row>
    <row r="695" spans="1:23" ht="15.75" customHeight="1" x14ac:dyDescent="0.35">
      <c r="A695" s="1">
        <v>1694</v>
      </c>
      <c r="B695" s="1" t="s">
        <v>801</v>
      </c>
      <c r="C695" s="1">
        <f>COUNTA(_xlfn.UNIQUE(Delivery[Delivery City]))</f>
        <v>5</v>
      </c>
      <c r="D695" s="1" t="s">
        <v>156</v>
      </c>
      <c r="E695" s="2">
        <v>45177.351388888892</v>
      </c>
      <c r="F695" s="1" t="s">
        <v>38</v>
      </c>
      <c r="G695" s="1" t="s">
        <v>22</v>
      </c>
      <c r="H695" s="20">
        <f>IFERROR(Delivery[[#This Row],[Delivery Time (min)]]/COUNTIFS(Delivery[Driver ID],Delivery[[#This Row],[Driver ID]]),"")</f>
        <v>10.176470588235293</v>
      </c>
      <c r="I695" s="17" t="str">
        <f>IFERROR((IF(COUNTIFS(Delivery[Driver ID], Delivery[[#This Row],[Driver ID]]) &lt; 16, "Under Utilized","Utilized")), "")</f>
        <v>Utilized</v>
      </c>
      <c r="J695" s="1" t="s">
        <v>16</v>
      </c>
      <c r="K695" s="1" t="s">
        <v>47</v>
      </c>
      <c r="L695" s="1">
        <v>173</v>
      </c>
      <c r="M695" s="1">
        <v>15</v>
      </c>
      <c r="N695" s="1">
        <f>Delivery[[#This Row],[Delivery Time (min)]]-Delivery[[#This Row],[Delays (min)]]</f>
        <v>158</v>
      </c>
      <c r="O695" s="1" t="str">
        <f>IF(Delivery[[#This Row],[Delays (min)]]&gt;0,"Delayed", "On time")</f>
        <v>Delayed</v>
      </c>
      <c r="P695" s="1" t="str">
        <f>IF(Delivery[[#This Row],[Delays (min)]]&gt;15, "Extremely Delayed", IF(Delivery[[#This Row],[Delays (min)]]=0, "On time",  "Delayed"))</f>
        <v>Delayed</v>
      </c>
      <c r="Q695" s="1">
        <f>COUNTA(_xlfn.UNIQUE(Delivery[Driver ID]))</f>
        <v>100</v>
      </c>
      <c r="R695" s="1" t="s">
        <v>18</v>
      </c>
      <c r="S695" s="1">
        <f>COUNTA(_xlfn.UNIQUE(Delivery[Route]))</f>
        <v>5</v>
      </c>
      <c r="T695" s="1" t="s">
        <v>26</v>
      </c>
      <c r="U695" s="1" t="s">
        <v>36</v>
      </c>
      <c r="V695" s="1" t="s">
        <v>37</v>
      </c>
      <c r="W695" s="2">
        <v>45170.537499999999</v>
      </c>
    </row>
    <row r="696" spans="1:23" ht="15.75" customHeight="1" x14ac:dyDescent="0.35">
      <c r="A696" s="1">
        <v>1695</v>
      </c>
      <c r="B696" s="1" t="s">
        <v>802</v>
      </c>
      <c r="C696" s="1">
        <f>COUNTA(_xlfn.UNIQUE(Delivery[Delivery City]))</f>
        <v>5</v>
      </c>
      <c r="D696" s="1" t="s">
        <v>150</v>
      </c>
      <c r="E696" s="2">
        <v>45170.361805555556</v>
      </c>
      <c r="F696" s="1" t="s">
        <v>38</v>
      </c>
      <c r="G696" s="1" t="s">
        <v>123</v>
      </c>
      <c r="H696" s="20">
        <f>IFERROR(Delivery[[#This Row],[Delivery Time (min)]]/COUNTIFS(Delivery[Driver ID],Delivery[[#This Row],[Driver ID]]),"")</f>
        <v>13</v>
      </c>
      <c r="I696" s="17" t="str">
        <f>IFERROR((IF(COUNTIFS(Delivery[Driver ID], Delivery[[#This Row],[Driver ID]]) &lt; 16, "Under Utilized","Utilized")), "")</f>
        <v>Utilized</v>
      </c>
      <c r="J696" s="1" t="s">
        <v>16</v>
      </c>
      <c r="K696" s="1" t="s">
        <v>17</v>
      </c>
      <c r="L696" s="1">
        <v>208</v>
      </c>
      <c r="M696" s="1">
        <v>29</v>
      </c>
      <c r="N696" s="1">
        <f>Delivery[[#This Row],[Delivery Time (min)]]-Delivery[[#This Row],[Delays (min)]]</f>
        <v>179</v>
      </c>
      <c r="O696" s="1" t="str">
        <f>IF(Delivery[[#This Row],[Delays (min)]]&gt;0,"Delayed", "On time")</f>
        <v>Delayed</v>
      </c>
      <c r="P696" s="1" t="str">
        <f>IF(Delivery[[#This Row],[Delays (min)]]&gt;15, "Extremely Delayed", IF(Delivery[[#This Row],[Delays (min)]]=0, "On time",  "Delayed"))</f>
        <v>Extremely Delayed</v>
      </c>
      <c r="Q696" s="1">
        <f>COUNTA(_xlfn.UNIQUE(Delivery[Driver ID]))</f>
        <v>100</v>
      </c>
      <c r="R696" s="1" t="s">
        <v>25</v>
      </c>
      <c r="S696" s="1">
        <f>COUNTA(_xlfn.UNIQUE(Delivery[Route]))</f>
        <v>5</v>
      </c>
      <c r="T696" s="1" t="s">
        <v>43</v>
      </c>
      <c r="U696" s="1" t="s">
        <v>20</v>
      </c>
      <c r="V696" s="1" t="s">
        <v>41</v>
      </c>
      <c r="W696" s="2">
        <v>45170.645833333336</v>
      </c>
    </row>
    <row r="697" spans="1:23" ht="15.75" customHeight="1" x14ac:dyDescent="0.35">
      <c r="A697" s="1">
        <v>1696</v>
      </c>
      <c r="B697" s="1" t="s">
        <v>803</v>
      </c>
      <c r="C697" s="1">
        <f>COUNTA(_xlfn.UNIQUE(Delivery[Delivery City]))</f>
        <v>5</v>
      </c>
      <c r="D697" s="1" t="s">
        <v>156</v>
      </c>
      <c r="E697" s="2">
        <v>45176.60833333333</v>
      </c>
      <c r="F697" s="1" t="s">
        <v>38</v>
      </c>
      <c r="G697" s="1" t="s">
        <v>65</v>
      </c>
      <c r="H697" s="20">
        <f>IFERROR(Delivery[[#This Row],[Delivery Time (min)]]/COUNTIFS(Delivery[Driver ID],Delivery[[#This Row],[Driver ID]]),"")</f>
        <v>11.363636363636363</v>
      </c>
      <c r="I697" s="17" t="str">
        <f>IFERROR((IF(COUNTIFS(Delivery[Driver ID], Delivery[[#This Row],[Driver ID]]) &lt; 16, "Under Utilized","Utilized")), "")</f>
        <v>Under Utilized</v>
      </c>
      <c r="J697" s="1" t="s">
        <v>34</v>
      </c>
      <c r="K697" s="1" t="s">
        <v>29</v>
      </c>
      <c r="L697" s="1">
        <v>125</v>
      </c>
      <c r="M697" s="1">
        <v>29</v>
      </c>
      <c r="N697" s="1">
        <f>Delivery[[#This Row],[Delivery Time (min)]]-Delivery[[#This Row],[Delays (min)]]</f>
        <v>96</v>
      </c>
      <c r="O697" s="1" t="str">
        <f>IF(Delivery[[#This Row],[Delays (min)]]&gt;0,"Delayed", "On time")</f>
        <v>Delayed</v>
      </c>
      <c r="P697" s="1" t="str">
        <f>IF(Delivery[[#This Row],[Delays (min)]]&gt;15, "Extremely Delayed", IF(Delivery[[#This Row],[Delays (min)]]=0, "On time",  "Delayed"))</f>
        <v>Extremely Delayed</v>
      </c>
      <c r="Q697" s="1">
        <f>COUNTA(_xlfn.UNIQUE(Delivery[Driver ID]))</f>
        <v>100</v>
      </c>
      <c r="R697" s="1" t="s">
        <v>30</v>
      </c>
      <c r="S697" s="1">
        <f>COUNTA(_xlfn.UNIQUE(Delivery[Route]))</f>
        <v>5</v>
      </c>
      <c r="T697" s="1" t="s">
        <v>43</v>
      </c>
      <c r="U697" s="1" t="s">
        <v>36</v>
      </c>
      <c r="V697" s="1" t="s">
        <v>21</v>
      </c>
      <c r="W697" s="2">
        <v>45170.434027777781</v>
      </c>
    </row>
    <row r="698" spans="1:23" ht="15.75" customHeight="1" x14ac:dyDescent="0.35">
      <c r="A698" s="1">
        <v>1697</v>
      </c>
      <c r="B698" s="1" t="s">
        <v>804</v>
      </c>
      <c r="C698" s="1">
        <f>COUNTA(_xlfn.UNIQUE(Delivery[Delivery City]))</f>
        <v>5</v>
      </c>
      <c r="D698" s="1" t="s">
        <v>154</v>
      </c>
      <c r="E698" s="2">
        <v>45171.668749999997</v>
      </c>
      <c r="F698" s="1" t="s">
        <v>14</v>
      </c>
      <c r="G698" s="1" t="s">
        <v>45</v>
      </c>
      <c r="H698" s="20">
        <f>IFERROR(Delivery[[#This Row],[Delivery Time (min)]]/COUNTIFS(Delivery[Driver ID],Delivery[[#This Row],[Driver ID]]),"")</f>
        <v>8.5</v>
      </c>
      <c r="I698" s="17" t="str">
        <f>IFERROR((IF(COUNTIFS(Delivery[Driver ID], Delivery[[#This Row],[Driver ID]]) &lt; 16, "Under Utilized","Utilized")), "")</f>
        <v>Utilized</v>
      </c>
      <c r="J698" s="1" t="s">
        <v>34</v>
      </c>
      <c r="K698" s="1" t="s">
        <v>17</v>
      </c>
      <c r="L698" s="1">
        <v>136</v>
      </c>
      <c r="M698" s="1">
        <v>21</v>
      </c>
      <c r="N698" s="1">
        <f>Delivery[[#This Row],[Delivery Time (min)]]-Delivery[[#This Row],[Delays (min)]]</f>
        <v>115</v>
      </c>
      <c r="O698" s="1" t="str">
        <f>IF(Delivery[[#This Row],[Delays (min)]]&gt;0,"Delayed", "On time")</f>
        <v>Delayed</v>
      </c>
      <c r="P698" s="1" t="str">
        <f>IF(Delivery[[#This Row],[Delays (min)]]&gt;15, "Extremely Delayed", IF(Delivery[[#This Row],[Delays (min)]]=0, "On time",  "Delayed"))</f>
        <v>Extremely Delayed</v>
      </c>
      <c r="Q698" s="1">
        <f>COUNTA(_xlfn.UNIQUE(Delivery[Driver ID]))</f>
        <v>100</v>
      </c>
      <c r="R698" s="1" t="s">
        <v>30</v>
      </c>
      <c r="S698" s="1">
        <f>COUNTA(_xlfn.UNIQUE(Delivery[Route]))</f>
        <v>5</v>
      </c>
      <c r="T698" s="1" t="s">
        <v>40</v>
      </c>
      <c r="U698" s="1" t="s">
        <v>20</v>
      </c>
      <c r="V698" s="1" t="s">
        <v>37</v>
      </c>
      <c r="W698" s="2">
        <v>45170.565972222219</v>
      </c>
    </row>
    <row r="699" spans="1:23" ht="15.75" customHeight="1" x14ac:dyDescent="0.35">
      <c r="A699" s="1">
        <v>1698</v>
      </c>
      <c r="B699" s="1" t="s">
        <v>805</v>
      </c>
      <c r="C699" s="1">
        <f>COUNTA(_xlfn.UNIQUE(Delivery[Delivery City]))</f>
        <v>5</v>
      </c>
      <c r="D699" s="1" t="s">
        <v>156</v>
      </c>
      <c r="E699" s="2">
        <v>45177.683333333334</v>
      </c>
      <c r="F699" s="1" t="s">
        <v>38</v>
      </c>
      <c r="G699" s="1" t="s">
        <v>95</v>
      </c>
      <c r="H699" s="20">
        <f>IFERROR(Delivery[[#This Row],[Delivery Time (min)]]/COUNTIFS(Delivery[Driver ID],Delivery[[#This Row],[Driver ID]]),"")</f>
        <v>5.7333333333333334</v>
      </c>
      <c r="I699" s="17" t="str">
        <f>IFERROR((IF(COUNTIFS(Delivery[Driver ID], Delivery[[#This Row],[Driver ID]]) &lt; 16, "Under Utilized","Utilized")), "")</f>
        <v>Under Utilized</v>
      </c>
      <c r="J699" s="1" t="s">
        <v>16</v>
      </c>
      <c r="K699" s="1" t="s">
        <v>35</v>
      </c>
      <c r="L699" s="1">
        <v>86</v>
      </c>
      <c r="M699" s="1">
        <v>0</v>
      </c>
      <c r="N699" s="1">
        <f>Delivery[[#This Row],[Delivery Time (min)]]-Delivery[[#This Row],[Delays (min)]]</f>
        <v>86</v>
      </c>
      <c r="O699" s="1" t="str">
        <f>IF(Delivery[[#This Row],[Delays (min)]]&gt;0,"Delayed", "On time")</f>
        <v>On time</v>
      </c>
      <c r="P699" s="1" t="str">
        <f>IF(Delivery[[#This Row],[Delays (min)]]&gt;15, "Extremely Delayed", IF(Delivery[[#This Row],[Delays (min)]]=0, "On time",  "Delayed"))</f>
        <v>On time</v>
      </c>
      <c r="Q699" s="1">
        <f>COUNTA(_xlfn.UNIQUE(Delivery[Driver ID]))</f>
        <v>100</v>
      </c>
      <c r="R699" s="1" t="s">
        <v>30</v>
      </c>
      <c r="S699" s="1">
        <f>COUNTA(_xlfn.UNIQUE(Delivery[Route]))</f>
        <v>5</v>
      </c>
      <c r="T699" s="1" t="s">
        <v>40</v>
      </c>
      <c r="U699" s="1" t="s">
        <v>36</v>
      </c>
      <c r="V699" s="1" t="s">
        <v>37</v>
      </c>
      <c r="W699" s="2">
        <v>45170.465277777781</v>
      </c>
    </row>
    <row r="700" spans="1:23" ht="15.75" customHeight="1" x14ac:dyDescent="0.35">
      <c r="A700" s="1">
        <v>1699</v>
      </c>
      <c r="B700" s="1" t="s">
        <v>806</v>
      </c>
      <c r="C700" s="1">
        <f>COUNTA(_xlfn.UNIQUE(Delivery[Delivery City]))</f>
        <v>5</v>
      </c>
      <c r="D700" s="1" t="s">
        <v>159</v>
      </c>
      <c r="E700" s="2">
        <v>45170.636111111111</v>
      </c>
      <c r="F700" s="1" t="s">
        <v>14</v>
      </c>
      <c r="G700" s="1" t="s">
        <v>100</v>
      </c>
      <c r="H700" s="20">
        <f>IFERROR(Delivery[[#This Row],[Delivery Time (min)]]/COUNTIFS(Delivery[Driver ID],Delivery[[#This Row],[Driver ID]]),"")</f>
        <v>17.692307692307693</v>
      </c>
      <c r="I700" s="17" t="str">
        <f>IFERROR((IF(COUNTIFS(Delivery[Driver ID], Delivery[[#This Row],[Driver ID]]) &lt; 16, "Under Utilized","Utilized")), "")</f>
        <v>Under Utilized</v>
      </c>
      <c r="J700" s="1" t="s">
        <v>34</v>
      </c>
      <c r="K700" s="1" t="s">
        <v>29</v>
      </c>
      <c r="L700" s="1">
        <v>230</v>
      </c>
      <c r="M700" s="1">
        <v>24</v>
      </c>
      <c r="N700" s="1">
        <f>Delivery[[#This Row],[Delivery Time (min)]]-Delivery[[#This Row],[Delays (min)]]</f>
        <v>206</v>
      </c>
      <c r="O700" s="1" t="str">
        <f>IF(Delivery[[#This Row],[Delays (min)]]&gt;0,"Delayed", "On time")</f>
        <v>Delayed</v>
      </c>
      <c r="P700" s="1" t="str">
        <f>IF(Delivery[[#This Row],[Delays (min)]]&gt;15, "Extremely Delayed", IF(Delivery[[#This Row],[Delays (min)]]=0, "On time",  "Delayed"))</f>
        <v>Extremely Delayed</v>
      </c>
      <c r="Q700" s="1">
        <f>COUNTA(_xlfn.UNIQUE(Delivery[Driver ID]))</f>
        <v>100</v>
      </c>
      <c r="R700" s="1" t="s">
        <v>30</v>
      </c>
      <c r="S700" s="1">
        <f>COUNTA(_xlfn.UNIQUE(Delivery[Route]))</f>
        <v>5</v>
      </c>
      <c r="T700" s="1" t="s">
        <v>40</v>
      </c>
      <c r="U700" s="1" t="s">
        <v>20</v>
      </c>
      <c r="V700" s="1" t="s">
        <v>41</v>
      </c>
      <c r="W700" s="2">
        <v>45170.624305555553</v>
      </c>
    </row>
    <row r="701" spans="1:23" ht="15.75" customHeight="1" x14ac:dyDescent="0.35">
      <c r="A701" s="1">
        <v>1700</v>
      </c>
      <c r="B701" s="1" t="s">
        <v>807</v>
      </c>
      <c r="C701" s="1">
        <f>COUNTA(_xlfn.UNIQUE(Delivery[Delivery City]))</f>
        <v>5</v>
      </c>
      <c r="D701" s="1" t="s">
        <v>159</v>
      </c>
      <c r="E701" s="2">
        <v>45174.479166666664</v>
      </c>
      <c r="F701" s="1" t="s">
        <v>14</v>
      </c>
      <c r="G701" s="1" t="s">
        <v>33</v>
      </c>
      <c r="H701" s="20">
        <f>IFERROR(Delivery[[#This Row],[Delivery Time (min)]]/COUNTIFS(Delivery[Driver ID],Delivery[[#This Row],[Driver ID]]),"")</f>
        <v>22.5</v>
      </c>
      <c r="I701" s="17" t="str">
        <f>IFERROR((IF(COUNTIFS(Delivery[Driver ID], Delivery[[#This Row],[Driver ID]]) &lt; 16, "Under Utilized","Utilized")), "")</f>
        <v>Under Utilized</v>
      </c>
      <c r="J701" s="1" t="s">
        <v>16</v>
      </c>
      <c r="K701" s="1" t="s">
        <v>17</v>
      </c>
      <c r="L701" s="1">
        <v>225</v>
      </c>
      <c r="M701" s="1">
        <v>12</v>
      </c>
      <c r="N701" s="1">
        <f>Delivery[[#This Row],[Delivery Time (min)]]-Delivery[[#This Row],[Delays (min)]]</f>
        <v>213</v>
      </c>
      <c r="O701" s="1" t="str">
        <f>IF(Delivery[[#This Row],[Delays (min)]]&gt;0,"Delayed", "On time")</f>
        <v>Delayed</v>
      </c>
      <c r="P701" s="1" t="str">
        <f>IF(Delivery[[#This Row],[Delays (min)]]&gt;15, "Extremely Delayed", IF(Delivery[[#This Row],[Delays (min)]]=0, "On time",  "Delayed"))</f>
        <v>Delayed</v>
      </c>
      <c r="Q701" s="1">
        <f>COUNTA(_xlfn.UNIQUE(Delivery[Driver ID]))</f>
        <v>100</v>
      </c>
      <c r="R701" s="1" t="s">
        <v>30</v>
      </c>
      <c r="S701" s="1">
        <f>COUNTA(_xlfn.UNIQUE(Delivery[Route]))</f>
        <v>5</v>
      </c>
      <c r="T701" s="1" t="s">
        <v>40</v>
      </c>
      <c r="U701" s="1" t="s">
        <v>36</v>
      </c>
      <c r="V701" s="1" t="s">
        <v>21</v>
      </c>
      <c r="W701" s="2">
        <v>45170.717361111114</v>
      </c>
    </row>
    <row r="702" spans="1:23" ht="15.75" customHeight="1" x14ac:dyDescent="0.35">
      <c r="A702" s="1">
        <v>1701</v>
      </c>
      <c r="B702" s="1" t="s">
        <v>808</v>
      </c>
      <c r="C702" s="1">
        <f>COUNTA(_xlfn.UNIQUE(Delivery[Delivery City]))</f>
        <v>5</v>
      </c>
      <c r="D702" s="1" t="s">
        <v>150</v>
      </c>
      <c r="E702" s="2">
        <v>45173.447916666664</v>
      </c>
      <c r="F702" s="1" t="s">
        <v>38</v>
      </c>
      <c r="G702" s="1" t="s">
        <v>55</v>
      </c>
      <c r="H702" s="20">
        <f>IFERROR(Delivery[[#This Row],[Delivery Time (min)]]/COUNTIFS(Delivery[Driver ID],Delivery[[#This Row],[Driver ID]]),"")</f>
        <v>14.357142857142858</v>
      </c>
      <c r="I702" s="17" t="str">
        <f>IFERROR((IF(COUNTIFS(Delivery[Driver ID], Delivery[[#This Row],[Driver ID]]) &lt; 16, "Under Utilized","Utilized")), "")</f>
        <v>Under Utilized</v>
      </c>
      <c r="J702" s="1" t="s">
        <v>34</v>
      </c>
      <c r="K702" s="1" t="s">
        <v>24</v>
      </c>
      <c r="L702" s="1">
        <v>201</v>
      </c>
      <c r="M702" s="1">
        <v>3</v>
      </c>
      <c r="N702" s="1">
        <f>Delivery[[#This Row],[Delivery Time (min)]]-Delivery[[#This Row],[Delays (min)]]</f>
        <v>198</v>
      </c>
      <c r="O702" s="1" t="str">
        <f>IF(Delivery[[#This Row],[Delays (min)]]&gt;0,"Delayed", "On time")</f>
        <v>Delayed</v>
      </c>
      <c r="P702" s="1" t="str">
        <f>IF(Delivery[[#This Row],[Delays (min)]]&gt;15, "Extremely Delayed", IF(Delivery[[#This Row],[Delays (min)]]=0, "On time",  "Delayed"))</f>
        <v>Delayed</v>
      </c>
      <c r="Q702" s="1">
        <f>COUNTA(_xlfn.UNIQUE(Delivery[Driver ID]))</f>
        <v>100</v>
      </c>
      <c r="R702" s="1" t="s">
        <v>18</v>
      </c>
      <c r="S702" s="1">
        <f>COUNTA(_xlfn.UNIQUE(Delivery[Route]))</f>
        <v>5</v>
      </c>
      <c r="T702" s="1" t="s">
        <v>43</v>
      </c>
      <c r="U702" s="1" t="s">
        <v>20</v>
      </c>
      <c r="V702" s="1" t="s">
        <v>41</v>
      </c>
      <c r="W702" s="2">
        <v>45170.5625</v>
      </c>
    </row>
    <row r="703" spans="1:23" ht="15.75" customHeight="1" x14ac:dyDescent="0.35">
      <c r="A703" s="1">
        <v>1702</v>
      </c>
      <c r="B703" s="1" t="s">
        <v>809</v>
      </c>
      <c r="C703" s="1">
        <f>COUNTA(_xlfn.UNIQUE(Delivery[Delivery City]))</f>
        <v>5</v>
      </c>
      <c r="D703" s="1" t="s">
        <v>154</v>
      </c>
      <c r="E703" s="2">
        <v>45174.48333333333</v>
      </c>
      <c r="F703" s="1" t="s">
        <v>14</v>
      </c>
      <c r="G703" s="1" t="s">
        <v>122</v>
      </c>
      <c r="H703" s="20">
        <f>IFERROR(Delivery[[#This Row],[Delivery Time (min)]]/COUNTIFS(Delivery[Driver ID],Delivery[[#This Row],[Driver ID]]),"")</f>
        <v>6.2727272727272725</v>
      </c>
      <c r="I703" s="17" t="str">
        <f>IFERROR((IF(COUNTIFS(Delivery[Driver ID], Delivery[[#This Row],[Driver ID]]) &lt; 16, "Under Utilized","Utilized")), "")</f>
        <v>Under Utilized</v>
      </c>
      <c r="J703" s="1" t="s">
        <v>16</v>
      </c>
      <c r="K703" s="1" t="s">
        <v>47</v>
      </c>
      <c r="L703" s="1">
        <v>69</v>
      </c>
      <c r="M703" s="1">
        <v>2</v>
      </c>
      <c r="N703" s="1">
        <f>Delivery[[#This Row],[Delivery Time (min)]]-Delivery[[#This Row],[Delays (min)]]</f>
        <v>67</v>
      </c>
      <c r="O703" s="1" t="str">
        <f>IF(Delivery[[#This Row],[Delays (min)]]&gt;0,"Delayed", "On time")</f>
        <v>Delayed</v>
      </c>
      <c r="P703" s="1" t="str">
        <f>IF(Delivery[[#This Row],[Delays (min)]]&gt;15, "Extremely Delayed", IF(Delivery[[#This Row],[Delays (min)]]=0, "On time",  "Delayed"))</f>
        <v>Delayed</v>
      </c>
      <c r="Q703" s="1">
        <f>COUNTA(_xlfn.UNIQUE(Delivery[Driver ID]))</f>
        <v>100</v>
      </c>
      <c r="R703" s="1" t="s">
        <v>25</v>
      </c>
      <c r="S703" s="1">
        <f>COUNTA(_xlfn.UNIQUE(Delivery[Route]))</f>
        <v>5</v>
      </c>
      <c r="T703" s="1" t="s">
        <v>32</v>
      </c>
      <c r="U703" s="1" t="s">
        <v>27</v>
      </c>
      <c r="V703" s="1" t="s">
        <v>41</v>
      </c>
      <c r="W703" s="2">
        <v>45170.542361111111</v>
      </c>
    </row>
    <row r="704" spans="1:23" ht="15.75" customHeight="1" x14ac:dyDescent="0.35">
      <c r="A704" s="1">
        <v>1703</v>
      </c>
      <c r="B704" s="1" t="s">
        <v>810</v>
      </c>
      <c r="C704" s="1">
        <f>COUNTA(_xlfn.UNIQUE(Delivery[Delivery City]))</f>
        <v>5</v>
      </c>
      <c r="D704" s="1" t="s">
        <v>156</v>
      </c>
      <c r="E704" s="2">
        <v>45175.525694444441</v>
      </c>
      <c r="F704" s="1" t="s">
        <v>38</v>
      </c>
      <c r="G704" s="1" t="s">
        <v>90</v>
      </c>
      <c r="H704" s="20">
        <f>IFERROR(Delivery[[#This Row],[Delivery Time (min)]]/COUNTIFS(Delivery[Driver ID],Delivery[[#This Row],[Driver ID]]),"")</f>
        <v>7.5</v>
      </c>
      <c r="I704" s="17" t="str">
        <f>IFERROR((IF(COUNTIFS(Delivery[Driver ID], Delivery[[#This Row],[Driver ID]]) &lt; 16, "Under Utilized","Utilized")), "")</f>
        <v>Under Utilized</v>
      </c>
      <c r="J704" s="1" t="s">
        <v>23</v>
      </c>
      <c r="K704" s="1" t="s">
        <v>35</v>
      </c>
      <c r="L704" s="1">
        <v>90</v>
      </c>
      <c r="M704" s="1">
        <v>13</v>
      </c>
      <c r="N704" s="1">
        <f>Delivery[[#This Row],[Delivery Time (min)]]-Delivery[[#This Row],[Delays (min)]]</f>
        <v>77</v>
      </c>
      <c r="O704" s="1" t="str">
        <f>IF(Delivery[[#This Row],[Delays (min)]]&gt;0,"Delayed", "On time")</f>
        <v>Delayed</v>
      </c>
      <c r="P704" s="1" t="str">
        <f>IF(Delivery[[#This Row],[Delays (min)]]&gt;15, "Extremely Delayed", IF(Delivery[[#This Row],[Delays (min)]]=0, "On time",  "Delayed"))</f>
        <v>Delayed</v>
      </c>
      <c r="Q704" s="1">
        <f>COUNTA(_xlfn.UNIQUE(Delivery[Driver ID]))</f>
        <v>100</v>
      </c>
      <c r="R704" s="1" t="s">
        <v>30</v>
      </c>
      <c r="S704" s="1">
        <f>COUNTA(_xlfn.UNIQUE(Delivery[Route]))</f>
        <v>5</v>
      </c>
      <c r="T704" s="1" t="s">
        <v>40</v>
      </c>
      <c r="U704" s="1" t="s">
        <v>27</v>
      </c>
      <c r="V704" s="1" t="s">
        <v>37</v>
      </c>
      <c r="W704" s="2">
        <v>45170.59652777778</v>
      </c>
    </row>
    <row r="705" spans="1:23" ht="15.75" customHeight="1" x14ac:dyDescent="0.35">
      <c r="A705" s="1">
        <v>1704</v>
      </c>
      <c r="B705" s="1" t="s">
        <v>811</v>
      </c>
      <c r="C705" s="1">
        <f>COUNTA(_xlfn.UNIQUE(Delivery[Delivery City]))</f>
        <v>5</v>
      </c>
      <c r="D705" s="1" t="s">
        <v>167</v>
      </c>
      <c r="E705" s="2">
        <v>45170.459027777775</v>
      </c>
      <c r="F705" s="1" t="s">
        <v>14</v>
      </c>
      <c r="G705" s="1" t="s">
        <v>57</v>
      </c>
      <c r="H705" s="20">
        <f>IFERROR(Delivery[[#This Row],[Delivery Time (min)]]/COUNTIFS(Delivery[Driver ID],Delivery[[#This Row],[Driver ID]]),"")</f>
        <v>8.3076923076923084</v>
      </c>
      <c r="I705" s="17" t="str">
        <f>IFERROR((IF(COUNTIFS(Delivery[Driver ID], Delivery[[#This Row],[Driver ID]]) &lt; 16, "Under Utilized","Utilized")), "")</f>
        <v>Under Utilized</v>
      </c>
      <c r="J705" s="1" t="s">
        <v>34</v>
      </c>
      <c r="K705" s="1" t="s">
        <v>35</v>
      </c>
      <c r="L705" s="1">
        <v>108</v>
      </c>
      <c r="M705" s="1">
        <v>26</v>
      </c>
      <c r="N705" s="1">
        <f>Delivery[[#This Row],[Delivery Time (min)]]-Delivery[[#This Row],[Delays (min)]]</f>
        <v>82</v>
      </c>
      <c r="O705" s="1" t="str">
        <f>IF(Delivery[[#This Row],[Delays (min)]]&gt;0,"Delayed", "On time")</f>
        <v>Delayed</v>
      </c>
      <c r="P705" s="1" t="str">
        <f>IF(Delivery[[#This Row],[Delays (min)]]&gt;15, "Extremely Delayed", IF(Delivery[[#This Row],[Delays (min)]]=0, "On time",  "Delayed"))</f>
        <v>Extremely Delayed</v>
      </c>
      <c r="Q705" s="1">
        <f>COUNTA(_xlfn.UNIQUE(Delivery[Driver ID]))</f>
        <v>100</v>
      </c>
      <c r="R705" s="1" t="s">
        <v>30</v>
      </c>
      <c r="S705" s="1">
        <f>COUNTA(_xlfn.UNIQUE(Delivery[Route]))</f>
        <v>5</v>
      </c>
      <c r="T705" s="1" t="s">
        <v>40</v>
      </c>
      <c r="U705" s="1" t="s">
        <v>36</v>
      </c>
      <c r="V705" s="1" t="s">
        <v>21</v>
      </c>
      <c r="W705" s="2">
        <v>45170.622916666667</v>
      </c>
    </row>
    <row r="706" spans="1:23" ht="15.75" customHeight="1" x14ac:dyDescent="0.35">
      <c r="A706" s="1">
        <v>1705</v>
      </c>
      <c r="B706" s="1" t="s">
        <v>434</v>
      </c>
      <c r="C706" s="1">
        <f>COUNTA(_xlfn.UNIQUE(Delivery[Delivery City]))</f>
        <v>5</v>
      </c>
      <c r="D706" s="1" t="s">
        <v>156</v>
      </c>
      <c r="E706" s="2">
        <v>45177.604861111111</v>
      </c>
      <c r="F706" s="1" t="s">
        <v>14</v>
      </c>
      <c r="G706" s="1" t="s">
        <v>86</v>
      </c>
      <c r="H706" s="20">
        <f>IFERROR(Delivery[[#This Row],[Delivery Time (min)]]/COUNTIFS(Delivery[Driver ID],Delivery[[#This Row],[Driver ID]]),"")</f>
        <v>10.647058823529411</v>
      </c>
      <c r="I706" s="17" t="str">
        <f>IFERROR((IF(COUNTIFS(Delivery[Driver ID], Delivery[[#This Row],[Driver ID]]) &lt; 16, "Under Utilized","Utilized")), "")</f>
        <v>Utilized</v>
      </c>
      <c r="J706" s="1" t="s">
        <v>16</v>
      </c>
      <c r="K706" s="1" t="s">
        <v>17</v>
      </c>
      <c r="L706" s="1">
        <v>181</v>
      </c>
      <c r="M706" s="1">
        <v>25</v>
      </c>
      <c r="N706" s="1">
        <f>Delivery[[#This Row],[Delivery Time (min)]]-Delivery[[#This Row],[Delays (min)]]</f>
        <v>156</v>
      </c>
      <c r="O706" s="1" t="str">
        <f>IF(Delivery[[#This Row],[Delays (min)]]&gt;0,"Delayed", "On time")</f>
        <v>Delayed</v>
      </c>
      <c r="P706" s="1" t="str">
        <f>IF(Delivery[[#This Row],[Delays (min)]]&gt;15, "Extremely Delayed", IF(Delivery[[#This Row],[Delays (min)]]=0, "On time",  "Delayed"))</f>
        <v>Extremely Delayed</v>
      </c>
      <c r="Q706" s="1">
        <f>COUNTA(_xlfn.UNIQUE(Delivery[Driver ID]))</f>
        <v>100</v>
      </c>
      <c r="R706" s="1" t="s">
        <v>25</v>
      </c>
      <c r="S706" s="1">
        <f>COUNTA(_xlfn.UNIQUE(Delivery[Route]))</f>
        <v>5</v>
      </c>
      <c r="T706" s="1" t="s">
        <v>40</v>
      </c>
      <c r="U706" s="1" t="s">
        <v>36</v>
      </c>
      <c r="V706" s="1" t="s">
        <v>41</v>
      </c>
      <c r="W706" s="2">
        <v>45170.386111111111</v>
      </c>
    </row>
    <row r="707" spans="1:23" ht="15.75" customHeight="1" x14ac:dyDescent="0.35">
      <c r="A707" s="1">
        <v>1706</v>
      </c>
      <c r="B707" s="1" t="s">
        <v>812</v>
      </c>
      <c r="C707" s="1">
        <f>COUNTA(_xlfn.UNIQUE(Delivery[Delivery City]))</f>
        <v>5</v>
      </c>
      <c r="D707" s="1" t="s">
        <v>156</v>
      </c>
      <c r="E707" s="2">
        <v>45172.616666666669</v>
      </c>
      <c r="F707" s="1" t="s">
        <v>14</v>
      </c>
      <c r="G707" s="1" t="s">
        <v>97</v>
      </c>
      <c r="H707" s="20">
        <f>IFERROR(Delivery[[#This Row],[Delivery Time (min)]]/COUNTIFS(Delivery[Driver ID],Delivery[[#This Row],[Driver ID]]),"")</f>
        <v>12.875</v>
      </c>
      <c r="I707" s="17" t="str">
        <f>IFERROR((IF(COUNTIFS(Delivery[Driver ID], Delivery[[#This Row],[Driver ID]]) &lt; 16, "Under Utilized","Utilized")), "")</f>
        <v>Utilized</v>
      </c>
      <c r="J707" s="1" t="s">
        <v>34</v>
      </c>
      <c r="K707" s="1" t="s">
        <v>35</v>
      </c>
      <c r="L707" s="1">
        <v>206</v>
      </c>
      <c r="M707" s="1">
        <v>27</v>
      </c>
      <c r="N707" s="1">
        <f>Delivery[[#This Row],[Delivery Time (min)]]-Delivery[[#This Row],[Delays (min)]]</f>
        <v>179</v>
      </c>
      <c r="O707" s="1" t="str">
        <f>IF(Delivery[[#This Row],[Delays (min)]]&gt;0,"Delayed", "On time")</f>
        <v>Delayed</v>
      </c>
      <c r="P707" s="1" t="str">
        <f>IF(Delivery[[#This Row],[Delays (min)]]&gt;15, "Extremely Delayed", IF(Delivery[[#This Row],[Delays (min)]]=0, "On time",  "Delayed"))</f>
        <v>Extremely Delayed</v>
      </c>
      <c r="Q707" s="1">
        <f>COUNTA(_xlfn.UNIQUE(Delivery[Driver ID]))</f>
        <v>100</v>
      </c>
      <c r="R707" s="1" t="s">
        <v>30</v>
      </c>
      <c r="S707" s="1">
        <f>COUNTA(_xlfn.UNIQUE(Delivery[Route]))</f>
        <v>5</v>
      </c>
      <c r="T707" s="1" t="s">
        <v>32</v>
      </c>
      <c r="U707" s="1" t="s">
        <v>20</v>
      </c>
      <c r="V707" s="1" t="s">
        <v>37</v>
      </c>
      <c r="W707" s="2">
        <v>45170.424305555556</v>
      </c>
    </row>
    <row r="708" spans="1:23" ht="15.75" customHeight="1" x14ac:dyDescent="0.35">
      <c r="A708" s="1">
        <v>1707</v>
      </c>
      <c r="B708" s="1" t="s">
        <v>813</v>
      </c>
      <c r="C708" s="1">
        <f>COUNTA(_xlfn.UNIQUE(Delivery[Delivery City]))</f>
        <v>5</v>
      </c>
      <c r="D708" s="1" t="s">
        <v>156</v>
      </c>
      <c r="E708" s="2">
        <v>45170.555555555555</v>
      </c>
      <c r="F708" s="1" t="s">
        <v>14</v>
      </c>
      <c r="G708" s="1" t="s">
        <v>135</v>
      </c>
      <c r="H708" s="20">
        <f>IFERROR(Delivery[[#This Row],[Delivery Time (min)]]/COUNTIFS(Delivery[Driver ID],Delivery[[#This Row],[Driver ID]]),"")</f>
        <v>10</v>
      </c>
      <c r="I708" s="17" t="str">
        <f>IFERROR((IF(COUNTIFS(Delivery[Driver ID], Delivery[[#This Row],[Driver ID]]) &lt; 16, "Under Utilized","Utilized")), "")</f>
        <v>Under Utilized</v>
      </c>
      <c r="J708" s="1" t="s">
        <v>34</v>
      </c>
      <c r="K708" s="1" t="s">
        <v>47</v>
      </c>
      <c r="L708" s="1">
        <v>120</v>
      </c>
      <c r="M708" s="1">
        <v>12</v>
      </c>
      <c r="N708" s="1">
        <f>Delivery[[#This Row],[Delivery Time (min)]]-Delivery[[#This Row],[Delays (min)]]</f>
        <v>108</v>
      </c>
      <c r="O708" s="1" t="str">
        <f>IF(Delivery[[#This Row],[Delays (min)]]&gt;0,"Delayed", "On time")</f>
        <v>Delayed</v>
      </c>
      <c r="P708" s="1" t="str">
        <f>IF(Delivery[[#This Row],[Delays (min)]]&gt;15, "Extremely Delayed", IF(Delivery[[#This Row],[Delays (min)]]=0, "On time",  "Delayed"))</f>
        <v>Delayed</v>
      </c>
      <c r="Q708" s="1">
        <f>COUNTA(_xlfn.UNIQUE(Delivery[Driver ID]))</f>
        <v>100</v>
      </c>
      <c r="R708" s="1" t="s">
        <v>30</v>
      </c>
      <c r="S708" s="1">
        <f>COUNTA(_xlfn.UNIQUE(Delivery[Route]))</f>
        <v>5</v>
      </c>
      <c r="T708" s="1" t="s">
        <v>40</v>
      </c>
      <c r="U708" s="1" t="s">
        <v>20</v>
      </c>
      <c r="V708" s="1" t="s">
        <v>37</v>
      </c>
      <c r="W708" s="2">
        <v>45170.685416666667</v>
      </c>
    </row>
    <row r="709" spans="1:23" ht="15.75" customHeight="1" x14ac:dyDescent="0.35">
      <c r="A709" s="1">
        <v>1708</v>
      </c>
      <c r="B709" s="1" t="s">
        <v>814</v>
      </c>
      <c r="C709" s="1">
        <f>COUNTA(_xlfn.UNIQUE(Delivery[Delivery City]))</f>
        <v>5</v>
      </c>
      <c r="D709" s="1" t="s">
        <v>150</v>
      </c>
      <c r="E709" s="2">
        <v>45175.465277777781</v>
      </c>
      <c r="F709" s="1" t="s">
        <v>14</v>
      </c>
      <c r="G709" s="1" t="s">
        <v>118</v>
      </c>
      <c r="H709" s="20">
        <f>IFERROR(Delivery[[#This Row],[Delivery Time (min)]]/COUNTIFS(Delivery[Driver ID],Delivery[[#This Row],[Driver ID]]),"")</f>
        <v>10.363636363636363</v>
      </c>
      <c r="I709" s="17" t="str">
        <f>IFERROR((IF(COUNTIFS(Delivery[Driver ID], Delivery[[#This Row],[Driver ID]]) &lt; 16, "Under Utilized","Utilized")), "")</f>
        <v>Under Utilized</v>
      </c>
      <c r="J709" s="1" t="s">
        <v>34</v>
      </c>
      <c r="K709" s="1" t="s">
        <v>29</v>
      </c>
      <c r="L709" s="1">
        <v>114</v>
      </c>
      <c r="M709" s="1">
        <v>13</v>
      </c>
      <c r="N709" s="1">
        <f>Delivery[[#This Row],[Delivery Time (min)]]-Delivery[[#This Row],[Delays (min)]]</f>
        <v>101</v>
      </c>
      <c r="O709" s="1" t="str">
        <f>IF(Delivery[[#This Row],[Delays (min)]]&gt;0,"Delayed", "On time")</f>
        <v>Delayed</v>
      </c>
      <c r="P709" s="1" t="str">
        <f>IF(Delivery[[#This Row],[Delays (min)]]&gt;15, "Extremely Delayed", IF(Delivery[[#This Row],[Delays (min)]]=0, "On time",  "Delayed"))</f>
        <v>Delayed</v>
      </c>
      <c r="Q709" s="1">
        <f>COUNTA(_xlfn.UNIQUE(Delivery[Driver ID]))</f>
        <v>100</v>
      </c>
      <c r="R709" s="1" t="s">
        <v>25</v>
      </c>
      <c r="S709" s="1">
        <f>COUNTA(_xlfn.UNIQUE(Delivery[Route]))</f>
        <v>5</v>
      </c>
      <c r="T709" s="1" t="s">
        <v>19</v>
      </c>
      <c r="U709" s="1" t="s">
        <v>36</v>
      </c>
      <c r="V709" s="1" t="s">
        <v>41</v>
      </c>
      <c r="W709" s="2">
        <v>45170.678472222222</v>
      </c>
    </row>
    <row r="710" spans="1:23" ht="15.75" customHeight="1" x14ac:dyDescent="0.35">
      <c r="A710" s="1">
        <v>1709</v>
      </c>
      <c r="B710" s="1" t="s">
        <v>815</v>
      </c>
      <c r="C710" s="1">
        <f>COUNTA(_xlfn.UNIQUE(Delivery[Delivery City]))</f>
        <v>5</v>
      </c>
      <c r="D710" s="1" t="s">
        <v>156</v>
      </c>
      <c r="E710" s="2">
        <v>45177.336111111108</v>
      </c>
      <c r="F710" s="1" t="s">
        <v>14</v>
      </c>
      <c r="G710" s="1" t="s">
        <v>82</v>
      </c>
      <c r="H710" s="20">
        <f>IFERROR(Delivery[[#This Row],[Delivery Time (min)]]/COUNTIFS(Delivery[Driver ID],Delivery[[#This Row],[Driver ID]]),"")</f>
        <v>5</v>
      </c>
      <c r="I710" s="17" t="str">
        <f>IFERROR((IF(COUNTIFS(Delivery[Driver ID], Delivery[[#This Row],[Driver ID]]) &lt; 16, "Under Utilized","Utilized")), "")</f>
        <v>Utilized</v>
      </c>
      <c r="J710" s="1" t="s">
        <v>34</v>
      </c>
      <c r="K710" s="1" t="s">
        <v>47</v>
      </c>
      <c r="L710" s="1">
        <v>125</v>
      </c>
      <c r="M710" s="1">
        <v>4</v>
      </c>
      <c r="N710" s="1">
        <f>Delivery[[#This Row],[Delivery Time (min)]]-Delivery[[#This Row],[Delays (min)]]</f>
        <v>121</v>
      </c>
      <c r="O710" s="1" t="str">
        <f>IF(Delivery[[#This Row],[Delays (min)]]&gt;0,"Delayed", "On time")</f>
        <v>Delayed</v>
      </c>
      <c r="P710" s="1" t="str">
        <f>IF(Delivery[[#This Row],[Delays (min)]]&gt;15, "Extremely Delayed", IF(Delivery[[#This Row],[Delays (min)]]=0, "On time",  "Delayed"))</f>
        <v>Delayed</v>
      </c>
      <c r="Q710" s="1">
        <f>COUNTA(_xlfn.UNIQUE(Delivery[Driver ID]))</f>
        <v>100</v>
      </c>
      <c r="R710" s="1" t="s">
        <v>30</v>
      </c>
      <c r="S710" s="1">
        <f>COUNTA(_xlfn.UNIQUE(Delivery[Route]))</f>
        <v>5</v>
      </c>
      <c r="T710" s="1" t="s">
        <v>19</v>
      </c>
      <c r="U710" s="1" t="s">
        <v>27</v>
      </c>
      <c r="V710" s="1" t="s">
        <v>41</v>
      </c>
      <c r="W710" s="2">
        <v>45170.511805555558</v>
      </c>
    </row>
    <row r="711" spans="1:23" ht="15.75" customHeight="1" x14ac:dyDescent="0.35">
      <c r="A711" s="1">
        <v>1710</v>
      </c>
      <c r="B711" s="1" t="s">
        <v>816</v>
      </c>
      <c r="C711" s="1">
        <f>COUNTA(_xlfn.UNIQUE(Delivery[Delivery City]))</f>
        <v>5</v>
      </c>
      <c r="D711" s="1" t="s">
        <v>154</v>
      </c>
      <c r="E711" s="2">
        <v>45175.474999999999</v>
      </c>
      <c r="F711" s="1" t="s">
        <v>14</v>
      </c>
      <c r="G711" s="1" t="s">
        <v>125</v>
      </c>
      <c r="H711" s="20">
        <f>IFERROR(Delivery[[#This Row],[Delivery Time (min)]]/COUNTIFS(Delivery[Driver ID],Delivery[[#This Row],[Driver ID]]),"")</f>
        <v>14.923076923076923</v>
      </c>
      <c r="I711" s="17" t="str">
        <f>IFERROR((IF(COUNTIFS(Delivery[Driver ID], Delivery[[#This Row],[Driver ID]]) &lt; 16, "Under Utilized","Utilized")), "")</f>
        <v>Under Utilized</v>
      </c>
      <c r="J711" s="1" t="s">
        <v>23</v>
      </c>
      <c r="K711" s="1" t="s">
        <v>29</v>
      </c>
      <c r="L711" s="1">
        <v>194</v>
      </c>
      <c r="M711" s="1">
        <v>17</v>
      </c>
      <c r="N711" s="1">
        <f>Delivery[[#This Row],[Delivery Time (min)]]-Delivery[[#This Row],[Delays (min)]]</f>
        <v>177</v>
      </c>
      <c r="O711" s="1" t="str">
        <f>IF(Delivery[[#This Row],[Delays (min)]]&gt;0,"Delayed", "On time")</f>
        <v>Delayed</v>
      </c>
      <c r="P711" s="1" t="str">
        <f>IF(Delivery[[#This Row],[Delays (min)]]&gt;15, "Extremely Delayed", IF(Delivery[[#This Row],[Delays (min)]]=0, "On time",  "Delayed"))</f>
        <v>Extremely Delayed</v>
      </c>
      <c r="Q711" s="1">
        <f>COUNTA(_xlfn.UNIQUE(Delivery[Driver ID]))</f>
        <v>100</v>
      </c>
      <c r="R711" s="1" t="s">
        <v>25</v>
      </c>
      <c r="S711" s="1">
        <f>COUNTA(_xlfn.UNIQUE(Delivery[Route]))</f>
        <v>5</v>
      </c>
      <c r="T711" s="1" t="s">
        <v>32</v>
      </c>
      <c r="U711" s="1" t="s">
        <v>20</v>
      </c>
      <c r="V711" s="1" t="s">
        <v>21</v>
      </c>
      <c r="W711" s="2">
        <v>45170.730555555558</v>
      </c>
    </row>
    <row r="712" spans="1:23" ht="15.75" customHeight="1" x14ac:dyDescent="0.35">
      <c r="A712" s="1">
        <v>1711</v>
      </c>
      <c r="B712" s="1" t="s">
        <v>817</v>
      </c>
      <c r="C712" s="1">
        <f>COUNTA(_xlfn.UNIQUE(Delivery[Delivery City]))</f>
        <v>5</v>
      </c>
      <c r="D712" s="1" t="s">
        <v>156</v>
      </c>
      <c r="E712" s="2">
        <v>45176.505555555559</v>
      </c>
      <c r="F712" s="1" t="s">
        <v>38</v>
      </c>
      <c r="G712" s="1" t="s">
        <v>134</v>
      </c>
      <c r="H712" s="20">
        <f>IFERROR(Delivery[[#This Row],[Delivery Time (min)]]/COUNTIFS(Delivery[Driver ID],Delivery[[#This Row],[Driver ID]]),"")</f>
        <v>11.615384615384615</v>
      </c>
      <c r="I712" s="17" t="str">
        <f>IFERROR((IF(COUNTIFS(Delivery[Driver ID], Delivery[[#This Row],[Driver ID]]) &lt; 16, "Under Utilized","Utilized")), "")</f>
        <v>Under Utilized</v>
      </c>
      <c r="J712" s="1" t="s">
        <v>23</v>
      </c>
      <c r="K712" s="1" t="s">
        <v>17</v>
      </c>
      <c r="L712" s="1">
        <v>151</v>
      </c>
      <c r="M712" s="1">
        <v>7</v>
      </c>
      <c r="N712" s="1">
        <f>Delivery[[#This Row],[Delivery Time (min)]]-Delivery[[#This Row],[Delays (min)]]</f>
        <v>144</v>
      </c>
      <c r="O712" s="1" t="str">
        <f>IF(Delivery[[#This Row],[Delays (min)]]&gt;0,"Delayed", "On time")</f>
        <v>Delayed</v>
      </c>
      <c r="P712" s="1" t="str">
        <f>IF(Delivery[[#This Row],[Delays (min)]]&gt;15, "Extremely Delayed", IF(Delivery[[#This Row],[Delays (min)]]=0, "On time",  "Delayed"))</f>
        <v>Delayed</v>
      </c>
      <c r="Q712" s="1">
        <f>COUNTA(_xlfn.UNIQUE(Delivery[Driver ID]))</f>
        <v>100</v>
      </c>
      <c r="R712" s="1" t="s">
        <v>30</v>
      </c>
      <c r="S712" s="1">
        <f>COUNTA(_xlfn.UNIQUE(Delivery[Route]))</f>
        <v>5</v>
      </c>
      <c r="T712" s="1" t="s">
        <v>40</v>
      </c>
      <c r="U712" s="1" t="s">
        <v>20</v>
      </c>
      <c r="V712" s="1" t="s">
        <v>21</v>
      </c>
      <c r="W712" s="2">
        <v>45170.397222222222</v>
      </c>
    </row>
    <row r="713" spans="1:23" ht="15.75" customHeight="1" x14ac:dyDescent="0.35">
      <c r="A713" s="1">
        <v>1712</v>
      </c>
      <c r="B713" s="1" t="s">
        <v>818</v>
      </c>
      <c r="C713" s="1">
        <f>COUNTA(_xlfn.UNIQUE(Delivery[Delivery City]))</f>
        <v>5</v>
      </c>
      <c r="D713" s="1" t="s">
        <v>156</v>
      </c>
      <c r="E713" s="2">
        <v>45171.429166666669</v>
      </c>
      <c r="F713" s="1" t="s">
        <v>38</v>
      </c>
      <c r="G713" s="1" t="s">
        <v>124</v>
      </c>
      <c r="H713" s="20">
        <f>IFERROR(Delivery[[#This Row],[Delivery Time (min)]]/COUNTIFS(Delivery[Driver ID],Delivery[[#This Row],[Driver ID]]),"")</f>
        <v>8.8636363636363633</v>
      </c>
      <c r="I713" s="17" t="str">
        <f>IFERROR((IF(COUNTIFS(Delivery[Driver ID], Delivery[[#This Row],[Driver ID]]) &lt; 16, "Under Utilized","Utilized")), "")</f>
        <v>Utilized</v>
      </c>
      <c r="J713" s="1" t="s">
        <v>34</v>
      </c>
      <c r="K713" s="1" t="s">
        <v>17</v>
      </c>
      <c r="L713" s="1">
        <v>195</v>
      </c>
      <c r="M713" s="1">
        <v>22</v>
      </c>
      <c r="N713" s="1">
        <f>Delivery[[#This Row],[Delivery Time (min)]]-Delivery[[#This Row],[Delays (min)]]</f>
        <v>173</v>
      </c>
      <c r="O713" s="1" t="str">
        <f>IF(Delivery[[#This Row],[Delays (min)]]&gt;0,"Delayed", "On time")</f>
        <v>Delayed</v>
      </c>
      <c r="P713" s="1" t="str">
        <f>IF(Delivery[[#This Row],[Delays (min)]]&gt;15, "Extremely Delayed", IF(Delivery[[#This Row],[Delays (min)]]=0, "On time",  "Delayed"))</f>
        <v>Extremely Delayed</v>
      </c>
      <c r="Q713" s="1">
        <f>COUNTA(_xlfn.UNIQUE(Delivery[Driver ID]))</f>
        <v>100</v>
      </c>
      <c r="R713" s="1" t="s">
        <v>25</v>
      </c>
      <c r="S713" s="1">
        <f>COUNTA(_xlfn.UNIQUE(Delivery[Route]))</f>
        <v>5</v>
      </c>
      <c r="T713" s="1" t="s">
        <v>26</v>
      </c>
      <c r="U713" s="1" t="s">
        <v>36</v>
      </c>
      <c r="V713" s="1" t="s">
        <v>41</v>
      </c>
      <c r="W713" s="2">
        <v>45170.589583333334</v>
      </c>
    </row>
    <row r="714" spans="1:23" ht="15.75" customHeight="1" x14ac:dyDescent="0.35">
      <c r="A714" s="1">
        <v>1713</v>
      </c>
      <c r="B714" s="1" t="s">
        <v>819</v>
      </c>
      <c r="C714" s="1">
        <f>COUNTA(_xlfn.UNIQUE(Delivery[Delivery City]))</f>
        <v>5</v>
      </c>
      <c r="D714" s="1" t="s">
        <v>159</v>
      </c>
      <c r="E714" s="2">
        <v>45174.648611111108</v>
      </c>
      <c r="F714" s="1" t="s">
        <v>38</v>
      </c>
      <c r="G714" s="1" t="s">
        <v>130</v>
      </c>
      <c r="H714" s="20">
        <f>IFERROR(Delivery[[#This Row],[Delivery Time (min)]]/COUNTIFS(Delivery[Driver ID],Delivery[[#This Row],[Driver ID]]),"")</f>
        <v>12.75</v>
      </c>
      <c r="I714" s="17" t="str">
        <f>IFERROR((IF(COUNTIFS(Delivery[Driver ID], Delivery[[#This Row],[Driver ID]]) &lt; 16, "Under Utilized","Utilized")), "")</f>
        <v>Utilized</v>
      </c>
      <c r="J714" s="1" t="s">
        <v>23</v>
      </c>
      <c r="K714" s="1" t="s">
        <v>24</v>
      </c>
      <c r="L714" s="1">
        <v>204</v>
      </c>
      <c r="M714" s="1">
        <v>0</v>
      </c>
      <c r="N714" s="1">
        <f>Delivery[[#This Row],[Delivery Time (min)]]-Delivery[[#This Row],[Delays (min)]]</f>
        <v>204</v>
      </c>
      <c r="O714" s="1" t="str">
        <f>IF(Delivery[[#This Row],[Delays (min)]]&gt;0,"Delayed", "On time")</f>
        <v>On time</v>
      </c>
      <c r="P714" s="1" t="str">
        <f>IF(Delivery[[#This Row],[Delays (min)]]&gt;15, "Extremely Delayed", IF(Delivery[[#This Row],[Delays (min)]]=0, "On time",  "Delayed"))</f>
        <v>On time</v>
      </c>
      <c r="Q714" s="1">
        <f>COUNTA(_xlfn.UNIQUE(Delivery[Driver ID]))</f>
        <v>100</v>
      </c>
      <c r="R714" s="1" t="s">
        <v>25</v>
      </c>
      <c r="S714" s="1">
        <f>COUNTA(_xlfn.UNIQUE(Delivery[Route]))</f>
        <v>5</v>
      </c>
      <c r="T714" s="1" t="s">
        <v>43</v>
      </c>
      <c r="U714" s="1" t="s">
        <v>36</v>
      </c>
      <c r="V714" s="1" t="s">
        <v>37</v>
      </c>
      <c r="W714" s="2">
        <v>45170.674305555556</v>
      </c>
    </row>
    <row r="715" spans="1:23" ht="15.75" customHeight="1" x14ac:dyDescent="0.35">
      <c r="A715" s="1">
        <v>1714</v>
      </c>
      <c r="B715" s="1" t="s">
        <v>820</v>
      </c>
      <c r="C715" s="1">
        <f>COUNTA(_xlfn.UNIQUE(Delivery[Delivery City]))</f>
        <v>5</v>
      </c>
      <c r="D715" s="1" t="s">
        <v>167</v>
      </c>
      <c r="E715" s="2">
        <v>45170.442361111112</v>
      </c>
      <c r="F715" s="1" t="s">
        <v>14</v>
      </c>
      <c r="G715" s="1" t="s">
        <v>112</v>
      </c>
      <c r="H715" s="20">
        <f>IFERROR(Delivery[[#This Row],[Delivery Time (min)]]/COUNTIFS(Delivery[Driver ID],Delivery[[#This Row],[Driver ID]]),"")</f>
        <v>7.5</v>
      </c>
      <c r="I715" s="17" t="str">
        <f>IFERROR((IF(COUNTIFS(Delivery[Driver ID], Delivery[[#This Row],[Driver ID]]) &lt; 16, "Under Utilized","Utilized")), "")</f>
        <v>Utilized</v>
      </c>
      <c r="J715" s="1" t="s">
        <v>16</v>
      </c>
      <c r="K715" s="1" t="s">
        <v>35</v>
      </c>
      <c r="L715" s="1">
        <v>150</v>
      </c>
      <c r="M715" s="1">
        <v>27</v>
      </c>
      <c r="N715" s="1">
        <f>Delivery[[#This Row],[Delivery Time (min)]]-Delivery[[#This Row],[Delays (min)]]</f>
        <v>123</v>
      </c>
      <c r="O715" s="1" t="str">
        <f>IF(Delivery[[#This Row],[Delays (min)]]&gt;0,"Delayed", "On time")</f>
        <v>Delayed</v>
      </c>
      <c r="P715" s="1" t="str">
        <f>IF(Delivery[[#This Row],[Delays (min)]]&gt;15, "Extremely Delayed", IF(Delivery[[#This Row],[Delays (min)]]=0, "On time",  "Delayed"))</f>
        <v>Extremely Delayed</v>
      </c>
      <c r="Q715" s="1">
        <f>COUNTA(_xlfn.UNIQUE(Delivery[Driver ID]))</f>
        <v>100</v>
      </c>
      <c r="R715" s="1" t="s">
        <v>30</v>
      </c>
      <c r="S715" s="1">
        <f>COUNTA(_xlfn.UNIQUE(Delivery[Route]))</f>
        <v>5</v>
      </c>
      <c r="T715" s="1" t="s">
        <v>40</v>
      </c>
      <c r="U715" s="1" t="s">
        <v>27</v>
      </c>
      <c r="V715" s="1" t="s">
        <v>21</v>
      </c>
      <c r="W715" s="2">
        <v>45170.657638888886</v>
      </c>
    </row>
    <row r="716" spans="1:23" ht="15.75" customHeight="1" x14ac:dyDescent="0.35">
      <c r="A716" s="1">
        <v>1715</v>
      </c>
      <c r="B716" s="1" t="s">
        <v>821</v>
      </c>
      <c r="C716" s="1">
        <f>COUNTA(_xlfn.UNIQUE(Delivery[Delivery City]))</f>
        <v>5</v>
      </c>
      <c r="D716" s="1" t="s">
        <v>150</v>
      </c>
      <c r="E716" s="2">
        <v>45172.445833333331</v>
      </c>
      <c r="F716" s="1" t="s">
        <v>38</v>
      </c>
      <c r="G716" s="1" t="s">
        <v>78</v>
      </c>
      <c r="H716" s="20">
        <f>IFERROR(Delivery[[#This Row],[Delivery Time (min)]]/COUNTIFS(Delivery[Driver ID],Delivery[[#This Row],[Driver ID]]),"")</f>
        <v>9.1428571428571423</v>
      </c>
      <c r="I716" s="17" t="str">
        <f>IFERROR((IF(COUNTIFS(Delivery[Driver ID], Delivery[[#This Row],[Driver ID]]) &lt; 16, "Under Utilized","Utilized")), "")</f>
        <v>Utilized</v>
      </c>
      <c r="J716" s="1" t="s">
        <v>34</v>
      </c>
      <c r="K716" s="1" t="s">
        <v>29</v>
      </c>
      <c r="L716" s="1">
        <v>192</v>
      </c>
      <c r="M716" s="1">
        <v>7</v>
      </c>
      <c r="N716" s="1">
        <f>Delivery[[#This Row],[Delivery Time (min)]]-Delivery[[#This Row],[Delays (min)]]</f>
        <v>185</v>
      </c>
      <c r="O716" s="1" t="str">
        <f>IF(Delivery[[#This Row],[Delays (min)]]&gt;0,"Delayed", "On time")</f>
        <v>Delayed</v>
      </c>
      <c r="P716" s="1" t="str">
        <f>IF(Delivery[[#This Row],[Delays (min)]]&gt;15, "Extremely Delayed", IF(Delivery[[#This Row],[Delays (min)]]=0, "On time",  "Delayed"))</f>
        <v>Delayed</v>
      </c>
      <c r="Q716" s="1">
        <f>COUNTA(_xlfn.UNIQUE(Delivery[Driver ID]))</f>
        <v>100</v>
      </c>
      <c r="R716" s="1" t="s">
        <v>30</v>
      </c>
      <c r="S716" s="1">
        <f>COUNTA(_xlfn.UNIQUE(Delivery[Route]))</f>
        <v>5</v>
      </c>
      <c r="T716" s="1" t="s">
        <v>40</v>
      </c>
      <c r="U716" s="1" t="s">
        <v>20</v>
      </c>
      <c r="V716" s="1" t="s">
        <v>41</v>
      </c>
      <c r="W716" s="2">
        <v>45170.703472222223</v>
      </c>
    </row>
    <row r="717" spans="1:23" ht="15.75" customHeight="1" x14ac:dyDescent="0.35">
      <c r="A717" s="1">
        <v>1716</v>
      </c>
      <c r="B717" s="1" t="s">
        <v>822</v>
      </c>
      <c r="C717" s="1">
        <f>COUNTA(_xlfn.UNIQUE(Delivery[Delivery City]))</f>
        <v>5</v>
      </c>
      <c r="D717" s="1" t="s">
        <v>150</v>
      </c>
      <c r="E717" s="2">
        <v>45173.493055555555</v>
      </c>
      <c r="F717" s="1" t="s">
        <v>14</v>
      </c>
      <c r="G717" s="1" t="s">
        <v>86</v>
      </c>
      <c r="H717" s="20">
        <f>IFERROR(Delivery[[#This Row],[Delivery Time (min)]]/COUNTIFS(Delivery[Driver ID],Delivery[[#This Row],[Driver ID]]),"")</f>
        <v>12.823529411764707</v>
      </c>
      <c r="I717" s="17" t="str">
        <f>IFERROR((IF(COUNTIFS(Delivery[Driver ID], Delivery[[#This Row],[Driver ID]]) &lt; 16, "Under Utilized","Utilized")), "")</f>
        <v>Utilized</v>
      </c>
      <c r="J717" s="1" t="s">
        <v>23</v>
      </c>
      <c r="K717" s="1" t="s">
        <v>47</v>
      </c>
      <c r="L717" s="1">
        <v>218</v>
      </c>
      <c r="M717" s="1">
        <v>2</v>
      </c>
      <c r="N717" s="1">
        <f>Delivery[[#This Row],[Delivery Time (min)]]-Delivery[[#This Row],[Delays (min)]]</f>
        <v>216</v>
      </c>
      <c r="O717" s="1" t="str">
        <f>IF(Delivery[[#This Row],[Delays (min)]]&gt;0,"Delayed", "On time")</f>
        <v>Delayed</v>
      </c>
      <c r="P717" s="1" t="str">
        <f>IF(Delivery[[#This Row],[Delays (min)]]&gt;15, "Extremely Delayed", IF(Delivery[[#This Row],[Delays (min)]]=0, "On time",  "Delayed"))</f>
        <v>Delayed</v>
      </c>
      <c r="Q717" s="1">
        <f>COUNTA(_xlfn.UNIQUE(Delivery[Driver ID]))</f>
        <v>100</v>
      </c>
      <c r="R717" s="1" t="s">
        <v>25</v>
      </c>
      <c r="S717" s="1">
        <f>COUNTA(_xlfn.UNIQUE(Delivery[Route]))</f>
        <v>5</v>
      </c>
      <c r="T717" s="1" t="s">
        <v>26</v>
      </c>
      <c r="U717" s="1" t="s">
        <v>20</v>
      </c>
      <c r="V717" s="1" t="s">
        <v>41</v>
      </c>
      <c r="W717" s="2">
        <v>45170.629166666666</v>
      </c>
    </row>
    <row r="718" spans="1:23" ht="15.75" customHeight="1" x14ac:dyDescent="0.35">
      <c r="A718" s="1">
        <v>1717</v>
      </c>
      <c r="B718" s="1" t="s">
        <v>823</v>
      </c>
      <c r="C718" s="1">
        <f>COUNTA(_xlfn.UNIQUE(Delivery[Delivery City]))</f>
        <v>5</v>
      </c>
      <c r="D718" s="1" t="s">
        <v>156</v>
      </c>
      <c r="E718" s="2">
        <v>45171.51458333333</v>
      </c>
      <c r="F718" s="1" t="s">
        <v>14</v>
      </c>
      <c r="G718" s="1" t="s">
        <v>111</v>
      </c>
      <c r="H718" s="20">
        <f>IFERROR(Delivery[[#This Row],[Delivery Time (min)]]/COUNTIFS(Delivery[Driver ID],Delivery[[#This Row],[Driver ID]]),"")</f>
        <v>14.636363636363637</v>
      </c>
      <c r="I718" s="17" t="str">
        <f>IFERROR((IF(COUNTIFS(Delivery[Driver ID], Delivery[[#This Row],[Driver ID]]) &lt; 16, "Under Utilized","Utilized")), "")</f>
        <v>Under Utilized</v>
      </c>
      <c r="J718" s="1" t="s">
        <v>23</v>
      </c>
      <c r="K718" s="1" t="s">
        <v>47</v>
      </c>
      <c r="L718" s="1">
        <v>161</v>
      </c>
      <c r="M718" s="1">
        <v>24</v>
      </c>
      <c r="N718" s="1">
        <f>Delivery[[#This Row],[Delivery Time (min)]]-Delivery[[#This Row],[Delays (min)]]</f>
        <v>137</v>
      </c>
      <c r="O718" s="1" t="str">
        <f>IF(Delivery[[#This Row],[Delays (min)]]&gt;0,"Delayed", "On time")</f>
        <v>Delayed</v>
      </c>
      <c r="P718" s="1" t="str">
        <f>IF(Delivery[[#This Row],[Delays (min)]]&gt;15, "Extremely Delayed", IF(Delivery[[#This Row],[Delays (min)]]=0, "On time",  "Delayed"))</f>
        <v>Extremely Delayed</v>
      </c>
      <c r="Q718" s="1">
        <f>COUNTA(_xlfn.UNIQUE(Delivery[Driver ID]))</f>
        <v>100</v>
      </c>
      <c r="R718" s="1" t="s">
        <v>25</v>
      </c>
      <c r="S718" s="1">
        <f>COUNTA(_xlfn.UNIQUE(Delivery[Route]))</f>
        <v>5</v>
      </c>
      <c r="T718" s="1" t="s">
        <v>32</v>
      </c>
      <c r="U718" s="1" t="s">
        <v>36</v>
      </c>
      <c r="V718" s="1" t="s">
        <v>21</v>
      </c>
      <c r="W718" s="2">
        <v>45170.480555555558</v>
      </c>
    </row>
    <row r="719" spans="1:23" ht="15.75" customHeight="1" x14ac:dyDescent="0.35">
      <c r="A719" s="1">
        <v>1718</v>
      </c>
      <c r="B719" s="1" t="s">
        <v>824</v>
      </c>
      <c r="C719" s="1">
        <f>COUNTA(_xlfn.UNIQUE(Delivery[Delivery City]))</f>
        <v>5</v>
      </c>
      <c r="D719" s="1" t="s">
        <v>156</v>
      </c>
      <c r="E719" s="2">
        <v>45170.375</v>
      </c>
      <c r="F719" s="1" t="s">
        <v>14</v>
      </c>
      <c r="G719" s="1" t="s">
        <v>115</v>
      </c>
      <c r="H719" s="20">
        <f>IFERROR(Delivery[[#This Row],[Delivery Time (min)]]/COUNTIFS(Delivery[Driver ID],Delivery[[#This Row],[Driver ID]]),"")</f>
        <v>5</v>
      </c>
      <c r="I719" s="17" t="str">
        <f>IFERROR((IF(COUNTIFS(Delivery[Driver ID], Delivery[[#This Row],[Driver ID]]) &lt; 16, "Under Utilized","Utilized")), "")</f>
        <v>Utilized</v>
      </c>
      <c r="J719" s="1" t="s">
        <v>16</v>
      </c>
      <c r="K719" s="1" t="s">
        <v>17</v>
      </c>
      <c r="L719" s="1">
        <v>90</v>
      </c>
      <c r="M719" s="1">
        <v>9</v>
      </c>
      <c r="N719" s="1">
        <f>Delivery[[#This Row],[Delivery Time (min)]]-Delivery[[#This Row],[Delays (min)]]</f>
        <v>81</v>
      </c>
      <c r="O719" s="1" t="str">
        <f>IF(Delivery[[#This Row],[Delays (min)]]&gt;0,"Delayed", "On time")</f>
        <v>Delayed</v>
      </c>
      <c r="P719" s="1" t="str">
        <f>IF(Delivery[[#This Row],[Delays (min)]]&gt;15, "Extremely Delayed", IF(Delivery[[#This Row],[Delays (min)]]=0, "On time",  "Delayed"))</f>
        <v>Delayed</v>
      </c>
      <c r="Q719" s="1">
        <f>COUNTA(_xlfn.UNIQUE(Delivery[Driver ID]))</f>
        <v>100</v>
      </c>
      <c r="R719" s="1" t="s">
        <v>18</v>
      </c>
      <c r="S719" s="1">
        <f>COUNTA(_xlfn.UNIQUE(Delivery[Route]))</f>
        <v>5</v>
      </c>
      <c r="T719" s="1" t="s">
        <v>40</v>
      </c>
      <c r="U719" s="1" t="s">
        <v>27</v>
      </c>
      <c r="V719" s="1" t="s">
        <v>21</v>
      </c>
      <c r="W719" s="2">
        <v>45170.484722222223</v>
      </c>
    </row>
    <row r="720" spans="1:23" ht="15.75" customHeight="1" x14ac:dyDescent="0.35">
      <c r="A720" s="1">
        <v>1719</v>
      </c>
      <c r="B720" s="1" t="s">
        <v>825</v>
      </c>
      <c r="C720" s="1">
        <f>COUNTA(_xlfn.UNIQUE(Delivery[Delivery City]))</f>
        <v>5</v>
      </c>
      <c r="D720" s="1" t="s">
        <v>167</v>
      </c>
      <c r="E720" s="2">
        <v>45176.361805555556</v>
      </c>
      <c r="F720" s="1" t="s">
        <v>14</v>
      </c>
      <c r="G720" s="1" t="s">
        <v>94</v>
      </c>
      <c r="H720" s="20">
        <f>IFERROR(Delivery[[#This Row],[Delivery Time (min)]]/COUNTIFS(Delivery[Driver ID],Delivery[[#This Row],[Driver ID]]),"")</f>
        <v>9.5</v>
      </c>
      <c r="I720" s="17" t="str">
        <f>IFERROR((IF(COUNTIFS(Delivery[Driver ID], Delivery[[#This Row],[Driver ID]]) &lt; 16, "Under Utilized","Utilized")), "")</f>
        <v>Utilized</v>
      </c>
      <c r="J720" s="1" t="s">
        <v>23</v>
      </c>
      <c r="K720" s="1" t="s">
        <v>29</v>
      </c>
      <c r="L720" s="1">
        <v>209</v>
      </c>
      <c r="M720" s="1">
        <v>21</v>
      </c>
      <c r="N720" s="1">
        <f>Delivery[[#This Row],[Delivery Time (min)]]-Delivery[[#This Row],[Delays (min)]]</f>
        <v>188</v>
      </c>
      <c r="O720" s="1" t="str">
        <f>IF(Delivery[[#This Row],[Delays (min)]]&gt;0,"Delayed", "On time")</f>
        <v>Delayed</v>
      </c>
      <c r="P720" s="1" t="str">
        <f>IF(Delivery[[#This Row],[Delays (min)]]&gt;15, "Extremely Delayed", IF(Delivery[[#This Row],[Delays (min)]]=0, "On time",  "Delayed"))</f>
        <v>Extremely Delayed</v>
      </c>
      <c r="Q720" s="1">
        <f>COUNTA(_xlfn.UNIQUE(Delivery[Driver ID]))</f>
        <v>100</v>
      </c>
      <c r="R720" s="1" t="s">
        <v>25</v>
      </c>
      <c r="S720" s="1">
        <f>COUNTA(_xlfn.UNIQUE(Delivery[Route]))</f>
        <v>5</v>
      </c>
      <c r="T720" s="1" t="s">
        <v>43</v>
      </c>
      <c r="U720" s="1" t="s">
        <v>27</v>
      </c>
      <c r="V720" s="1" t="s">
        <v>41</v>
      </c>
      <c r="W720" s="2">
        <v>45170.606249999997</v>
      </c>
    </row>
    <row r="721" spans="1:23" ht="15.75" customHeight="1" x14ac:dyDescent="0.35">
      <c r="A721" s="1">
        <v>1720</v>
      </c>
      <c r="B721" s="1" t="s">
        <v>826</v>
      </c>
      <c r="C721" s="1">
        <f>COUNTA(_xlfn.UNIQUE(Delivery[Delivery City]))</f>
        <v>5</v>
      </c>
      <c r="D721" s="1" t="s">
        <v>167</v>
      </c>
      <c r="E721" s="2">
        <v>45173.348611111112</v>
      </c>
      <c r="F721" s="1" t="s">
        <v>14</v>
      </c>
      <c r="G721" s="1" t="s">
        <v>78</v>
      </c>
      <c r="H721" s="20">
        <f>IFERROR(Delivery[[#This Row],[Delivery Time (min)]]/COUNTIFS(Delivery[Driver ID],Delivery[[#This Row],[Driver ID]]),"")</f>
        <v>7.0476190476190474</v>
      </c>
      <c r="I721" s="17" t="str">
        <f>IFERROR((IF(COUNTIFS(Delivery[Driver ID], Delivery[[#This Row],[Driver ID]]) &lt; 16, "Under Utilized","Utilized")), "")</f>
        <v>Utilized</v>
      </c>
      <c r="J721" s="1" t="s">
        <v>16</v>
      </c>
      <c r="K721" s="1" t="s">
        <v>35</v>
      </c>
      <c r="L721" s="1">
        <v>148</v>
      </c>
      <c r="M721" s="1">
        <v>1</v>
      </c>
      <c r="N721" s="1">
        <f>Delivery[[#This Row],[Delivery Time (min)]]-Delivery[[#This Row],[Delays (min)]]</f>
        <v>147</v>
      </c>
      <c r="O721" s="1" t="str">
        <f>IF(Delivery[[#This Row],[Delays (min)]]&gt;0,"Delayed", "On time")</f>
        <v>Delayed</v>
      </c>
      <c r="P721" s="1" t="str">
        <f>IF(Delivery[[#This Row],[Delays (min)]]&gt;15, "Extremely Delayed", IF(Delivery[[#This Row],[Delays (min)]]=0, "On time",  "Delayed"))</f>
        <v>Delayed</v>
      </c>
      <c r="Q721" s="1">
        <f>COUNTA(_xlfn.UNIQUE(Delivery[Driver ID]))</f>
        <v>100</v>
      </c>
      <c r="R721" s="1" t="s">
        <v>30</v>
      </c>
      <c r="S721" s="1">
        <f>COUNTA(_xlfn.UNIQUE(Delivery[Route]))</f>
        <v>5</v>
      </c>
      <c r="T721" s="1" t="s">
        <v>43</v>
      </c>
      <c r="U721" s="1" t="s">
        <v>36</v>
      </c>
      <c r="V721" s="1" t="s">
        <v>37</v>
      </c>
      <c r="W721" s="2">
        <v>45170.487500000003</v>
      </c>
    </row>
    <row r="722" spans="1:23" ht="15.75" customHeight="1" x14ac:dyDescent="0.35">
      <c r="A722" s="1">
        <v>1721</v>
      </c>
      <c r="B722" s="1" t="s">
        <v>695</v>
      </c>
      <c r="C722" s="1">
        <f>COUNTA(_xlfn.UNIQUE(Delivery[Delivery City]))</f>
        <v>5</v>
      </c>
      <c r="D722" s="1" t="s">
        <v>150</v>
      </c>
      <c r="E722" s="2">
        <v>45176.361111111109</v>
      </c>
      <c r="F722" s="1" t="s">
        <v>14</v>
      </c>
      <c r="G722" s="1" t="s">
        <v>57</v>
      </c>
      <c r="H722" s="20">
        <f>IFERROR(Delivery[[#This Row],[Delivery Time (min)]]/COUNTIFS(Delivery[Driver ID],Delivery[[#This Row],[Driver ID]]),"")</f>
        <v>6.9230769230769234</v>
      </c>
      <c r="I722" s="17" t="str">
        <f>IFERROR((IF(COUNTIFS(Delivery[Driver ID], Delivery[[#This Row],[Driver ID]]) &lt; 16, "Under Utilized","Utilized")), "")</f>
        <v>Under Utilized</v>
      </c>
      <c r="J722" s="1" t="s">
        <v>23</v>
      </c>
      <c r="K722" s="1" t="s">
        <v>24</v>
      </c>
      <c r="L722" s="1">
        <v>90</v>
      </c>
      <c r="M722" s="1">
        <v>24</v>
      </c>
      <c r="N722" s="1">
        <f>Delivery[[#This Row],[Delivery Time (min)]]-Delivery[[#This Row],[Delays (min)]]</f>
        <v>66</v>
      </c>
      <c r="O722" s="1" t="str">
        <f>IF(Delivery[[#This Row],[Delays (min)]]&gt;0,"Delayed", "On time")</f>
        <v>Delayed</v>
      </c>
      <c r="P722" s="1" t="str">
        <f>IF(Delivery[[#This Row],[Delays (min)]]&gt;15, "Extremely Delayed", IF(Delivery[[#This Row],[Delays (min)]]=0, "On time",  "Delayed"))</f>
        <v>Extremely Delayed</v>
      </c>
      <c r="Q722" s="1">
        <f>COUNTA(_xlfn.UNIQUE(Delivery[Driver ID]))</f>
        <v>100</v>
      </c>
      <c r="R722" s="1" t="s">
        <v>25</v>
      </c>
      <c r="S722" s="1">
        <f>COUNTA(_xlfn.UNIQUE(Delivery[Route]))</f>
        <v>5</v>
      </c>
      <c r="T722" s="1" t="s">
        <v>32</v>
      </c>
      <c r="U722" s="1" t="s">
        <v>20</v>
      </c>
      <c r="V722" s="1" t="s">
        <v>41</v>
      </c>
      <c r="W722" s="2">
        <v>45170.349305555559</v>
      </c>
    </row>
    <row r="723" spans="1:23" ht="15.75" customHeight="1" x14ac:dyDescent="0.35">
      <c r="A723" s="1">
        <v>1722</v>
      </c>
      <c r="B723" s="1" t="s">
        <v>827</v>
      </c>
      <c r="C723" s="1">
        <f>COUNTA(_xlfn.UNIQUE(Delivery[Delivery City]))</f>
        <v>5</v>
      </c>
      <c r="D723" s="1" t="s">
        <v>154</v>
      </c>
      <c r="E723" s="2">
        <v>45173.677777777775</v>
      </c>
      <c r="F723" s="1" t="s">
        <v>14</v>
      </c>
      <c r="G723" s="1" t="s">
        <v>42</v>
      </c>
      <c r="H723" s="20">
        <f>IFERROR(Delivery[[#This Row],[Delivery Time (min)]]/COUNTIFS(Delivery[Driver ID],Delivery[[#This Row],[Driver ID]]),"")</f>
        <v>10.555555555555555</v>
      </c>
      <c r="I723" s="17" t="str">
        <f>IFERROR((IF(COUNTIFS(Delivery[Driver ID], Delivery[[#This Row],[Driver ID]]) &lt; 16, "Under Utilized","Utilized")), "")</f>
        <v>Utilized</v>
      </c>
      <c r="J723" s="1" t="s">
        <v>23</v>
      </c>
      <c r="K723" s="1" t="s">
        <v>24</v>
      </c>
      <c r="L723" s="1">
        <v>190</v>
      </c>
      <c r="M723" s="1">
        <v>16</v>
      </c>
      <c r="N723" s="1">
        <f>Delivery[[#This Row],[Delivery Time (min)]]-Delivery[[#This Row],[Delays (min)]]</f>
        <v>174</v>
      </c>
      <c r="O723" s="1" t="str">
        <f>IF(Delivery[[#This Row],[Delays (min)]]&gt;0,"Delayed", "On time")</f>
        <v>Delayed</v>
      </c>
      <c r="P723" s="1" t="str">
        <f>IF(Delivery[[#This Row],[Delays (min)]]&gt;15, "Extremely Delayed", IF(Delivery[[#This Row],[Delays (min)]]=0, "On time",  "Delayed"))</f>
        <v>Extremely Delayed</v>
      </c>
      <c r="Q723" s="1">
        <f>COUNTA(_xlfn.UNIQUE(Delivery[Driver ID]))</f>
        <v>100</v>
      </c>
      <c r="R723" s="1" t="s">
        <v>30</v>
      </c>
      <c r="S723" s="1">
        <f>COUNTA(_xlfn.UNIQUE(Delivery[Route]))</f>
        <v>5</v>
      </c>
      <c r="T723" s="1" t="s">
        <v>32</v>
      </c>
      <c r="U723" s="1" t="s">
        <v>36</v>
      </c>
      <c r="V723" s="1" t="s">
        <v>21</v>
      </c>
      <c r="W723" s="2">
        <v>45170.712500000001</v>
      </c>
    </row>
    <row r="724" spans="1:23" ht="15.75" customHeight="1" x14ac:dyDescent="0.35">
      <c r="A724" s="1">
        <v>1723</v>
      </c>
      <c r="B724" s="1" t="s">
        <v>828</v>
      </c>
      <c r="C724" s="1">
        <f>COUNTA(_xlfn.UNIQUE(Delivery[Delivery City]))</f>
        <v>5</v>
      </c>
      <c r="D724" s="1" t="s">
        <v>159</v>
      </c>
      <c r="E724" s="2">
        <v>45171.339583333334</v>
      </c>
      <c r="F724" s="1" t="s">
        <v>38</v>
      </c>
      <c r="G724" s="1" t="s">
        <v>31</v>
      </c>
      <c r="H724" s="20">
        <f>IFERROR(Delivery[[#This Row],[Delivery Time (min)]]/COUNTIFS(Delivery[Driver ID],Delivery[[#This Row],[Driver ID]]),"")</f>
        <v>6.5882352941176467</v>
      </c>
      <c r="I724" s="17" t="str">
        <f>IFERROR((IF(COUNTIFS(Delivery[Driver ID], Delivery[[#This Row],[Driver ID]]) &lt; 16, "Under Utilized","Utilized")), "")</f>
        <v>Utilized</v>
      </c>
      <c r="J724" s="1" t="s">
        <v>16</v>
      </c>
      <c r="K724" s="1" t="s">
        <v>24</v>
      </c>
      <c r="L724" s="1">
        <v>112</v>
      </c>
      <c r="M724" s="1">
        <v>1</v>
      </c>
      <c r="N724" s="1">
        <f>Delivery[[#This Row],[Delivery Time (min)]]-Delivery[[#This Row],[Delays (min)]]</f>
        <v>111</v>
      </c>
      <c r="O724" s="1" t="str">
        <f>IF(Delivery[[#This Row],[Delays (min)]]&gt;0,"Delayed", "On time")</f>
        <v>Delayed</v>
      </c>
      <c r="P724" s="1" t="str">
        <f>IF(Delivery[[#This Row],[Delays (min)]]&gt;15, "Extremely Delayed", IF(Delivery[[#This Row],[Delays (min)]]=0, "On time",  "Delayed"))</f>
        <v>Delayed</v>
      </c>
      <c r="Q724" s="1">
        <f>COUNTA(_xlfn.UNIQUE(Delivery[Driver ID]))</f>
        <v>100</v>
      </c>
      <c r="R724" s="1" t="s">
        <v>30</v>
      </c>
      <c r="S724" s="1">
        <f>COUNTA(_xlfn.UNIQUE(Delivery[Route]))</f>
        <v>5</v>
      </c>
      <c r="T724" s="1" t="s">
        <v>32</v>
      </c>
      <c r="U724" s="1" t="s">
        <v>36</v>
      </c>
      <c r="V724" s="1" t="s">
        <v>21</v>
      </c>
      <c r="W724" s="2">
        <v>45170.688888888886</v>
      </c>
    </row>
    <row r="725" spans="1:23" ht="15.75" customHeight="1" x14ac:dyDescent="0.35">
      <c r="A725" s="1">
        <v>1724</v>
      </c>
      <c r="B725" s="1" t="s">
        <v>829</v>
      </c>
      <c r="C725" s="1">
        <f>COUNTA(_xlfn.UNIQUE(Delivery[Delivery City]))</f>
        <v>5</v>
      </c>
      <c r="D725" s="1" t="s">
        <v>156</v>
      </c>
      <c r="E725" s="2">
        <v>45176.39166666667</v>
      </c>
      <c r="F725" s="1" t="s">
        <v>38</v>
      </c>
      <c r="G725" s="1" t="s">
        <v>137</v>
      </c>
      <c r="H725" s="20">
        <f>IFERROR(Delivery[[#This Row],[Delivery Time (min)]]/COUNTIFS(Delivery[Driver ID],Delivery[[#This Row],[Driver ID]]),"")</f>
        <v>4.5714285714285712</v>
      </c>
      <c r="I725" s="17" t="str">
        <f>IFERROR((IF(COUNTIFS(Delivery[Driver ID], Delivery[[#This Row],[Driver ID]]) &lt; 16, "Under Utilized","Utilized")), "")</f>
        <v>Utilized</v>
      </c>
      <c r="J725" s="1" t="s">
        <v>34</v>
      </c>
      <c r="K725" s="1" t="s">
        <v>17</v>
      </c>
      <c r="L725" s="1">
        <v>96</v>
      </c>
      <c r="M725" s="1">
        <v>20</v>
      </c>
      <c r="N725" s="1">
        <f>Delivery[[#This Row],[Delivery Time (min)]]-Delivery[[#This Row],[Delays (min)]]</f>
        <v>76</v>
      </c>
      <c r="O725" s="1" t="str">
        <f>IF(Delivery[[#This Row],[Delays (min)]]&gt;0,"Delayed", "On time")</f>
        <v>Delayed</v>
      </c>
      <c r="P725" s="1" t="str">
        <f>IF(Delivery[[#This Row],[Delays (min)]]&gt;15, "Extremely Delayed", IF(Delivery[[#This Row],[Delays (min)]]=0, "On time",  "Delayed"))</f>
        <v>Extremely Delayed</v>
      </c>
      <c r="Q725" s="1">
        <f>COUNTA(_xlfn.UNIQUE(Delivery[Driver ID]))</f>
        <v>100</v>
      </c>
      <c r="R725" s="1" t="s">
        <v>30</v>
      </c>
      <c r="S725" s="1">
        <f>COUNTA(_xlfn.UNIQUE(Delivery[Route]))</f>
        <v>5</v>
      </c>
      <c r="T725" s="1" t="s">
        <v>32</v>
      </c>
      <c r="U725" s="1" t="s">
        <v>27</v>
      </c>
      <c r="V725" s="1" t="s">
        <v>41</v>
      </c>
      <c r="W725" s="2">
        <v>45170.397222222222</v>
      </c>
    </row>
    <row r="726" spans="1:23" ht="15.75" customHeight="1" x14ac:dyDescent="0.35">
      <c r="A726" s="1">
        <v>1725</v>
      </c>
      <c r="B726" s="1" t="s">
        <v>706</v>
      </c>
      <c r="C726" s="1">
        <f>COUNTA(_xlfn.UNIQUE(Delivery[Delivery City]))</f>
        <v>5</v>
      </c>
      <c r="D726" s="1" t="s">
        <v>167</v>
      </c>
      <c r="E726" s="2">
        <v>45172.634722222225</v>
      </c>
      <c r="F726" s="1" t="s">
        <v>14</v>
      </c>
      <c r="G726" s="1" t="s">
        <v>98</v>
      </c>
      <c r="H726" s="20">
        <f>IFERROR(Delivery[[#This Row],[Delivery Time (min)]]/COUNTIFS(Delivery[Driver ID],Delivery[[#This Row],[Driver ID]]),"")</f>
        <v>3.5294117647058822</v>
      </c>
      <c r="I726" s="17" t="str">
        <f>IFERROR((IF(COUNTIFS(Delivery[Driver ID], Delivery[[#This Row],[Driver ID]]) &lt; 16, "Under Utilized","Utilized")), "")</f>
        <v>Utilized</v>
      </c>
      <c r="J726" s="1" t="s">
        <v>16</v>
      </c>
      <c r="K726" s="1" t="s">
        <v>35</v>
      </c>
      <c r="L726" s="1">
        <v>60</v>
      </c>
      <c r="M726" s="1">
        <v>20</v>
      </c>
      <c r="N726" s="1">
        <f>Delivery[[#This Row],[Delivery Time (min)]]-Delivery[[#This Row],[Delays (min)]]</f>
        <v>40</v>
      </c>
      <c r="O726" s="1" t="str">
        <f>IF(Delivery[[#This Row],[Delays (min)]]&gt;0,"Delayed", "On time")</f>
        <v>Delayed</v>
      </c>
      <c r="P726" s="1" t="str">
        <f>IF(Delivery[[#This Row],[Delays (min)]]&gt;15, "Extremely Delayed", IF(Delivery[[#This Row],[Delays (min)]]=0, "On time",  "Delayed"))</f>
        <v>Extremely Delayed</v>
      </c>
      <c r="Q726" s="1">
        <f>COUNTA(_xlfn.UNIQUE(Delivery[Driver ID]))</f>
        <v>100</v>
      </c>
      <c r="R726" s="1" t="s">
        <v>30</v>
      </c>
      <c r="S726" s="1">
        <f>COUNTA(_xlfn.UNIQUE(Delivery[Route]))</f>
        <v>5</v>
      </c>
      <c r="T726" s="1" t="s">
        <v>43</v>
      </c>
      <c r="U726" s="1" t="s">
        <v>20</v>
      </c>
      <c r="V726" s="1" t="s">
        <v>37</v>
      </c>
      <c r="W726" s="2">
        <v>45170.465277777781</v>
      </c>
    </row>
    <row r="727" spans="1:23" ht="15.75" customHeight="1" x14ac:dyDescent="0.35">
      <c r="A727" s="1">
        <v>1726</v>
      </c>
      <c r="B727" s="1" t="s">
        <v>830</v>
      </c>
      <c r="C727" s="1">
        <f>COUNTA(_xlfn.UNIQUE(Delivery[Delivery City]))</f>
        <v>5</v>
      </c>
      <c r="D727" s="1" t="s">
        <v>154</v>
      </c>
      <c r="E727" s="2">
        <v>45175.345833333333</v>
      </c>
      <c r="F727" s="1" t="s">
        <v>14</v>
      </c>
      <c r="G727" s="1" t="s">
        <v>103</v>
      </c>
      <c r="H727" s="20">
        <f>IFERROR(Delivery[[#This Row],[Delivery Time (min)]]/COUNTIFS(Delivery[Driver ID],Delivery[[#This Row],[Driver ID]]),"")</f>
        <v>7.65</v>
      </c>
      <c r="I727" s="17" t="str">
        <f>IFERROR((IF(COUNTIFS(Delivery[Driver ID], Delivery[[#This Row],[Driver ID]]) &lt; 16, "Under Utilized","Utilized")), "")</f>
        <v>Utilized</v>
      </c>
      <c r="J727" s="1" t="s">
        <v>34</v>
      </c>
      <c r="K727" s="1" t="s">
        <v>47</v>
      </c>
      <c r="L727" s="1">
        <v>153</v>
      </c>
      <c r="M727" s="1">
        <v>26</v>
      </c>
      <c r="N727" s="1">
        <f>Delivery[[#This Row],[Delivery Time (min)]]-Delivery[[#This Row],[Delays (min)]]</f>
        <v>127</v>
      </c>
      <c r="O727" s="1" t="str">
        <f>IF(Delivery[[#This Row],[Delays (min)]]&gt;0,"Delayed", "On time")</f>
        <v>Delayed</v>
      </c>
      <c r="P727" s="1" t="str">
        <f>IF(Delivery[[#This Row],[Delays (min)]]&gt;15, "Extremely Delayed", IF(Delivery[[#This Row],[Delays (min)]]=0, "On time",  "Delayed"))</f>
        <v>Extremely Delayed</v>
      </c>
      <c r="Q727" s="1">
        <f>COUNTA(_xlfn.UNIQUE(Delivery[Driver ID]))</f>
        <v>100</v>
      </c>
      <c r="R727" s="1" t="s">
        <v>30</v>
      </c>
      <c r="S727" s="1">
        <f>COUNTA(_xlfn.UNIQUE(Delivery[Route]))</f>
        <v>5</v>
      </c>
      <c r="T727" s="1" t="s">
        <v>26</v>
      </c>
      <c r="U727" s="1" t="s">
        <v>20</v>
      </c>
      <c r="V727" s="1" t="s">
        <v>21</v>
      </c>
      <c r="W727" s="2">
        <v>45170.53402777778</v>
      </c>
    </row>
    <row r="728" spans="1:23" ht="15.75" customHeight="1" x14ac:dyDescent="0.35">
      <c r="A728" s="1">
        <v>1727</v>
      </c>
      <c r="B728" s="1" t="s">
        <v>738</v>
      </c>
      <c r="C728" s="1">
        <f>COUNTA(_xlfn.UNIQUE(Delivery[Delivery City]))</f>
        <v>5</v>
      </c>
      <c r="D728" s="1" t="s">
        <v>156</v>
      </c>
      <c r="E728" s="2">
        <v>45177.63958333333</v>
      </c>
      <c r="F728" s="1" t="s">
        <v>38</v>
      </c>
      <c r="G728" s="1" t="s">
        <v>133</v>
      </c>
      <c r="H728" s="20">
        <f>IFERROR(Delivery[[#This Row],[Delivery Time (min)]]/COUNTIFS(Delivery[Driver ID],Delivery[[#This Row],[Driver ID]]),"")</f>
        <v>14.8125</v>
      </c>
      <c r="I728" s="17" t="str">
        <f>IFERROR((IF(COUNTIFS(Delivery[Driver ID], Delivery[[#This Row],[Driver ID]]) &lt; 16, "Under Utilized","Utilized")), "")</f>
        <v>Utilized</v>
      </c>
      <c r="J728" s="1" t="s">
        <v>16</v>
      </c>
      <c r="K728" s="1" t="s">
        <v>17</v>
      </c>
      <c r="L728" s="1">
        <v>237</v>
      </c>
      <c r="M728" s="1">
        <v>19</v>
      </c>
      <c r="N728" s="1">
        <f>Delivery[[#This Row],[Delivery Time (min)]]-Delivery[[#This Row],[Delays (min)]]</f>
        <v>218</v>
      </c>
      <c r="O728" s="1" t="str">
        <f>IF(Delivery[[#This Row],[Delays (min)]]&gt;0,"Delayed", "On time")</f>
        <v>Delayed</v>
      </c>
      <c r="P728" s="1" t="str">
        <f>IF(Delivery[[#This Row],[Delays (min)]]&gt;15, "Extremely Delayed", IF(Delivery[[#This Row],[Delays (min)]]=0, "On time",  "Delayed"))</f>
        <v>Extremely Delayed</v>
      </c>
      <c r="Q728" s="1">
        <f>COUNTA(_xlfn.UNIQUE(Delivery[Driver ID]))</f>
        <v>100</v>
      </c>
      <c r="R728" s="1" t="s">
        <v>25</v>
      </c>
      <c r="S728" s="1">
        <f>COUNTA(_xlfn.UNIQUE(Delivery[Route]))</f>
        <v>5</v>
      </c>
      <c r="T728" s="1" t="s">
        <v>40</v>
      </c>
      <c r="U728" s="1" t="s">
        <v>27</v>
      </c>
      <c r="V728" s="1" t="s">
        <v>21</v>
      </c>
      <c r="W728" s="2">
        <v>45170.385416666664</v>
      </c>
    </row>
    <row r="729" spans="1:23" ht="15.75" customHeight="1" x14ac:dyDescent="0.35">
      <c r="A729" s="1">
        <v>1728</v>
      </c>
      <c r="B729" s="1" t="s">
        <v>831</v>
      </c>
      <c r="C729" s="1">
        <f>COUNTA(_xlfn.UNIQUE(Delivery[Delivery City]))</f>
        <v>5</v>
      </c>
      <c r="D729" s="1" t="s">
        <v>156</v>
      </c>
      <c r="E729" s="2">
        <v>45172.57916666667</v>
      </c>
      <c r="F729" s="1" t="s">
        <v>14</v>
      </c>
      <c r="G729" s="1" t="s">
        <v>78</v>
      </c>
      <c r="H729" s="20">
        <f>IFERROR(Delivery[[#This Row],[Delivery Time (min)]]/COUNTIFS(Delivery[Driver ID],Delivery[[#This Row],[Driver ID]]),"")</f>
        <v>9.6666666666666661</v>
      </c>
      <c r="I729" s="17" t="str">
        <f>IFERROR((IF(COUNTIFS(Delivery[Driver ID], Delivery[[#This Row],[Driver ID]]) &lt; 16, "Under Utilized","Utilized")), "")</f>
        <v>Utilized</v>
      </c>
      <c r="J729" s="1" t="s">
        <v>23</v>
      </c>
      <c r="K729" s="1" t="s">
        <v>35</v>
      </c>
      <c r="L729" s="1">
        <v>203</v>
      </c>
      <c r="M729" s="1">
        <v>16</v>
      </c>
      <c r="N729" s="1">
        <f>Delivery[[#This Row],[Delivery Time (min)]]-Delivery[[#This Row],[Delays (min)]]</f>
        <v>187</v>
      </c>
      <c r="O729" s="1" t="str">
        <f>IF(Delivery[[#This Row],[Delays (min)]]&gt;0,"Delayed", "On time")</f>
        <v>Delayed</v>
      </c>
      <c r="P729" s="1" t="str">
        <f>IF(Delivery[[#This Row],[Delays (min)]]&gt;15, "Extremely Delayed", IF(Delivery[[#This Row],[Delays (min)]]=0, "On time",  "Delayed"))</f>
        <v>Extremely Delayed</v>
      </c>
      <c r="Q729" s="1">
        <f>COUNTA(_xlfn.UNIQUE(Delivery[Driver ID]))</f>
        <v>100</v>
      </c>
      <c r="R729" s="1" t="s">
        <v>30</v>
      </c>
      <c r="S729" s="1">
        <f>COUNTA(_xlfn.UNIQUE(Delivery[Route]))</f>
        <v>5</v>
      </c>
      <c r="T729" s="1" t="s">
        <v>19</v>
      </c>
      <c r="U729" s="1" t="s">
        <v>27</v>
      </c>
      <c r="V729" s="1" t="s">
        <v>37</v>
      </c>
      <c r="W729" s="2">
        <v>45170.552083333336</v>
      </c>
    </row>
    <row r="730" spans="1:23" ht="15.75" customHeight="1" x14ac:dyDescent="0.35">
      <c r="A730" s="1">
        <v>1729</v>
      </c>
      <c r="B730" s="1" t="s">
        <v>832</v>
      </c>
      <c r="C730" s="1">
        <f>COUNTA(_xlfn.UNIQUE(Delivery[Delivery City]))</f>
        <v>5</v>
      </c>
      <c r="D730" s="1" t="s">
        <v>159</v>
      </c>
      <c r="E730" s="2">
        <v>45176.381944444445</v>
      </c>
      <c r="F730" s="1" t="s">
        <v>38</v>
      </c>
      <c r="G730" s="1" t="s">
        <v>44</v>
      </c>
      <c r="H730" s="20">
        <f>IFERROR(Delivery[[#This Row],[Delivery Time (min)]]/COUNTIFS(Delivery[Driver ID],Delivery[[#This Row],[Driver ID]]),"")</f>
        <v>12.875</v>
      </c>
      <c r="I730" s="17" t="str">
        <f>IFERROR((IF(COUNTIFS(Delivery[Driver ID], Delivery[[#This Row],[Driver ID]]) &lt; 16, "Under Utilized","Utilized")), "")</f>
        <v>Utilized</v>
      </c>
      <c r="J730" s="1" t="s">
        <v>34</v>
      </c>
      <c r="K730" s="1" t="s">
        <v>35</v>
      </c>
      <c r="L730" s="1">
        <v>206</v>
      </c>
      <c r="M730" s="1">
        <v>20</v>
      </c>
      <c r="N730" s="1">
        <f>Delivery[[#This Row],[Delivery Time (min)]]-Delivery[[#This Row],[Delays (min)]]</f>
        <v>186</v>
      </c>
      <c r="O730" s="1" t="str">
        <f>IF(Delivery[[#This Row],[Delays (min)]]&gt;0,"Delayed", "On time")</f>
        <v>Delayed</v>
      </c>
      <c r="P730" s="1" t="str">
        <f>IF(Delivery[[#This Row],[Delays (min)]]&gt;15, "Extremely Delayed", IF(Delivery[[#This Row],[Delays (min)]]=0, "On time",  "Delayed"))</f>
        <v>Extremely Delayed</v>
      </c>
      <c r="Q730" s="1">
        <f>COUNTA(_xlfn.UNIQUE(Delivery[Driver ID]))</f>
        <v>100</v>
      </c>
      <c r="R730" s="1" t="s">
        <v>30</v>
      </c>
      <c r="S730" s="1">
        <f>COUNTA(_xlfn.UNIQUE(Delivery[Route]))</f>
        <v>5</v>
      </c>
      <c r="T730" s="1" t="s">
        <v>26</v>
      </c>
      <c r="U730" s="1" t="s">
        <v>20</v>
      </c>
      <c r="V730" s="1" t="s">
        <v>37</v>
      </c>
      <c r="W730" s="2">
        <v>45170.518055555556</v>
      </c>
    </row>
    <row r="731" spans="1:23" ht="15.75" customHeight="1" x14ac:dyDescent="0.35">
      <c r="A731" s="1">
        <v>1730</v>
      </c>
      <c r="B731" s="1" t="s">
        <v>833</v>
      </c>
      <c r="C731" s="1">
        <f>COUNTA(_xlfn.UNIQUE(Delivery[Delivery City]))</f>
        <v>5</v>
      </c>
      <c r="D731" s="1" t="s">
        <v>156</v>
      </c>
      <c r="E731" s="2">
        <v>45176.506944444445</v>
      </c>
      <c r="F731" s="1" t="s">
        <v>14</v>
      </c>
      <c r="G731" s="1" t="s">
        <v>120</v>
      </c>
      <c r="H731" s="20">
        <f>IFERROR(Delivery[[#This Row],[Delivery Time (min)]]/COUNTIFS(Delivery[Driver ID],Delivery[[#This Row],[Driver ID]]),"")</f>
        <v>9.8571428571428577</v>
      </c>
      <c r="I731" s="17" t="str">
        <f>IFERROR((IF(COUNTIFS(Delivery[Driver ID], Delivery[[#This Row],[Driver ID]]) &lt; 16, "Under Utilized","Utilized")), "")</f>
        <v>Under Utilized</v>
      </c>
      <c r="J731" s="1" t="s">
        <v>16</v>
      </c>
      <c r="K731" s="1" t="s">
        <v>29</v>
      </c>
      <c r="L731" s="1">
        <v>138</v>
      </c>
      <c r="M731" s="1">
        <v>14</v>
      </c>
      <c r="N731" s="1">
        <f>Delivery[[#This Row],[Delivery Time (min)]]-Delivery[[#This Row],[Delays (min)]]</f>
        <v>124</v>
      </c>
      <c r="O731" s="1" t="str">
        <f>IF(Delivery[[#This Row],[Delays (min)]]&gt;0,"Delayed", "On time")</f>
        <v>Delayed</v>
      </c>
      <c r="P731" s="1" t="str">
        <f>IF(Delivery[[#This Row],[Delays (min)]]&gt;15, "Extremely Delayed", IF(Delivery[[#This Row],[Delays (min)]]=0, "On time",  "Delayed"))</f>
        <v>Delayed</v>
      </c>
      <c r="Q731" s="1">
        <f>COUNTA(_xlfn.UNIQUE(Delivery[Driver ID]))</f>
        <v>100</v>
      </c>
      <c r="R731" s="1" t="s">
        <v>25</v>
      </c>
      <c r="S731" s="1">
        <f>COUNTA(_xlfn.UNIQUE(Delivery[Route]))</f>
        <v>5</v>
      </c>
      <c r="T731" s="1" t="s">
        <v>32</v>
      </c>
      <c r="U731" s="1" t="s">
        <v>36</v>
      </c>
      <c r="V731" s="1" t="s">
        <v>37</v>
      </c>
      <c r="W731" s="2">
        <v>45170.568749999999</v>
      </c>
    </row>
    <row r="732" spans="1:23" ht="15.75" customHeight="1" x14ac:dyDescent="0.35">
      <c r="A732" s="1">
        <v>1731</v>
      </c>
      <c r="B732" s="1" t="s">
        <v>834</v>
      </c>
      <c r="C732" s="1">
        <f>COUNTA(_xlfn.UNIQUE(Delivery[Delivery City]))</f>
        <v>5</v>
      </c>
      <c r="D732" s="1" t="s">
        <v>154</v>
      </c>
      <c r="E732" s="2">
        <v>45173.343055555553</v>
      </c>
      <c r="F732" s="1" t="s">
        <v>38</v>
      </c>
      <c r="G732" s="1" t="s">
        <v>84</v>
      </c>
      <c r="H732" s="20">
        <f>IFERROR(Delivery[[#This Row],[Delivery Time (min)]]/COUNTIFS(Delivery[Driver ID],Delivery[[#This Row],[Driver ID]]),"")</f>
        <v>8.6428571428571423</v>
      </c>
      <c r="I732" s="17" t="str">
        <f>IFERROR((IF(COUNTIFS(Delivery[Driver ID], Delivery[[#This Row],[Driver ID]]) &lt; 16, "Under Utilized","Utilized")), "")</f>
        <v>Under Utilized</v>
      </c>
      <c r="J732" s="1" t="s">
        <v>34</v>
      </c>
      <c r="K732" s="1" t="s">
        <v>35</v>
      </c>
      <c r="L732" s="1">
        <v>121</v>
      </c>
      <c r="M732" s="1">
        <v>22</v>
      </c>
      <c r="N732" s="1">
        <f>Delivery[[#This Row],[Delivery Time (min)]]-Delivery[[#This Row],[Delays (min)]]</f>
        <v>99</v>
      </c>
      <c r="O732" s="1" t="str">
        <f>IF(Delivery[[#This Row],[Delays (min)]]&gt;0,"Delayed", "On time")</f>
        <v>Delayed</v>
      </c>
      <c r="P732" s="1" t="str">
        <f>IF(Delivery[[#This Row],[Delays (min)]]&gt;15, "Extremely Delayed", IF(Delivery[[#This Row],[Delays (min)]]=0, "On time",  "Delayed"))</f>
        <v>Extremely Delayed</v>
      </c>
      <c r="Q732" s="1">
        <f>COUNTA(_xlfn.UNIQUE(Delivery[Driver ID]))</f>
        <v>100</v>
      </c>
      <c r="R732" s="1" t="s">
        <v>30</v>
      </c>
      <c r="S732" s="1">
        <f>COUNTA(_xlfn.UNIQUE(Delivery[Route]))</f>
        <v>5</v>
      </c>
      <c r="T732" s="1" t="s">
        <v>26</v>
      </c>
      <c r="U732" s="1" t="s">
        <v>36</v>
      </c>
      <c r="V732" s="1" t="s">
        <v>21</v>
      </c>
      <c r="W732" s="2">
        <v>45170.65</v>
      </c>
    </row>
    <row r="733" spans="1:23" ht="15.75" customHeight="1" x14ac:dyDescent="0.35">
      <c r="A733" s="1">
        <v>1732</v>
      </c>
      <c r="B733" s="1" t="s">
        <v>835</v>
      </c>
      <c r="C733" s="1">
        <f>COUNTA(_xlfn.UNIQUE(Delivery[Delivery City]))</f>
        <v>5</v>
      </c>
      <c r="D733" s="1" t="s">
        <v>154</v>
      </c>
      <c r="E733" s="2">
        <v>45172.612500000003</v>
      </c>
      <c r="F733" s="1" t="s">
        <v>14</v>
      </c>
      <c r="G733" s="1" t="s">
        <v>123</v>
      </c>
      <c r="H733" s="20">
        <f>IFERROR(Delivery[[#This Row],[Delivery Time (min)]]/COUNTIFS(Delivery[Driver ID],Delivery[[#This Row],[Driver ID]]),"")</f>
        <v>12.75</v>
      </c>
      <c r="I733" s="17" t="str">
        <f>IFERROR((IF(COUNTIFS(Delivery[Driver ID], Delivery[[#This Row],[Driver ID]]) &lt; 16, "Under Utilized","Utilized")), "")</f>
        <v>Utilized</v>
      </c>
      <c r="J733" s="1" t="s">
        <v>16</v>
      </c>
      <c r="K733" s="1" t="s">
        <v>47</v>
      </c>
      <c r="L733" s="1">
        <v>204</v>
      </c>
      <c r="M733" s="1">
        <v>3</v>
      </c>
      <c r="N733" s="1">
        <f>Delivery[[#This Row],[Delivery Time (min)]]-Delivery[[#This Row],[Delays (min)]]</f>
        <v>201</v>
      </c>
      <c r="O733" s="1" t="str">
        <f>IF(Delivery[[#This Row],[Delays (min)]]&gt;0,"Delayed", "On time")</f>
        <v>Delayed</v>
      </c>
      <c r="P733" s="1" t="str">
        <f>IF(Delivery[[#This Row],[Delays (min)]]&gt;15, "Extremely Delayed", IF(Delivery[[#This Row],[Delays (min)]]=0, "On time",  "Delayed"))</f>
        <v>Delayed</v>
      </c>
      <c r="Q733" s="1">
        <f>COUNTA(_xlfn.UNIQUE(Delivery[Driver ID]))</f>
        <v>100</v>
      </c>
      <c r="R733" s="1" t="s">
        <v>30</v>
      </c>
      <c r="S733" s="1">
        <f>COUNTA(_xlfn.UNIQUE(Delivery[Route]))</f>
        <v>5</v>
      </c>
      <c r="T733" s="1" t="s">
        <v>19</v>
      </c>
      <c r="U733" s="1" t="s">
        <v>27</v>
      </c>
      <c r="V733" s="1" t="s">
        <v>41</v>
      </c>
      <c r="W733" s="2">
        <v>45170.581944444442</v>
      </c>
    </row>
    <row r="734" spans="1:23" ht="15.75" customHeight="1" x14ac:dyDescent="0.35">
      <c r="A734" s="1">
        <v>1733</v>
      </c>
      <c r="B734" s="1" t="s">
        <v>836</v>
      </c>
      <c r="C734" s="1">
        <f>COUNTA(_xlfn.UNIQUE(Delivery[Delivery City]))</f>
        <v>5</v>
      </c>
      <c r="D734" s="1" t="s">
        <v>154</v>
      </c>
      <c r="E734" s="2">
        <v>45172.37222222222</v>
      </c>
      <c r="F734" s="1" t="s">
        <v>14</v>
      </c>
      <c r="G734" s="1" t="s">
        <v>33</v>
      </c>
      <c r="H734" s="20">
        <f>IFERROR(Delivery[[#This Row],[Delivery Time (min)]]/COUNTIFS(Delivery[Driver ID],Delivery[[#This Row],[Driver ID]]),"")</f>
        <v>13.7</v>
      </c>
      <c r="I734" s="17" t="str">
        <f>IFERROR((IF(COUNTIFS(Delivery[Driver ID], Delivery[[#This Row],[Driver ID]]) &lt; 16, "Under Utilized","Utilized")), "")</f>
        <v>Under Utilized</v>
      </c>
      <c r="J734" s="1" t="s">
        <v>34</v>
      </c>
      <c r="K734" s="1" t="s">
        <v>24</v>
      </c>
      <c r="L734" s="1">
        <v>137</v>
      </c>
      <c r="M734" s="1">
        <v>24</v>
      </c>
      <c r="N734" s="1">
        <f>Delivery[[#This Row],[Delivery Time (min)]]-Delivery[[#This Row],[Delays (min)]]</f>
        <v>113</v>
      </c>
      <c r="O734" s="1" t="str">
        <f>IF(Delivery[[#This Row],[Delays (min)]]&gt;0,"Delayed", "On time")</f>
        <v>Delayed</v>
      </c>
      <c r="P734" s="1" t="str">
        <f>IF(Delivery[[#This Row],[Delays (min)]]&gt;15, "Extremely Delayed", IF(Delivery[[#This Row],[Delays (min)]]=0, "On time",  "Delayed"))</f>
        <v>Extremely Delayed</v>
      </c>
      <c r="Q734" s="1">
        <f>COUNTA(_xlfn.UNIQUE(Delivery[Driver ID]))</f>
        <v>100</v>
      </c>
      <c r="R734" s="1" t="s">
        <v>30</v>
      </c>
      <c r="S734" s="1">
        <f>COUNTA(_xlfn.UNIQUE(Delivery[Route]))</f>
        <v>5</v>
      </c>
      <c r="T734" s="1" t="s">
        <v>43</v>
      </c>
      <c r="U734" s="1" t="s">
        <v>20</v>
      </c>
      <c r="V734" s="1" t="s">
        <v>37</v>
      </c>
      <c r="W734" s="2">
        <v>45170.474999999999</v>
      </c>
    </row>
    <row r="735" spans="1:23" ht="15.75" customHeight="1" x14ac:dyDescent="0.35">
      <c r="A735" s="1">
        <v>1734</v>
      </c>
      <c r="B735" s="1" t="s">
        <v>837</v>
      </c>
      <c r="C735" s="1">
        <f>COUNTA(_xlfn.UNIQUE(Delivery[Delivery City]))</f>
        <v>5</v>
      </c>
      <c r="D735" s="1" t="s">
        <v>154</v>
      </c>
      <c r="E735" s="2">
        <v>45175.640972222223</v>
      </c>
      <c r="F735" s="1" t="s">
        <v>38</v>
      </c>
      <c r="G735" s="1" t="s">
        <v>42</v>
      </c>
      <c r="H735" s="20">
        <f>IFERROR(Delivery[[#This Row],[Delivery Time (min)]]/COUNTIFS(Delivery[Driver ID],Delivery[[#This Row],[Driver ID]]),"")</f>
        <v>10.888888888888889</v>
      </c>
      <c r="I735" s="17" t="str">
        <f>IFERROR((IF(COUNTIFS(Delivery[Driver ID], Delivery[[#This Row],[Driver ID]]) &lt; 16, "Under Utilized","Utilized")), "")</f>
        <v>Utilized</v>
      </c>
      <c r="J735" s="1" t="s">
        <v>34</v>
      </c>
      <c r="K735" s="1" t="s">
        <v>29</v>
      </c>
      <c r="L735" s="1">
        <v>196</v>
      </c>
      <c r="M735" s="1">
        <v>5</v>
      </c>
      <c r="N735" s="1">
        <f>Delivery[[#This Row],[Delivery Time (min)]]-Delivery[[#This Row],[Delays (min)]]</f>
        <v>191</v>
      </c>
      <c r="O735" s="1" t="str">
        <f>IF(Delivery[[#This Row],[Delays (min)]]&gt;0,"Delayed", "On time")</f>
        <v>Delayed</v>
      </c>
      <c r="P735" s="1" t="str">
        <f>IF(Delivery[[#This Row],[Delays (min)]]&gt;15, "Extremely Delayed", IF(Delivery[[#This Row],[Delays (min)]]=0, "On time",  "Delayed"))</f>
        <v>Delayed</v>
      </c>
      <c r="Q735" s="1">
        <f>COUNTA(_xlfn.UNIQUE(Delivery[Driver ID]))</f>
        <v>100</v>
      </c>
      <c r="R735" s="1" t="s">
        <v>18</v>
      </c>
      <c r="S735" s="1">
        <f>COUNTA(_xlfn.UNIQUE(Delivery[Route]))</f>
        <v>5</v>
      </c>
      <c r="T735" s="1" t="s">
        <v>19</v>
      </c>
      <c r="U735" s="1" t="s">
        <v>36</v>
      </c>
      <c r="V735" s="1" t="s">
        <v>41</v>
      </c>
      <c r="W735" s="2">
        <v>45170.470138888886</v>
      </c>
    </row>
    <row r="736" spans="1:23" ht="15.75" customHeight="1" x14ac:dyDescent="0.35">
      <c r="A736" s="1">
        <v>1735</v>
      </c>
      <c r="B736" s="1" t="s">
        <v>838</v>
      </c>
      <c r="C736" s="1">
        <f>COUNTA(_xlfn.UNIQUE(Delivery[Delivery City]))</f>
        <v>5</v>
      </c>
      <c r="D736" s="1" t="s">
        <v>167</v>
      </c>
      <c r="E736" s="2">
        <v>45171.674305555556</v>
      </c>
      <c r="F736" s="1" t="s">
        <v>38</v>
      </c>
      <c r="G736" s="1" t="s">
        <v>122</v>
      </c>
      <c r="H736" s="20">
        <f>IFERROR(Delivery[[#This Row],[Delivery Time (min)]]/COUNTIFS(Delivery[Driver ID],Delivery[[#This Row],[Driver ID]]),"")</f>
        <v>20.727272727272727</v>
      </c>
      <c r="I736" s="17" t="str">
        <f>IFERROR((IF(COUNTIFS(Delivery[Driver ID], Delivery[[#This Row],[Driver ID]]) &lt; 16, "Under Utilized","Utilized")), "")</f>
        <v>Under Utilized</v>
      </c>
      <c r="J736" s="1" t="s">
        <v>16</v>
      </c>
      <c r="K736" s="1" t="s">
        <v>35</v>
      </c>
      <c r="L736" s="1">
        <v>228</v>
      </c>
      <c r="M736" s="1">
        <v>1</v>
      </c>
      <c r="N736" s="1">
        <f>Delivery[[#This Row],[Delivery Time (min)]]-Delivery[[#This Row],[Delays (min)]]</f>
        <v>227</v>
      </c>
      <c r="O736" s="1" t="str">
        <f>IF(Delivery[[#This Row],[Delays (min)]]&gt;0,"Delayed", "On time")</f>
        <v>Delayed</v>
      </c>
      <c r="P736" s="1" t="str">
        <f>IF(Delivery[[#This Row],[Delays (min)]]&gt;15, "Extremely Delayed", IF(Delivery[[#This Row],[Delays (min)]]=0, "On time",  "Delayed"))</f>
        <v>Delayed</v>
      </c>
      <c r="Q736" s="1">
        <f>COUNTA(_xlfn.UNIQUE(Delivery[Driver ID]))</f>
        <v>100</v>
      </c>
      <c r="R736" s="1" t="s">
        <v>18</v>
      </c>
      <c r="S736" s="1">
        <f>COUNTA(_xlfn.UNIQUE(Delivery[Route]))</f>
        <v>5</v>
      </c>
      <c r="T736" s="1" t="s">
        <v>26</v>
      </c>
      <c r="U736" s="1" t="s">
        <v>27</v>
      </c>
      <c r="V736" s="1" t="s">
        <v>41</v>
      </c>
      <c r="W736" s="2">
        <v>45170.548611111109</v>
      </c>
    </row>
    <row r="737" spans="1:23" ht="15.75" customHeight="1" x14ac:dyDescent="0.35">
      <c r="A737" s="1">
        <v>1736</v>
      </c>
      <c r="B737" s="1" t="s">
        <v>839</v>
      </c>
      <c r="C737" s="1">
        <f>COUNTA(_xlfn.UNIQUE(Delivery[Delivery City]))</f>
        <v>5</v>
      </c>
      <c r="D737" s="1" t="s">
        <v>150</v>
      </c>
      <c r="E737" s="2">
        <v>45177.520138888889</v>
      </c>
      <c r="F737" s="1" t="s">
        <v>38</v>
      </c>
      <c r="G737" s="1" t="s">
        <v>48</v>
      </c>
      <c r="H737" s="20">
        <f>IFERROR(Delivery[[#This Row],[Delivery Time (min)]]/COUNTIFS(Delivery[Driver ID],Delivery[[#This Row],[Driver ID]]),"")</f>
        <v>5.2631578947368425</v>
      </c>
      <c r="I737" s="17" t="str">
        <f>IFERROR((IF(COUNTIFS(Delivery[Driver ID], Delivery[[#This Row],[Driver ID]]) &lt; 16, "Under Utilized","Utilized")), "")</f>
        <v>Utilized</v>
      </c>
      <c r="J737" s="1" t="s">
        <v>16</v>
      </c>
      <c r="K737" s="1" t="s">
        <v>47</v>
      </c>
      <c r="L737" s="1">
        <v>100</v>
      </c>
      <c r="M737" s="1">
        <v>26</v>
      </c>
      <c r="N737" s="1">
        <f>Delivery[[#This Row],[Delivery Time (min)]]-Delivery[[#This Row],[Delays (min)]]</f>
        <v>74</v>
      </c>
      <c r="O737" s="1" t="str">
        <f>IF(Delivery[[#This Row],[Delays (min)]]&gt;0,"Delayed", "On time")</f>
        <v>Delayed</v>
      </c>
      <c r="P737" s="1" t="str">
        <f>IF(Delivery[[#This Row],[Delays (min)]]&gt;15, "Extremely Delayed", IF(Delivery[[#This Row],[Delays (min)]]=0, "On time",  "Delayed"))</f>
        <v>Extremely Delayed</v>
      </c>
      <c r="Q737" s="1">
        <f>COUNTA(_xlfn.UNIQUE(Delivery[Driver ID]))</f>
        <v>100</v>
      </c>
      <c r="R737" s="1" t="s">
        <v>18</v>
      </c>
      <c r="S737" s="1">
        <f>COUNTA(_xlfn.UNIQUE(Delivery[Route]))</f>
        <v>5</v>
      </c>
      <c r="T737" s="1" t="s">
        <v>19</v>
      </c>
      <c r="U737" s="1" t="s">
        <v>36</v>
      </c>
      <c r="V737" s="1" t="s">
        <v>41</v>
      </c>
      <c r="W737" s="2">
        <v>45170.632638888892</v>
      </c>
    </row>
    <row r="738" spans="1:23" ht="15.75" customHeight="1" x14ac:dyDescent="0.35">
      <c r="A738" s="1">
        <v>1737</v>
      </c>
      <c r="B738" s="1" t="s">
        <v>840</v>
      </c>
      <c r="C738" s="1">
        <f>COUNTA(_xlfn.UNIQUE(Delivery[Delivery City]))</f>
        <v>5</v>
      </c>
      <c r="D738" s="1" t="s">
        <v>167</v>
      </c>
      <c r="E738" s="2">
        <v>45172.363888888889</v>
      </c>
      <c r="F738" s="1" t="s">
        <v>38</v>
      </c>
      <c r="G738" s="1" t="s">
        <v>133</v>
      </c>
      <c r="H738" s="20">
        <f>IFERROR(Delivery[[#This Row],[Delivery Time (min)]]/COUNTIFS(Delivery[Driver ID],Delivery[[#This Row],[Driver ID]]),"")</f>
        <v>14.5</v>
      </c>
      <c r="I738" s="17" t="str">
        <f>IFERROR((IF(COUNTIFS(Delivery[Driver ID], Delivery[[#This Row],[Driver ID]]) &lt; 16, "Under Utilized","Utilized")), "")</f>
        <v>Utilized</v>
      </c>
      <c r="J738" s="1" t="s">
        <v>23</v>
      </c>
      <c r="K738" s="1" t="s">
        <v>35</v>
      </c>
      <c r="L738" s="1">
        <v>232</v>
      </c>
      <c r="M738" s="1">
        <v>19</v>
      </c>
      <c r="N738" s="1">
        <f>Delivery[[#This Row],[Delivery Time (min)]]-Delivery[[#This Row],[Delays (min)]]</f>
        <v>213</v>
      </c>
      <c r="O738" s="1" t="str">
        <f>IF(Delivery[[#This Row],[Delays (min)]]&gt;0,"Delayed", "On time")</f>
        <v>Delayed</v>
      </c>
      <c r="P738" s="1" t="str">
        <f>IF(Delivery[[#This Row],[Delays (min)]]&gt;15, "Extremely Delayed", IF(Delivery[[#This Row],[Delays (min)]]=0, "On time",  "Delayed"))</f>
        <v>Extremely Delayed</v>
      </c>
      <c r="Q738" s="1">
        <f>COUNTA(_xlfn.UNIQUE(Delivery[Driver ID]))</f>
        <v>100</v>
      </c>
      <c r="R738" s="1" t="s">
        <v>25</v>
      </c>
      <c r="S738" s="1">
        <f>COUNTA(_xlfn.UNIQUE(Delivery[Route]))</f>
        <v>5</v>
      </c>
      <c r="T738" s="1" t="s">
        <v>43</v>
      </c>
      <c r="U738" s="1" t="s">
        <v>20</v>
      </c>
      <c r="V738" s="1" t="s">
        <v>37</v>
      </c>
      <c r="W738" s="2">
        <v>45170.488888888889</v>
      </c>
    </row>
    <row r="739" spans="1:23" ht="15.75" customHeight="1" x14ac:dyDescent="0.35">
      <c r="A739" s="1">
        <v>1738</v>
      </c>
      <c r="B739" s="1" t="s">
        <v>841</v>
      </c>
      <c r="C739" s="1">
        <f>COUNTA(_xlfn.UNIQUE(Delivery[Delivery City]))</f>
        <v>5</v>
      </c>
      <c r="D739" s="1" t="s">
        <v>156</v>
      </c>
      <c r="E739" s="2">
        <v>45177.373611111114</v>
      </c>
      <c r="F739" s="1" t="s">
        <v>14</v>
      </c>
      <c r="G739" s="1" t="s">
        <v>128</v>
      </c>
      <c r="H739" s="20">
        <f>IFERROR(Delivery[[#This Row],[Delivery Time (min)]]/COUNTIFS(Delivery[Driver ID],Delivery[[#This Row],[Driver ID]]),"")</f>
        <v>15.5</v>
      </c>
      <c r="I739" s="17" t="str">
        <f>IFERROR((IF(COUNTIFS(Delivery[Driver ID], Delivery[[#This Row],[Driver ID]]) &lt; 16, "Under Utilized","Utilized")), "")</f>
        <v>Under Utilized</v>
      </c>
      <c r="J739" s="1" t="s">
        <v>34</v>
      </c>
      <c r="K739" s="1" t="s">
        <v>17</v>
      </c>
      <c r="L739" s="1">
        <v>186</v>
      </c>
      <c r="M739" s="1">
        <v>13</v>
      </c>
      <c r="N739" s="1">
        <f>Delivery[[#This Row],[Delivery Time (min)]]-Delivery[[#This Row],[Delays (min)]]</f>
        <v>173</v>
      </c>
      <c r="O739" s="1" t="str">
        <f>IF(Delivery[[#This Row],[Delays (min)]]&gt;0,"Delayed", "On time")</f>
        <v>Delayed</v>
      </c>
      <c r="P739" s="1" t="str">
        <f>IF(Delivery[[#This Row],[Delays (min)]]&gt;15, "Extremely Delayed", IF(Delivery[[#This Row],[Delays (min)]]=0, "On time",  "Delayed"))</f>
        <v>Delayed</v>
      </c>
      <c r="Q739" s="1">
        <f>COUNTA(_xlfn.UNIQUE(Delivery[Driver ID]))</f>
        <v>100</v>
      </c>
      <c r="R739" s="1" t="s">
        <v>30</v>
      </c>
      <c r="S739" s="1">
        <f>COUNTA(_xlfn.UNIQUE(Delivery[Route]))</f>
        <v>5</v>
      </c>
      <c r="T739" s="1" t="s">
        <v>40</v>
      </c>
      <c r="U739" s="1" t="s">
        <v>27</v>
      </c>
      <c r="V739" s="1" t="s">
        <v>41</v>
      </c>
      <c r="W739" s="2">
        <v>45170.663194444445</v>
      </c>
    </row>
    <row r="740" spans="1:23" ht="15.75" customHeight="1" x14ac:dyDescent="0.35">
      <c r="A740" s="1">
        <v>1739</v>
      </c>
      <c r="B740" s="1" t="s">
        <v>842</v>
      </c>
      <c r="C740" s="1">
        <f>COUNTA(_xlfn.UNIQUE(Delivery[Delivery City]))</f>
        <v>5</v>
      </c>
      <c r="D740" s="1" t="s">
        <v>156</v>
      </c>
      <c r="E740" s="2">
        <v>45175.378472222219</v>
      </c>
      <c r="F740" s="1" t="s">
        <v>14</v>
      </c>
      <c r="G740" s="1" t="s">
        <v>82</v>
      </c>
      <c r="H740" s="20">
        <f>IFERROR(Delivery[[#This Row],[Delivery Time (min)]]/COUNTIFS(Delivery[Driver ID],Delivery[[#This Row],[Driver ID]]),"")</f>
        <v>7.88</v>
      </c>
      <c r="I740" s="17" t="str">
        <f>IFERROR((IF(COUNTIFS(Delivery[Driver ID], Delivery[[#This Row],[Driver ID]]) &lt; 16, "Under Utilized","Utilized")), "")</f>
        <v>Utilized</v>
      </c>
      <c r="J740" s="1" t="s">
        <v>16</v>
      </c>
      <c r="K740" s="1" t="s">
        <v>17</v>
      </c>
      <c r="L740" s="1">
        <v>197</v>
      </c>
      <c r="M740" s="1">
        <v>2</v>
      </c>
      <c r="N740" s="1">
        <f>Delivery[[#This Row],[Delivery Time (min)]]-Delivery[[#This Row],[Delays (min)]]</f>
        <v>195</v>
      </c>
      <c r="O740" s="1" t="str">
        <f>IF(Delivery[[#This Row],[Delays (min)]]&gt;0,"Delayed", "On time")</f>
        <v>Delayed</v>
      </c>
      <c r="P740" s="1" t="str">
        <f>IF(Delivery[[#This Row],[Delays (min)]]&gt;15, "Extremely Delayed", IF(Delivery[[#This Row],[Delays (min)]]=0, "On time",  "Delayed"))</f>
        <v>Delayed</v>
      </c>
      <c r="Q740" s="1">
        <f>COUNTA(_xlfn.UNIQUE(Delivery[Driver ID]))</f>
        <v>100</v>
      </c>
      <c r="R740" s="1" t="s">
        <v>30</v>
      </c>
      <c r="S740" s="1">
        <f>COUNTA(_xlfn.UNIQUE(Delivery[Route]))</f>
        <v>5</v>
      </c>
      <c r="T740" s="1" t="s">
        <v>40</v>
      </c>
      <c r="U740" s="1" t="s">
        <v>20</v>
      </c>
      <c r="V740" s="1" t="s">
        <v>37</v>
      </c>
      <c r="W740" s="2">
        <v>45170.509027777778</v>
      </c>
    </row>
    <row r="741" spans="1:23" ht="15.75" customHeight="1" x14ac:dyDescent="0.35">
      <c r="A741" s="1">
        <v>1740</v>
      </c>
      <c r="B741" s="1" t="s">
        <v>843</v>
      </c>
      <c r="C741" s="1">
        <f>COUNTA(_xlfn.UNIQUE(Delivery[Delivery City]))</f>
        <v>5</v>
      </c>
      <c r="D741" s="1" t="s">
        <v>156</v>
      </c>
      <c r="E741" s="2">
        <v>45170.426388888889</v>
      </c>
      <c r="F741" s="1" t="s">
        <v>38</v>
      </c>
      <c r="G741" s="1" t="s">
        <v>60</v>
      </c>
      <c r="H741" s="20">
        <f>IFERROR(Delivery[[#This Row],[Delivery Time (min)]]/COUNTIFS(Delivery[Driver ID],Delivery[[#This Row],[Driver ID]]),"")</f>
        <v>9.3529411764705888</v>
      </c>
      <c r="I741" s="17" t="str">
        <f>IFERROR((IF(COUNTIFS(Delivery[Driver ID], Delivery[[#This Row],[Driver ID]]) &lt; 16, "Under Utilized","Utilized")), "")</f>
        <v>Utilized</v>
      </c>
      <c r="J741" s="1" t="s">
        <v>16</v>
      </c>
      <c r="K741" s="1" t="s">
        <v>24</v>
      </c>
      <c r="L741" s="1">
        <v>159</v>
      </c>
      <c r="M741" s="1">
        <v>28</v>
      </c>
      <c r="N741" s="1">
        <f>Delivery[[#This Row],[Delivery Time (min)]]-Delivery[[#This Row],[Delays (min)]]</f>
        <v>131</v>
      </c>
      <c r="O741" s="1" t="str">
        <f>IF(Delivery[[#This Row],[Delays (min)]]&gt;0,"Delayed", "On time")</f>
        <v>Delayed</v>
      </c>
      <c r="P741" s="1" t="str">
        <f>IF(Delivery[[#This Row],[Delays (min)]]&gt;15, "Extremely Delayed", IF(Delivery[[#This Row],[Delays (min)]]=0, "On time",  "Delayed"))</f>
        <v>Extremely Delayed</v>
      </c>
      <c r="Q741" s="1">
        <f>COUNTA(_xlfn.UNIQUE(Delivery[Driver ID]))</f>
        <v>100</v>
      </c>
      <c r="R741" s="1" t="s">
        <v>25</v>
      </c>
      <c r="S741" s="1">
        <f>COUNTA(_xlfn.UNIQUE(Delivery[Route]))</f>
        <v>5</v>
      </c>
      <c r="T741" s="1" t="s">
        <v>26</v>
      </c>
      <c r="U741" s="1" t="s">
        <v>20</v>
      </c>
      <c r="V741" s="1" t="s">
        <v>41</v>
      </c>
      <c r="W741" s="2">
        <v>45170.644444444442</v>
      </c>
    </row>
    <row r="742" spans="1:23" ht="15.75" customHeight="1" x14ac:dyDescent="0.35">
      <c r="A742" s="1">
        <v>1741</v>
      </c>
      <c r="B742" s="1" t="s">
        <v>844</v>
      </c>
      <c r="C742" s="1">
        <f>COUNTA(_xlfn.UNIQUE(Delivery[Delivery City]))</f>
        <v>5</v>
      </c>
      <c r="D742" s="1" t="s">
        <v>167</v>
      </c>
      <c r="E742" s="2">
        <v>45176.425000000003</v>
      </c>
      <c r="F742" s="1" t="s">
        <v>14</v>
      </c>
      <c r="G742" s="1" t="s">
        <v>88</v>
      </c>
      <c r="H742" s="20">
        <f>IFERROR(Delivery[[#This Row],[Delivery Time (min)]]/COUNTIFS(Delivery[Driver ID],Delivery[[#This Row],[Driver ID]]),"")</f>
        <v>12.066666666666666</v>
      </c>
      <c r="I742" s="17" t="str">
        <f>IFERROR((IF(COUNTIFS(Delivery[Driver ID], Delivery[[#This Row],[Driver ID]]) &lt; 16, "Under Utilized","Utilized")), "")</f>
        <v>Under Utilized</v>
      </c>
      <c r="J742" s="1" t="s">
        <v>16</v>
      </c>
      <c r="K742" s="1" t="s">
        <v>24</v>
      </c>
      <c r="L742" s="1">
        <v>181</v>
      </c>
      <c r="M742" s="1">
        <v>19</v>
      </c>
      <c r="N742" s="1">
        <f>Delivery[[#This Row],[Delivery Time (min)]]-Delivery[[#This Row],[Delays (min)]]</f>
        <v>162</v>
      </c>
      <c r="O742" s="1" t="str">
        <f>IF(Delivery[[#This Row],[Delays (min)]]&gt;0,"Delayed", "On time")</f>
        <v>Delayed</v>
      </c>
      <c r="P742" s="1" t="str">
        <f>IF(Delivery[[#This Row],[Delays (min)]]&gt;15, "Extremely Delayed", IF(Delivery[[#This Row],[Delays (min)]]=0, "On time",  "Delayed"))</f>
        <v>Extremely Delayed</v>
      </c>
      <c r="Q742" s="1">
        <f>COUNTA(_xlfn.UNIQUE(Delivery[Driver ID]))</f>
        <v>100</v>
      </c>
      <c r="R742" s="1" t="s">
        <v>18</v>
      </c>
      <c r="S742" s="1">
        <f>COUNTA(_xlfn.UNIQUE(Delivery[Route]))</f>
        <v>5</v>
      </c>
      <c r="T742" s="1" t="s">
        <v>19</v>
      </c>
      <c r="U742" s="1" t="s">
        <v>27</v>
      </c>
      <c r="V742" s="1" t="s">
        <v>21</v>
      </c>
      <c r="W742" s="2">
        <v>45170.55972222222</v>
      </c>
    </row>
    <row r="743" spans="1:23" ht="15.75" customHeight="1" x14ac:dyDescent="0.35">
      <c r="A743" s="1">
        <v>1742</v>
      </c>
      <c r="B743" s="1" t="s">
        <v>845</v>
      </c>
      <c r="C743" s="1">
        <f>COUNTA(_xlfn.UNIQUE(Delivery[Delivery City]))</f>
        <v>5</v>
      </c>
      <c r="D743" s="1" t="s">
        <v>159</v>
      </c>
      <c r="E743" s="2">
        <v>45172.42083333333</v>
      </c>
      <c r="F743" s="1" t="s">
        <v>14</v>
      </c>
      <c r="G743" s="1" t="s">
        <v>107</v>
      </c>
      <c r="H743" s="20">
        <f>IFERROR(Delivery[[#This Row],[Delivery Time (min)]]/COUNTIFS(Delivery[Driver ID],Delivery[[#This Row],[Driver ID]]),"")</f>
        <v>5.333333333333333</v>
      </c>
      <c r="I743" s="17" t="str">
        <f>IFERROR((IF(COUNTIFS(Delivery[Driver ID], Delivery[[#This Row],[Driver ID]]) &lt; 16, "Under Utilized","Utilized")), "")</f>
        <v>Under Utilized</v>
      </c>
      <c r="J743" s="1" t="s">
        <v>34</v>
      </c>
      <c r="K743" s="1" t="s">
        <v>17</v>
      </c>
      <c r="L743" s="1">
        <v>64</v>
      </c>
      <c r="M743" s="1">
        <v>24</v>
      </c>
      <c r="N743" s="1">
        <f>Delivery[[#This Row],[Delivery Time (min)]]-Delivery[[#This Row],[Delays (min)]]</f>
        <v>40</v>
      </c>
      <c r="O743" s="1" t="str">
        <f>IF(Delivery[[#This Row],[Delays (min)]]&gt;0,"Delayed", "On time")</f>
        <v>Delayed</v>
      </c>
      <c r="P743" s="1" t="str">
        <f>IF(Delivery[[#This Row],[Delays (min)]]&gt;15, "Extremely Delayed", IF(Delivery[[#This Row],[Delays (min)]]=0, "On time",  "Delayed"))</f>
        <v>Extremely Delayed</v>
      </c>
      <c r="Q743" s="1">
        <f>COUNTA(_xlfn.UNIQUE(Delivery[Driver ID]))</f>
        <v>100</v>
      </c>
      <c r="R743" s="1" t="s">
        <v>25</v>
      </c>
      <c r="S743" s="1">
        <f>COUNTA(_xlfn.UNIQUE(Delivery[Route]))</f>
        <v>5</v>
      </c>
      <c r="T743" s="1" t="s">
        <v>26</v>
      </c>
      <c r="U743" s="1" t="s">
        <v>36</v>
      </c>
      <c r="V743" s="1" t="s">
        <v>41</v>
      </c>
      <c r="W743" s="2">
        <v>45170.40902777778</v>
      </c>
    </row>
    <row r="744" spans="1:23" ht="15.75" customHeight="1" x14ac:dyDescent="0.35">
      <c r="A744" s="1">
        <v>1743</v>
      </c>
      <c r="B744" s="1" t="s">
        <v>646</v>
      </c>
      <c r="C744" s="1">
        <f>COUNTA(_xlfn.UNIQUE(Delivery[Delivery City]))</f>
        <v>5</v>
      </c>
      <c r="D744" s="1" t="s">
        <v>154</v>
      </c>
      <c r="E744" s="2">
        <v>45171.390277777777</v>
      </c>
      <c r="F744" s="1" t="s">
        <v>38</v>
      </c>
      <c r="G744" s="1" t="s">
        <v>103</v>
      </c>
      <c r="H744" s="20">
        <f>IFERROR(Delivery[[#This Row],[Delivery Time (min)]]/COUNTIFS(Delivery[Driver ID],Delivery[[#This Row],[Driver ID]]),"")</f>
        <v>9.6999999999999993</v>
      </c>
      <c r="I744" s="17" t="str">
        <f>IFERROR((IF(COUNTIFS(Delivery[Driver ID], Delivery[[#This Row],[Driver ID]]) &lt; 16, "Under Utilized","Utilized")), "")</f>
        <v>Utilized</v>
      </c>
      <c r="J744" s="1" t="s">
        <v>34</v>
      </c>
      <c r="K744" s="1" t="s">
        <v>47</v>
      </c>
      <c r="L744" s="1">
        <v>194</v>
      </c>
      <c r="M744" s="1">
        <v>14</v>
      </c>
      <c r="N744" s="1">
        <f>Delivery[[#This Row],[Delivery Time (min)]]-Delivery[[#This Row],[Delays (min)]]</f>
        <v>180</v>
      </c>
      <c r="O744" s="1" t="str">
        <f>IF(Delivery[[#This Row],[Delays (min)]]&gt;0,"Delayed", "On time")</f>
        <v>Delayed</v>
      </c>
      <c r="P744" s="1" t="str">
        <f>IF(Delivery[[#This Row],[Delays (min)]]&gt;15, "Extremely Delayed", IF(Delivery[[#This Row],[Delays (min)]]=0, "On time",  "Delayed"))</f>
        <v>Delayed</v>
      </c>
      <c r="Q744" s="1">
        <f>COUNTA(_xlfn.UNIQUE(Delivery[Driver ID]))</f>
        <v>100</v>
      </c>
      <c r="R744" s="1" t="s">
        <v>25</v>
      </c>
      <c r="S744" s="1">
        <f>COUNTA(_xlfn.UNIQUE(Delivery[Route]))</f>
        <v>5</v>
      </c>
      <c r="T744" s="1" t="s">
        <v>19</v>
      </c>
      <c r="U744" s="1" t="s">
        <v>36</v>
      </c>
      <c r="V744" s="1" t="s">
        <v>41</v>
      </c>
      <c r="W744" s="2">
        <v>45170.463194444441</v>
      </c>
    </row>
    <row r="745" spans="1:23" ht="15.75" customHeight="1" x14ac:dyDescent="0.35">
      <c r="A745" s="1">
        <v>1744</v>
      </c>
      <c r="B745" s="1" t="s">
        <v>846</v>
      </c>
      <c r="C745" s="1">
        <f>COUNTA(_xlfn.UNIQUE(Delivery[Delivery City]))</f>
        <v>5</v>
      </c>
      <c r="D745" s="1" t="s">
        <v>167</v>
      </c>
      <c r="E745" s="2">
        <v>45177.691666666666</v>
      </c>
      <c r="F745" s="1" t="s">
        <v>38</v>
      </c>
      <c r="G745" s="1" t="s">
        <v>56</v>
      </c>
      <c r="H745" s="20">
        <f>IFERROR(Delivery[[#This Row],[Delivery Time (min)]]/COUNTIFS(Delivery[Driver ID],Delivery[[#This Row],[Driver ID]]),"")</f>
        <v>10.1875</v>
      </c>
      <c r="I745" s="17" t="str">
        <f>IFERROR((IF(COUNTIFS(Delivery[Driver ID], Delivery[[#This Row],[Driver ID]]) &lt; 16, "Under Utilized","Utilized")), "")</f>
        <v>Utilized</v>
      </c>
      <c r="J745" s="1" t="s">
        <v>16</v>
      </c>
      <c r="K745" s="1" t="s">
        <v>29</v>
      </c>
      <c r="L745" s="1">
        <v>163</v>
      </c>
      <c r="M745" s="1">
        <v>2</v>
      </c>
      <c r="N745" s="1">
        <f>Delivery[[#This Row],[Delivery Time (min)]]-Delivery[[#This Row],[Delays (min)]]</f>
        <v>161</v>
      </c>
      <c r="O745" s="1" t="str">
        <f>IF(Delivery[[#This Row],[Delays (min)]]&gt;0,"Delayed", "On time")</f>
        <v>Delayed</v>
      </c>
      <c r="P745" s="1" t="str">
        <f>IF(Delivery[[#This Row],[Delays (min)]]&gt;15, "Extremely Delayed", IF(Delivery[[#This Row],[Delays (min)]]=0, "On time",  "Delayed"))</f>
        <v>Delayed</v>
      </c>
      <c r="Q745" s="1">
        <f>COUNTA(_xlfn.UNIQUE(Delivery[Driver ID]))</f>
        <v>100</v>
      </c>
      <c r="R745" s="1" t="s">
        <v>30</v>
      </c>
      <c r="S745" s="1">
        <f>COUNTA(_xlfn.UNIQUE(Delivery[Route]))</f>
        <v>5</v>
      </c>
      <c r="T745" s="1" t="s">
        <v>43</v>
      </c>
      <c r="U745" s="1" t="s">
        <v>36</v>
      </c>
      <c r="V745" s="1" t="s">
        <v>41</v>
      </c>
      <c r="W745" s="2">
        <v>45170.627083333333</v>
      </c>
    </row>
    <row r="746" spans="1:23" ht="15.75" customHeight="1" x14ac:dyDescent="0.35">
      <c r="A746" s="1">
        <v>1745</v>
      </c>
      <c r="B746" s="1" t="s">
        <v>847</v>
      </c>
      <c r="C746" s="1">
        <f>COUNTA(_xlfn.UNIQUE(Delivery[Delivery City]))</f>
        <v>5</v>
      </c>
      <c r="D746" s="1" t="s">
        <v>154</v>
      </c>
      <c r="E746" s="2">
        <v>45175.363194444442</v>
      </c>
      <c r="F746" s="1" t="s">
        <v>14</v>
      </c>
      <c r="G746" s="1" t="s">
        <v>96</v>
      </c>
      <c r="H746" s="20">
        <f>IFERROR(Delivery[[#This Row],[Delivery Time (min)]]/COUNTIFS(Delivery[Driver ID],Delivery[[#This Row],[Driver ID]]),"")</f>
        <v>13.058823529411764</v>
      </c>
      <c r="I746" s="17" t="str">
        <f>IFERROR((IF(COUNTIFS(Delivery[Driver ID], Delivery[[#This Row],[Driver ID]]) &lt; 16, "Under Utilized","Utilized")), "")</f>
        <v>Utilized</v>
      </c>
      <c r="J746" s="1" t="s">
        <v>16</v>
      </c>
      <c r="K746" s="1" t="s">
        <v>17</v>
      </c>
      <c r="L746" s="1">
        <v>222</v>
      </c>
      <c r="M746" s="1">
        <v>19</v>
      </c>
      <c r="N746" s="1">
        <f>Delivery[[#This Row],[Delivery Time (min)]]-Delivery[[#This Row],[Delays (min)]]</f>
        <v>203</v>
      </c>
      <c r="O746" s="1" t="str">
        <f>IF(Delivery[[#This Row],[Delays (min)]]&gt;0,"Delayed", "On time")</f>
        <v>Delayed</v>
      </c>
      <c r="P746" s="1" t="str">
        <f>IF(Delivery[[#This Row],[Delays (min)]]&gt;15, "Extremely Delayed", IF(Delivery[[#This Row],[Delays (min)]]=0, "On time",  "Delayed"))</f>
        <v>Extremely Delayed</v>
      </c>
      <c r="Q746" s="1">
        <f>COUNTA(_xlfn.UNIQUE(Delivery[Driver ID]))</f>
        <v>100</v>
      </c>
      <c r="R746" s="1" t="s">
        <v>30</v>
      </c>
      <c r="S746" s="1">
        <f>COUNTA(_xlfn.UNIQUE(Delivery[Route]))</f>
        <v>5</v>
      </c>
      <c r="T746" s="1" t="s">
        <v>19</v>
      </c>
      <c r="U746" s="1" t="s">
        <v>20</v>
      </c>
      <c r="V746" s="1" t="s">
        <v>37</v>
      </c>
      <c r="W746" s="2">
        <v>45170.655555555553</v>
      </c>
    </row>
    <row r="747" spans="1:23" ht="15.75" customHeight="1" x14ac:dyDescent="0.35">
      <c r="A747" s="1">
        <v>1746</v>
      </c>
      <c r="B747" s="1" t="s">
        <v>848</v>
      </c>
      <c r="C747" s="1">
        <f>COUNTA(_xlfn.UNIQUE(Delivery[Delivery City]))</f>
        <v>5</v>
      </c>
      <c r="D747" s="1" t="s">
        <v>156</v>
      </c>
      <c r="E747" s="2">
        <v>45171.393750000003</v>
      </c>
      <c r="F747" s="1" t="s">
        <v>14</v>
      </c>
      <c r="G747" s="1" t="s">
        <v>71</v>
      </c>
      <c r="H747" s="20">
        <f>IFERROR(Delivery[[#This Row],[Delivery Time (min)]]/COUNTIFS(Delivery[Driver ID],Delivery[[#This Row],[Driver ID]]),"")</f>
        <v>9.32</v>
      </c>
      <c r="I747" s="17" t="str">
        <f>IFERROR((IF(COUNTIFS(Delivery[Driver ID], Delivery[[#This Row],[Driver ID]]) &lt; 16, "Under Utilized","Utilized")), "")</f>
        <v>Utilized</v>
      </c>
      <c r="J747" s="1" t="s">
        <v>34</v>
      </c>
      <c r="K747" s="1" t="s">
        <v>24</v>
      </c>
      <c r="L747" s="1">
        <v>233</v>
      </c>
      <c r="M747" s="1">
        <v>10</v>
      </c>
      <c r="N747" s="1">
        <f>Delivery[[#This Row],[Delivery Time (min)]]-Delivery[[#This Row],[Delays (min)]]</f>
        <v>223</v>
      </c>
      <c r="O747" s="1" t="str">
        <f>IF(Delivery[[#This Row],[Delays (min)]]&gt;0,"Delayed", "On time")</f>
        <v>Delayed</v>
      </c>
      <c r="P747" s="1" t="str">
        <f>IF(Delivery[[#This Row],[Delays (min)]]&gt;15, "Extremely Delayed", IF(Delivery[[#This Row],[Delays (min)]]=0, "On time",  "Delayed"))</f>
        <v>Delayed</v>
      </c>
      <c r="Q747" s="1">
        <f>COUNTA(_xlfn.UNIQUE(Delivery[Driver ID]))</f>
        <v>100</v>
      </c>
      <c r="R747" s="1" t="s">
        <v>30</v>
      </c>
      <c r="S747" s="1">
        <f>COUNTA(_xlfn.UNIQUE(Delivery[Route]))</f>
        <v>5</v>
      </c>
      <c r="T747" s="1" t="s">
        <v>40</v>
      </c>
      <c r="U747" s="1" t="s">
        <v>27</v>
      </c>
      <c r="V747" s="1" t="s">
        <v>21</v>
      </c>
      <c r="W747" s="2">
        <v>45170.632638888892</v>
      </c>
    </row>
    <row r="748" spans="1:23" ht="15.75" customHeight="1" x14ac:dyDescent="0.35">
      <c r="A748" s="1">
        <v>1747</v>
      </c>
      <c r="B748" s="1" t="s">
        <v>445</v>
      </c>
      <c r="C748" s="1">
        <f>COUNTA(_xlfn.UNIQUE(Delivery[Delivery City]))</f>
        <v>5</v>
      </c>
      <c r="D748" s="1" t="s">
        <v>154</v>
      </c>
      <c r="E748" s="2">
        <v>45176.397222222222</v>
      </c>
      <c r="F748" s="1" t="s">
        <v>38</v>
      </c>
      <c r="G748" s="1" t="s">
        <v>98</v>
      </c>
      <c r="H748" s="20">
        <f>IFERROR(Delivery[[#This Row],[Delivery Time (min)]]/COUNTIFS(Delivery[Driver ID],Delivery[[#This Row],[Driver ID]]),"")</f>
        <v>8.764705882352942</v>
      </c>
      <c r="I748" s="17" t="str">
        <f>IFERROR((IF(COUNTIFS(Delivery[Driver ID], Delivery[[#This Row],[Driver ID]]) &lt; 16, "Under Utilized","Utilized")), "")</f>
        <v>Utilized</v>
      </c>
      <c r="J748" s="1" t="s">
        <v>16</v>
      </c>
      <c r="K748" s="1" t="s">
        <v>35</v>
      </c>
      <c r="L748" s="1">
        <v>149</v>
      </c>
      <c r="M748" s="1">
        <v>19</v>
      </c>
      <c r="N748" s="1">
        <f>Delivery[[#This Row],[Delivery Time (min)]]-Delivery[[#This Row],[Delays (min)]]</f>
        <v>130</v>
      </c>
      <c r="O748" s="1" t="str">
        <f>IF(Delivery[[#This Row],[Delays (min)]]&gt;0,"Delayed", "On time")</f>
        <v>Delayed</v>
      </c>
      <c r="P748" s="1" t="str">
        <f>IF(Delivery[[#This Row],[Delays (min)]]&gt;15, "Extremely Delayed", IF(Delivery[[#This Row],[Delays (min)]]=0, "On time",  "Delayed"))</f>
        <v>Extremely Delayed</v>
      </c>
      <c r="Q748" s="1">
        <f>COUNTA(_xlfn.UNIQUE(Delivery[Driver ID]))</f>
        <v>100</v>
      </c>
      <c r="R748" s="1" t="s">
        <v>18</v>
      </c>
      <c r="S748" s="1">
        <f>COUNTA(_xlfn.UNIQUE(Delivery[Route]))</f>
        <v>5</v>
      </c>
      <c r="T748" s="1" t="s">
        <v>40</v>
      </c>
      <c r="U748" s="1" t="s">
        <v>36</v>
      </c>
      <c r="V748" s="1" t="s">
        <v>37</v>
      </c>
      <c r="W748" s="2">
        <v>45170.381249999999</v>
      </c>
    </row>
    <row r="749" spans="1:23" ht="15.75" customHeight="1" x14ac:dyDescent="0.35">
      <c r="A749" s="1">
        <v>1748</v>
      </c>
      <c r="B749" s="1" t="s">
        <v>849</v>
      </c>
      <c r="C749" s="1">
        <f>COUNTA(_xlfn.UNIQUE(Delivery[Delivery City]))</f>
        <v>5</v>
      </c>
      <c r="D749" s="1" t="s">
        <v>156</v>
      </c>
      <c r="E749" s="2">
        <v>45175.481944444444</v>
      </c>
      <c r="F749" s="1" t="s">
        <v>38</v>
      </c>
      <c r="G749" s="1" t="s">
        <v>65</v>
      </c>
      <c r="H749" s="20">
        <f>IFERROR(Delivery[[#This Row],[Delivery Time (min)]]/COUNTIFS(Delivery[Driver ID],Delivery[[#This Row],[Driver ID]]),"")</f>
        <v>10.363636363636363</v>
      </c>
      <c r="I749" s="17" t="str">
        <f>IFERROR((IF(COUNTIFS(Delivery[Driver ID], Delivery[[#This Row],[Driver ID]]) &lt; 16, "Under Utilized","Utilized")), "")</f>
        <v>Under Utilized</v>
      </c>
      <c r="J749" s="1" t="s">
        <v>34</v>
      </c>
      <c r="K749" s="1" t="s">
        <v>29</v>
      </c>
      <c r="L749" s="1">
        <v>114</v>
      </c>
      <c r="M749" s="1">
        <v>25</v>
      </c>
      <c r="N749" s="1">
        <f>Delivery[[#This Row],[Delivery Time (min)]]-Delivery[[#This Row],[Delays (min)]]</f>
        <v>89</v>
      </c>
      <c r="O749" s="1" t="str">
        <f>IF(Delivery[[#This Row],[Delays (min)]]&gt;0,"Delayed", "On time")</f>
        <v>Delayed</v>
      </c>
      <c r="P749" s="1" t="str">
        <f>IF(Delivery[[#This Row],[Delays (min)]]&gt;15, "Extremely Delayed", IF(Delivery[[#This Row],[Delays (min)]]=0, "On time",  "Delayed"))</f>
        <v>Extremely Delayed</v>
      </c>
      <c r="Q749" s="1">
        <f>COUNTA(_xlfn.UNIQUE(Delivery[Driver ID]))</f>
        <v>100</v>
      </c>
      <c r="R749" s="1" t="s">
        <v>30</v>
      </c>
      <c r="S749" s="1">
        <f>COUNTA(_xlfn.UNIQUE(Delivery[Route]))</f>
        <v>5</v>
      </c>
      <c r="T749" s="1" t="s">
        <v>32</v>
      </c>
      <c r="U749" s="1" t="s">
        <v>27</v>
      </c>
      <c r="V749" s="1" t="s">
        <v>41</v>
      </c>
      <c r="W749" s="2">
        <v>45170.685416666667</v>
      </c>
    </row>
    <row r="750" spans="1:23" ht="15.75" customHeight="1" x14ac:dyDescent="0.35">
      <c r="A750" s="1">
        <v>1749</v>
      </c>
      <c r="B750" s="1" t="s">
        <v>850</v>
      </c>
      <c r="C750" s="1">
        <f>COUNTA(_xlfn.UNIQUE(Delivery[Delivery City]))</f>
        <v>5</v>
      </c>
      <c r="D750" s="1" t="s">
        <v>154</v>
      </c>
      <c r="E750" s="2">
        <v>45171.565972222219</v>
      </c>
      <c r="F750" s="1" t="s">
        <v>38</v>
      </c>
      <c r="G750" s="1" t="s">
        <v>78</v>
      </c>
      <c r="H750" s="20">
        <f>IFERROR(Delivery[[#This Row],[Delivery Time (min)]]/COUNTIFS(Delivery[Driver ID],Delivery[[#This Row],[Driver ID]]),"")</f>
        <v>5.2380952380952381</v>
      </c>
      <c r="I750" s="17" t="str">
        <f>IFERROR((IF(COUNTIFS(Delivery[Driver ID], Delivery[[#This Row],[Driver ID]]) &lt; 16, "Under Utilized","Utilized")), "")</f>
        <v>Utilized</v>
      </c>
      <c r="J750" s="1" t="s">
        <v>23</v>
      </c>
      <c r="K750" s="1" t="s">
        <v>24</v>
      </c>
      <c r="L750" s="1">
        <v>110</v>
      </c>
      <c r="M750" s="1">
        <v>8</v>
      </c>
      <c r="N750" s="1">
        <f>Delivery[[#This Row],[Delivery Time (min)]]-Delivery[[#This Row],[Delays (min)]]</f>
        <v>102</v>
      </c>
      <c r="O750" s="1" t="str">
        <f>IF(Delivery[[#This Row],[Delays (min)]]&gt;0,"Delayed", "On time")</f>
        <v>Delayed</v>
      </c>
      <c r="P750" s="1" t="str">
        <f>IF(Delivery[[#This Row],[Delays (min)]]&gt;15, "Extremely Delayed", IF(Delivery[[#This Row],[Delays (min)]]=0, "On time",  "Delayed"))</f>
        <v>Delayed</v>
      </c>
      <c r="Q750" s="1">
        <f>COUNTA(_xlfn.UNIQUE(Delivery[Driver ID]))</f>
        <v>100</v>
      </c>
      <c r="R750" s="1" t="s">
        <v>30</v>
      </c>
      <c r="S750" s="1">
        <f>COUNTA(_xlfn.UNIQUE(Delivery[Route]))</f>
        <v>5</v>
      </c>
      <c r="T750" s="1" t="s">
        <v>26</v>
      </c>
      <c r="U750" s="1" t="s">
        <v>20</v>
      </c>
      <c r="V750" s="1" t="s">
        <v>41</v>
      </c>
      <c r="W750" s="2">
        <v>45170.577777777777</v>
      </c>
    </row>
    <row r="751" spans="1:23" ht="15.75" customHeight="1" x14ac:dyDescent="0.35">
      <c r="A751" s="1">
        <v>1750</v>
      </c>
      <c r="B751" s="1" t="s">
        <v>851</v>
      </c>
      <c r="C751" s="1">
        <f>COUNTA(_xlfn.UNIQUE(Delivery[Delivery City]))</f>
        <v>5</v>
      </c>
      <c r="D751" s="1" t="s">
        <v>159</v>
      </c>
      <c r="E751" s="2">
        <v>45177.566666666666</v>
      </c>
      <c r="F751" s="1" t="s">
        <v>14</v>
      </c>
      <c r="G751" s="1" t="s">
        <v>64</v>
      </c>
      <c r="H751" s="20">
        <f>IFERROR(Delivery[[#This Row],[Delivery Time (min)]]/COUNTIFS(Delivery[Driver ID],Delivery[[#This Row],[Driver ID]]),"")</f>
        <v>9.4761904761904763</v>
      </c>
      <c r="I751" s="17" t="str">
        <f>IFERROR((IF(COUNTIFS(Delivery[Driver ID], Delivery[[#This Row],[Driver ID]]) &lt; 16, "Under Utilized","Utilized")), "")</f>
        <v>Utilized</v>
      </c>
      <c r="J751" s="1" t="s">
        <v>34</v>
      </c>
      <c r="K751" s="1" t="s">
        <v>35</v>
      </c>
      <c r="L751" s="1">
        <v>199</v>
      </c>
      <c r="M751" s="1">
        <v>0</v>
      </c>
      <c r="N751" s="1">
        <f>Delivery[[#This Row],[Delivery Time (min)]]-Delivery[[#This Row],[Delays (min)]]</f>
        <v>199</v>
      </c>
      <c r="O751" s="1" t="str">
        <f>IF(Delivery[[#This Row],[Delays (min)]]&gt;0,"Delayed", "On time")</f>
        <v>On time</v>
      </c>
      <c r="P751" s="1" t="str">
        <f>IF(Delivery[[#This Row],[Delays (min)]]&gt;15, "Extremely Delayed", IF(Delivery[[#This Row],[Delays (min)]]=0, "On time",  "Delayed"))</f>
        <v>On time</v>
      </c>
      <c r="Q751" s="1">
        <f>COUNTA(_xlfn.UNIQUE(Delivery[Driver ID]))</f>
        <v>100</v>
      </c>
      <c r="R751" s="1" t="s">
        <v>25</v>
      </c>
      <c r="S751" s="1">
        <f>COUNTA(_xlfn.UNIQUE(Delivery[Route]))</f>
        <v>5</v>
      </c>
      <c r="T751" s="1" t="s">
        <v>19</v>
      </c>
      <c r="U751" s="1" t="s">
        <v>36</v>
      </c>
      <c r="V751" s="1" t="s">
        <v>21</v>
      </c>
      <c r="W751" s="2">
        <v>45170.380555555559</v>
      </c>
    </row>
    <row r="752" spans="1:23" ht="15.75" customHeight="1" x14ac:dyDescent="0.35">
      <c r="A752" s="1">
        <v>1751</v>
      </c>
      <c r="B752" s="1" t="s">
        <v>852</v>
      </c>
      <c r="C752" s="1">
        <f>COUNTA(_xlfn.UNIQUE(Delivery[Delivery City]))</f>
        <v>5</v>
      </c>
      <c r="D752" s="1" t="s">
        <v>154</v>
      </c>
      <c r="E752" s="2">
        <v>45171.631944444445</v>
      </c>
      <c r="F752" s="1" t="s">
        <v>38</v>
      </c>
      <c r="G752" s="1" t="s">
        <v>91</v>
      </c>
      <c r="H752" s="20">
        <f>IFERROR(Delivery[[#This Row],[Delivery Time (min)]]/COUNTIFS(Delivery[Driver ID],Delivery[[#This Row],[Driver ID]]),"")</f>
        <v>9.9411764705882355</v>
      </c>
      <c r="I752" s="17" t="str">
        <f>IFERROR((IF(COUNTIFS(Delivery[Driver ID], Delivery[[#This Row],[Driver ID]]) &lt; 16, "Under Utilized","Utilized")), "")</f>
        <v>Utilized</v>
      </c>
      <c r="J752" s="1" t="s">
        <v>16</v>
      </c>
      <c r="K752" s="1" t="s">
        <v>29</v>
      </c>
      <c r="L752" s="1">
        <v>169</v>
      </c>
      <c r="M752" s="1">
        <v>8</v>
      </c>
      <c r="N752" s="1">
        <f>Delivery[[#This Row],[Delivery Time (min)]]-Delivery[[#This Row],[Delays (min)]]</f>
        <v>161</v>
      </c>
      <c r="O752" s="1" t="str">
        <f>IF(Delivery[[#This Row],[Delays (min)]]&gt;0,"Delayed", "On time")</f>
        <v>Delayed</v>
      </c>
      <c r="P752" s="1" t="str">
        <f>IF(Delivery[[#This Row],[Delays (min)]]&gt;15, "Extremely Delayed", IF(Delivery[[#This Row],[Delays (min)]]=0, "On time",  "Delayed"))</f>
        <v>Delayed</v>
      </c>
      <c r="Q752" s="1">
        <f>COUNTA(_xlfn.UNIQUE(Delivery[Driver ID]))</f>
        <v>100</v>
      </c>
      <c r="R752" s="1" t="s">
        <v>25</v>
      </c>
      <c r="S752" s="1">
        <f>COUNTA(_xlfn.UNIQUE(Delivery[Route]))</f>
        <v>5</v>
      </c>
      <c r="T752" s="1" t="s">
        <v>32</v>
      </c>
      <c r="U752" s="1" t="s">
        <v>36</v>
      </c>
      <c r="V752" s="1" t="s">
        <v>21</v>
      </c>
      <c r="W752" s="2">
        <v>45170.594444444447</v>
      </c>
    </row>
    <row r="753" spans="1:23" ht="15.75" customHeight="1" x14ac:dyDescent="0.35">
      <c r="A753" s="1">
        <v>1752</v>
      </c>
      <c r="B753" s="1" t="s">
        <v>853</v>
      </c>
      <c r="C753" s="1">
        <f>COUNTA(_xlfn.UNIQUE(Delivery[Delivery City]))</f>
        <v>5</v>
      </c>
      <c r="D753" s="1" t="s">
        <v>154</v>
      </c>
      <c r="E753" s="2">
        <v>45170.607638888891</v>
      </c>
      <c r="F753" s="1" t="s">
        <v>14</v>
      </c>
      <c r="G753" s="1" t="s">
        <v>119</v>
      </c>
      <c r="H753" s="20">
        <f>IFERROR(Delivery[[#This Row],[Delivery Time (min)]]/COUNTIFS(Delivery[Driver ID],Delivery[[#This Row],[Driver ID]]),"")</f>
        <v>9.1428571428571423</v>
      </c>
      <c r="I753" s="17" t="str">
        <f>IFERROR((IF(COUNTIFS(Delivery[Driver ID], Delivery[[#This Row],[Driver ID]]) &lt; 16, "Under Utilized","Utilized")), "")</f>
        <v>Under Utilized</v>
      </c>
      <c r="J753" s="1" t="s">
        <v>16</v>
      </c>
      <c r="K753" s="1" t="s">
        <v>29</v>
      </c>
      <c r="L753" s="1">
        <v>128</v>
      </c>
      <c r="M753" s="1">
        <v>4</v>
      </c>
      <c r="N753" s="1">
        <f>Delivery[[#This Row],[Delivery Time (min)]]-Delivery[[#This Row],[Delays (min)]]</f>
        <v>124</v>
      </c>
      <c r="O753" s="1" t="str">
        <f>IF(Delivery[[#This Row],[Delays (min)]]&gt;0,"Delayed", "On time")</f>
        <v>Delayed</v>
      </c>
      <c r="P753" s="1" t="str">
        <f>IF(Delivery[[#This Row],[Delays (min)]]&gt;15, "Extremely Delayed", IF(Delivery[[#This Row],[Delays (min)]]=0, "On time",  "Delayed"))</f>
        <v>Delayed</v>
      </c>
      <c r="Q753" s="1">
        <f>COUNTA(_xlfn.UNIQUE(Delivery[Driver ID]))</f>
        <v>100</v>
      </c>
      <c r="R753" s="1" t="s">
        <v>18</v>
      </c>
      <c r="S753" s="1">
        <f>COUNTA(_xlfn.UNIQUE(Delivery[Route]))</f>
        <v>5</v>
      </c>
      <c r="T753" s="1" t="s">
        <v>40</v>
      </c>
      <c r="U753" s="1" t="s">
        <v>20</v>
      </c>
      <c r="V753" s="1" t="s">
        <v>41</v>
      </c>
      <c r="W753" s="2">
        <v>45170.61041666667</v>
      </c>
    </row>
    <row r="754" spans="1:23" ht="15.75" customHeight="1" x14ac:dyDescent="0.35">
      <c r="A754" s="1">
        <v>1753</v>
      </c>
      <c r="B754" s="1" t="s">
        <v>854</v>
      </c>
      <c r="C754" s="1">
        <f>COUNTA(_xlfn.UNIQUE(Delivery[Delivery City]))</f>
        <v>5</v>
      </c>
      <c r="D754" s="1" t="s">
        <v>167</v>
      </c>
      <c r="E754" s="2">
        <v>45175.366666666669</v>
      </c>
      <c r="F754" s="1" t="s">
        <v>14</v>
      </c>
      <c r="G754" s="1" t="s">
        <v>66</v>
      </c>
      <c r="H754" s="20">
        <f>IFERROR(Delivery[[#This Row],[Delivery Time (min)]]/COUNTIFS(Delivery[Driver ID],Delivery[[#This Row],[Driver ID]]),"")</f>
        <v>17.46153846153846</v>
      </c>
      <c r="I754" s="17" t="str">
        <f>IFERROR((IF(COUNTIFS(Delivery[Driver ID], Delivery[[#This Row],[Driver ID]]) &lt; 16, "Under Utilized","Utilized")), "")</f>
        <v>Under Utilized</v>
      </c>
      <c r="J754" s="1" t="s">
        <v>23</v>
      </c>
      <c r="K754" s="1" t="s">
        <v>24</v>
      </c>
      <c r="L754" s="1">
        <v>227</v>
      </c>
      <c r="M754" s="1">
        <v>1</v>
      </c>
      <c r="N754" s="1">
        <f>Delivery[[#This Row],[Delivery Time (min)]]-Delivery[[#This Row],[Delays (min)]]</f>
        <v>226</v>
      </c>
      <c r="O754" s="1" t="str">
        <f>IF(Delivery[[#This Row],[Delays (min)]]&gt;0,"Delayed", "On time")</f>
        <v>Delayed</v>
      </c>
      <c r="P754" s="1" t="str">
        <f>IF(Delivery[[#This Row],[Delays (min)]]&gt;15, "Extremely Delayed", IF(Delivery[[#This Row],[Delays (min)]]=0, "On time",  "Delayed"))</f>
        <v>Delayed</v>
      </c>
      <c r="Q754" s="1">
        <f>COUNTA(_xlfn.UNIQUE(Delivery[Driver ID]))</f>
        <v>100</v>
      </c>
      <c r="R754" s="1" t="s">
        <v>25</v>
      </c>
      <c r="S754" s="1">
        <f>COUNTA(_xlfn.UNIQUE(Delivery[Route]))</f>
        <v>5</v>
      </c>
      <c r="T754" s="1" t="s">
        <v>43</v>
      </c>
      <c r="U754" s="1" t="s">
        <v>20</v>
      </c>
      <c r="V754" s="1" t="s">
        <v>37</v>
      </c>
      <c r="W754" s="2">
        <v>45170.355555555558</v>
      </c>
    </row>
    <row r="755" spans="1:23" ht="15.75" customHeight="1" x14ac:dyDescent="0.35">
      <c r="A755" s="1">
        <v>1754</v>
      </c>
      <c r="B755" s="1" t="s">
        <v>297</v>
      </c>
      <c r="C755" s="1">
        <f>COUNTA(_xlfn.UNIQUE(Delivery[Delivery City]))</f>
        <v>5</v>
      </c>
      <c r="D755" s="1" t="s">
        <v>154</v>
      </c>
      <c r="E755" s="2">
        <v>45173.479166666664</v>
      </c>
      <c r="F755" s="1" t="s">
        <v>14</v>
      </c>
      <c r="G755" s="1" t="s">
        <v>75</v>
      </c>
      <c r="H755" s="20">
        <f>IFERROR(Delivery[[#This Row],[Delivery Time (min)]]/COUNTIFS(Delivery[Driver ID],Delivery[[#This Row],[Driver ID]]),"")</f>
        <v>20.714285714285715</v>
      </c>
      <c r="I755" s="17" t="str">
        <f>IFERROR((IF(COUNTIFS(Delivery[Driver ID], Delivery[[#This Row],[Driver ID]]) &lt; 16, "Under Utilized","Utilized")), "")</f>
        <v>Under Utilized</v>
      </c>
      <c r="J755" s="1" t="s">
        <v>23</v>
      </c>
      <c r="K755" s="1" t="s">
        <v>35</v>
      </c>
      <c r="L755" s="1">
        <v>145</v>
      </c>
      <c r="M755" s="1">
        <v>23</v>
      </c>
      <c r="N755" s="1">
        <f>Delivery[[#This Row],[Delivery Time (min)]]-Delivery[[#This Row],[Delays (min)]]</f>
        <v>122</v>
      </c>
      <c r="O755" s="1" t="str">
        <f>IF(Delivery[[#This Row],[Delays (min)]]&gt;0,"Delayed", "On time")</f>
        <v>Delayed</v>
      </c>
      <c r="P755" s="1" t="str">
        <f>IF(Delivery[[#This Row],[Delays (min)]]&gt;15, "Extremely Delayed", IF(Delivery[[#This Row],[Delays (min)]]=0, "On time",  "Delayed"))</f>
        <v>Extremely Delayed</v>
      </c>
      <c r="Q755" s="1">
        <f>COUNTA(_xlfn.UNIQUE(Delivery[Driver ID]))</f>
        <v>100</v>
      </c>
      <c r="R755" s="1" t="s">
        <v>30</v>
      </c>
      <c r="S755" s="1">
        <f>COUNTA(_xlfn.UNIQUE(Delivery[Route]))</f>
        <v>5</v>
      </c>
      <c r="T755" s="1" t="s">
        <v>40</v>
      </c>
      <c r="U755" s="1" t="s">
        <v>27</v>
      </c>
      <c r="V755" s="1" t="s">
        <v>37</v>
      </c>
      <c r="W755" s="2">
        <v>45170.509722222225</v>
      </c>
    </row>
    <row r="756" spans="1:23" ht="15.75" customHeight="1" x14ac:dyDescent="0.35">
      <c r="A756" s="1">
        <v>1755</v>
      </c>
      <c r="B756" s="1" t="s">
        <v>855</v>
      </c>
      <c r="C756" s="1">
        <f>COUNTA(_xlfn.UNIQUE(Delivery[Delivery City]))</f>
        <v>5</v>
      </c>
      <c r="D756" s="1" t="s">
        <v>159</v>
      </c>
      <c r="E756" s="2">
        <v>45176.399305555555</v>
      </c>
      <c r="F756" s="1" t="s">
        <v>38</v>
      </c>
      <c r="G756" s="1" t="s">
        <v>46</v>
      </c>
      <c r="H756" s="20">
        <f>IFERROR(Delivery[[#This Row],[Delivery Time (min)]]/COUNTIFS(Delivery[Driver ID],Delivery[[#This Row],[Driver ID]]),"")</f>
        <v>7.5263157894736841</v>
      </c>
      <c r="I756" s="17" t="str">
        <f>IFERROR((IF(COUNTIFS(Delivery[Driver ID], Delivery[[#This Row],[Driver ID]]) &lt; 16, "Under Utilized","Utilized")), "")</f>
        <v>Utilized</v>
      </c>
      <c r="J756" s="1" t="s">
        <v>16</v>
      </c>
      <c r="K756" s="1" t="s">
        <v>47</v>
      </c>
      <c r="L756" s="1">
        <v>143</v>
      </c>
      <c r="M756" s="1">
        <v>11</v>
      </c>
      <c r="N756" s="1">
        <f>Delivery[[#This Row],[Delivery Time (min)]]-Delivery[[#This Row],[Delays (min)]]</f>
        <v>132</v>
      </c>
      <c r="O756" s="1" t="str">
        <f>IF(Delivery[[#This Row],[Delays (min)]]&gt;0,"Delayed", "On time")</f>
        <v>Delayed</v>
      </c>
      <c r="P756" s="1" t="str">
        <f>IF(Delivery[[#This Row],[Delays (min)]]&gt;15, "Extremely Delayed", IF(Delivery[[#This Row],[Delays (min)]]=0, "On time",  "Delayed"))</f>
        <v>Delayed</v>
      </c>
      <c r="Q756" s="1">
        <f>COUNTA(_xlfn.UNIQUE(Delivery[Driver ID]))</f>
        <v>100</v>
      </c>
      <c r="R756" s="1" t="s">
        <v>30</v>
      </c>
      <c r="S756" s="1">
        <f>COUNTA(_xlfn.UNIQUE(Delivery[Route]))</f>
        <v>5</v>
      </c>
      <c r="T756" s="1" t="s">
        <v>26</v>
      </c>
      <c r="U756" s="1" t="s">
        <v>27</v>
      </c>
      <c r="V756" s="1" t="s">
        <v>41</v>
      </c>
      <c r="W756" s="2">
        <v>45170.557638888888</v>
      </c>
    </row>
    <row r="757" spans="1:23" ht="15.75" customHeight="1" x14ac:dyDescent="0.35">
      <c r="A757" s="1">
        <v>1756</v>
      </c>
      <c r="B757" s="1" t="s">
        <v>310</v>
      </c>
      <c r="C757" s="1">
        <f>COUNTA(_xlfn.UNIQUE(Delivery[Delivery City]))</f>
        <v>5</v>
      </c>
      <c r="D757" s="1" t="s">
        <v>159</v>
      </c>
      <c r="E757" s="2">
        <v>45177.438888888886</v>
      </c>
      <c r="F757" s="1" t="s">
        <v>38</v>
      </c>
      <c r="G757" s="1" t="s">
        <v>116</v>
      </c>
      <c r="H757" s="20">
        <f>IFERROR(Delivery[[#This Row],[Delivery Time (min)]]/COUNTIFS(Delivery[Driver ID],Delivery[[#This Row],[Driver ID]]),"")</f>
        <v>5.5555555555555554</v>
      </c>
      <c r="I757" s="17" t="str">
        <f>IFERROR((IF(COUNTIFS(Delivery[Driver ID], Delivery[[#This Row],[Driver ID]]) &lt; 16, "Under Utilized","Utilized")), "")</f>
        <v>Utilized</v>
      </c>
      <c r="J757" s="1" t="s">
        <v>16</v>
      </c>
      <c r="K757" s="1" t="s">
        <v>29</v>
      </c>
      <c r="L757" s="1">
        <v>100</v>
      </c>
      <c r="M757" s="1">
        <v>12</v>
      </c>
      <c r="N757" s="1">
        <f>Delivery[[#This Row],[Delivery Time (min)]]-Delivery[[#This Row],[Delays (min)]]</f>
        <v>88</v>
      </c>
      <c r="O757" s="1" t="str">
        <f>IF(Delivery[[#This Row],[Delays (min)]]&gt;0,"Delayed", "On time")</f>
        <v>Delayed</v>
      </c>
      <c r="P757" s="1" t="str">
        <f>IF(Delivery[[#This Row],[Delays (min)]]&gt;15, "Extremely Delayed", IF(Delivery[[#This Row],[Delays (min)]]=0, "On time",  "Delayed"))</f>
        <v>Delayed</v>
      </c>
      <c r="Q757" s="1">
        <f>COUNTA(_xlfn.UNIQUE(Delivery[Driver ID]))</f>
        <v>100</v>
      </c>
      <c r="R757" s="1" t="s">
        <v>25</v>
      </c>
      <c r="S757" s="1">
        <f>COUNTA(_xlfn.UNIQUE(Delivery[Route]))</f>
        <v>5</v>
      </c>
      <c r="T757" s="1" t="s">
        <v>32</v>
      </c>
      <c r="U757" s="1" t="s">
        <v>27</v>
      </c>
      <c r="V757" s="1" t="s">
        <v>41</v>
      </c>
      <c r="W757" s="2">
        <v>45170.400000000001</v>
      </c>
    </row>
    <row r="758" spans="1:23" ht="15.75" customHeight="1" x14ac:dyDescent="0.35">
      <c r="A758" s="1">
        <v>1757</v>
      </c>
      <c r="B758" s="1" t="s">
        <v>856</v>
      </c>
      <c r="C758" s="1">
        <f>COUNTA(_xlfn.UNIQUE(Delivery[Delivery City]))</f>
        <v>5</v>
      </c>
      <c r="D758" s="1" t="s">
        <v>159</v>
      </c>
      <c r="E758" s="2">
        <v>45174.45208333333</v>
      </c>
      <c r="F758" s="1" t="s">
        <v>14</v>
      </c>
      <c r="G758" s="1" t="s">
        <v>28</v>
      </c>
      <c r="H758" s="20">
        <f>IFERROR(Delivery[[#This Row],[Delivery Time (min)]]/COUNTIFS(Delivery[Driver ID],Delivery[[#This Row],[Driver ID]]),"")</f>
        <v>7.2666666666666666</v>
      </c>
      <c r="I758" s="17" t="str">
        <f>IFERROR((IF(COUNTIFS(Delivery[Driver ID], Delivery[[#This Row],[Driver ID]]) &lt; 16, "Under Utilized","Utilized")), "")</f>
        <v>Under Utilized</v>
      </c>
      <c r="J758" s="1" t="s">
        <v>23</v>
      </c>
      <c r="K758" s="1" t="s">
        <v>17</v>
      </c>
      <c r="L758" s="1">
        <v>109</v>
      </c>
      <c r="M758" s="1">
        <v>17</v>
      </c>
      <c r="N758" s="1">
        <f>Delivery[[#This Row],[Delivery Time (min)]]-Delivery[[#This Row],[Delays (min)]]</f>
        <v>92</v>
      </c>
      <c r="O758" s="1" t="str">
        <f>IF(Delivery[[#This Row],[Delays (min)]]&gt;0,"Delayed", "On time")</f>
        <v>Delayed</v>
      </c>
      <c r="P758" s="1" t="str">
        <f>IF(Delivery[[#This Row],[Delays (min)]]&gt;15, "Extremely Delayed", IF(Delivery[[#This Row],[Delays (min)]]=0, "On time",  "Delayed"))</f>
        <v>Extremely Delayed</v>
      </c>
      <c r="Q758" s="1">
        <f>COUNTA(_xlfn.UNIQUE(Delivery[Driver ID]))</f>
        <v>100</v>
      </c>
      <c r="R758" s="1" t="s">
        <v>25</v>
      </c>
      <c r="S758" s="1">
        <f>COUNTA(_xlfn.UNIQUE(Delivery[Route]))</f>
        <v>5</v>
      </c>
      <c r="T758" s="1" t="s">
        <v>26</v>
      </c>
      <c r="U758" s="1" t="s">
        <v>27</v>
      </c>
      <c r="V758" s="1" t="s">
        <v>37</v>
      </c>
      <c r="W758" s="2">
        <v>45170.393055555556</v>
      </c>
    </row>
    <row r="759" spans="1:23" ht="15.75" customHeight="1" x14ac:dyDescent="0.35">
      <c r="A759" s="1">
        <v>1758</v>
      </c>
      <c r="B759" s="1" t="s">
        <v>269</v>
      </c>
      <c r="C759" s="1">
        <f>COUNTA(_xlfn.UNIQUE(Delivery[Delivery City]))</f>
        <v>5</v>
      </c>
      <c r="D759" s="1" t="s">
        <v>154</v>
      </c>
      <c r="E759" s="2">
        <v>45174.580555555556</v>
      </c>
      <c r="F759" s="1" t="s">
        <v>38</v>
      </c>
      <c r="G759" s="1" t="s">
        <v>120</v>
      </c>
      <c r="H759" s="20">
        <f>IFERROR(Delivery[[#This Row],[Delivery Time (min)]]/COUNTIFS(Delivery[Driver ID],Delivery[[#This Row],[Driver ID]]),"")</f>
        <v>6.7142857142857144</v>
      </c>
      <c r="I759" s="17" t="str">
        <f>IFERROR((IF(COUNTIFS(Delivery[Driver ID], Delivery[[#This Row],[Driver ID]]) &lt; 16, "Under Utilized","Utilized")), "")</f>
        <v>Under Utilized</v>
      </c>
      <c r="J759" s="1" t="s">
        <v>34</v>
      </c>
      <c r="K759" s="1" t="s">
        <v>17</v>
      </c>
      <c r="L759" s="1">
        <v>94</v>
      </c>
      <c r="M759" s="1">
        <v>23</v>
      </c>
      <c r="N759" s="1">
        <f>Delivery[[#This Row],[Delivery Time (min)]]-Delivery[[#This Row],[Delays (min)]]</f>
        <v>71</v>
      </c>
      <c r="O759" s="1" t="str">
        <f>IF(Delivery[[#This Row],[Delays (min)]]&gt;0,"Delayed", "On time")</f>
        <v>Delayed</v>
      </c>
      <c r="P759" s="1" t="str">
        <f>IF(Delivery[[#This Row],[Delays (min)]]&gt;15, "Extremely Delayed", IF(Delivery[[#This Row],[Delays (min)]]=0, "On time",  "Delayed"))</f>
        <v>Extremely Delayed</v>
      </c>
      <c r="Q759" s="1">
        <f>COUNTA(_xlfn.UNIQUE(Delivery[Driver ID]))</f>
        <v>100</v>
      </c>
      <c r="R759" s="1" t="s">
        <v>30</v>
      </c>
      <c r="S759" s="1">
        <f>COUNTA(_xlfn.UNIQUE(Delivery[Route]))</f>
        <v>5</v>
      </c>
      <c r="T759" s="1" t="s">
        <v>19</v>
      </c>
      <c r="U759" s="1" t="s">
        <v>27</v>
      </c>
      <c r="V759" s="1" t="s">
        <v>41</v>
      </c>
      <c r="W759" s="2">
        <v>45170.481944444444</v>
      </c>
    </row>
    <row r="760" spans="1:23" ht="15.75" customHeight="1" x14ac:dyDescent="0.35">
      <c r="A760" s="1">
        <v>1759</v>
      </c>
      <c r="B760" s="1" t="s">
        <v>857</v>
      </c>
      <c r="C760" s="1">
        <f>COUNTA(_xlfn.UNIQUE(Delivery[Delivery City]))</f>
        <v>5</v>
      </c>
      <c r="D760" s="1" t="s">
        <v>159</v>
      </c>
      <c r="E760" s="2">
        <v>45171.362500000003</v>
      </c>
      <c r="F760" s="1" t="s">
        <v>38</v>
      </c>
      <c r="G760" s="1" t="s">
        <v>107</v>
      </c>
      <c r="H760" s="20">
        <f>IFERROR(Delivery[[#This Row],[Delivery Time (min)]]/COUNTIFS(Delivery[Driver ID],Delivery[[#This Row],[Driver ID]]),"")</f>
        <v>13.75</v>
      </c>
      <c r="I760" s="17" t="str">
        <f>IFERROR((IF(COUNTIFS(Delivery[Driver ID], Delivery[[#This Row],[Driver ID]]) &lt; 16, "Under Utilized","Utilized")), "")</f>
        <v>Under Utilized</v>
      </c>
      <c r="J760" s="1" t="s">
        <v>23</v>
      </c>
      <c r="K760" s="1" t="s">
        <v>35</v>
      </c>
      <c r="L760" s="1">
        <v>165</v>
      </c>
      <c r="M760" s="1">
        <v>21</v>
      </c>
      <c r="N760" s="1">
        <f>Delivery[[#This Row],[Delivery Time (min)]]-Delivery[[#This Row],[Delays (min)]]</f>
        <v>144</v>
      </c>
      <c r="O760" s="1" t="str">
        <f>IF(Delivery[[#This Row],[Delays (min)]]&gt;0,"Delayed", "On time")</f>
        <v>Delayed</v>
      </c>
      <c r="P760" s="1" t="str">
        <f>IF(Delivery[[#This Row],[Delays (min)]]&gt;15, "Extremely Delayed", IF(Delivery[[#This Row],[Delays (min)]]=0, "On time",  "Delayed"))</f>
        <v>Extremely Delayed</v>
      </c>
      <c r="Q760" s="1">
        <f>COUNTA(_xlfn.UNIQUE(Delivery[Driver ID]))</f>
        <v>100</v>
      </c>
      <c r="R760" s="1" t="s">
        <v>18</v>
      </c>
      <c r="S760" s="1">
        <f>COUNTA(_xlfn.UNIQUE(Delivery[Route]))</f>
        <v>5</v>
      </c>
      <c r="T760" s="1" t="s">
        <v>32</v>
      </c>
      <c r="U760" s="1" t="s">
        <v>20</v>
      </c>
      <c r="V760" s="1" t="s">
        <v>37</v>
      </c>
      <c r="W760" s="2">
        <v>45170.519444444442</v>
      </c>
    </row>
    <row r="761" spans="1:23" ht="15.75" customHeight="1" x14ac:dyDescent="0.35">
      <c r="A761" s="1">
        <v>1760</v>
      </c>
      <c r="B761" s="1" t="s">
        <v>858</v>
      </c>
      <c r="C761" s="1">
        <f>COUNTA(_xlfn.UNIQUE(Delivery[Delivery City]))</f>
        <v>5</v>
      </c>
      <c r="D761" s="1" t="s">
        <v>167</v>
      </c>
      <c r="E761" s="2">
        <v>45172.672222222223</v>
      </c>
      <c r="F761" s="1" t="s">
        <v>14</v>
      </c>
      <c r="G761" s="1" t="s">
        <v>15</v>
      </c>
      <c r="H761" s="20">
        <f>IFERROR(Delivery[[#This Row],[Delivery Time (min)]]/COUNTIFS(Delivery[Driver ID],Delivery[[#This Row],[Driver ID]]),"")</f>
        <v>6.0625</v>
      </c>
      <c r="I761" s="17" t="str">
        <f>IFERROR((IF(COUNTIFS(Delivery[Driver ID], Delivery[[#This Row],[Driver ID]]) &lt; 16, "Under Utilized","Utilized")), "")</f>
        <v>Utilized</v>
      </c>
      <c r="J761" s="1" t="s">
        <v>23</v>
      </c>
      <c r="K761" s="1" t="s">
        <v>35</v>
      </c>
      <c r="L761" s="1">
        <v>97</v>
      </c>
      <c r="M761" s="1">
        <v>10</v>
      </c>
      <c r="N761" s="1">
        <f>Delivery[[#This Row],[Delivery Time (min)]]-Delivery[[#This Row],[Delays (min)]]</f>
        <v>87</v>
      </c>
      <c r="O761" s="1" t="str">
        <f>IF(Delivery[[#This Row],[Delays (min)]]&gt;0,"Delayed", "On time")</f>
        <v>Delayed</v>
      </c>
      <c r="P761" s="1" t="str">
        <f>IF(Delivery[[#This Row],[Delays (min)]]&gt;15, "Extremely Delayed", IF(Delivery[[#This Row],[Delays (min)]]=0, "On time",  "Delayed"))</f>
        <v>Delayed</v>
      </c>
      <c r="Q761" s="1">
        <f>COUNTA(_xlfn.UNIQUE(Delivery[Driver ID]))</f>
        <v>100</v>
      </c>
      <c r="R761" s="1" t="s">
        <v>18</v>
      </c>
      <c r="S761" s="1">
        <f>COUNTA(_xlfn.UNIQUE(Delivery[Route]))</f>
        <v>5</v>
      </c>
      <c r="T761" s="1" t="s">
        <v>43</v>
      </c>
      <c r="U761" s="1" t="s">
        <v>36</v>
      </c>
      <c r="V761" s="1" t="s">
        <v>21</v>
      </c>
      <c r="W761" s="2">
        <v>45170.640972222223</v>
      </c>
    </row>
    <row r="762" spans="1:23" ht="15.75" customHeight="1" x14ac:dyDescent="0.35">
      <c r="A762" s="1">
        <v>1761</v>
      </c>
      <c r="B762" s="1" t="s">
        <v>859</v>
      </c>
      <c r="C762" s="1">
        <f>COUNTA(_xlfn.UNIQUE(Delivery[Delivery City]))</f>
        <v>5</v>
      </c>
      <c r="D762" s="1" t="s">
        <v>150</v>
      </c>
      <c r="E762" s="2">
        <v>45170.631944444445</v>
      </c>
      <c r="F762" s="1" t="s">
        <v>14</v>
      </c>
      <c r="G762" s="1" t="s">
        <v>94</v>
      </c>
      <c r="H762" s="20">
        <f>IFERROR(Delivery[[#This Row],[Delivery Time (min)]]/COUNTIFS(Delivery[Driver ID],Delivery[[#This Row],[Driver ID]]),"")</f>
        <v>9.4090909090909083</v>
      </c>
      <c r="I762" s="17" t="str">
        <f>IFERROR((IF(COUNTIFS(Delivery[Driver ID], Delivery[[#This Row],[Driver ID]]) &lt; 16, "Under Utilized","Utilized")), "")</f>
        <v>Utilized</v>
      </c>
      <c r="J762" s="1" t="s">
        <v>16</v>
      </c>
      <c r="K762" s="1" t="s">
        <v>47</v>
      </c>
      <c r="L762" s="1">
        <v>207</v>
      </c>
      <c r="M762" s="1">
        <v>6</v>
      </c>
      <c r="N762" s="1">
        <f>Delivery[[#This Row],[Delivery Time (min)]]-Delivery[[#This Row],[Delays (min)]]</f>
        <v>201</v>
      </c>
      <c r="O762" s="1" t="str">
        <f>IF(Delivery[[#This Row],[Delays (min)]]&gt;0,"Delayed", "On time")</f>
        <v>Delayed</v>
      </c>
      <c r="P762" s="1" t="str">
        <f>IF(Delivery[[#This Row],[Delays (min)]]&gt;15, "Extremely Delayed", IF(Delivery[[#This Row],[Delays (min)]]=0, "On time",  "Delayed"))</f>
        <v>Delayed</v>
      </c>
      <c r="Q762" s="1">
        <f>COUNTA(_xlfn.UNIQUE(Delivery[Driver ID]))</f>
        <v>100</v>
      </c>
      <c r="R762" s="1" t="s">
        <v>18</v>
      </c>
      <c r="S762" s="1">
        <f>COUNTA(_xlfn.UNIQUE(Delivery[Route]))</f>
        <v>5</v>
      </c>
      <c r="T762" s="1" t="s">
        <v>40</v>
      </c>
      <c r="U762" s="1" t="s">
        <v>36</v>
      </c>
      <c r="V762" s="1" t="s">
        <v>21</v>
      </c>
      <c r="W762" s="2">
        <v>45170.5</v>
      </c>
    </row>
    <row r="763" spans="1:23" ht="15.75" customHeight="1" x14ac:dyDescent="0.35">
      <c r="A763" s="1">
        <v>1762</v>
      </c>
      <c r="B763" s="1" t="s">
        <v>860</v>
      </c>
      <c r="C763" s="1">
        <f>COUNTA(_xlfn.UNIQUE(Delivery[Delivery City]))</f>
        <v>5</v>
      </c>
      <c r="D763" s="1" t="s">
        <v>154</v>
      </c>
      <c r="E763" s="2">
        <v>45173.34097222222</v>
      </c>
      <c r="F763" s="1" t="s">
        <v>14</v>
      </c>
      <c r="G763" s="1" t="s">
        <v>81</v>
      </c>
      <c r="H763" s="20">
        <f>IFERROR(Delivery[[#This Row],[Delivery Time (min)]]/COUNTIFS(Delivery[Driver ID],Delivery[[#This Row],[Driver ID]]),"")</f>
        <v>8.44</v>
      </c>
      <c r="I763" s="17" t="str">
        <f>IFERROR((IF(COUNTIFS(Delivery[Driver ID], Delivery[[#This Row],[Driver ID]]) &lt; 16, "Under Utilized","Utilized")), "")</f>
        <v>Utilized</v>
      </c>
      <c r="J763" s="1" t="s">
        <v>23</v>
      </c>
      <c r="K763" s="1" t="s">
        <v>29</v>
      </c>
      <c r="L763" s="1">
        <v>211</v>
      </c>
      <c r="M763" s="1">
        <v>26</v>
      </c>
      <c r="N763" s="1">
        <f>Delivery[[#This Row],[Delivery Time (min)]]-Delivery[[#This Row],[Delays (min)]]</f>
        <v>185</v>
      </c>
      <c r="O763" s="1" t="str">
        <f>IF(Delivery[[#This Row],[Delays (min)]]&gt;0,"Delayed", "On time")</f>
        <v>Delayed</v>
      </c>
      <c r="P763" s="1" t="str">
        <f>IF(Delivery[[#This Row],[Delays (min)]]&gt;15, "Extremely Delayed", IF(Delivery[[#This Row],[Delays (min)]]=0, "On time",  "Delayed"))</f>
        <v>Extremely Delayed</v>
      </c>
      <c r="Q763" s="1">
        <f>COUNTA(_xlfn.UNIQUE(Delivery[Driver ID]))</f>
        <v>100</v>
      </c>
      <c r="R763" s="1" t="s">
        <v>30</v>
      </c>
      <c r="S763" s="1">
        <f>COUNTA(_xlfn.UNIQUE(Delivery[Route]))</f>
        <v>5</v>
      </c>
      <c r="T763" s="1" t="s">
        <v>40</v>
      </c>
      <c r="U763" s="1" t="s">
        <v>36</v>
      </c>
      <c r="V763" s="1" t="s">
        <v>37</v>
      </c>
      <c r="W763" s="2">
        <v>45170.705555555556</v>
      </c>
    </row>
    <row r="764" spans="1:23" ht="15.75" customHeight="1" x14ac:dyDescent="0.35">
      <c r="A764" s="1">
        <v>1763</v>
      </c>
      <c r="B764" s="1" t="s">
        <v>861</v>
      </c>
      <c r="C764" s="1">
        <f>COUNTA(_xlfn.UNIQUE(Delivery[Delivery City]))</f>
        <v>5</v>
      </c>
      <c r="D764" s="1" t="s">
        <v>167</v>
      </c>
      <c r="E764" s="2">
        <v>45172.523611111108</v>
      </c>
      <c r="F764" s="1" t="s">
        <v>14</v>
      </c>
      <c r="G764" s="1" t="s">
        <v>51</v>
      </c>
      <c r="H764" s="20">
        <f>IFERROR(Delivery[[#This Row],[Delivery Time (min)]]/COUNTIFS(Delivery[Driver ID],Delivery[[#This Row],[Driver ID]]),"")</f>
        <v>9.5384615384615383</v>
      </c>
      <c r="I764" s="17" t="str">
        <f>IFERROR((IF(COUNTIFS(Delivery[Driver ID], Delivery[[#This Row],[Driver ID]]) &lt; 16, "Under Utilized","Utilized")), "")</f>
        <v>Under Utilized</v>
      </c>
      <c r="J764" s="1" t="s">
        <v>34</v>
      </c>
      <c r="K764" s="1" t="s">
        <v>24</v>
      </c>
      <c r="L764" s="1">
        <v>124</v>
      </c>
      <c r="M764" s="1">
        <v>10</v>
      </c>
      <c r="N764" s="1">
        <f>Delivery[[#This Row],[Delivery Time (min)]]-Delivery[[#This Row],[Delays (min)]]</f>
        <v>114</v>
      </c>
      <c r="O764" s="1" t="str">
        <f>IF(Delivery[[#This Row],[Delays (min)]]&gt;0,"Delayed", "On time")</f>
        <v>Delayed</v>
      </c>
      <c r="P764" s="1" t="str">
        <f>IF(Delivery[[#This Row],[Delays (min)]]&gt;15, "Extremely Delayed", IF(Delivery[[#This Row],[Delays (min)]]=0, "On time",  "Delayed"))</f>
        <v>Delayed</v>
      </c>
      <c r="Q764" s="1">
        <f>COUNTA(_xlfn.UNIQUE(Delivery[Driver ID]))</f>
        <v>100</v>
      </c>
      <c r="R764" s="1" t="s">
        <v>25</v>
      </c>
      <c r="S764" s="1">
        <f>COUNTA(_xlfn.UNIQUE(Delivery[Route]))</f>
        <v>5</v>
      </c>
      <c r="T764" s="1" t="s">
        <v>26</v>
      </c>
      <c r="U764" s="1" t="s">
        <v>27</v>
      </c>
      <c r="V764" s="1" t="s">
        <v>21</v>
      </c>
      <c r="W764" s="2">
        <v>45170.537499999999</v>
      </c>
    </row>
    <row r="765" spans="1:23" ht="15.75" customHeight="1" x14ac:dyDescent="0.35">
      <c r="A765" s="1">
        <v>1764</v>
      </c>
      <c r="B765" s="1" t="s">
        <v>862</v>
      </c>
      <c r="C765" s="1">
        <f>COUNTA(_xlfn.UNIQUE(Delivery[Delivery City]))</f>
        <v>5</v>
      </c>
      <c r="D765" s="1" t="s">
        <v>150</v>
      </c>
      <c r="E765" s="2">
        <v>45172.463888888888</v>
      </c>
      <c r="F765" s="1" t="s">
        <v>14</v>
      </c>
      <c r="G765" s="1" t="s">
        <v>137</v>
      </c>
      <c r="H765" s="20">
        <f>IFERROR(Delivery[[#This Row],[Delivery Time (min)]]/COUNTIFS(Delivery[Driver ID],Delivery[[#This Row],[Driver ID]]),"")</f>
        <v>7.1428571428571432</v>
      </c>
      <c r="I765" s="17" t="str">
        <f>IFERROR((IF(COUNTIFS(Delivery[Driver ID], Delivery[[#This Row],[Driver ID]]) &lt; 16, "Under Utilized","Utilized")), "")</f>
        <v>Utilized</v>
      </c>
      <c r="J765" s="1" t="s">
        <v>23</v>
      </c>
      <c r="K765" s="1" t="s">
        <v>29</v>
      </c>
      <c r="L765" s="1">
        <v>150</v>
      </c>
      <c r="M765" s="1">
        <v>22</v>
      </c>
      <c r="N765" s="1">
        <f>Delivery[[#This Row],[Delivery Time (min)]]-Delivery[[#This Row],[Delays (min)]]</f>
        <v>128</v>
      </c>
      <c r="O765" s="1" t="str">
        <f>IF(Delivery[[#This Row],[Delays (min)]]&gt;0,"Delayed", "On time")</f>
        <v>Delayed</v>
      </c>
      <c r="P765" s="1" t="str">
        <f>IF(Delivery[[#This Row],[Delays (min)]]&gt;15, "Extremely Delayed", IF(Delivery[[#This Row],[Delays (min)]]=0, "On time",  "Delayed"))</f>
        <v>Extremely Delayed</v>
      </c>
      <c r="Q765" s="1">
        <f>COUNTA(_xlfn.UNIQUE(Delivery[Driver ID]))</f>
        <v>100</v>
      </c>
      <c r="R765" s="1" t="s">
        <v>18</v>
      </c>
      <c r="S765" s="1">
        <f>COUNTA(_xlfn.UNIQUE(Delivery[Route]))</f>
        <v>5</v>
      </c>
      <c r="T765" s="1" t="s">
        <v>19</v>
      </c>
      <c r="U765" s="1" t="s">
        <v>36</v>
      </c>
      <c r="V765" s="1" t="s">
        <v>21</v>
      </c>
      <c r="W765" s="2">
        <v>45170.732638888891</v>
      </c>
    </row>
    <row r="766" spans="1:23" ht="15.75" customHeight="1" x14ac:dyDescent="0.35">
      <c r="A766" s="1">
        <v>1765</v>
      </c>
      <c r="B766" s="1" t="s">
        <v>863</v>
      </c>
      <c r="C766" s="1">
        <f>COUNTA(_xlfn.UNIQUE(Delivery[Delivery City]))</f>
        <v>5</v>
      </c>
      <c r="D766" s="1" t="s">
        <v>159</v>
      </c>
      <c r="E766" s="2">
        <v>45171.344444444447</v>
      </c>
      <c r="F766" s="1" t="s">
        <v>14</v>
      </c>
      <c r="G766" s="1" t="s">
        <v>28</v>
      </c>
      <c r="H766" s="20">
        <f>IFERROR(Delivery[[#This Row],[Delivery Time (min)]]/COUNTIFS(Delivery[Driver ID],Delivery[[#This Row],[Driver ID]]),"")</f>
        <v>4.8666666666666663</v>
      </c>
      <c r="I766" s="17" t="str">
        <f>IFERROR((IF(COUNTIFS(Delivery[Driver ID], Delivery[[#This Row],[Driver ID]]) &lt; 16, "Under Utilized","Utilized")), "")</f>
        <v>Under Utilized</v>
      </c>
      <c r="J766" s="1" t="s">
        <v>23</v>
      </c>
      <c r="K766" s="1" t="s">
        <v>29</v>
      </c>
      <c r="L766" s="1">
        <v>73</v>
      </c>
      <c r="M766" s="1">
        <v>1</v>
      </c>
      <c r="N766" s="1">
        <f>Delivery[[#This Row],[Delivery Time (min)]]-Delivery[[#This Row],[Delays (min)]]</f>
        <v>72</v>
      </c>
      <c r="O766" s="1" t="str">
        <f>IF(Delivery[[#This Row],[Delays (min)]]&gt;0,"Delayed", "On time")</f>
        <v>Delayed</v>
      </c>
      <c r="P766" s="1" t="str">
        <f>IF(Delivery[[#This Row],[Delays (min)]]&gt;15, "Extremely Delayed", IF(Delivery[[#This Row],[Delays (min)]]=0, "On time",  "Delayed"))</f>
        <v>Delayed</v>
      </c>
      <c r="Q766" s="1">
        <f>COUNTA(_xlfn.UNIQUE(Delivery[Driver ID]))</f>
        <v>100</v>
      </c>
      <c r="R766" s="1" t="s">
        <v>30</v>
      </c>
      <c r="S766" s="1">
        <f>COUNTA(_xlfn.UNIQUE(Delivery[Route]))</f>
        <v>5</v>
      </c>
      <c r="T766" s="1" t="s">
        <v>26</v>
      </c>
      <c r="U766" s="1" t="s">
        <v>20</v>
      </c>
      <c r="V766" s="1" t="s">
        <v>21</v>
      </c>
      <c r="W766" s="2">
        <v>45170.535416666666</v>
      </c>
    </row>
    <row r="767" spans="1:23" ht="15.75" customHeight="1" x14ac:dyDescent="0.35">
      <c r="A767" s="1">
        <v>1766</v>
      </c>
      <c r="B767" s="1" t="s">
        <v>864</v>
      </c>
      <c r="C767" s="1">
        <f>COUNTA(_xlfn.UNIQUE(Delivery[Delivery City]))</f>
        <v>5</v>
      </c>
      <c r="D767" s="1" t="s">
        <v>167</v>
      </c>
      <c r="E767" s="2">
        <v>45177.511805555558</v>
      </c>
      <c r="F767" s="1" t="s">
        <v>14</v>
      </c>
      <c r="G767" s="1" t="s">
        <v>62</v>
      </c>
      <c r="H767" s="20">
        <f>IFERROR(Delivery[[#This Row],[Delivery Time (min)]]/COUNTIFS(Delivery[Driver ID],Delivery[[#This Row],[Driver ID]]),"")</f>
        <v>10.307692307692308</v>
      </c>
      <c r="I767" s="17" t="str">
        <f>IFERROR((IF(COUNTIFS(Delivery[Driver ID], Delivery[[#This Row],[Driver ID]]) &lt; 16, "Under Utilized","Utilized")), "")</f>
        <v>Under Utilized</v>
      </c>
      <c r="J767" s="1" t="s">
        <v>34</v>
      </c>
      <c r="K767" s="1" t="s">
        <v>24</v>
      </c>
      <c r="L767" s="1">
        <v>134</v>
      </c>
      <c r="M767" s="1">
        <v>13</v>
      </c>
      <c r="N767" s="1">
        <f>Delivery[[#This Row],[Delivery Time (min)]]-Delivery[[#This Row],[Delays (min)]]</f>
        <v>121</v>
      </c>
      <c r="O767" s="1" t="str">
        <f>IF(Delivery[[#This Row],[Delays (min)]]&gt;0,"Delayed", "On time")</f>
        <v>Delayed</v>
      </c>
      <c r="P767" s="1" t="str">
        <f>IF(Delivery[[#This Row],[Delays (min)]]&gt;15, "Extremely Delayed", IF(Delivery[[#This Row],[Delays (min)]]=0, "On time",  "Delayed"))</f>
        <v>Delayed</v>
      </c>
      <c r="Q767" s="1">
        <f>COUNTA(_xlfn.UNIQUE(Delivery[Driver ID]))</f>
        <v>100</v>
      </c>
      <c r="R767" s="1" t="s">
        <v>30</v>
      </c>
      <c r="S767" s="1">
        <f>COUNTA(_xlfn.UNIQUE(Delivery[Route]))</f>
        <v>5</v>
      </c>
      <c r="T767" s="1" t="s">
        <v>19</v>
      </c>
      <c r="U767" s="1" t="s">
        <v>20</v>
      </c>
      <c r="V767" s="1" t="s">
        <v>21</v>
      </c>
      <c r="W767" s="2">
        <v>45170.374305555553</v>
      </c>
    </row>
    <row r="768" spans="1:23" ht="15.75" customHeight="1" x14ac:dyDescent="0.35">
      <c r="A768" s="1">
        <v>1767</v>
      </c>
      <c r="B768" s="1" t="s">
        <v>865</v>
      </c>
      <c r="C768" s="1">
        <f>COUNTA(_xlfn.UNIQUE(Delivery[Delivery City]))</f>
        <v>5</v>
      </c>
      <c r="D768" s="1" t="s">
        <v>150</v>
      </c>
      <c r="E768" s="2">
        <v>45173.52847222222</v>
      </c>
      <c r="F768" s="1" t="s">
        <v>14</v>
      </c>
      <c r="G768" s="1" t="s">
        <v>124</v>
      </c>
      <c r="H768" s="20">
        <f>IFERROR(Delivery[[#This Row],[Delivery Time (min)]]/COUNTIFS(Delivery[Driver ID],Delivery[[#This Row],[Driver ID]]),"")</f>
        <v>7.7727272727272725</v>
      </c>
      <c r="I768" s="17" t="str">
        <f>IFERROR((IF(COUNTIFS(Delivery[Driver ID], Delivery[[#This Row],[Driver ID]]) &lt; 16, "Under Utilized","Utilized")), "")</f>
        <v>Utilized</v>
      </c>
      <c r="J768" s="1" t="s">
        <v>23</v>
      </c>
      <c r="K768" s="1" t="s">
        <v>17</v>
      </c>
      <c r="L768" s="1">
        <v>171</v>
      </c>
      <c r="M768" s="1">
        <v>2</v>
      </c>
      <c r="N768" s="1">
        <f>Delivery[[#This Row],[Delivery Time (min)]]-Delivery[[#This Row],[Delays (min)]]</f>
        <v>169</v>
      </c>
      <c r="O768" s="1" t="str">
        <f>IF(Delivery[[#This Row],[Delays (min)]]&gt;0,"Delayed", "On time")</f>
        <v>Delayed</v>
      </c>
      <c r="P768" s="1" t="str">
        <f>IF(Delivery[[#This Row],[Delays (min)]]&gt;15, "Extremely Delayed", IF(Delivery[[#This Row],[Delays (min)]]=0, "On time",  "Delayed"))</f>
        <v>Delayed</v>
      </c>
      <c r="Q768" s="1">
        <f>COUNTA(_xlfn.UNIQUE(Delivery[Driver ID]))</f>
        <v>100</v>
      </c>
      <c r="R768" s="1" t="s">
        <v>18</v>
      </c>
      <c r="S768" s="1">
        <f>COUNTA(_xlfn.UNIQUE(Delivery[Route]))</f>
        <v>5</v>
      </c>
      <c r="T768" s="1" t="s">
        <v>26</v>
      </c>
      <c r="U768" s="1" t="s">
        <v>20</v>
      </c>
      <c r="V768" s="1" t="s">
        <v>21</v>
      </c>
      <c r="W768" s="2">
        <v>45170.631249999999</v>
      </c>
    </row>
    <row r="769" spans="1:23" ht="15.75" customHeight="1" x14ac:dyDescent="0.35">
      <c r="A769" s="1">
        <v>1768</v>
      </c>
      <c r="B769" s="1" t="s">
        <v>866</v>
      </c>
      <c r="C769" s="1">
        <f>COUNTA(_xlfn.UNIQUE(Delivery[Delivery City]))</f>
        <v>5</v>
      </c>
      <c r="D769" s="1" t="s">
        <v>167</v>
      </c>
      <c r="E769" s="2">
        <v>45171.457638888889</v>
      </c>
      <c r="F769" s="1" t="s">
        <v>14</v>
      </c>
      <c r="G769" s="1" t="s">
        <v>42</v>
      </c>
      <c r="H769" s="20">
        <f>IFERROR(Delivery[[#This Row],[Delivery Time (min)]]/COUNTIFS(Delivery[Driver ID],Delivery[[#This Row],[Driver ID]]),"")</f>
        <v>3.3888888888888888</v>
      </c>
      <c r="I769" s="17" t="str">
        <f>IFERROR((IF(COUNTIFS(Delivery[Driver ID], Delivery[[#This Row],[Driver ID]]) &lt; 16, "Under Utilized","Utilized")), "")</f>
        <v>Utilized</v>
      </c>
      <c r="J769" s="1" t="s">
        <v>16</v>
      </c>
      <c r="K769" s="1" t="s">
        <v>29</v>
      </c>
      <c r="L769" s="1">
        <v>61</v>
      </c>
      <c r="M769" s="1">
        <v>6</v>
      </c>
      <c r="N769" s="1">
        <f>Delivery[[#This Row],[Delivery Time (min)]]-Delivery[[#This Row],[Delays (min)]]</f>
        <v>55</v>
      </c>
      <c r="O769" s="1" t="str">
        <f>IF(Delivery[[#This Row],[Delays (min)]]&gt;0,"Delayed", "On time")</f>
        <v>Delayed</v>
      </c>
      <c r="P769" s="1" t="str">
        <f>IF(Delivery[[#This Row],[Delays (min)]]&gt;15, "Extremely Delayed", IF(Delivery[[#This Row],[Delays (min)]]=0, "On time",  "Delayed"))</f>
        <v>Delayed</v>
      </c>
      <c r="Q769" s="1">
        <f>COUNTA(_xlfn.UNIQUE(Delivery[Driver ID]))</f>
        <v>100</v>
      </c>
      <c r="R769" s="1" t="s">
        <v>25</v>
      </c>
      <c r="S769" s="1">
        <f>COUNTA(_xlfn.UNIQUE(Delivery[Route]))</f>
        <v>5</v>
      </c>
      <c r="T769" s="1" t="s">
        <v>43</v>
      </c>
      <c r="U769" s="1" t="s">
        <v>27</v>
      </c>
      <c r="V769" s="1" t="s">
        <v>41</v>
      </c>
      <c r="W769" s="2">
        <v>45170.462500000001</v>
      </c>
    </row>
    <row r="770" spans="1:23" ht="15.75" customHeight="1" x14ac:dyDescent="0.35">
      <c r="A770" s="1">
        <v>1769</v>
      </c>
      <c r="B770" s="1" t="s">
        <v>530</v>
      </c>
      <c r="C770" s="1">
        <f>COUNTA(_xlfn.UNIQUE(Delivery[Delivery City]))</f>
        <v>5</v>
      </c>
      <c r="D770" s="1" t="s">
        <v>154</v>
      </c>
      <c r="E770" s="2">
        <v>45175.393055555556</v>
      </c>
      <c r="F770" s="1" t="s">
        <v>38</v>
      </c>
      <c r="G770" s="1" t="s">
        <v>77</v>
      </c>
      <c r="H770" s="20">
        <f>IFERROR(Delivery[[#This Row],[Delivery Time (min)]]/COUNTIFS(Delivery[Driver ID],Delivery[[#This Row],[Driver ID]]),"")</f>
        <v>15.857142857142858</v>
      </c>
      <c r="I770" s="17" t="str">
        <f>IFERROR((IF(COUNTIFS(Delivery[Driver ID], Delivery[[#This Row],[Driver ID]]) &lt; 16, "Under Utilized","Utilized")), "")</f>
        <v>Under Utilized</v>
      </c>
      <c r="J770" s="1" t="s">
        <v>34</v>
      </c>
      <c r="K770" s="1" t="s">
        <v>35</v>
      </c>
      <c r="L770" s="1">
        <v>222</v>
      </c>
      <c r="M770" s="1">
        <v>27</v>
      </c>
      <c r="N770" s="1">
        <f>Delivery[[#This Row],[Delivery Time (min)]]-Delivery[[#This Row],[Delays (min)]]</f>
        <v>195</v>
      </c>
      <c r="O770" s="1" t="str">
        <f>IF(Delivery[[#This Row],[Delays (min)]]&gt;0,"Delayed", "On time")</f>
        <v>Delayed</v>
      </c>
      <c r="P770" s="1" t="str">
        <f>IF(Delivery[[#This Row],[Delays (min)]]&gt;15, "Extremely Delayed", IF(Delivery[[#This Row],[Delays (min)]]=0, "On time",  "Delayed"))</f>
        <v>Extremely Delayed</v>
      </c>
      <c r="Q770" s="1">
        <f>COUNTA(_xlfn.UNIQUE(Delivery[Driver ID]))</f>
        <v>100</v>
      </c>
      <c r="R770" s="1" t="s">
        <v>25</v>
      </c>
      <c r="S770" s="1">
        <f>COUNTA(_xlfn.UNIQUE(Delivery[Route]))</f>
        <v>5</v>
      </c>
      <c r="T770" s="1" t="s">
        <v>32</v>
      </c>
      <c r="U770" s="1" t="s">
        <v>27</v>
      </c>
      <c r="V770" s="1" t="s">
        <v>37</v>
      </c>
      <c r="W770" s="2">
        <v>45170.563888888886</v>
      </c>
    </row>
    <row r="771" spans="1:23" ht="15.75" customHeight="1" x14ac:dyDescent="0.35">
      <c r="A771" s="1">
        <v>1770</v>
      </c>
      <c r="B771" s="1" t="s">
        <v>867</v>
      </c>
      <c r="C771" s="1">
        <f>COUNTA(_xlfn.UNIQUE(Delivery[Delivery City]))</f>
        <v>5</v>
      </c>
      <c r="D771" s="1" t="s">
        <v>154</v>
      </c>
      <c r="E771" s="2">
        <v>45170.488888888889</v>
      </c>
      <c r="F771" s="1" t="s">
        <v>14</v>
      </c>
      <c r="G771" s="1" t="s">
        <v>78</v>
      </c>
      <c r="H771" s="20">
        <f>IFERROR(Delivery[[#This Row],[Delivery Time (min)]]/COUNTIFS(Delivery[Driver ID],Delivery[[#This Row],[Driver ID]]),"")</f>
        <v>3.8571428571428572</v>
      </c>
      <c r="I771" s="17" t="str">
        <f>IFERROR((IF(COUNTIFS(Delivery[Driver ID], Delivery[[#This Row],[Driver ID]]) &lt; 16, "Under Utilized","Utilized")), "")</f>
        <v>Utilized</v>
      </c>
      <c r="J771" s="1" t="s">
        <v>34</v>
      </c>
      <c r="K771" s="1" t="s">
        <v>29</v>
      </c>
      <c r="L771" s="1">
        <v>81</v>
      </c>
      <c r="M771" s="1">
        <v>15</v>
      </c>
      <c r="N771" s="1">
        <f>Delivery[[#This Row],[Delivery Time (min)]]-Delivery[[#This Row],[Delays (min)]]</f>
        <v>66</v>
      </c>
      <c r="O771" s="1" t="str">
        <f>IF(Delivery[[#This Row],[Delays (min)]]&gt;0,"Delayed", "On time")</f>
        <v>Delayed</v>
      </c>
      <c r="P771" s="1" t="str">
        <f>IF(Delivery[[#This Row],[Delays (min)]]&gt;15, "Extremely Delayed", IF(Delivery[[#This Row],[Delays (min)]]=0, "On time",  "Delayed"))</f>
        <v>Delayed</v>
      </c>
      <c r="Q771" s="1">
        <f>COUNTA(_xlfn.UNIQUE(Delivery[Driver ID]))</f>
        <v>100</v>
      </c>
      <c r="R771" s="1" t="s">
        <v>25</v>
      </c>
      <c r="S771" s="1">
        <f>COUNTA(_xlfn.UNIQUE(Delivery[Route]))</f>
        <v>5</v>
      </c>
      <c r="T771" s="1" t="s">
        <v>40</v>
      </c>
      <c r="U771" s="1" t="s">
        <v>36</v>
      </c>
      <c r="V771" s="1" t="s">
        <v>21</v>
      </c>
      <c r="W771" s="2">
        <v>45170.396527777775</v>
      </c>
    </row>
    <row r="772" spans="1:23" ht="15.75" customHeight="1" x14ac:dyDescent="0.35">
      <c r="A772" s="1">
        <v>1771</v>
      </c>
      <c r="B772" s="1" t="s">
        <v>868</v>
      </c>
      <c r="C772" s="1">
        <f>COUNTA(_xlfn.UNIQUE(Delivery[Delivery City]))</f>
        <v>5</v>
      </c>
      <c r="D772" s="1" t="s">
        <v>167</v>
      </c>
      <c r="E772" s="2">
        <v>45170.449305555558</v>
      </c>
      <c r="F772" s="1" t="s">
        <v>14</v>
      </c>
      <c r="G772" s="1" t="s">
        <v>112</v>
      </c>
      <c r="H772" s="20">
        <f>IFERROR(Delivery[[#This Row],[Delivery Time (min)]]/COUNTIFS(Delivery[Driver ID],Delivery[[#This Row],[Driver ID]]),"")</f>
        <v>3.05</v>
      </c>
      <c r="I772" s="17" t="str">
        <f>IFERROR((IF(COUNTIFS(Delivery[Driver ID], Delivery[[#This Row],[Driver ID]]) &lt; 16, "Under Utilized","Utilized")), "")</f>
        <v>Utilized</v>
      </c>
      <c r="J772" s="1" t="s">
        <v>16</v>
      </c>
      <c r="K772" s="1" t="s">
        <v>35</v>
      </c>
      <c r="L772" s="1">
        <v>61</v>
      </c>
      <c r="M772" s="1">
        <v>10</v>
      </c>
      <c r="N772" s="1">
        <f>Delivery[[#This Row],[Delivery Time (min)]]-Delivery[[#This Row],[Delays (min)]]</f>
        <v>51</v>
      </c>
      <c r="O772" s="1" t="str">
        <f>IF(Delivery[[#This Row],[Delays (min)]]&gt;0,"Delayed", "On time")</f>
        <v>Delayed</v>
      </c>
      <c r="P772" s="1" t="str">
        <f>IF(Delivery[[#This Row],[Delays (min)]]&gt;15, "Extremely Delayed", IF(Delivery[[#This Row],[Delays (min)]]=0, "On time",  "Delayed"))</f>
        <v>Delayed</v>
      </c>
      <c r="Q772" s="1">
        <f>COUNTA(_xlfn.UNIQUE(Delivery[Driver ID]))</f>
        <v>100</v>
      </c>
      <c r="R772" s="1" t="s">
        <v>25</v>
      </c>
      <c r="S772" s="1">
        <f>COUNTA(_xlfn.UNIQUE(Delivery[Route]))</f>
        <v>5</v>
      </c>
      <c r="T772" s="1" t="s">
        <v>32</v>
      </c>
      <c r="U772" s="1" t="s">
        <v>27</v>
      </c>
      <c r="V772" s="1" t="s">
        <v>41</v>
      </c>
      <c r="W772" s="2">
        <v>45170.371527777781</v>
      </c>
    </row>
    <row r="773" spans="1:23" ht="15.75" customHeight="1" x14ac:dyDescent="0.35">
      <c r="A773" s="1">
        <v>1772</v>
      </c>
      <c r="B773" s="1" t="s">
        <v>869</v>
      </c>
      <c r="C773" s="1">
        <f>COUNTA(_xlfn.UNIQUE(Delivery[Delivery City]))</f>
        <v>5</v>
      </c>
      <c r="D773" s="1" t="s">
        <v>159</v>
      </c>
      <c r="E773" s="2">
        <v>45173.418055555558</v>
      </c>
      <c r="F773" s="1" t="s">
        <v>14</v>
      </c>
      <c r="G773" s="1" t="s">
        <v>63</v>
      </c>
      <c r="H773" s="20">
        <f>IFERROR(Delivery[[#This Row],[Delivery Time (min)]]/COUNTIFS(Delivery[Driver ID],Delivery[[#This Row],[Driver ID]]),"")</f>
        <v>14.25</v>
      </c>
      <c r="I773" s="17" t="str">
        <f>IFERROR((IF(COUNTIFS(Delivery[Driver ID], Delivery[[#This Row],[Driver ID]]) &lt; 16, "Under Utilized","Utilized")), "")</f>
        <v>Under Utilized</v>
      </c>
      <c r="J773" s="1" t="s">
        <v>16</v>
      </c>
      <c r="K773" s="1" t="s">
        <v>29</v>
      </c>
      <c r="L773" s="1">
        <v>114</v>
      </c>
      <c r="M773" s="1">
        <v>3</v>
      </c>
      <c r="N773" s="1">
        <f>Delivery[[#This Row],[Delivery Time (min)]]-Delivery[[#This Row],[Delays (min)]]</f>
        <v>111</v>
      </c>
      <c r="O773" s="1" t="str">
        <f>IF(Delivery[[#This Row],[Delays (min)]]&gt;0,"Delayed", "On time")</f>
        <v>Delayed</v>
      </c>
      <c r="P773" s="1" t="str">
        <f>IF(Delivery[[#This Row],[Delays (min)]]&gt;15, "Extremely Delayed", IF(Delivery[[#This Row],[Delays (min)]]=0, "On time",  "Delayed"))</f>
        <v>Delayed</v>
      </c>
      <c r="Q773" s="1">
        <f>COUNTA(_xlfn.UNIQUE(Delivery[Driver ID]))</f>
        <v>100</v>
      </c>
      <c r="R773" s="1" t="s">
        <v>30</v>
      </c>
      <c r="S773" s="1">
        <f>COUNTA(_xlfn.UNIQUE(Delivery[Route]))</f>
        <v>5</v>
      </c>
      <c r="T773" s="1" t="s">
        <v>43</v>
      </c>
      <c r="U773" s="1" t="s">
        <v>20</v>
      </c>
      <c r="V773" s="1" t="s">
        <v>41</v>
      </c>
      <c r="W773" s="2">
        <v>45170.409722222219</v>
      </c>
    </row>
    <row r="774" spans="1:23" ht="15.75" customHeight="1" x14ac:dyDescent="0.35">
      <c r="A774" s="1">
        <v>1773</v>
      </c>
      <c r="B774" s="1" t="s">
        <v>654</v>
      </c>
      <c r="C774" s="1">
        <f>COUNTA(_xlfn.UNIQUE(Delivery[Delivery City]))</f>
        <v>5</v>
      </c>
      <c r="D774" s="1" t="s">
        <v>150</v>
      </c>
      <c r="E774" s="2">
        <v>45172.345138888886</v>
      </c>
      <c r="F774" s="1" t="s">
        <v>38</v>
      </c>
      <c r="G774" s="1" t="s">
        <v>68</v>
      </c>
      <c r="H774" s="20">
        <f>IFERROR(Delivery[[#This Row],[Delivery Time (min)]]/COUNTIFS(Delivery[Driver ID],Delivery[[#This Row],[Driver ID]]),"")</f>
        <v>19.833333333333332</v>
      </c>
      <c r="I774" s="17" t="str">
        <f>IFERROR((IF(COUNTIFS(Delivery[Driver ID], Delivery[[#This Row],[Driver ID]]) &lt; 16, "Under Utilized","Utilized")), "")</f>
        <v>Under Utilized</v>
      </c>
      <c r="J774" s="1" t="s">
        <v>16</v>
      </c>
      <c r="K774" s="1" t="s">
        <v>29</v>
      </c>
      <c r="L774" s="1">
        <v>238</v>
      </c>
      <c r="M774" s="1">
        <v>9</v>
      </c>
      <c r="N774" s="1">
        <f>Delivery[[#This Row],[Delivery Time (min)]]-Delivery[[#This Row],[Delays (min)]]</f>
        <v>229</v>
      </c>
      <c r="O774" s="1" t="str">
        <f>IF(Delivery[[#This Row],[Delays (min)]]&gt;0,"Delayed", "On time")</f>
        <v>Delayed</v>
      </c>
      <c r="P774" s="1" t="str">
        <f>IF(Delivery[[#This Row],[Delays (min)]]&gt;15, "Extremely Delayed", IF(Delivery[[#This Row],[Delays (min)]]=0, "On time",  "Delayed"))</f>
        <v>Delayed</v>
      </c>
      <c r="Q774" s="1">
        <f>COUNTA(_xlfn.UNIQUE(Delivery[Driver ID]))</f>
        <v>100</v>
      </c>
      <c r="R774" s="1" t="s">
        <v>25</v>
      </c>
      <c r="S774" s="1">
        <f>COUNTA(_xlfn.UNIQUE(Delivery[Route]))</f>
        <v>5</v>
      </c>
      <c r="T774" s="1" t="s">
        <v>43</v>
      </c>
      <c r="U774" s="1" t="s">
        <v>27</v>
      </c>
      <c r="V774" s="1" t="s">
        <v>37</v>
      </c>
      <c r="W774" s="2">
        <v>45170.384027777778</v>
      </c>
    </row>
    <row r="775" spans="1:23" ht="15.75" customHeight="1" x14ac:dyDescent="0.35">
      <c r="A775" s="1">
        <v>1774</v>
      </c>
      <c r="B775" s="1" t="s">
        <v>870</v>
      </c>
      <c r="C775" s="1">
        <f>COUNTA(_xlfn.UNIQUE(Delivery[Delivery City]))</f>
        <v>5</v>
      </c>
      <c r="D775" s="1" t="s">
        <v>154</v>
      </c>
      <c r="E775" s="2">
        <v>45172.495833333334</v>
      </c>
      <c r="F775" s="1" t="s">
        <v>14</v>
      </c>
      <c r="G775" s="1" t="s">
        <v>61</v>
      </c>
      <c r="H775" s="20">
        <f>IFERROR(Delivery[[#This Row],[Delivery Time (min)]]/COUNTIFS(Delivery[Driver ID],Delivery[[#This Row],[Driver ID]]),"")</f>
        <v>9.4705882352941178</v>
      </c>
      <c r="I775" s="17" t="str">
        <f>IFERROR((IF(COUNTIFS(Delivery[Driver ID], Delivery[[#This Row],[Driver ID]]) &lt; 16, "Under Utilized","Utilized")), "")</f>
        <v>Utilized</v>
      </c>
      <c r="J775" s="1" t="s">
        <v>34</v>
      </c>
      <c r="K775" s="1" t="s">
        <v>47</v>
      </c>
      <c r="L775" s="1">
        <v>161</v>
      </c>
      <c r="M775" s="1">
        <v>1</v>
      </c>
      <c r="N775" s="1">
        <f>Delivery[[#This Row],[Delivery Time (min)]]-Delivery[[#This Row],[Delays (min)]]</f>
        <v>160</v>
      </c>
      <c r="O775" s="1" t="str">
        <f>IF(Delivery[[#This Row],[Delays (min)]]&gt;0,"Delayed", "On time")</f>
        <v>Delayed</v>
      </c>
      <c r="P775" s="1" t="str">
        <f>IF(Delivery[[#This Row],[Delays (min)]]&gt;15, "Extremely Delayed", IF(Delivery[[#This Row],[Delays (min)]]=0, "On time",  "Delayed"))</f>
        <v>Delayed</v>
      </c>
      <c r="Q775" s="1">
        <f>COUNTA(_xlfn.UNIQUE(Delivery[Driver ID]))</f>
        <v>100</v>
      </c>
      <c r="R775" s="1" t="s">
        <v>25</v>
      </c>
      <c r="S775" s="1">
        <f>COUNTA(_xlfn.UNIQUE(Delivery[Route]))</f>
        <v>5</v>
      </c>
      <c r="T775" s="1" t="s">
        <v>32</v>
      </c>
      <c r="U775" s="1" t="s">
        <v>20</v>
      </c>
      <c r="V775" s="1" t="s">
        <v>21</v>
      </c>
      <c r="W775" s="2">
        <v>45170.496527777781</v>
      </c>
    </row>
    <row r="776" spans="1:23" ht="15.75" customHeight="1" x14ac:dyDescent="0.35">
      <c r="A776" s="1">
        <v>1775</v>
      </c>
      <c r="B776" s="1" t="s">
        <v>708</v>
      </c>
      <c r="C776" s="1">
        <f>COUNTA(_xlfn.UNIQUE(Delivery[Delivery City]))</f>
        <v>5</v>
      </c>
      <c r="D776" s="1" t="s">
        <v>159</v>
      </c>
      <c r="E776" s="2">
        <v>45177.447916666664</v>
      </c>
      <c r="F776" s="1" t="s">
        <v>38</v>
      </c>
      <c r="G776" s="1" t="s">
        <v>112</v>
      </c>
      <c r="H776" s="20">
        <f>IFERROR(Delivery[[#This Row],[Delivery Time (min)]]/COUNTIFS(Delivery[Driver ID],Delivery[[#This Row],[Driver ID]]),"")</f>
        <v>6.25</v>
      </c>
      <c r="I776" s="17" t="str">
        <f>IFERROR((IF(COUNTIFS(Delivery[Driver ID], Delivery[[#This Row],[Driver ID]]) &lt; 16, "Under Utilized","Utilized")), "")</f>
        <v>Utilized</v>
      </c>
      <c r="J776" s="1" t="s">
        <v>34</v>
      </c>
      <c r="K776" s="1" t="s">
        <v>29</v>
      </c>
      <c r="L776" s="1">
        <v>125</v>
      </c>
      <c r="M776" s="1">
        <v>13</v>
      </c>
      <c r="N776" s="1">
        <f>Delivery[[#This Row],[Delivery Time (min)]]-Delivery[[#This Row],[Delays (min)]]</f>
        <v>112</v>
      </c>
      <c r="O776" s="1" t="str">
        <f>IF(Delivery[[#This Row],[Delays (min)]]&gt;0,"Delayed", "On time")</f>
        <v>Delayed</v>
      </c>
      <c r="P776" s="1" t="str">
        <f>IF(Delivery[[#This Row],[Delays (min)]]&gt;15, "Extremely Delayed", IF(Delivery[[#This Row],[Delays (min)]]=0, "On time",  "Delayed"))</f>
        <v>Delayed</v>
      </c>
      <c r="Q776" s="1">
        <f>COUNTA(_xlfn.UNIQUE(Delivery[Driver ID]))</f>
        <v>100</v>
      </c>
      <c r="R776" s="1" t="s">
        <v>30</v>
      </c>
      <c r="S776" s="1">
        <f>COUNTA(_xlfn.UNIQUE(Delivery[Route]))</f>
        <v>5</v>
      </c>
      <c r="T776" s="1" t="s">
        <v>19</v>
      </c>
      <c r="U776" s="1" t="s">
        <v>27</v>
      </c>
      <c r="V776" s="1" t="s">
        <v>21</v>
      </c>
      <c r="W776" s="2">
        <v>45170.362500000003</v>
      </c>
    </row>
    <row r="777" spans="1:23" ht="15.75" customHeight="1" x14ac:dyDescent="0.35">
      <c r="A777" s="1">
        <v>1776</v>
      </c>
      <c r="B777" s="1" t="s">
        <v>871</v>
      </c>
      <c r="C777" s="1">
        <f>COUNTA(_xlfn.UNIQUE(Delivery[Delivery City]))</f>
        <v>5</v>
      </c>
      <c r="D777" s="1" t="s">
        <v>150</v>
      </c>
      <c r="E777" s="2">
        <v>45172.640277777777</v>
      </c>
      <c r="F777" s="1" t="s">
        <v>14</v>
      </c>
      <c r="G777" s="1" t="s">
        <v>87</v>
      </c>
      <c r="H777" s="20">
        <f>IFERROR(Delivery[[#This Row],[Delivery Time (min)]]/COUNTIFS(Delivery[Driver ID],Delivery[[#This Row],[Driver ID]]),"")</f>
        <v>8.8333333333333339</v>
      </c>
      <c r="I777" s="17" t="str">
        <f>IFERROR((IF(COUNTIFS(Delivery[Driver ID], Delivery[[#This Row],[Driver ID]]) &lt; 16, "Under Utilized","Utilized")), "")</f>
        <v>Utilized</v>
      </c>
      <c r="J777" s="1" t="s">
        <v>16</v>
      </c>
      <c r="K777" s="1" t="s">
        <v>47</v>
      </c>
      <c r="L777" s="1">
        <v>159</v>
      </c>
      <c r="M777" s="1">
        <v>22</v>
      </c>
      <c r="N777" s="1">
        <f>Delivery[[#This Row],[Delivery Time (min)]]-Delivery[[#This Row],[Delays (min)]]</f>
        <v>137</v>
      </c>
      <c r="O777" s="1" t="str">
        <f>IF(Delivery[[#This Row],[Delays (min)]]&gt;0,"Delayed", "On time")</f>
        <v>Delayed</v>
      </c>
      <c r="P777" s="1" t="str">
        <f>IF(Delivery[[#This Row],[Delays (min)]]&gt;15, "Extremely Delayed", IF(Delivery[[#This Row],[Delays (min)]]=0, "On time",  "Delayed"))</f>
        <v>Extremely Delayed</v>
      </c>
      <c r="Q777" s="1">
        <f>COUNTA(_xlfn.UNIQUE(Delivery[Driver ID]))</f>
        <v>100</v>
      </c>
      <c r="R777" s="1" t="s">
        <v>25</v>
      </c>
      <c r="S777" s="1">
        <f>COUNTA(_xlfn.UNIQUE(Delivery[Route]))</f>
        <v>5</v>
      </c>
      <c r="T777" s="1" t="s">
        <v>40</v>
      </c>
      <c r="U777" s="1" t="s">
        <v>20</v>
      </c>
      <c r="V777" s="1" t="s">
        <v>37</v>
      </c>
      <c r="W777" s="2">
        <v>45170.742361111108</v>
      </c>
    </row>
    <row r="778" spans="1:23" ht="15.75" customHeight="1" x14ac:dyDescent="0.35">
      <c r="A778" s="1">
        <v>1777</v>
      </c>
      <c r="B778" s="1" t="s">
        <v>872</v>
      </c>
      <c r="C778" s="1">
        <f>COUNTA(_xlfn.UNIQUE(Delivery[Delivery City]))</f>
        <v>5</v>
      </c>
      <c r="D778" s="1" t="s">
        <v>156</v>
      </c>
      <c r="E778" s="2">
        <v>45175.385416666664</v>
      </c>
      <c r="F778" s="1" t="s">
        <v>14</v>
      </c>
      <c r="G778" s="1" t="s">
        <v>58</v>
      </c>
      <c r="H778" s="20">
        <f>IFERROR(Delivery[[#This Row],[Delivery Time (min)]]/COUNTIFS(Delivery[Driver ID],Delivery[[#This Row],[Driver ID]]),"")</f>
        <v>11.5</v>
      </c>
      <c r="I778" s="17" t="str">
        <f>IFERROR((IF(COUNTIFS(Delivery[Driver ID], Delivery[[#This Row],[Driver ID]]) &lt; 16, "Under Utilized","Utilized")), "")</f>
        <v>Under Utilized</v>
      </c>
      <c r="J778" s="1" t="s">
        <v>16</v>
      </c>
      <c r="K778" s="1" t="s">
        <v>29</v>
      </c>
      <c r="L778" s="1">
        <v>115</v>
      </c>
      <c r="M778" s="1">
        <v>22</v>
      </c>
      <c r="N778" s="1">
        <f>Delivery[[#This Row],[Delivery Time (min)]]-Delivery[[#This Row],[Delays (min)]]</f>
        <v>93</v>
      </c>
      <c r="O778" s="1" t="str">
        <f>IF(Delivery[[#This Row],[Delays (min)]]&gt;0,"Delayed", "On time")</f>
        <v>Delayed</v>
      </c>
      <c r="P778" s="1" t="str">
        <f>IF(Delivery[[#This Row],[Delays (min)]]&gt;15, "Extremely Delayed", IF(Delivery[[#This Row],[Delays (min)]]=0, "On time",  "Delayed"))</f>
        <v>Extremely Delayed</v>
      </c>
      <c r="Q778" s="1">
        <f>COUNTA(_xlfn.UNIQUE(Delivery[Driver ID]))</f>
        <v>100</v>
      </c>
      <c r="R778" s="1" t="s">
        <v>30</v>
      </c>
      <c r="S778" s="1">
        <f>COUNTA(_xlfn.UNIQUE(Delivery[Route]))</f>
        <v>5</v>
      </c>
      <c r="T778" s="1" t="s">
        <v>19</v>
      </c>
      <c r="U778" s="1" t="s">
        <v>36</v>
      </c>
      <c r="V778" s="1" t="s">
        <v>37</v>
      </c>
      <c r="W778" s="2">
        <v>45170.638888888891</v>
      </c>
    </row>
    <row r="779" spans="1:23" ht="15.75" customHeight="1" x14ac:dyDescent="0.35">
      <c r="A779" s="1">
        <v>1778</v>
      </c>
      <c r="B779" s="1" t="s">
        <v>873</v>
      </c>
      <c r="C779" s="1">
        <f>COUNTA(_xlfn.UNIQUE(Delivery[Delivery City]))</f>
        <v>5</v>
      </c>
      <c r="D779" s="1" t="s">
        <v>167</v>
      </c>
      <c r="E779" s="2">
        <v>45172.459722222222</v>
      </c>
      <c r="F779" s="1" t="s">
        <v>14</v>
      </c>
      <c r="G779" s="1" t="s">
        <v>39</v>
      </c>
      <c r="H779" s="20">
        <f>IFERROR(Delivery[[#This Row],[Delivery Time (min)]]/COUNTIFS(Delivery[Driver ID],Delivery[[#This Row],[Driver ID]]),"")</f>
        <v>7.15</v>
      </c>
      <c r="I779" s="17" t="str">
        <f>IFERROR((IF(COUNTIFS(Delivery[Driver ID], Delivery[[#This Row],[Driver ID]]) &lt; 16, "Under Utilized","Utilized")), "")</f>
        <v>Utilized</v>
      </c>
      <c r="J779" s="1" t="s">
        <v>16</v>
      </c>
      <c r="K779" s="1" t="s">
        <v>17</v>
      </c>
      <c r="L779" s="1">
        <v>143</v>
      </c>
      <c r="M779" s="1">
        <v>4</v>
      </c>
      <c r="N779" s="1">
        <f>Delivery[[#This Row],[Delivery Time (min)]]-Delivery[[#This Row],[Delays (min)]]</f>
        <v>139</v>
      </c>
      <c r="O779" s="1" t="str">
        <f>IF(Delivery[[#This Row],[Delays (min)]]&gt;0,"Delayed", "On time")</f>
        <v>Delayed</v>
      </c>
      <c r="P779" s="1" t="str">
        <f>IF(Delivery[[#This Row],[Delays (min)]]&gt;15, "Extremely Delayed", IF(Delivery[[#This Row],[Delays (min)]]=0, "On time",  "Delayed"))</f>
        <v>Delayed</v>
      </c>
      <c r="Q779" s="1">
        <f>COUNTA(_xlfn.UNIQUE(Delivery[Driver ID]))</f>
        <v>100</v>
      </c>
      <c r="R779" s="1" t="s">
        <v>25</v>
      </c>
      <c r="S779" s="1">
        <f>COUNTA(_xlfn.UNIQUE(Delivery[Route]))</f>
        <v>5</v>
      </c>
      <c r="T779" s="1" t="s">
        <v>19</v>
      </c>
      <c r="U779" s="1" t="s">
        <v>27</v>
      </c>
      <c r="V779" s="1" t="s">
        <v>41</v>
      </c>
      <c r="W779" s="2">
        <v>45170.432638888888</v>
      </c>
    </row>
    <row r="780" spans="1:23" ht="15.75" customHeight="1" x14ac:dyDescent="0.35">
      <c r="A780" s="1">
        <v>1779</v>
      </c>
      <c r="B780" s="1" t="s">
        <v>874</v>
      </c>
      <c r="C780" s="1">
        <f>COUNTA(_xlfn.UNIQUE(Delivery[Delivery City]))</f>
        <v>5</v>
      </c>
      <c r="D780" s="1" t="s">
        <v>167</v>
      </c>
      <c r="E780" s="2">
        <v>45176.670138888891</v>
      </c>
      <c r="F780" s="1" t="s">
        <v>38</v>
      </c>
      <c r="G780" s="1" t="s">
        <v>56</v>
      </c>
      <c r="H780" s="20">
        <f>IFERROR(Delivery[[#This Row],[Delivery Time (min)]]/COUNTIFS(Delivery[Driver ID],Delivery[[#This Row],[Driver ID]]),"")</f>
        <v>6.125</v>
      </c>
      <c r="I780" s="17" t="str">
        <f>IFERROR((IF(COUNTIFS(Delivery[Driver ID], Delivery[[#This Row],[Driver ID]]) &lt; 16, "Under Utilized","Utilized")), "")</f>
        <v>Utilized</v>
      </c>
      <c r="J780" s="1" t="s">
        <v>16</v>
      </c>
      <c r="K780" s="1" t="s">
        <v>24</v>
      </c>
      <c r="L780" s="1">
        <v>98</v>
      </c>
      <c r="M780" s="1">
        <v>1</v>
      </c>
      <c r="N780" s="1">
        <f>Delivery[[#This Row],[Delivery Time (min)]]-Delivery[[#This Row],[Delays (min)]]</f>
        <v>97</v>
      </c>
      <c r="O780" s="1" t="str">
        <f>IF(Delivery[[#This Row],[Delays (min)]]&gt;0,"Delayed", "On time")</f>
        <v>Delayed</v>
      </c>
      <c r="P780" s="1" t="str">
        <f>IF(Delivery[[#This Row],[Delays (min)]]&gt;15, "Extremely Delayed", IF(Delivery[[#This Row],[Delays (min)]]=0, "On time",  "Delayed"))</f>
        <v>Delayed</v>
      </c>
      <c r="Q780" s="1">
        <f>COUNTA(_xlfn.UNIQUE(Delivery[Driver ID]))</f>
        <v>100</v>
      </c>
      <c r="R780" s="1" t="s">
        <v>18</v>
      </c>
      <c r="S780" s="1">
        <f>COUNTA(_xlfn.UNIQUE(Delivery[Route]))</f>
        <v>5</v>
      </c>
      <c r="T780" s="1" t="s">
        <v>40</v>
      </c>
      <c r="U780" s="1" t="s">
        <v>36</v>
      </c>
      <c r="V780" s="1" t="s">
        <v>21</v>
      </c>
      <c r="W780" s="2">
        <v>45170.700694444444</v>
      </c>
    </row>
    <row r="781" spans="1:23" ht="15.75" customHeight="1" x14ac:dyDescent="0.35">
      <c r="A781" s="1">
        <v>1780</v>
      </c>
      <c r="B781" s="1" t="s">
        <v>875</v>
      </c>
      <c r="C781" s="1">
        <f>COUNTA(_xlfn.UNIQUE(Delivery[Delivery City]))</f>
        <v>5</v>
      </c>
      <c r="D781" s="1" t="s">
        <v>156</v>
      </c>
      <c r="E781" s="2">
        <v>45170.580555555556</v>
      </c>
      <c r="F781" s="1" t="s">
        <v>14</v>
      </c>
      <c r="G781" s="1" t="s">
        <v>101</v>
      </c>
      <c r="H781" s="20">
        <f>IFERROR(Delivery[[#This Row],[Delivery Time (min)]]/COUNTIFS(Delivery[Driver ID],Delivery[[#This Row],[Driver ID]]),"")</f>
        <v>18.399999999999999</v>
      </c>
      <c r="I781" s="17" t="str">
        <f>IFERROR((IF(COUNTIFS(Delivery[Driver ID], Delivery[[#This Row],[Driver ID]]) &lt; 16, "Under Utilized","Utilized")), "")</f>
        <v>Under Utilized</v>
      </c>
      <c r="J781" s="1" t="s">
        <v>23</v>
      </c>
      <c r="K781" s="1" t="s">
        <v>35</v>
      </c>
      <c r="L781" s="1">
        <v>184</v>
      </c>
      <c r="M781" s="1">
        <v>7</v>
      </c>
      <c r="N781" s="1">
        <f>Delivery[[#This Row],[Delivery Time (min)]]-Delivery[[#This Row],[Delays (min)]]</f>
        <v>177</v>
      </c>
      <c r="O781" s="1" t="str">
        <f>IF(Delivery[[#This Row],[Delays (min)]]&gt;0,"Delayed", "On time")</f>
        <v>Delayed</v>
      </c>
      <c r="P781" s="1" t="str">
        <f>IF(Delivery[[#This Row],[Delays (min)]]&gt;15, "Extremely Delayed", IF(Delivery[[#This Row],[Delays (min)]]=0, "On time",  "Delayed"))</f>
        <v>Delayed</v>
      </c>
      <c r="Q781" s="1">
        <f>COUNTA(_xlfn.UNIQUE(Delivery[Driver ID]))</f>
        <v>100</v>
      </c>
      <c r="R781" s="1" t="s">
        <v>25</v>
      </c>
      <c r="S781" s="1">
        <f>COUNTA(_xlfn.UNIQUE(Delivery[Route]))</f>
        <v>5</v>
      </c>
      <c r="T781" s="1" t="s">
        <v>40</v>
      </c>
      <c r="U781" s="1" t="s">
        <v>36</v>
      </c>
      <c r="V781" s="1" t="s">
        <v>37</v>
      </c>
      <c r="W781" s="2">
        <v>45170.440972222219</v>
      </c>
    </row>
    <row r="782" spans="1:23" ht="15.75" customHeight="1" x14ac:dyDescent="0.35">
      <c r="A782" s="1">
        <v>1781</v>
      </c>
      <c r="B782" s="1" t="s">
        <v>876</v>
      </c>
      <c r="C782" s="1">
        <f>COUNTA(_xlfn.UNIQUE(Delivery[Delivery City]))</f>
        <v>5</v>
      </c>
      <c r="D782" s="1" t="s">
        <v>154</v>
      </c>
      <c r="E782" s="2">
        <v>45176.594444444447</v>
      </c>
      <c r="F782" s="1" t="s">
        <v>38</v>
      </c>
      <c r="G782" s="1" t="s">
        <v>52</v>
      </c>
      <c r="H782" s="20">
        <f>IFERROR(Delivery[[#This Row],[Delivery Time (min)]]/COUNTIFS(Delivery[Driver ID],Delivery[[#This Row],[Driver ID]]),"")</f>
        <v>12.75</v>
      </c>
      <c r="I782" s="17" t="str">
        <f>IFERROR((IF(COUNTIFS(Delivery[Driver ID], Delivery[[#This Row],[Driver ID]]) &lt; 16, "Under Utilized","Utilized")), "")</f>
        <v>Under Utilized</v>
      </c>
      <c r="J782" s="1" t="s">
        <v>23</v>
      </c>
      <c r="K782" s="1" t="s">
        <v>35</v>
      </c>
      <c r="L782" s="1">
        <v>153</v>
      </c>
      <c r="M782" s="1">
        <v>5</v>
      </c>
      <c r="N782" s="1">
        <f>Delivery[[#This Row],[Delivery Time (min)]]-Delivery[[#This Row],[Delays (min)]]</f>
        <v>148</v>
      </c>
      <c r="O782" s="1" t="str">
        <f>IF(Delivery[[#This Row],[Delays (min)]]&gt;0,"Delayed", "On time")</f>
        <v>Delayed</v>
      </c>
      <c r="P782" s="1" t="str">
        <f>IF(Delivery[[#This Row],[Delays (min)]]&gt;15, "Extremely Delayed", IF(Delivery[[#This Row],[Delays (min)]]=0, "On time",  "Delayed"))</f>
        <v>Delayed</v>
      </c>
      <c r="Q782" s="1">
        <f>COUNTA(_xlfn.UNIQUE(Delivery[Driver ID]))</f>
        <v>100</v>
      </c>
      <c r="R782" s="1" t="s">
        <v>18</v>
      </c>
      <c r="S782" s="1">
        <f>COUNTA(_xlfn.UNIQUE(Delivery[Route]))</f>
        <v>5</v>
      </c>
      <c r="T782" s="1" t="s">
        <v>19</v>
      </c>
      <c r="U782" s="1" t="s">
        <v>27</v>
      </c>
      <c r="V782" s="1" t="s">
        <v>37</v>
      </c>
      <c r="W782" s="2">
        <v>45170.356249999997</v>
      </c>
    </row>
    <row r="783" spans="1:23" ht="15.75" customHeight="1" x14ac:dyDescent="0.35">
      <c r="A783" s="1">
        <v>1782</v>
      </c>
      <c r="B783" s="1" t="s">
        <v>877</v>
      </c>
      <c r="C783" s="1">
        <f>COUNTA(_xlfn.UNIQUE(Delivery[Delivery City]))</f>
        <v>5</v>
      </c>
      <c r="D783" s="1" t="s">
        <v>156</v>
      </c>
      <c r="E783" s="2">
        <v>45170.458333333336</v>
      </c>
      <c r="F783" s="1" t="s">
        <v>14</v>
      </c>
      <c r="G783" s="1" t="s">
        <v>101</v>
      </c>
      <c r="H783" s="20">
        <f>IFERROR(Delivery[[#This Row],[Delivery Time (min)]]/COUNTIFS(Delivery[Driver ID],Delivery[[#This Row],[Driver ID]]),"")</f>
        <v>14.6</v>
      </c>
      <c r="I783" s="17" t="str">
        <f>IFERROR((IF(COUNTIFS(Delivery[Driver ID], Delivery[[#This Row],[Driver ID]]) &lt; 16, "Under Utilized","Utilized")), "")</f>
        <v>Under Utilized</v>
      </c>
      <c r="J783" s="1" t="s">
        <v>23</v>
      </c>
      <c r="K783" s="1" t="s">
        <v>24</v>
      </c>
      <c r="L783" s="1">
        <v>146</v>
      </c>
      <c r="M783" s="1">
        <v>29</v>
      </c>
      <c r="N783" s="1">
        <f>Delivery[[#This Row],[Delivery Time (min)]]-Delivery[[#This Row],[Delays (min)]]</f>
        <v>117</v>
      </c>
      <c r="O783" s="1" t="str">
        <f>IF(Delivery[[#This Row],[Delays (min)]]&gt;0,"Delayed", "On time")</f>
        <v>Delayed</v>
      </c>
      <c r="P783" s="1" t="str">
        <f>IF(Delivery[[#This Row],[Delays (min)]]&gt;15, "Extremely Delayed", IF(Delivery[[#This Row],[Delays (min)]]=0, "On time",  "Delayed"))</f>
        <v>Extremely Delayed</v>
      </c>
      <c r="Q783" s="1">
        <f>COUNTA(_xlfn.UNIQUE(Delivery[Driver ID]))</f>
        <v>100</v>
      </c>
      <c r="R783" s="1" t="s">
        <v>30</v>
      </c>
      <c r="S783" s="1">
        <f>COUNTA(_xlfn.UNIQUE(Delivery[Route]))</f>
        <v>5</v>
      </c>
      <c r="T783" s="1" t="s">
        <v>32</v>
      </c>
      <c r="U783" s="1" t="s">
        <v>36</v>
      </c>
      <c r="V783" s="1" t="s">
        <v>37</v>
      </c>
      <c r="W783" s="2">
        <v>45170.459027777775</v>
      </c>
    </row>
    <row r="784" spans="1:23" ht="15.75" customHeight="1" x14ac:dyDescent="0.35">
      <c r="A784" s="1">
        <v>1783</v>
      </c>
      <c r="B784" s="1" t="s">
        <v>878</v>
      </c>
      <c r="C784" s="1">
        <f>COUNTA(_xlfn.UNIQUE(Delivery[Delivery City]))</f>
        <v>5</v>
      </c>
      <c r="D784" s="1" t="s">
        <v>167</v>
      </c>
      <c r="E784" s="2">
        <v>45173.572916666664</v>
      </c>
      <c r="F784" s="1" t="s">
        <v>38</v>
      </c>
      <c r="G784" s="1" t="s">
        <v>65</v>
      </c>
      <c r="H784" s="20">
        <f>IFERROR(Delivery[[#This Row],[Delivery Time (min)]]/COUNTIFS(Delivery[Driver ID],Delivery[[#This Row],[Driver ID]]),"")</f>
        <v>13.545454545454545</v>
      </c>
      <c r="I784" s="17" t="str">
        <f>IFERROR((IF(COUNTIFS(Delivery[Driver ID], Delivery[[#This Row],[Driver ID]]) &lt; 16, "Under Utilized","Utilized")), "")</f>
        <v>Under Utilized</v>
      </c>
      <c r="J784" s="1" t="s">
        <v>34</v>
      </c>
      <c r="K784" s="1" t="s">
        <v>17</v>
      </c>
      <c r="L784" s="1">
        <v>149</v>
      </c>
      <c r="M784" s="1">
        <v>8</v>
      </c>
      <c r="N784" s="1">
        <f>Delivery[[#This Row],[Delivery Time (min)]]-Delivery[[#This Row],[Delays (min)]]</f>
        <v>141</v>
      </c>
      <c r="O784" s="1" t="str">
        <f>IF(Delivery[[#This Row],[Delays (min)]]&gt;0,"Delayed", "On time")</f>
        <v>Delayed</v>
      </c>
      <c r="P784" s="1" t="str">
        <f>IF(Delivery[[#This Row],[Delays (min)]]&gt;15, "Extremely Delayed", IF(Delivery[[#This Row],[Delays (min)]]=0, "On time",  "Delayed"))</f>
        <v>Delayed</v>
      </c>
      <c r="Q784" s="1">
        <f>COUNTA(_xlfn.UNIQUE(Delivery[Driver ID]))</f>
        <v>100</v>
      </c>
      <c r="R784" s="1" t="s">
        <v>25</v>
      </c>
      <c r="S784" s="1">
        <f>COUNTA(_xlfn.UNIQUE(Delivery[Route]))</f>
        <v>5</v>
      </c>
      <c r="T784" s="1" t="s">
        <v>32</v>
      </c>
      <c r="U784" s="1" t="s">
        <v>36</v>
      </c>
      <c r="V784" s="1" t="s">
        <v>37</v>
      </c>
      <c r="W784" s="2">
        <v>45170.491666666669</v>
      </c>
    </row>
    <row r="785" spans="1:23" ht="15.75" customHeight="1" x14ac:dyDescent="0.35">
      <c r="A785" s="1">
        <v>1784</v>
      </c>
      <c r="B785" s="1" t="s">
        <v>554</v>
      </c>
      <c r="C785" s="1">
        <f>COUNTA(_xlfn.UNIQUE(Delivery[Delivery City]))</f>
        <v>5</v>
      </c>
      <c r="D785" s="1" t="s">
        <v>156</v>
      </c>
      <c r="E785" s="2">
        <v>45177.645138888889</v>
      </c>
      <c r="F785" s="1" t="s">
        <v>14</v>
      </c>
      <c r="G785" s="1" t="s">
        <v>107</v>
      </c>
      <c r="H785" s="20">
        <f>IFERROR(Delivery[[#This Row],[Delivery Time (min)]]/COUNTIFS(Delivery[Driver ID],Delivery[[#This Row],[Driver ID]]),"")</f>
        <v>17.416666666666668</v>
      </c>
      <c r="I785" s="17" t="str">
        <f>IFERROR((IF(COUNTIFS(Delivery[Driver ID], Delivery[[#This Row],[Driver ID]]) &lt; 16, "Under Utilized","Utilized")), "")</f>
        <v>Under Utilized</v>
      </c>
      <c r="J785" s="1" t="s">
        <v>23</v>
      </c>
      <c r="K785" s="1" t="s">
        <v>35</v>
      </c>
      <c r="L785" s="1">
        <v>209</v>
      </c>
      <c r="M785" s="1">
        <v>24</v>
      </c>
      <c r="N785" s="1">
        <f>Delivery[[#This Row],[Delivery Time (min)]]-Delivery[[#This Row],[Delays (min)]]</f>
        <v>185</v>
      </c>
      <c r="O785" s="1" t="str">
        <f>IF(Delivery[[#This Row],[Delays (min)]]&gt;0,"Delayed", "On time")</f>
        <v>Delayed</v>
      </c>
      <c r="P785" s="1" t="str">
        <f>IF(Delivery[[#This Row],[Delays (min)]]&gt;15, "Extremely Delayed", IF(Delivery[[#This Row],[Delays (min)]]=0, "On time",  "Delayed"))</f>
        <v>Extremely Delayed</v>
      </c>
      <c r="Q785" s="1">
        <f>COUNTA(_xlfn.UNIQUE(Delivery[Driver ID]))</f>
        <v>100</v>
      </c>
      <c r="R785" s="1" t="s">
        <v>18</v>
      </c>
      <c r="S785" s="1">
        <f>COUNTA(_xlfn.UNIQUE(Delivery[Route]))</f>
        <v>5</v>
      </c>
      <c r="T785" s="1" t="s">
        <v>32</v>
      </c>
      <c r="U785" s="1" t="s">
        <v>36</v>
      </c>
      <c r="V785" s="1" t="s">
        <v>37</v>
      </c>
      <c r="W785" s="2">
        <v>45170.57916666667</v>
      </c>
    </row>
    <row r="786" spans="1:23" ht="15.75" customHeight="1" x14ac:dyDescent="0.35">
      <c r="A786" s="1">
        <v>1785</v>
      </c>
      <c r="B786" s="1" t="s">
        <v>879</v>
      </c>
      <c r="C786" s="1">
        <f>COUNTA(_xlfn.UNIQUE(Delivery[Delivery City]))</f>
        <v>5</v>
      </c>
      <c r="D786" s="1" t="s">
        <v>156</v>
      </c>
      <c r="E786" s="2">
        <v>45171.559027777781</v>
      </c>
      <c r="F786" s="1" t="s">
        <v>14</v>
      </c>
      <c r="G786" s="1" t="s">
        <v>102</v>
      </c>
      <c r="H786" s="20">
        <f>IFERROR(Delivery[[#This Row],[Delivery Time (min)]]/COUNTIFS(Delivery[Driver ID],Delivery[[#This Row],[Driver ID]]),"")</f>
        <v>10.214285714285714</v>
      </c>
      <c r="I786" s="17" t="str">
        <f>IFERROR((IF(COUNTIFS(Delivery[Driver ID], Delivery[[#This Row],[Driver ID]]) &lt; 16, "Under Utilized","Utilized")), "")</f>
        <v>Under Utilized</v>
      </c>
      <c r="J786" s="1" t="s">
        <v>23</v>
      </c>
      <c r="K786" s="1" t="s">
        <v>17</v>
      </c>
      <c r="L786" s="1">
        <v>143</v>
      </c>
      <c r="M786" s="1">
        <v>21</v>
      </c>
      <c r="N786" s="1">
        <f>Delivery[[#This Row],[Delivery Time (min)]]-Delivery[[#This Row],[Delays (min)]]</f>
        <v>122</v>
      </c>
      <c r="O786" s="1" t="str">
        <f>IF(Delivery[[#This Row],[Delays (min)]]&gt;0,"Delayed", "On time")</f>
        <v>Delayed</v>
      </c>
      <c r="P786" s="1" t="str">
        <f>IF(Delivery[[#This Row],[Delays (min)]]&gt;15, "Extremely Delayed", IF(Delivery[[#This Row],[Delays (min)]]=0, "On time",  "Delayed"))</f>
        <v>Extremely Delayed</v>
      </c>
      <c r="Q786" s="1">
        <f>COUNTA(_xlfn.UNIQUE(Delivery[Driver ID]))</f>
        <v>100</v>
      </c>
      <c r="R786" s="1" t="s">
        <v>25</v>
      </c>
      <c r="S786" s="1">
        <f>COUNTA(_xlfn.UNIQUE(Delivery[Route]))</f>
        <v>5</v>
      </c>
      <c r="T786" s="1" t="s">
        <v>26</v>
      </c>
      <c r="U786" s="1" t="s">
        <v>27</v>
      </c>
      <c r="V786" s="1" t="s">
        <v>21</v>
      </c>
      <c r="W786" s="2">
        <v>45170.545138888891</v>
      </c>
    </row>
    <row r="787" spans="1:23" ht="15.75" customHeight="1" x14ac:dyDescent="0.35">
      <c r="A787" s="1">
        <v>1786</v>
      </c>
      <c r="B787" s="1" t="s">
        <v>459</v>
      </c>
      <c r="C787" s="1">
        <f>COUNTA(_xlfn.UNIQUE(Delivery[Delivery City]))</f>
        <v>5</v>
      </c>
      <c r="D787" s="1" t="s">
        <v>154</v>
      </c>
      <c r="E787" s="2">
        <v>45172.676388888889</v>
      </c>
      <c r="F787" s="1" t="s">
        <v>14</v>
      </c>
      <c r="G787" s="1" t="s">
        <v>94</v>
      </c>
      <c r="H787" s="20">
        <f>IFERROR(Delivery[[#This Row],[Delivery Time (min)]]/COUNTIFS(Delivery[Driver ID],Delivery[[#This Row],[Driver ID]]),"")</f>
        <v>10.772727272727273</v>
      </c>
      <c r="I787" s="17" t="str">
        <f>IFERROR((IF(COUNTIFS(Delivery[Driver ID], Delivery[[#This Row],[Driver ID]]) &lt; 16, "Under Utilized","Utilized")), "")</f>
        <v>Utilized</v>
      </c>
      <c r="J787" s="1" t="s">
        <v>34</v>
      </c>
      <c r="K787" s="1" t="s">
        <v>17</v>
      </c>
      <c r="L787" s="1">
        <v>237</v>
      </c>
      <c r="M787" s="1">
        <v>10</v>
      </c>
      <c r="N787" s="1">
        <f>Delivery[[#This Row],[Delivery Time (min)]]-Delivery[[#This Row],[Delays (min)]]</f>
        <v>227</v>
      </c>
      <c r="O787" s="1" t="str">
        <f>IF(Delivery[[#This Row],[Delays (min)]]&gt;0,"Delayed", "On time")</f>
        <v>Delayed</v>
      </c>
      <c r="P787" s="1" t="str">
        <f>IF(Delivery[[#This Row],[Delays (min)]]&gt;15, "Extremely Delayed", IF(Delivery[[#This Row],[Delays (min)]]=0, "On time",  "Delayed"))</f>
        <v>Delayed</v>
      </c>
      <c r="Q787" s="1">
        <f>COUNTA(_xlfn.UNIQUE(Delivery[Driver ID]))</f>
        <v>100</v>
      </c>
      <c r="R787" s="1" t="s">
        <v>30</v>
      </c>
      <c r="S787" s="1">
        <f>COUNTA(_xlfn.UNIQUE(Delivery[Route]))</f>
        <v>5</v>
      </c>
      <c r="T787" s="1" t="s">
        <v>26</v>
      </c>
      <c r="U787" s="1" t="s">
        <v>27</v>
      </c>
      <c r="V787" s="1" t="s">
        <v>41</v>
      </c>
      <c r="W787" s="2">
        <v>45170.356249999997</v>
      </c>
    </row>
    <row r="788" spans="1:23" ht="15.75" customHeight="1" x14ac:dyDescent="0.35">
      <c r="A788" s="1">
        <v>1787</v>
      </c>
      <c r="B788" s="1" t="s">
        <v>880</v>
      </c>
      <c r="C788" s="1">
        <f>COUNTA(_xlfn.UNIQUE(Delivery[Delivery City]))</f>
        <v>5</v>
      </c>
      <c r="D788" s="1" t="s">
        <v>167</v>
      </c>
      <c r="E788" s="2">
        <v>45170.404861111114</v>
      </c>
      <c r="F788" s="1" t="s">
        <v>38</v>
      </c>
      <c r="G788" s="1" t="s">
        <v>122</v>
      </c>
      <c r="H788" s="20">
        <f>IFERROR(Delivery[[#This Row],[Delivery Time (min)]]/COUNTIFS(Delivery[Driver ID],Delivery[[#This Row],[Driver ID]]),"")</f>
        <v>10.454545454545455</v>
      </c>
      <c r="I788" s="17" t="str">
        <f>IFERROR((IF(COUNTIFS(Delivery[Driver ID], Delivery[[#This Row],[Driver ID]]) &lt; 16, "Under Utilized","Utilized")), "")</f>
        <v>Under Utilized</v>
      </c>
      <c r="J788" s="1" t="s">
        <v>16</v>
      </c>
      <c r="K788" s="1" t="s">
        <v>17</v>
      </c>
      <c r="L788" s="1">
        <v>115</v>
      </c>
      <c r="M788" s="1">
        <v>20</v>
      </c>
      <c r="N788" s="1">
        <f>Delivery[[#This Row],[Delivery Time (min)]]-Delivery[[#This Row],[Delays (min)]]</f>
        <v>95</v>
      </c>
      <c r="O788" s="1" t="str">
        <f>IF(Delivery[[#This Row],[Delays (min)]]&gt;0,"Delayed", "On time")</f>
        <v>Delayed</v>
      </c>
      <c r="P788" s="1" t="str">
        <f>IF(Delivery[[#This Row],[Delays (min)]]&gt;15, "Extremely Delayed", IF(Delivery[[#This Row],[Delays (min)]]=0, "On time",  "Delayed"))</f>
        <v>Extremely Delayed</v>
      </c>
      <c r="Q788" s="1">
        <f>COUNTA(_xlfn.UNIQUE(Delivery[Driver ID]))</f>
        <v>100</v>
      </c>
      <c r="R788" s="1" t="s">
        <v>18</v>
      </c>
      <c r="S788" s="1">
        <f>COUNTA(_xlfn.UNIQUE(Delivery[Route]))</f>
        <v>5</v>
      </c>
      <c r="T788" s="1" t="s">
        <v>32</v>
      </c>
      <c r="U788" s="1" t="s">
        <v>20</v>
      </c>
      <c r="V788" s="1" t="s">
        <v>41</v>
      </c>
      <c r="W788" s="2">
        <v>45170.479861111111</v>
      </c>
    </row>
    <row r="789" spans="1:23" ht="15.75" customHeight="1" x14ac:dyDescent="0.35">
      <c r="A789" s="1">
        <v>1788</v>
      </c>
      <c r="B789" s="1" t="s">
        <v>881</v>
      </c>
      <c r="C789" s="1">
        <f>COUNTA(_xlfn.UNIQUE(Delivery[Delivery City]))</f>
        <v>5</v>
      </c>
      <c r="D789" s="1" t="s">
        <v>159</v>
      </c>
      <c r="E789" s="2">
        <v>45171.443055555559</v>
      </c>
      <c r="F789" s="1" t="s">
        <v>38</v>
      </c>
      <c r="G789" s="1" t="s">
        <v>76</v>
      </c>
      <c r="H789" s="20">
        <f>IFERROR(Delivery[[#This Row],[Delivery Time (min)]]/COUNTIFS(Delivery[Driver ID],Delivery[[#This Row],[Driver ID]]),"")</f>
        <v>10</v>
      </c>
      <c r="I789" s="17" t="str">
        <f>IFERROR((IF(COUNTIFS(Delivery[Driver ID], Delivery[[#This Row],[Driver ID]]) &lt; 16, "Under Utilized","Utilized")), "")</f>
        <v>Under Utilized</v>
      </c>
      <c r="J789" s="1" t="s">
        <v>23</v>
      </c>
      <c r="K789" s="1" t="s">
        <v>24</v>
      </c>
      <c r="L789" s="1">
        <v>150</v>
      </c>
      <c r="M789" s="1">
        <v>18</v>
      </c>
      <c r="N789" s="1">
        <f>Delivery[[#This Row],[Delivery Time (min)]]-Delivery[[#This Row],[Delays (min)]]</f>
        <v>132</v>
      </c>
      <c r="O789" s="1" t="str">
        <f>IF(Delivery[[#This Row],[Delays (min)]]&gt;0,"Delayed", "On time")</f>
        <v>Delayed</v>
      </c>
      <c r="P789" s="1" t="str">
        <f>IF(Delivery[[#This Row],[Delays (min)]]&gt;15, "Extremely Delayed", IF(Delivery[[#This Row],[Delays (min)]]=0, "On time",  "Delayed"))</f>
        <v>Extremely Delayed</v>
      </c>
      <c r="Q789" s="1">
        <f>COUNTA(_xlfn.UNIQUE(Delivery[Driver ID]))</f>
        <v>100</v>
      </c>
      <c r="R789" s="1" t="s">
        <v>30</v>
      </c>
      <c r="S789" s="1">
        <f>COUNTA(_xlfn.UNIQUE(Delivery[Route]))</f>
        <v>5</v>
      </c>
      <c r="T789" s="1" t="s">
        <v>19</v>
      </c>
      <c r="U789" s="1" t="s">
        <v>36</v>
      </c>
      <c r="V789" s="1" t="s">
        <v>41</v>
      </c>
      <c r="W789" s="2">
        <v>45170.384722222225</v>
      </c>
    </row>
    <row r="790" spans="1:23" ht="15.75" customHeight="1" x14ac:dyDescent="0.35">
      <c r="A790" s="1">
        <v>1789</v>
      </c>
      <c r="B790" s="1" t="s">
        <v>882</v>
      </c>
      <c r="C790" s="1">
        <f>COUNTA(_xlfn.UNIQUE(Delivery[Delivery City]))</f>
        <v>5</v>
      </c>
      <c r="D790" s="1" t="s">
        <v>159</v>
      </c>
      <c r="E790" s="2">
        <v>45171.613194444442</v>
      </c>
      <c r="F790" s="1" t="s">
        <v>38</v>
      </c>
      <c r="G790" s="1" t="s">
        <v>128</v>
      </c>
      <c r="H790" s="20">
        <f>IFERROR(Delivery[[#This Row],[Delivery Time (min)]]/COUNTIFS(Delivery[Driver ID],Delivery[[#This Row],[Driver ID]]),"")</f>
        <v>15.083333333333334</v>
      </c>
      <c r="I790" s="17" t="str">
        <f>IFERROR((IF(COUNTIFS(Delivery[Driver ID], Delivery[[#This Row],[Driver ID]]) &lt; 16, "Under Utilized","Utilized")), "")</f>
        <v>Under Utilized</v>
      </c>
      <c r="J790" s="1" t="s">
        <v>34</v>
      </c>
      <c r="K790" s="1" t="s">
        <v>24</v>
      </c>
      <c r="L790" s="1">
        <v>181</v>
      </c>
      <c r="M790" s="1">
        <v>13</v>
      </c>
      <c r="N790" s="1">
        <f>Delivery[[#This Row],[Delivery Time (min)]]-Delivery[[#This Row],[Delays (min)]]</f>
        <v>168</v>
      </c>
      <c r="O790" s="1" t="str">
        <f>IF(Delivery[[#This Row],[Delays (min)]]&gt;0,"Delayed", "On time")</f>
        <v>Delayed</v>
      </c>
      <c r="P790" s="1" t="str">
        <f>IF(Delivery[[#This Row],[Delays (min)]]&gt;15, "Extremely Delayed", IF(Delivery[[#This Row],[Delays (min)]]=0, "On time",  "Delayed"))</f>
        <v>Delayed</v>
      </c>
      <c r="Q790" s="1">
        <f>COUNTA(_xlfn.UNIQUE(Delivery[Driver ID]))</f>
        <v>100</v>
      </c>
      <c r="R790" s="1" t="s">
        <v>25</v>
      </c>
      <c r="S790" s="1">
        <f>COUNTA(_xlfn.UNIQUE(Delivery[Route]))</f>
        <v>5</v>
      </c>
      <c r="T790" s="1" t="s">
        <v>43</v>
      </c>
      <c r="U790" s="1" t="s">
        <v>20</v>
      </c>
      <c r="V790" s="1" t="s">
        <v>21</v>
      </c>
      <c r="W790" s="2">
        <v>45170.433333333334</v>
      </c>
    </row>
    <row r="791" spans="1:23" ht="15.75" customHeight="1" x14ac:dyDescent="0.35">
      <c r="A791" s="1">
        <v>1790</v>
      </c>
      <c r="B791" s="1" t="s">
        <v>883</v>
      </c>
      <c r="C791" s="1">
        <f>COUNTA(_xlfn.UNIQUE(Delivery[Delivery City]))</f>
        <v>5</v>
      </c>
      <c r="D791" s="1" t="s">
        <v>159</v>
      </c>
      <c r="E791" s="2">
        <v>45176.638194444444</v>
      </c>
      <c r="F791" s="1" t="s">
        <v>14</v>
      </c>
      <c r="G791" s="1" t="s">
        <v>87</v>
      </c>
      <c r="H791" s="20">
        <f>IFERROR(Delivery[[#This Row],[Delivery Time (min)]]/COUNTIFS(Delivery[Driver ID],Delivery[[#This Row],[Driver ID]]),"")</f>
        <v>8.1111111111111107</v>
      </c>
      <c r="I791" s="17" t="str">
        <f>IFERROR((IF(COUNTIFS(Delivery[Driver ID], Delivery[[#This Row],[Driver ID]]) &lt; 16, "Under Utilized","Utilized")), "")</f>
        <v>Utilized</v>
      </c>
      <c r="J791" s="1" t="s">
        <v>16</v>
      </c>
      <c r="K791" s="1" t="s">
        <v>47</v>
      </c>
      <c r="L791" s="1">
        <v>146</v>
      </c>
      <c r="M791" s="1">
        <v>29</v>
      </c>
      <c r="N791" s="1">
        <f>Delivery[[#This Row],[Delivery Time (min)]]-Delivery[[#This Row],[Delays (min)]]</f>
        <v>117</v>
      </c>
      <c r="O791" s="1" t="str">
        <f>IF(Delivery[[#This Row],[Delays (min)]]&gt;0,"Delayed", "On time")</f>
        <v>Delayed</v>
      </c>
      <c r="P791" s="1" t="str">
        <f>IF(Delivery[[#This Row],[Delays (min)]]&gt;15, "Extremely Delayed", IF(Delivery[[#This Row],[Delays (min)]]=0, "On time",  "Delayed"))</f>
        <v>Extremely Delayed</v>
      </c>
      <c r="Q791" s="1">
        <f>COUNTA(_xlfn.UNIQUE(Delivery[Driver ID]))</f>
        <v>100</v>
      </c>
      <c r="R791" s="1" t="s">
        <v>25</v>
      </c>
      <c r="S791" s="1">
        <f>COUNTA(_xlfn.UNIQUE(Delivery[Route]))</f>
        <v>5</v>
      </c>
      <c r="T791" s="1" t="s">
        <v>43</v>
      </c>
      <c r="U791" s="1" t="s">
        <v>27</v>
      </c>
      <c r="V791" s="1" t="s">
        <v>37</v>
      </c>
      <c r="W791" s="2">
        <v>45170.424305555556</v>
      </c>
    </row>
    <row r="792" spans="1:23" ht="15.75" customHeight="1" x14ac:dyDescent="0.35">
      <c r="A792" s="1">
        <v>1791</v>
      </c>
      <c r="B792" s="1" t="s">
        <v>884</v>
      </c>
      <c r="C792" s="1">
        <f>COUNTA(_xlfn.UNIQUE(Delivery[Delivery City]))</f>
        <v>5</v>
      </c>
      <c r="D792" s="1" t="s">
        <v>156</v>
      </c>
      <c r="E792" s="2">
        <v>45172.371527777781</v>
      </c>
      <c r="F792" s="1" t="s">
        <v>38</v>
      </c>
      <c r="G792" s="1" t="s">
        <v>60</v>
      </c>
      <c r="H792" s="20">
        <f>IFERROR(Delivery[[#This Row],[Delivery Time (min)]]/COUNTIFS(Delivery[Driver ID],Delivery[[#This Row],[Driver ID]]),"")</f>
        <v>8.235294117647058</v>
      </c>
      <c r="I792" s="17" t="str">
        <f>IFERROR((IF(COUNTIFS(Delivery[Driver ID], Delivery[[#This Row],[Driver ID]]) &lt; 16, "Under Utilized","Utilized")), "")</f>
        <v>Utilized</v>
      </c>
      <c r="J792" s="1" t="s">
        <v>16</v>
      </c>
      <c r="K792" s="1" t="s">
        <v>29</v>
      </c>
      <c r="L792" s="1">
        <v>140</v>
      </c>
      <c r="M792" s="1">
        <v>9</v>
      </c>
      <c r="N792" s="1">
        <f>Delivery[[#This Row],[Delivery Time (min)]]-Delivery[[#This Row],[Delays (min)]]</f>
        <v>131</v>
      </c>
      <c r="O792" s="1" t="str">
        <f>IF(Delivery[[#This Row],[Delays (min)]]&gt;0,"Delayed", "On time")</f>
        <v>Delayed</v>
      </c>
      <c r="P792" s="1" t="str">
        <f>IF(Delivery[[#This Row],[Delays (min)]]&gt;15, "Extremely Delayed", IF(Delivery[[#This Row],[Delays (min)]]=0, "On time",  "Delayed"))</f>
        <v>Delayed</v>
      </c>
      <c r="Q792" s="1">
        <f>COUNTA(_xlfn.UNIQUE(Delivery[Driver ID]))</f>
        <v>100</v>
      </c>
      <c r="R792" s="1" t="s">
        <v>25</v>
      </c>
      <c r="S792" s="1">
        <f>COUNTA(_xlfn.UNIQUE(Delivery[Route]))</f>
        <v>5</v>
      </c>
      <c r="T792" s="1" t="s">
        <v>32</v>
      </c>
      <c r="U792" s="1" t="s">
        <v>20</v>
      </c>
      <c r="V792" s="1" t="s">
        <v>41</v>
      </c>
      <c r="W792" s="2">
        <v>45170.685416666667</v>
      </c>
    </row>
    <row r="793" spans="1:23" ht="15.75" customHeight="1" x14ac:dyDescent="0.35">
      <c r="A793" s="1">
        <v>1792</v>
      </c>
      <c r="B793" s="1" t="s">
        <v>757</v>
      </c>
      <c r="C793" s="1">
        <f>COUNTA(_xlfn.UNIQUE(Delivery[Delivery City]))</f>
        <v>5</v>
      </c>
      <c r="D793" s="1" t="s">
        <v>159</v>
      </c>
      <c r="E793" s="2">
        <v>45171.675694444442</v>
      </c>
      <c r="F793" s="1" t="s">
        <v>14</v>
      </c>
      <c r="G793" s="1" t="s">
        <v>130</v>
      </c>
      <c r="H793" s="20">
        <f>IFERROR(Delivery[[#This Row],[Delivery Time (min)]]/COUNTIFS(Delivery[Driver ID],Delivery[[#This Row],[Driver ID]]),"")</f>
        <v>12.375</v>
      </c>
      <c r="I793" s="17" t="str">
        <f>IFERROR((IF(COUNTIFS(Delivery[Driver ID], Delivery[[#This Row],[Driver ID]]) &lt; 16, "Under Utilized","Utilized")), "")</f>
        <v>Utilized</v>
      </c>
      <c r="J793" s="1" t="s">
        <v>16</v>
      </c>
      <c r="K793" s="1" t="s">
        <v>29</v>
      </c>
      <c r="L793" s="1">
        <v>198</v>
      </c>
      <c r="M793" s="1">
        <v>5</v>
      </c>
      <c r="N793" s="1">
        <f>Delivery[[#This Row],[Delivery Time (min)]]-Delivery[[#This Row],[Delays (min)]]</f>
        <v>193</v>
      </c>
      <c r="O793" s="1" t="str">
        <f>IF(Delivery[[#This Row],[Delays (min)]]&gt;0,"Delayed", "On time")</f>
        <v>Delayed</v>
      </c>
      <c r="P793" s="1" t="str">
        <f>IF(Delivery[[#This Row],[Delays (min)]]&gt;15, "Extremely Delayed", IF(Delivery[[#This Row],[Delays (min)]]=0, "On time",  "Delayed"))</f>
        <v>Delayed</v>
      </c>
      <c r="Q793" s="1">
        <f>COUNTA(_xlfn.UNIQUE(Delivery[Driver ID]))</f>
        <v>100</v>
      </c>
      <c r="R793" s="1" t="s">
        <v>18</v>
      </c>
      <c r="S793" s="1">
        <f>COUNTA(_xlfn.UNIQUE(Delivery[Route]))</f>
        <v>5</v>
      </c>
      <c r="T793" s="1" t="s">
        <v>32</v>
      </c>
      <c r="U793" s="1" t="s">
        <v>27</v>
      </c>
      <c r="V793" s="1" t="s">
        <v>21</v>
      </c>
      <c r="W793" s="2">
        <v>45170.423611111109</v>
      </c>
    </row>
    <row r="794" spans="1:23" ht="15.75" customHeight="1" x14ac:dyDescent="0.35">
      <c r="A794" s="1">
        <v>1793</v>
      </c>
      <c r="B794" s="1" t="s">
        <v>885</v>
      </c>
      <c r="C794" s="1">
        <f>COUNTA(_xlfn.UNIQUE(Delivery[Delivery City]))</f>
        <v>5</v>
      </c>
      <c r="D794" s="1" t="s">
        <v>167</v>
      </c>
      <c r="E794" s="2">
        <v>45173.344444444447</v>
      </c>
      <c r="F794" s="1" t="s">
        <v>14</v>
      </c>
      <c r="G794" s="1" t="s">
        <v>64</v>
      </c>
      <c r="H794" s="20">
        <f>IFERROR(Delivery[[#This Row],[Delivery Time (min)]]/COUNTIFS(Delivery[Driver ID],Delivery[[#This Row],[Driver ID]]),"")</f>
        <v>3.0952380952380953</v>
      </c>
      <c r="I794" s="17" t="str">
        <f>IFERROR((IF(COUNTIFS(Delivery[Driver ID], Delivery[[#This Row],[Driver ID]]) &lt; 16, "Under Utilized","Utilized")), "")</f>
        <v>Utilized</v>
      </c>
      <c r="J794" s="1" t="s">
        <v>34</v>
      </c>
      <c r="K794" s="1" t="s">
        <v>47</v>
      </c>
      <c r="L794" s="1">
        <v>65</v>
      </c>
      <c r="M794" s="1">
        <v>6</v>
      </c>
      <c r="N794" s="1">
        <f>Delivery[[#This Row],[Delivery Time (min)]]-Delivery[[#This Row],[Delays (min)]]</f>
        <v>59</v>
      </c>
      <c r="O794" s="1" t="str">
        <f>IF(Delivery[[#This Row],[Delays (min)]]&gt;0,"Delayed", "On time")</f>
        <v>Delayed</v>
      </c>
      <c r="P794" s="1" t="str">
        <f>IF(Delivery[[#This Row],[Delays (min)]]&gt;15, "Extremely Delayed", IF(Delivery[[#This Row],[Delays (min)]]=0, "On time",  "Delayed"))</f>
        <v>Delayed</v>
      </c>
      <c r="Q794" s="1">
        <f>COUNTA(_xlfn.UNIQUE(Delivery[Driver ID]))</f>
        <v>100</v>
      </c>
      <c r="R794" s="1" t="s">
        <v>18</v>
      </c>
      <c r="S794" s="1">
        <f>COUNTA(_xlfn.UNIQUE(Delivery[Route]))</f>
        <v>5</v>
      </c>
      <c r="T794" s="1" t="s">
        <v>26</v>
      </c>
      <c r="U794" s="1" t="s">
        <v>20</v>
      </c>
      <c r="V794" s="1" t="s">
        <v>37</v>
      </c>
      <c r="W794" s="2">
        <v>45170.666666666664</v>
      </c>
    </row>
    <row r="795" spans="1:23" ht="15.75" customHeight="1" x14ac:dyDescent="0.35">
      <c r="A795" s="1">
        <v>1794</v>
      </c>
      <c r="B795" s="1" t="s">
        <v>886</v>
      </c>
      <c r="C795" s="1">
        <f>COUNTA(_xlfn.UNIQUE(Delivery[Delivery City]))</f>
        <v>5</v>
      </c>
      <c r="D795" s="1" t="s">
        <v>154</v>
      </c>
      <c r="E795" s="2">
        <v>45174.702777777777</v>
      </c>
      <c r="F795" s="1" t="s">
        <v>14</v>
      </c>
      <c r="G795" s="1" t="s">
        <v>100</v>
      </c>
      <c r="H795" s="20">
        <f>IFERROR(Delivery[[#This Row],[Delivery Time (min)]]/COUNTIFS(Delivery[Driver ID],Delivery[[#This Row],[Driver ID]]),"")</f>
        <v>6.8461538461538458</v>
      </c>
      <c r="I795" s="17" t="str">
        <f>IFERROR((IF(COUNTIFS(Delivery[Driver ID], Delivery[[#This Row],[Driver ID]]) &lt; 16, "Under Utilized","Utilized")), "")</f>
        <v>Under Utilized</v>
      </c>
      <c r="J795" s="1" t="s">
        <v>16</v>
      </c>
      <c r="K795" s="1" t="s">
        <v>17</v>
      </c>
      <c r="L795" s="1">
        <v>89</v>
      </c>
      <c r="M795" s="1">
        <v>7</v>
      </c>
      <c r="N795" s="1">
        <f>Delivery[[#This Row],[Delivery Time (min)]]-Delivery[[#This Row],[Delays (min)]]</f>
        <v>82</v>
      </c>
      <c r="O795" s="1" t="str">
        <f>IF(Delivery[[#This Row],[Delays (min)]]&gt;0,"Delayed", "On time")</f>
        <v>Delayed</v>
      </c>
      <c r="P795" s="1" t="str">
        <f>IF(Delivery[[#This Row],[Delays (min)]]&gt;15, "Extremely Delayed", IF(Delivery[[#This Row],[Delays (min)]]=0, "On time",  "Delayed"))</f>
        <v>Delayed</v>
      </c>
      <c r="Q795" s="1">
        <f>COUNTA(_xlfn.UNIQUE(Delivery[Driver ID]))</f>
        <v>100</v>
      </c>
      <c r="R795" s="1" t="s">
        <v>25</v>
      </c>
      <c r="S795" s="1">
        <f>COUNTA(_xlfn.UNIQUE(Delivery[Route]))</f>
        <v>5</v>
      </c>
      <c r="T795" s="1" t="s">
        <v>43</v>
      </c>
      <c r="U795" s="1" t="s">
        <v>20</v>
      </c>
      <c r="V795" s="1" t="s">
        <v>37</v>
      </c>
      <c r="W795" s="2">
        <v>45170.431250000001</v>
      </c>
    </row>
    <row r="796" spans="1:23" ht="15.75" customHeight="1" x14ac:dyDescent="0.35">
      <c r="A796" s="1">
        <v>1795</v>
      </c>
      <c r="B796" s="1" t="s">
        <v>887</v>
      </c>
      <c r="C796" s="1">
        <f>COUNTA(_xlfn.UNIQUE(Delivery[Delivery City]))</f>
        <v>5</v>
      </c>
      <c r="D796" s="1" t="s">
        <v>150</v>
      </c>
      <c r="E796" s="2">
        <v>45176.402083333334</v>
      </c>
      <c r="F796" s="1" t="s">
        <v>14</v>
      </c>
      <c r="G796" s="1" t="s">
        <v>52</v>
      </c>
      <c r="H796" s="20">
        <f>IFERROR(Delivery[[#This Row],[Delivery Time (min)]]/COUNTIFS(Delivery[Driver ID],Delivery[[#This Row],[Driver ID]]),"")</f>
        <v>16.25</v>
      </c>
      <c r="I796" s="17" t="str">
        <f>IFERROR((IF(COUNTIFS(Delivery[Driver ID], Delivery[[#This Row],[Driver ID]]) &lt; 16, "Under Utilized","Utilized")), "")</f>
        <v>Under Utilized</v>
      </c>
      <c r="J796" s="1" t="s">
        <v>34</v>
      </c>
      <c r="K796" s="1" t="s">
        <v>24</v>
      </c>
      <c r="L796" s="1">
        <v>195</v>
      </c>
      <c r="M796" s="1">
        <v>6</v>
      </c>
      <c r="N796" s="1">
        <f>Delivery[[#This Row],[Delivery Time (min)]]-Delivery[[#This Row],[Delays (min)]]</f>
        <v>189</v>
      </c>
      <c r="O796" s="1" t="str">
        <f>IF(Delivery[[#This Row],[Delays (min)]]&gt;0,"Delayed", "On time")</f>
        <v>Delayed</v>
      </c>
      <c r="P796" s="1" t="str">
        <f>IF(Delivery[[#This Row],[Delays (min)]]&gt;15, "Extremely Delayed", IF(Delivery[[#This Row],[Delays (min)]]=0, "On time",  "Delayed"))</f>
        <v>Delayed</v>
      </c>
      <c r="Q796" s="1">
        <f>COUNTA(_xlfn.UNIQUE(Delivery[Driver ID]))</f>
        <v>100</v>
      </c>
      <c r="R796" s="1" t="s">
        <v>18</v>
      </c>
      <c r="S796" s="1">
        <f>COUNTA(_xlfn.UNIQUE(Delivery[Route]))</f>
        <v>5</v>
      </c>
      <c r="T796" s="1" t="s">
        <v>40</v>
      </c>
      <c r="U796" s="1" t="s">
        <v>20</v>
      </c>
      <c r="V796" s="1" t="s">
        <v>41</v>
      </c>
      <c r="W796" s="2">
        <v>45170.42291666667</v>
      </c>
    </row>
    <row r="797" spans="1:23" ht="15.75" customHeight="1" x14ac:dyDescent="0.35">
      <c r="A797" s="1">
        <v>1796</v>
      </c>
      <c r="B797" s="1" t="s">
        <v>888</v>
      </c>
      <c r="C797" s="1">
        <f>COUNTA(_xlfn.UNIQUE(Delivery[Delivery City]))</f>
        <v>5</v>
      </c>
      <c r="D797" s="1" t="s">
        <v>167</v>
      </c>
      <c r="E797" s="2">
        <v>45172.590277777781</v>
      </c>
      <c r="F797" s="1" t="s">
        <v>14</v>
      </c>
      <c r="G797" s="1" t="s">
        <v>120</v>
      </c>
      <c r="H797" s="20">
        <f>IFERROR(Delivery[[#This Row],[Delivery Time (min)]]/COUNTIFS(Delivery[Driver ID],Delivery[[#This Row],[Driver ID]]),"")</f>
        <v>10.785714285714286</v>
      </c>
      <c r="I797" s="17" t="str">
        <f>IFERROR((IF(COUNTIFS(Delivery[Driver ID], Delivery[[#This Row],[Driver ID]]) &lt; 16, "Under Utilized","Utilized")), "")</f>
        <v>Under Utilized</v>
      </c>
      <c r="J797" s="1" t="s">
        <v>23</v>
      </c>
      <c r="K797" s="1" t="s">
        <v>24</v>
      </c>
      <c r="L797" s="1">
        <v>151</v>
      </c>
      <c r="M797" s="1">
        <v>2</v>
      </c>
      <c r="N797" s="1">
        <f>Delivery[[#This Row],[Delivery Time (min)]]-Delivery[[#This Row],[Delays (min)]]</f>
        <v>149</v>
      </c>
      <c r="O797" s="1" t="str">
        <f>IF(Delivery[[#This Row],[Delays (min)]]&gt;0,"Delayed", "On time")</f>
        <v>Delayed</v>
      </c>
      <c r="P797" s="1" t="str">
        <f>IF(Delivery[[#This Row],[Delays (min)]]&gt;15, "Extremely Delayed", IF(Delivery[[#This Row],[Delays (min)]]=0, "On time",  "Delayed"))</f>
        <v>Delayed</v>
      </c>
      <c r="Q797" s="1">
        <f>COUNTA(_xlfn.UNIQUE(Delivery[Driver ID]))</f>
        <v>100</v>
      </c>
      <c r="R797" s="1" t="s">
        <v>30</v>
      </c>
      <c r="S797" s="1">
        <f>COUNTA(_xlfn.UNIQUE(Delivery[Route]))</f>
        <v>5</v>
      </c>
      <c r="T797" s="1" t="s">
        <v>43</v>
      </c>
      <c r="U797" s="1" t="s">
        <v>36</v>
      </c>
      <c r="V797" s="1" t="s">
        <v>21</v>
      </c>
      <c r="W797" s="2">
        <v>45170.482638888891</v>
      </c>
    </row>
    <row r="798" spans="1:23" ht="15.75" customHeight="1" x14ac:dyDescent="0.35">
      <c r="A798" s="1">
        <v>1797</v>
      </c>
      <c r="B798" s="1" t="s">
        <v>390</v>
      </c>
      <c r="C798" s="1">
        <f>COUNTA(_xlfn.UNIQUE(Delivery[Delivery City]))</f>
        <v>5</v>
      </c>
      <c r="D798" s="1" t="s">
        <v>150</v>
      </c>
      <c r="E798" s="2">
        <v>45173.410416666666</v>
      </c>
      <c r="F798" s="1" t="s">
        <v>38</v>
      </c>
      <c r="G798" s="1" t="s">
        <v>130</v>
      </c>
      <c r="H798" s="20">
        <f>IFERROR(Delivery[[#This Row],[Delivery Time (min)]]/COUNTIFS(Delivery[Driver ID],Delivery[[#This Row],[Driver ID]]),"")</f>
        <v>13</v>
      </c>
      <c r="I798" s="17" t="str">
        <f>IFERROR((IF(COUNTIFS(Delivery[Driver ID], Delivery[[#This Row],[Driver ID]]) &lt; 16, "Under Utilized","Utilized")), "")</f>
        <v>Utilized</v>
      </c>
      <c r="J798" s="1" t="s">
        <v>23</v>
      </c>
      <c r="K798" s="1" t="s">
        <v>17</v>
      </c>
      <c r="L798" s="1">
        <v>208</v>
      </c>
      <c r="M798" s="1">
        <v>6</v>
      </c>
      <c r="N798" s="1">
        <f>Delivery[[#This Row],[Delivery Time (min)]]-Delivery[[#This Row],[Delays (min)]]</f>
        <v>202</v>
      </c>
      <c r="O798" s="1" t="str">
        <f>IF(Delivery[[#This Row],[Delays (min)]]&gt;0,"Delayed", "On time")</f>
        <v>Delayed</v>
      </c>
      <c r="P798" s="1" t="str">
        <f>IF(Delivery[[#This Row],[Delays (min)]]&gt;15, "Extremely Delayed", IF(Delivery[[#This Row],[Delays (min)]]=0, "On time",  "Delayed"))</f>
        <v>Delayed</v>
      </c>
      <c r="Q798" s="1">
        <f>COUNTA(_xlfn.UNIQUE(Delivery[Driver ID]))</f>
        <v>100</v>
      </c>
      <c r="R798" s="1" t="s">
        <v>30</v>
      </c>
      <c r="S798" s="1">
        <f>COUNTA(_xlfn.UNIQUE(Delivery[Route]))</f>
        <v>5</v>
      </c>
      <c r="T798" s="1" t="s">
        <v>19</v>
      </c>
      <c r="U798" s="1" t="s">
        <v>27</v>
      </c>
      <c r="V798" s="1" t="s">
        <v>21</v>
      </c>
      <c r="W798" s="2">
        <v>45170.430555555555</v>
      </c>
    </row>
    <row r="799" spans="1:23" ht="15.75" customHeight="1" x14ac:dyDescent="0.35">
      <c r="A799" s="1">
        <v>1798</v>
      </c>
      <c r="B799" s="1" t="s">
        <v>389</v>
      </c>
      <c r="C799" s="1">
        <f>COUNTA(_xlfn.UNIQUE(Delivery[Delivery City]))</f>
        <v>5</v>
      </c>
      <c r="D799" s="1" t="s">
        <v>150</v>
      </c>
      <c r="E799" s="2">
        <v>45177.393055555556</v>
      </c>
      <c r="F799" s="1" t="s">
        <v>38</v>
      </c>
      <c r="G799" s="1" t="s">
        <v>71</v>
      </c>
      <c r="H799" s="20">
        <f>IFERROR(Delivery[[#This Row],[Delivery Time (min)]]/COUNTIFS(Delivery[Driver ID],Delivery[[#This Row],[Driver ID]]),"")</f>
        <v>8.0399999999999991</v>
      </c>
      <c r="I799" s="17" t="str">
        <f>IFERROR((IF(COUNTIFS(Delivery[Driver ID], Delivery[[#This Row],[Driver ID]]) &lt; 16, "Under Utilized","Utilized")), "")</f>
        <v>Utilized</v>
      </c>
      <c r="J799" s="1" t="s">
        <v>23</v>
      </c>
      <c r="K799" s="1" t="s">
        <v>35</v>
      </c>
      <c r="L799" s="1">
        <v>201</v>
      </c>
      <c r="M799" s="1">
        <v>10</v>
      </c>
      <c r="N799" s="1">
        <f>Delivery[[#This Row],[Delivery Time (min)]]-Delivery[[#This Row],[Delays (min)]]</f>
        <v>191</v>
      </c>
      <c r="O799" s="1" t="str">
        <f>IF(Delivery[[#This Row],[Delays (min)]]&gt;0,"Delayed", "On time")</f>
        <v>Delayed</v>
      </c>
      <c r="P799" s="1" t="str">
        <f>IF(Delivery[[#This Row],[Delays (min)]]&gt;15, "Extremely Delayed", IF(Delivery[[#This Row],[Delays (min)]]=0, "On time",  "Delayed"))</f>
        <v>Delayed</v>
      </c>
      <c r="Q799" s="1">
        <f>COUNTA(_xlfn.UNIQUE(Delivery[Driver ID]))</f>
        <v>100</v>
      </c>
      <c r="R799" s="1" t="s">
        <v>30</v>
      </c>
      <c r="S799" s="1">
        <f>COUNTA(_xlfn.UNIQUE(Delivery[Route]))</f>
        <v>5</v>
      </c>
      <c r="T799" s="1" t="s">
        <v>26</v>
      </c>
      <c r="U799" s="1" t="s">
        <v>36</v>
      </c>
      <c r="V799" s="1" t="s">
        <v>21</v>
      </c>
      <c r="W799" s="2">
        <v>45170.578472222223</v>
      </c>
    </row>
    <row r="800" spans="1:23" ht="15.75" customHeight="1" x14ac:dyDescent="0.35">
      <c r="A800" s="1">
        <v>1799</v>
      </c>
      <c r="B800" s="1" t="s">
        <v>889</v>
      </c>
      <c r="C800" s="1">
        <f>COUNTA(_xlfn.UNIQUE(Delivery[Delivery City]))</f>
        <v>5</v>
      </c>
      <c r="D800" s="1" t="s">
        <v>150</v>
      </c>
      <c r="E800" s="2">
        <v>45170.355555555558</v>
      </c>
      <c r="F800" s="1" t="s">
        <v>38</v>
      </c>
      <c r="G800" s="1" t="s">
        <v>83</v>
      </c>
      <c r="H800" s="20">
        <f>IFERROR(Delivery[[#This Row],[Delivery Time (min)]]/COUNTIFS(Delivery[Driver ID],Delivery[[#This Row],[Driver ID]]),"")</f>
        <v>4.8571428571428568</v>
      </c>
      <c r="I800" s="17" t="str">
        <f>IFERROR((IF(COUNTIFS(Delivery[Driver ID], Delivery[[#This Row],[Driver ID]]) &lt; 16, "Under Utilized","Utilized")), "")</f>
        <v>Under Utilized</v>
      </c>
      <c r="J800" s="1" t="s">
        <v>34</v>
      </c>
      <c r="K800" s="1" t="s">
        <v>35</v>
      </c>
      <c r="L800" s="1">
        <v>68</v>
      </c>
      <c r="M800" s="1">
        <v>4</v>
      </c>
      <c r="N800" s="1">
        <f>Delivery[[#This Row],[Delivery Time (min)]]-Delivery[[#This Row],[Delays (min)]]</f>
        <v>64</v>
      </c>
      <c r="O800" s="1" t="str">
        <f>IF(Delivery[[#This Row],[Delays (min)]]&gt;0,"Delayed", "On time")</f>
        <v>Delayed</v>
      </c>
      <c r="P800" s="1" t="str">
        <f>IF(Delivery[[#This Row],[Delays (min)]]&gt;15, "Extremely Delayed", IF(Delivery[[#This Row],[Delays (min)]]=0, "On time",  "Delayed"))</f>
        <v>Delayed</v>
      </c>
      <c r="Q800" s="1">
        <f>COUNTA(_xlfn.UNIQUE(Delivery[Driver ID]))</f>
        <v>100</v>
      </c>
      <c r="R800" s="1" t="s">
        <v>18</v>
      </c>
      <c r="S800" s="1">
        <f>COUNTA(_xlfn.UNIQUE(Delivery[Route]))</f>
        <v>5</v>
      </c>
      <c r="T800" s="1" t="s">
        <v>43</v>
      </c>
      <c r="U800" s="1" t="s">
        <v>36</v>
      </c>
      <c r="V800" s="1" t="s">
        <v>21</v>
      </c>
      <c r="W800" s="2">
        <v>45170.352083333331</v>
      </c>
    </row>
    <row r="801" spans="1:23" ht="15.75" customHeight="1" x14ac:dyDescent="0.35">
      <c r="A801" s="1">
        <v>1800</v>
      </c>
      <c r="B801" s="1" t="s">
        <v>890</v>
      </c>
      <c r="C801" s="1">
        <f>COUNTA(_xlfn.UNIQUE(Delivery[Delivery City]))</f>
        <v>5</v>
      </c>
      <c r="D801" s="1" t="s">
        <v>156</v>
      </c>
      <c r="E801" s="2">
        <v>45175.559027777781</v>
      </c>
      <c r="F801" s="1" t="s">
        <v>38</v>
      </c>
      <c r="G801" s="1" t="s">
        <v>46</v>
      </c>
      <c r="H801" s="20">
        <f>IFERROR(Delivery[[#This Row],[Delivery Time (min)]]/COUNTIFS(Delivery[Driver ID],Delivery[[#This Row],[Driver ID]]),"")</f>
        <v>4.5789473684210522</v>
      </c>
      <c r="I801" s="17" t="str">
        <f>IFERROR((IF(COUNTIFS(Delivery[Driver ID], Delivery[[#This Row],[Driver ID]]) &lt; 16, "Under Utilized","Utilized")), "")</f>
        <v>Utilized</v>
      </c>
      <c r="J801" s="1" t="s">
        <v>23</v>
      </c>
      <c r="K801" s="1" t="s">
        <v>24</v>
      </c>
      <c r="L801" s="1">
        <v>87</v>
      </c>
      <c r="M801" s="1">
        <v>14</v>
      </c>
      <c r="N801" s="1">
        <f>Delivery[[#This Row],[Delivery Time (min)]]-Delivery[[#This Row],[Delays (min)]]</f>
        <v>73</v>
      </c>
      <c r="O801" s="1" t="str">
        <f>IF(Delivery[[#This Row],[Delays (min)]]&gt;0,"Delayed", "On time")</f>
        <v>Delayed</v>
      </c>
      <c r="P801" s="1" t="str">
        <f>IF(Delivery[[#This Row],[Delays (min)]]&gt;15, "Extremely Delayed", IF(Delivery[[#This Row],[Delays (min)]]=0, "On time",  "Delayed"))</f>
        <v>Delayed</v>
      </c>
      <c r="Q801" s="1">
        <f>COUNTA(_xlfn.UNIQUE(Delivery[Driver ID]))</f>
        <v>100</v>
      </c>
      <c r="R801" s="1" t="s">
        <v>25</v>
      </c>
      <c r="S801" s="1">
        <f>COUNTA(_xlfn.UNIQUE(Delivery[Route]))</f>
        <v>5</v>
      </c>
      <c r="T801" s="1" t="s">
        <v>26</v>
      </c>
      <c r="U801" s="1" t="s">
        <v>27</v>
      </c>
      <c r="V801" s="1" t="s">
        <v>41</v>
      </c>
      <c r="W801" s="2">
        <v>45170.692361111112</v>
      </c>
    </row>
    <row r="802" spans="1:23" ht="15.75" customHeight="1" x14ac:dyDescent="0.35">
      <c r="A802" s="1">
        <v>1801</v>
      </c>
      <c r="B802" s="1" t="s">
        <v>891</v>
      </c>
      <c r="C802" s="1">
        <f>COUNTA(_xlfn.UNIQUE(Delivery[Delivery City]))</f>
        <v>5</v>
      </c>
      <c r="D802" s="1" t="s">
        <v>154</v>
      </c>
      <c r="E802" s="2">
        <v>45176.620138888888</v>
      </c>
      <c r="F802" s="1" t="s">
        <v>38</v>
      </c>
      <c r="G802" s="1" t="s">
        <v>22</v>
      </c>
      <c r="H802" s="20">
        <f>IFERROR(Delivery[[#This Row],[Delivery Time (min)]]/COUNTIFS(Delivery[Driver ID],Delivery[[#This Row],[Driver ID]]),"")</f>
        <v>7.117647058823529</v>
      </c>
      <c r="I802" s="17" t="str">
        <f>IFERROR((IF(COUNTIFS(Delivery[Driver ID], Delivery[[#This Row],[Driver ID]]) &lt; 16, "Under Utilized","Utilized")), "")</f>
        <v>Utilized</v>
      </c>
      <c r="J802" s="1" t="s">
        <v>16</v>
      </c>
      <c r="K802" s="1" t="s">
        <v>29</v>
      </c>
      <c r="L802" s="1">
        <v>121</v>
      </c>
      <c r="M802" s="1">
        <v>16</v>
      </c>
      <c r="N802" s="1">
        <f>Delivery[[#This Row],[Delivery Time (min)]]-Delivery[[#This Row],[Delays (min)]]</f>
        <v>105</v>
      </c>
      <c r="O802" s="1" t="str">
        <f>IF(Delivery[[#This Row],[Delays (min)]]&gt;0,"Delayed", "On time")</f>
        <v>Delayed</v>
      </c>
      <c r="P802" s="1" t="str">
        <f>IF(Delivery[[#This Row],[Delays (min)]]&gt;15, "Extremely Delayed", IF(Delivery[[#This Row],[Delays (min)]]=0, "On time",  "Delayed"))</f>
        <v>Extremely Delayed</v>
      </c>
      <c r="Q802" s="1">
        <f>COUNTA(_xlfn.UNIQUE(Delivery[Driver ID]))</f>
        <v>100</v>
      </c>
      <c r="R802" s="1" t="s">
        <v>18</v>
      </c>
      <c r="S802" s="1">
        <f>COUNTA(_xlfn.UNIQUE(Delivery[Route]))</f>
        <v>5</v>
      </c>
      <c r="T802" s="1" t="s">
        <v>43</v>
      </c>
      <c r="U802" s="1" t="s">
        <v>27</v>
      </c>
      <c r="V802" s="1" t="s">
        <v>41</v>
      </c>
      <c r="W802" s="2">
        <v>45170.381249999999</v>
      </c>
    </row>
    <row r="803" spans="1:23" ht="15.75" customHeight="1" x14ac:dyDescent="0.35">
      <c r="A803" s="1">
        <v>1802</v>
      </c>
      <c r="B803" s="1" t="s">
        <v>892</v>
      </c>
      <c r="C803" s="1">
        <f>COUNTA(_xlfn.UNIQUE(Delivery[Delivery City]))</f>
        <v>5</v>
      </c>
      <c r="D803" s="1" t="s">
        <v>167</v>
      </c>
      <c r="E803" s="2">
        <v>45170.658333333333</v>
      </c>
      <c r="F803" s="1" t="s">
        <v>14</v>
      </c>
      <c r="G803" s="1" t="s">
        <v>134</v>
      </c>
      <c r="H803" s="20">
        <f>IFERROR(Delivery[[#This Row],[Delivery Time (min)]]/COUNTIFS(Delivery[Driver ID],Delivery[[#This Row],[Driver ID]]),"")</f>
        <v>18.076923076923077</v>
      </c>
      <c r="I803" s="17" t="str">
        <f>IFERROR((IF(COUNTIFS(Delivery[Driver ID], Delivery[[#This Row],[Driver ID]]) &lt; 16, "Under Utilized","Utilized")), "")</f>
        <v>Under Utilized</v>
      </c>
      <c r="J803" s="1" t="s">
        <v>16</v>
      </c>
      <c r="K803" s="1" t="s">
        <v>17</v>
      </c>
      <c r="L803" s="1">
        <v>235</v>
      </c>
      <c r="M803" s="1">
        <v>7</v>
      </c>
      <c r="N803" s="1">
        <f>Delivery[[#This Row],[Delivery Time (min)]]-Delivery[[#This Row],[Delays (min)]]</f>
        <v>228</v>
      </c>
      <c r="O803" s="1" t="str">
        <f>IF(Delivery[[#This Row],[Delays (min)]]&gt;0,"Delayed", "On time")</f>
        <v>Delayed</v>
      </c>
      <c r="P803" s="1" t="str">
        <f>IF(Delivery[[#This Row],[Delays (min)]]&gt;15, "Extremely Delayed", IF(Delivery[[#This Row],[Delays (min)]]=0, "On time",  "Delayed"))</f>
        <v>Delayed</v>
      </c>
      <c r="Q803" s="1">
        <f>COUNTA(_xlfn.UNIQUE(Delivery[Driver ID]))</f>
        <v>100</v>
      </c>
      <c r="R803" s="1" t="s">
        <v>30</v>
      </c>
      <c r="S803" s="1">
        <f>COUNTA(_xlfn.UNIQUE(Delivery[Route]))</f>
        <v>5</v>
      </c>
      <c r="T803" s="1" t="s">
        <v>43</v>
      </c>
      <c r="U803" s="1" t="s">
        <v>36</v>
      </c>
      <c r="V803" s="1" t="s">
        <v>37</v>
      </c>
      <c r="W803" s="2">
        <v>45170.726388888892</v>
      </c>
    </row>
    <row r="804" spans="1:23" ht="15.75" customHeight="1" x14ac:dyDescent="0.35">
      <c r="A804" s="1">
        <v>1803</v>
      </c>
      <c r="B804" s="1" t="s">
        <v>893</v>
      </c>
      <c r="C804" s="1">
        <f>COUNTA(_xlfn.UNIQUE(Delivery[Delivery City]))</f>
        <v>5</v>
      </c>
      <c r="D804" s="1" t="s">
        <v>167</v>
      </c>
      <c r="E804" s="2">
        <v>45176.593055555553</v>
      </c>
      <c r="F804" s="1" t="s">
        <v>38</v>
      </c>
      <c r="G804" s="1" t="s">
        <v>54</v>
      </c>
      <c r="H804" s="20">
        <f>IFERROR(Delivery[[#This Row],[Delivery Time (min)]]/COUNTIFS(Delivery[Driver ID],Delivery[[#This Row],[Driver ID]]),"")</f>
        <v>8.3333333333333339</v>
      </c>
      <c r="I804" s="17" t="str">
        <f>IFERROR((IF(COUNTIFS(Delivery[Driver ID], Delivery[[#This Row],[Driver ID]]) &lt; 16, "Under Utilized","Utilized")), "")</f>
        <v>Under Utilized</v>
      </c>
      <c r="J804" s="1" t="s">
        <v>16</v>
      </c>
      <c r="K804" s="1" t="s">
        <v>29</v>
      </c>
      <c r="L804" s="1">
        <v>125</v>
      </c>
      <c r="M804" s="1">
        <v>10</v>
      </c>
      <c r="N804" s="1">
        <f>Delivery[[#This Row],[Delivery Time (min)]]-Delivery[[#This Row],[Delays (min)]]</f>
        <v>115</v>
      </c>
      <c r="O804" s="1" t="str">
        <f>IF(Delivery[[#This Row],[Delays (min)]]&gt;0,"Delayed", "On time")</f>
        <v>Delayed</v>
      </c>
      <c r="P804" s="1" t="str">
        <f>IF(Delivery[[#This Row],[Delays (min)]]&gt;15, "Extremely Delayed", IF(Delivery[[#This Row],[Delays (min)]]=0, "On time",  "Delayed"))</f>
        <v>Delayed</v>
      </c>
      <c r="Q804" s="1">
        <f>COUNTA(_xlfn.UNIQUE(Delivery[Driver ID]))</f>
        <v>100</v>
      </c>
      <c r="R804" s="1" t="s">
        <v>18</v>
      </c>
      <c r="S804" s="1">
        <f>COUNTA(_xlfn.UNIQUE(Delivery[Route]))</f>
        <v>5</v>
      </c>
      <c r="T804" s="1" t="s">
        <v>32</v>
      </c>
      <c r="U804" s="1" t="s">
        <v>36</v>
      </c>
      <c r="V804" s="1" t="s">
        <v>21</v>
      </c>
      <c r="W804" s="2">
        <v>45170.390972222223</v>
      </c>
    </row>
    <row r="805" spans="1:23" ht="15.75" customHeight="1" x14ac:dyDescent="0.35">
      <c r="A805" s="1">
        <v>1804</v>
      </c>
      <c r="B805" s="1" t="s">
        <v>894</v>
      </c>
      <c r="C805" s="1">
        <f>COUNTA(_xlfn.UNIQUE(Delivery[Delivery City]))</f>
        <v>5</v>
      </c>
      <c r="D805" s="1" t="s">
        <v>159</v>
      </c>
      <c r="E805" s="2">
        <v>45176.420138888891</v>
      </c>
      <c r="F805" s="1" t="s">
        <v>38</v>
      </c>
      <c r="G805" s="1" t="s">
        <v>127</v>
      </c>
      <c r="H805" s="20">
        <f>IFERROR(Delivery[[#This Row],[Delivery Time (min)]]/COUNTIFS(Delivery[Driver ID],Delivery[[#This Row],[Driver ID]]),"")</f>
        <v>11.2</v>
      </c>
      <c r="I805" s="17" t="str">
        <f>IFERROR((IF(COUNTIFS(Delivery[Driver ID], Delivery[[#This Row],[Driver ID]]) &lt; 16, "Under Utilized","Utilized")), "")</f>
        <v>Under Utilized</v>
      </c>
      <c r="J805" s="1" t="s">
        <v>23</v>
      </c>
      <c r="K805" s="1" t="s">
        <v>24</v>
      </c>
      <c r="L805" s="1">
        <v>168</v>
      </c>
      <c r="M805" s="1">
        <v>17</v>
      </c>
      <c r="N805" s="1">
        <f>Delivery[[#This Row],[Delivery Time (min)]]-Delivery[[#This Row],[Delays (min)]]</f>
        <v>151</v>
      </c>
      <c r="O805" s="1" t="str">
        <f>IF(Delivery[[#This Row],[Delays (min)]]&gt;0,"Delayed", "On time")</f>
        <v>Delayed</v>
      </c>
      <c r="P805" s="1" t="str">
        <f>IF(Delivery[[#This Row],[Delays (min)]]&gt;15, "Extremely Delayed", IF(Delivery[[#This Row],[Delays (min)]]=0, "On time",  "Delayed"))</f>
        <v>Extremely Delayed</v>
      </c>
      <c r="Q805" s="1">
        <f>COUNTA(_xlfn.UNIQUE(Delivery[Driver ID]))</f>
        <v>100</v>
      </c>
      <c r="R805" s="1" t="s">
        <v>25</v>
      </c>
      <c r="S805" s="1">
        <f>COUNTA(_xlfn.UNIQUE(Delivery[Route]))</f>
        <v>5</v>
      </c>
      <c r="T805" s="1" t="s">
        <v>32</v>
      </c>
      <c r="U805" s="1" t="s">
        <v>27</v>
      </c>
      <c r="V805" s="1" t="s">
        <v>37</v>
      </c>
      <c r="W805" s="2">
        <v>45170.417361111111</v>
      </c>
    </row>
    <row r="806" spans="1:23" ht="15.75" customHeight="1" x14ac:dyDescent="0.35">
      <c r="A806" s="1">
        <v>1805</v>
      </c>
      <c r="B806" s="1" t="s">
        <v>895</v>
      </c>
      <c r="C806" s="1">
        <f>COUNTA(_xlfn.UNIQUE(Delivery[Delivery City]))</f>
        <v>5</v>
      </c>
      <c r="D806" s="1" t="s">
        <v>167</v>
      </c>
      <c r="E806" s="2">
        <v>45170.557638888888</v>
      </c>
      <c r="F806" s="1" t="s">
        <v>38</v>
      </c>
      <c r="G806" s="1" t="s">
        <v>77</v>
      </c>
      <c r="H806" s="20">
        <f>IFERROR(Delivery[[#This Row],[Delivery Time (min)]]/COUNTIFS(Delivery[Driver ID],Delivery[[#This Row],[Driver ID]]),"")</f>
        <v>10.928571428571429</v>
      </c>
      <c r="I806" s="17" t="str">
        <f>IFERROR((IF(COUNTIFS(Delivery[Driver ID], Delivery[[#This Row],[Driver ID]]) &lt; 16, "Under Utilized","Utilized")), "")</f>
        <v>Under Utilized</v>
      </c>
      <c r="J806" s="1" t="s">
        <v>23</v>
      </c>
      <c r="K806" s="1" t="s">
        <v>35</v>
      </c>
      <c r="L806" s="1">
        <v>153</v>
      </c>
      <c r="M806" s="1">
        <v>3</v>
      </c>
      <c r="N806" s="1">
        <f>Delivery[[#This Row],[Delivery Time (min)]]-Delivery[[#This Row],[Delays (min)]]</f>
        <v>150</v>
      </c>
      <c r="O806" s="1" t="str">
        <f>IF(Delivery[[#This Row],[Delays (min)]]&gt;0,"Delayed", "On time")</f>
        <v>Delayed</v>
      </c>
      <c r="P806" s="1" t="str">
        <f>IF(Delivery[[#This Row],[Delays (min)]]&gt;15, "Extremely Delayed", IF(Delivery[[#This Row],[Delays (min)]]=0, "On time",  "Delayed"))</f>
        <v>Delayed</v>
      </c>
      <c r="Q806" s="1">
        <f>COUNTA(_xlfn.UNIQUE(Delivery[Driver ID]))</f>
        <v>100</v>
      </c>
      <c r="R806" s="1" t="s">
        <v>18</v>
      </c>
      <c r="S806" s="1">
        <f>COUNTA(_xlfn.UNIQUE(Delivery[Route]))</f>
        <v>5</v>
      </c>
      <c r="T806" s="1" t="s">
        <v>19</v>
      </c>
      <c r="U806" s="1" t="s">
        <v>27</v>
      </c>
      <c r="V806" s="1" t="s">
        <v>37</v>
      </c>
      <c r="W806" s="2">
        <v>45170.724305555559</v>
      </c>
    </row>
    <row r="807" spans="1:23" ht="15.75" customHeight="1" x14ac:dyDescent="0.35">
      <c r="A807" s="1">
        <v>1806</v>
      </c>
      <c r="B807" s="1" t="s">
        <v>896</v>
      </c>
      <c r="C807" s="1">
        <f>COUNTA(_xlfn.UNIQUE(Delivery[Delivery City]))</f>
        <v>5</v>
      </c>
      <c r="D807" s="1" t="s">
        <v>159</v>
      </c>
      <c r="E807" s="2">
        <v>45174.525694444441</v>
      </c>
      <c r="F807" s="1" t="s">
        <v>38</v>
      </c>
      <c r="G807" s="1" t="s">
        <v>50</v>
      </c>
      <c r="H807" s="20">
        <f>IFERROR(Delivery[[#This Row],[Delivery Time (min)]]/COUNTIFS(Delivery[Driver ID],Delivery[[#This Row],[Driver ID]]),"")</f>
        <v>8.4615384615384617</v>
      </c>
      <c r="I807" s="17" t="str">
        <f>IFERROR((IF(COUNTIFS(Delivery[Driver ID], Delivery[[#This Row],[Driver ID]]) &lt; 16, "Under Utilized","Utilized")), "")</f>
        <v>Under Utilized</v>
      </c>
      <c r="J807" s="1" t="s">
        <v>23</v>
      </c>
      <c r="K807" s="1" t="s">
        <v>47</v>
      </c>
      <c r="L807" s="1">
        <v>110</v>
      </c>
      <c r="M807" s="1">
        <v>22</v>
      </c>
      <c r="N807" s="1">
        <f>Delivery[[#This Row],[Delivery Time (min)]]-Delivery[[#This Row],[Delays (min)]]</f>
        <v>88</v>
      </c>
      <c r="O807" s="1" t="str">
        <f>IF(Delivery[[#This Row],[Delays (min)]]&gt;0,"Delayed", "On time")</f>
        <v>Delayed</v>
      </c>
      <c r="P807" s="1" t="str">
        <f>IF(Delivery[[#This Row],[Delays (min)]]&gt;15, "Extremely Delayed", IF(Delivery[[#This Row],[Delays (min)]]=0, "On time",  "Delayed"))</f>
        <v>Extremely Delayed</v>
      </c>
      <c r="Q807" s="1">
        <f>COUNTA(_xlfn.UNIQUE(Delivery[Driver ID]))</f>
        <v>100</v>
      </c>
      <c r="R807" s="1" t="s">
        <v>30</v>
      </c>
      <c r="S807" s="1">
        <f>COUNTA(_xlfn.UNIQUE(Delivery[Route]))</f>
        <v>5</v>
      </c>
      <c r="T807" s="1" t="s">
        <v>43</v>
      </c>
      <c r="U807" s="1" t="s">
        <v>20</v>
      </c>
      <c r="V807" s="1" t="s">
        <v>21</v>
      </c>
      <c r="W807" s="2">
        <v>45170.519444444442</v>
      </c>
    </row>
    <row r="808" spans="1:23" ht="15.75" customHeight="1" x14ac:dyDescent="0.35">
      <c r="A808" s="1">
        <v>1807</v>
      </c>
      <c r="B808" s="1" t="s">
        <v>484</v>
      </c>
      <c r="C808" s="1">
        <f>COUNTA(_xlfn.UNIQUE(Delivery[Delivery City]))</f>
        <v>5</v>
      </c>
      <c r="D808" s="1" t="s">
        <v>150</v>
      </c>
      <c r="E808" s="2">
        <v>45170.513194444444</v>
      </c>
      <c r="F808" s="1" t="s">
        <v>14</v>
      </c>
      <c r="G808" s="1" t="s">
        <v>53</v>
      </c>
      <c r="H808" s="20">
        <f>IFERROR(Delivery[[#This Row],[Delivery Time (min)]]/COUNTIFS(Delivery[Driver ID],Delivery[[#This Row],[Driver ID]]),"")</f>
        <v>14.272727272727273</v>
      </c>
      <c r="I808" s="17" t="str">
        <f>IFERROR((IF(COUNTIFS(Delivery[Driver ID], Delivery[[#This Row],[Driver ID]]) &lt; 16, "Under Utilized","Utilized")), "")</f>
        <v>Under Utilized</v>
      </c>
      <c r="J808" s="1" t="s">
        <v>16</v>
      </c>
      <c r="K808" s="1" t="s">
        <v>35</v>
      </c>
      <c r="L808" s="1">
        <v>157</v>
      </c>
      <c r="M808" s="1">
        <v>10</v>
      </c>
      <c r="N808" s="1">
        <f>Delivery[[#This Row],[Delivery Time (min)]]-Delivery[[#This Row],[Delays (min)]]</f>
        <v>147</v>
      </c>
      <c r="O808" s="1" t="str">
        <f>IF(Delivery[[#This Row],[Delays (min)]]&gt;0,"Delayed", "On time")</f>
        <v>Delayed</v>
      </c>
      <c r="P808" s="1" t="str">
        <f>IF(Delivery[[#This Row],[Delays (min)]]&gt;15, "Extremely Delayed", IF(Delivery[[#This Row],[Delays (min)]]=0, "On time",  "Delayed"))</f>
        <v>Delayed</v>
      </c>
      <c r="Q808" s="1">
        <f>COUNTA(_xlfn.UNIQUE(Delivery[Driver ID]))</f>
        <v>100</v>
      </c>
      <c r="R808" s="1" t="s">
        <v>18</v>
      </c>
      <c r="S808" s="1">
        <f>COUNTA(_xlfn.UNIQUE(Delivery[Route]))</f>
        <v>5</v>
      </c>
      <c r="T808" s="1" t="s">
        <v>26</v>
      </c>
      <c r="U808" s="1" t="s">
        <v>27</v>
      </c>
      <c r="V808" s="1" t="s">
        <v>21</v>
      </c>
      <c r="W808" s="2">
        <v>45170.696527777778</v>
      </c>
    </row>
    <row r="809" spans="1:23" ht="15.75" customHeight="1" x14ac:dyDescent="0.35">
      <c r="A809" s="1">
        <v>1808</v>
      </c>
      <c r="B809" s="1" t="s">
        <v>897</v>
      </c>
      <c r="C809" s="1">
        <f>COUNTA(_xlfn.UNIQUE(Delivery[Delivery City]))</f>
        <v>5</v>
      </c>
      <c r="D809" s="1" t="s">
        <v>156</v>
      </c>
      <c r="E809" s="2">
        <v>45176.643750000003</v>
      </c>
      <c r="F809" s="1" t="s">
        <v>14</v>
      </c>
      <c r="G809" s="1" t="s">
        <v>82</v>
      </c>
      <c r="H809" s="20">
        <f>IFERROR(Delivery[[#This Row],[Delivery Time (min)]]/COUNTIFS(Delivery[Driver ID],Delivery[[#This Row],[Driver ID]]),"")</f>
        <v>6</v>
      </c>
      <c r="I809" s="17" t="str">
        <f>IFERROR((IF(COUNTIFS(Delivery[Driver ID], Delivery[[#This Row],[Driver ID]]) &lt; 16, "Under Utilized","Utilized")), "")</f>
        <v>Utilized</v>
      </c>
      <c r="J809" s="1" t="s">
        <v>16</v>
      </c>
      <c r="K809" s="1" t="s">
        <v>29</v>
      </c>
      <c r="L809" s="1">
        <v>150</v>
      </c>
      <c r="M809" s="1">
        <v>6</v>
      </c>
      <c r="N809" s="1">
        <f>Delivery[[#This Row],[Delivery Time (min)]]-Delivery[[#This Row],[Delays (min)]]</f>
        <v>144</v>
      </c>
      <c r="O809" s="1" t="str">
        <f>IF(Delivery[[#This Row],[Delays (min)]]&gt;0,"Delayed", "On time")</f>
        <v>Delayed</v>
      </c>
      <c r="P809" s="1" t="str">
        <f>IF(Delivery[[#This Row],[Delays (min)]]&gt;15, "Extremely Delayed", IF(Delivery[[#This Row],[Delays (min)]]=0, "On time",  "Delayed"))</f>
        <v>Delayed</v>
      </c>
      <c r="Q809" s="1">
        <f>COUNTA(_xlfn.UNIQUE(Delivery[Driver ID]))</f>
        <v>100</v>
      </c>
      <c r="R809" s="1" t="s">
        <v>18</v>
      </c>
      <c r="S809" s="1">
        <f>COUNTA(_xlfn.UNIQUE(Delivery[Route]))</f>
        <v>5</v>
      </c>
      <c r="T809" s="1" t="s">
        <v>26</v>
      </c>
      <c r="U809" s="1" t="s">
        <v>36</v>
      </c>
      <c r="V809" s="1" t="s">
        <v>21</v>
      </c>
      <c r="W809" s="2">
        <v>45170.45</v>
      </c>
    </row>
    <row r="810" spans="1:23" ht="15.75" customHeight="1" x14ac:dyDescent="0.35">
      <c r="A810" s="1">
        <v>1809</v>
      </c>
      <c r="B810" s="1" t="s">
        <v>898</v>
      </c>
      <c r="C810" s="1">
        <f>COUNTA(_xlfn.UNIQUE(Delivery[Delivery City]))</f>
        <v>5</v>
      </c>
      <c r="D810" s="1" t="s">
        <v>159</v>
      </c>
      <c r="E810" s="2">
        <v>45174.488194444442</v>
      </c>
      <c r="F810" s="1" t="s">
        <v>14</v>
      </c>
      <c r="G810" s="1" t="s">
        <v>15</v>
      </c>
      <c r="H810" s="20">
        <f>IFERROR(Delivery[[#This Row],[Delivery Time (min)]]/COUNTIFS(Delivery[Driver ID],Delivery[[#This Row],[Driver ID]]),"")</f>
        <v>5.0625</v>
      </c>
      <c r="I810" s="17" t="str">
        <f>IFERROR((IF(COUNTIFS(Delivery[Driver ID], Delivery[[#This Row],[Driver ID]]) &lt; 16, "Under Utilized","Utilized")), "")</f>
        <v>Utilized</v>
      </c>
      <c r="J810" s="1" t="s">
        <v>23</v>
      </c>
      <c r="K810" s="1" t="s">
        <v>29</v>
      </c>
      <c r="L810" s="1">
        <v>81</v>
      </c>
      <c r="M810" s="1">
        <v>12</v>
      </c>
      <c r="N810" s="1">
        <f>Delivery[[#This Row],[Delivery Time (min)]]-Delivery[[#This Row],[Delays (min)]]</f>
        <v>69</v>
      </c>
      <c r="O810" s="1" t="str">
        <f>IF(Delivery[[#This Row],[Delays (min)]]&gt;0,"Delayed", "On time")</f>
        <v>Delayed</v>
      </c>
      <c r="P810" s="1" t="str">
        <f>IF(Delivery[[#This Row],[Delays (min)]]&gt;15, "Extremely Delayed", IF(Delivery[[#This Row],[Delays (min)]]=0, "On time",  "Delayed"))</f>
        <v>Delayed</v>
      </c>
      <c r="Q810" s="1">
        <f>COUNTA(_xlfn.UNIQUE(Delivery[Driver ID]))</f>
        <v>100</v>
      </c>
      <c r="R810" s="1" t="s">
        <v>25</v>
      </c>
      <c r="S810" s="1">
        <f>COUNTA(_xlfn.UNIQUE(Delivery[Route]))</f>
        <v>5</v>
      </c>
      <c r="T810" s="1" t="s">
        <v>40</v>
      </c>
      <c r="U810" s="1" t="s">
        <v>27</v>
      </c>
      <c r="V810" s="1" t="s">
        <v>37</v>
      </c>
      <c r="W810" s="2">
        <v>45170.497916666667</v>
      </c>
    </row>
    <row r="811" spans="1:23" ht="15.75" customHeight="1" x14ac:dyDescent="0.35">
      <c r="A811" s="1">
        <v>1810</v>
      </c>
      <c r="B811" s="1" t="s">
        <v>655</v>
      </c>
      <c r="C811" s="1">
        <f>COUNTA(_xlfn.UNIQUE(Delivery[Delivery City]))</f>
        <v>5</v>
      </c>
      <c r="D811" s="1" t="s">
        <v>150</v>
      </c>
      <c r="E811" s="2">
        <v>45173.489583333336</v>
      </c>
      <c r="F811" s="1" t="s">
        <v>38</v>
      </c>
      <c r="G811" s="1" t="s">
        <v>137</v>
      </c>
      <c r="H811" s="20">
        <f>IFERROR(Delivery[[#This Row],[Delivery Time (min)]]/COUNTIFS(Delivery[Driver ID],Delivery[[#This Row],[Driver ID]]),"")</f>
        <v>6.2380952380952381</v>
      </c>
      <c r="I811" s="17" t="str">
        <f>IFERROR((IF(COUNTIFS(Delivery[Driver ID], Delivery[[#This Row],[Driver ID]]) &lt; 16, "Under Utilized","Utilized")), "")</f>
        <v>Utilized</v>
      </c>
      <c r="J811" s="1" t="s">
        <v>34</v>
      </c>
      <c r="K811" s="1" t="s">
        <v>24</v>
      </c>
      <c r="L811" s="1">
        <v>131</v>
      </c>
      <c r="M811" s="1">
        <v>26</v>
      </c>
      <c r="N811" s="1">
        <f>Delivery[[#This Row],[Delivery Time (min)]]-Delivery[[#This Row],[Delays (min)]]</f>
        <v>105</v>
      </c>
      <c r="O811" s="1" t="str">
        <f>IF(Delivery[[#This Row],[Delays (min)]]&gt;0,"Delayed", "On time")</f>
        <v>Delayed</v>
      </c>
      <c r="P811" s="1" t="str">
        <f>IF(Delivery[[#This Row],[Delays (min)]]&gt;15, "Extremely Delayed", IF(Delivery[[#This Row],[Delays (min)]]=0, "On time",  "Delayed"))</f>
        <v>Extremely Delayed</v>
      </c>
      <c r="Q811" s="1">
        <f>COUNTA(_xlfn.UNIQUE(Delivery[Driver ID]))</f>
        <v>100</v>
      </c>
      <c r="R811" s="1" t="s">
        <v>30</v>
      </c>
      <c r="S811" s="1">
        <f>COUNTA(_xlfn.UNIQUE(Delivery[Route]))</f>
        <v>5</v>
      </c>
      <c r="T811" s="1" t="s">
        <v>26</v>
      </c>
      <c r="U811" s="1" t="s">
        <v>36</v>
      </c>
      <c r="V811" s="1" t="s">
        <v>21</v>
      </c>
      <c r="W811" s="2">
        <v>45170.70416666667</v>
      </c>
    </row>
    <row r="812" spans="1:23" ht="15.75" customHeight="1" x14ac:dyDescent="0.35">
      <c r="A812" s="1">
        <v>1811</v>
      </c>
      <c r="B812" s="1" t="s">
        <v>899</v>
      </c>
      <c r="C812" s="1">
        <f>COUNTA(_xlfn.UNIQUE(Delivery[Delivery City]))</f>
        <v>5</v>
      </c>
      <c r="D812" s="1" t="s">
        <v>154</v>
      </c>
      <c r="E812" s="2">
        <v>45170.598611111112</v>
      </c>
      <c r="F812" s="1" t="s">
        <v>38</v>
      </c>
      <c r="G812" s="1" t="s">
        <v>22</v>
      </c>
      <c r="H812" s="20">
        <f>IFERROR(Delivery[[#This Row],[Delivery Time (min)]]/COUNTIFS(Delivery[Driver ID],Delivery[[#This Row],[Driver ID]]),"")</f>
        <v>10.352941176470589</v>
      </c>
      <c r="I812" s="17" t="str">
        <f>IFERROR((IF(COUNTIFS(Delivery[Driver ID], Delivery[[#This Row],[Driver ID]]) &lt; 16, "Under Utilized","Utilized")), "")</f>
        <v>Utilized</v>
      </c>
      <c r="J812" s="1" t="s">
        <v>23</v>
      </c>
      <c r="K812" s="1" t="s">
        <v>35</v>
      </c>
      <c r="L812" s="1">
        <v>176</v>
      </c>
      <c r="M812" s="1">
        <v>24</v>
      </c>
      <c r="N812" s="1">
        <f>Delivery[[#This Row],[Delivery Time (min)]]-Delivery[[#This Row],[Delays (min)]]</f>
        <v>152</v>
      </c>
      <c r="O812" s="1" t="str">
        <f>IF(Delivery[[#This Row],[Delays (min)]]&gt;0,"Delayed", "On time")</f>
        <v>Delayed</v>
      </c>
      <c r="P812" s="1" t="str">
        <f>IF(Delivery[[#This Row],[Delays (min)]]&gt;15, "Extremely Delayed", IF(Delivery[[#This Row],[Delays (min)]]=0, "On time",  "Delayed"))</f>
        <v>Extremely Delayed</v>
      </c>
      <c r="Q812" s="1">
        <f>COUNTA(_xlfn.UNIQUE(Delivery[Driver ID]))</f>
        <v>100</v>
      </c>
      <c r="R812" s="1" t="s">
        <v>25</v>
      </c>
      <c r="S812" s="1">
        <f>COUNTA(_xlfn.UNIQUE(Delivery[Route]))</f>
        <v>5</v>
      </c>
      <c r="T812" s="1" t="s">
        <v>32</v>
      </c>
      <c r="U812" s="1" t="s">
        <v>27</v>
      </c>
      <c r="V812" s="1" t="s">
        <v>37</v>
      </c>
      <c r="W812" s="2">
        <v>45170.634027777778</v>
      </c>
    </row>
    <row r="813" spans="1:23" ht="15.75" customHeight="1" x14ac:dyDescent="0.35">
      <c r="A813" s="1">
        <v>1812</v>
      </c>
      <c r="B813" s="1" t="s">
        <v>900</v>
      </c>
      <c r="C813" s="1">
        <f>COUNTA(_xlfn.UNIQUE(Delivery[Delivery City]))</f>
        <v>5</v>
      </c>
      <c r="D813" s="1" t="s">
        <v>167</v>
      </c>
      <c r="E813" s="2">
        <v>45176.52847222222</v>
      </c>
      <c r="F813" s="1" t="s">
        <v>14</v>
      </c>
      <c r="G813" s="1" t="s">
        <v>137</v>
      </c>
      <c r="H813" s="20">
        <f>IFERROR(Delivery[[#This Row],[Delivery Time (min)]]/COUNTIFS(Delivery[Driver ID],Delivery[[#This Row],[Driver ID]]),"")</f>
        <v>10.047619047619047</v>
      </c>
      <c r="I813" s="17" t="str">
        <f>IFERROR((IF(COUNTIFS(Delivery[Driver ID], Delivery[[#This Row],[Driver ID]]) &lt; 16, "Under Utilized","Utilized")), "")</f>
        <v>Utilized</v>
      </c>
      <c r="J813" s="1" t="s">
        <v>23</v>
      </c>
      <c r="K813" s="1" t="s">
        <v>24</v>
      </c>
      <c r="L813" s="1">
        <v>211</v>
      </c>
      <c r="M813" s="1">
        <v>23</v>
      </c>
      <c r="N813" s="1">
        <f>Delivery[[#This Row],[Delivery Time (min)]]-Delivery[[#This Row],[Delays (min)]]</f>
        <v>188</v>
      </c>
      <c r="O813" s="1" t="str">
        <f>IF(Delivery[[#This Row],[Delays (min)]]&gt;0,"Delayed", "On time")</f>
        <v>Delayed</v>
      </c>
      <c r="P813" s="1" t="str">
        <f>IF(Delivery[[#This Row],[Delays (min)]]&gt;15, "Extremely Delayed", IF(Delivery[[#This Row],[Delays (min)]]=0, "On time",  "Delayed"))</f>
        <v>Extremely Delayed</v>
      </c>
      <c r="Q813" s="1">
        <f>COUNTA(_xlfn.UNIQUE(Delivery[Driver ID]))</f>
        <v>100</v>
      </c>
      <c r="R813" s="1" t="s">
        <v>30</v>
      </c>
      <c r="S813" s="1">
        <f>COUNTA(_xlfn.UNIQUE(Delivery[Route]))</f>
        <v>5</v>
      </c>
      <c r="T813" s="1" t="s">
        <v>26</v>
      </c>
      <c r="U813" s="1" t="s">
        <v>36</v>
      </c>
      <c r="V813" s="1" t="s">
        <v>41</v>
      </c>
      <c r="W813" s="2">
        <v>45170.618055555555</v>
      </c>
    </row>
    <row r="814" spans="1:23" ht="15.75" customHeight="1" x14ac:dyDescent="0.35">
      <c r="A814" s="1">
        <v>1813</v>
      </c>
      <c r="B814" s="1" t="s">
        <v>901</v>
      </c>
      <c r="C814" s="1">
        <f>COUNTA(_xlfn.UNIQUE(Delivery[Delivery City]))</f>
        <v>5</v>
      </c>
      <c r="D814" s="1" t="s">
        <v>156</v>
      </c>
      <c r="E814" s="2">
        <v>45173.436805555553</v>
      </c>
      <c r="F814" s="1" t="s">
        <v>14</v>
      </c>
      <c r="G814" s="1" t="s">
        <v>115</v>
      </c>
      <c r="H814" s="20">
        <f>IFERROR(Delivery[[#This Row],[Delivery Time (min)]]/COUNTIFS(Delivery[Driver ID],Delivery[[#This Row],[Driver ID]]),"")</f>
        <v>7.1111111111111107</v>
      </c>
      <c r="I814" s="17" t="str">
        <f>IFERROR((IF(COUNTIFS(Delivery[Driver ID], Delivery[[#This Row],[Driver ID]]) &lt; 16, "Under Utilized","Utilized")), "")</f>
        <v>Utilized</v>
      </c>
      <c r="J814" s="1" t="s">
        <v>23</v>
      </c>
      <c r="K814" s="1" t="s">
        <v>47</v>
      </c>
      <c r="L814" s="1">
        <v>128</v>
      </c>
      <c r="M814" s="1">
        <v>0</v>
      </c>
      <c r="N814" s="1">
        <f>Delivery[[#This Row],[Delivery Time (min)]]-Delivery[[#This Row],[Delays (min)]]</f>
        <v>128</v>
      </c>
      <c r="O814" s="1" t="str">
        <f>IF(Delivery[[#This Row],[Delays (min)]]&gt;0,"Delayed", "On time")</f>
        <v>On time</v>
      </c>
      <c r="P814" s="1" t="str">
        <f>IF(Delivery[[#This Row],[Delays (min)]]&gt;15, "Extremely Delayed", IF(Delivery[[#This Row],[Delays (min)]]=0, "On time",  "Delayed"))</f>
        <v>On time</v>
      </c>
      <c r="Q814" s="1">
        <f>COUNTA(_xlfn.UNIQUE(Delivery[Driver ID]))</f>
        <v>100</v>
      </c>
      <c r="R814" s="1" t="s">
        <v>30</v>
      </c>
      <c r="S814" s="1">
        <f>COUNTA(_xlfn.UNIQUE(Delivery[Route]))</f>
        <v>5</v>
      </c>
      <c r="T814" s="1" t="s">
        <v>43</v>
      </c>
      <c r="U814" s="1" t="s">
        <v>27</v>
      </c>
      <c r="V814" s="1" t="s">
        <v>21</v>
      </c>
      <c r="W814" s="2">
        <v>45170.409722222219</v>
      </c>
    </row>
    <row r="815" spans="1:23" ht="15.75" customHeight="1" x14ac:dyDescent="0.35">
      <c r="A815" s="1">
        <v>1814</v>
      </c>
      <c r="B815" s="1" t="s">
        <v>902</v>
      </c>
      <c r="C815" s="1">
        <f>COUNTA(_xlfn.UNIQUE(Delivery[Delivery City]))</f>
        <v>5</v>
      </c>
      <c r="D815" s="1" t="s">
        <v>154</v>
      </c>
      <c r="E815" s="2">
        <v>45172.45416666667</v>
      </c>
      <c r="F815" s="1" t="s">
        <v>38</v>
      </c>
      <c r="G815" s="1" t="s">
        <v>109</v>
      </c>
      <c r="H815" s="20">
        <f>IFERROR(Delivery[[#This Row],[Delivery Time (min)]]/COUNTIFS(Delivery[Driver ID],Delivery[[#This Row],[Driver ID]]),"")</f>
        <v>11.9</v>
      </c>
      <c r="I815" s="17" t="str">
        <f>IFERROR((IF(COUNTIFS(Delivery[Driver ID], Delivery[[#This Row],[Driver ID]]) &lt; 16, "Under Utilized","Utilized")), "")</f>
        <v>Utilized</v>
      </c>
      <c r="J815" s="1" t="s">
        <v>16</v>
      </c>
      <c r="K815" s="1" t="s">
        <v>47</v>
      </c>
      <c r="L815" s="1">
        <v>238</v>
      </c>
      <c r="M815" s="1">
        <v>27</v>
      </c>
      <c r="N815" s="1">
        <f>Delivery[[#This Row],[Delivery Time (min)]]-Delivery[[#This Row],[Delays (min)]]</f>
        <v>211</v>
      </c>
      <c r="O815" s="1" t="str">
        <f>IF(Delivery[[#This Row],[Delays (min)]]&gt;0,"Delayed", "On time")</f>
        <v>Delayed</v>
      </c>
      <c r="P815" s="1" t="str">
        <f>IF(Delivery[[#This Row],[Delays (min)]]&gt;15, "Extremely Delayed", IF(Delivery[[#This Row],[Delays (min)]]=0, "On time",  "Delayed"))</f>
        <v>Extremely Delayed</v>
      </c>
      <c r="Q815" s="1">
        <f>COUNTA(_xlfn.UNIQUE(Delivery[Driver ID]))</f>
        <v>100</v>
      </c>
      <c r="R815" s="1" t="s">
        <v>30</v>
      </c>
      <c r="S815" s="1">
        <f>COUNTA(_xlfn.UNIQUE(Delivery[Route]))</f>
        <v>5</v>
      </c>
      <c r="T815" s="1" t="s">
        <v>43</v>
      </c>
      <c r="U815" s="1" t="s">
        <v>27</v>
      </c>
      <c r="V815" s="1" t="s">
        <v>21</v>
      </c>
      <c r="W815" s="2">
        <v>45170.416666666664</v>
      </c>
    </row>
    <row r="816" spans="1:23" ht="15.75" customHeight="1" x14ac:dyDescent="0.35">
      <c r="A816" s="1">
        <v>1815</v>
      </c>
      <c r="B816" s="1" t="s">
        <v>903</v>
      </c>
      <c r="C816" s="1">
        <f>COUNTA(_xlfn.UNIQUE(Delivery[Delivery City]))</f>
        <v>5</v>
      </c>
      <c r="D816" s="1" t="s">
        <v>167</v>
      </c>
      <c r="E816" s="2">
        <v>45176.588888888888</v>
      </c>
      <c r="F816" s="1" t="s">
        <v>14</v>
      </c>
      <c r="G816" s="1" t="s">
        <v>52</v>
      </c>
      <c r="H816" s="20">
        <f>IFERROR(Delivery[[#This Row],[Delivery Time (min)]]/COUNTIFS(Delivery[Driver ID],Delivery[[#This Row],[Driver ID]]),"")</f>
        <v>17.083333333333332</v>
      </c>
      <c r="I816" s="17" t="str">
        <f>IFERROR((IF(COUNTIFS(Delivery[Driver ID], Delivery[[#This Row],[Driver ID]]) &lt; 16, "Under Utilized","Utilized")), "")</f>
        <v>Under Utilized</v>
      </c>
      <c r="J816" s="1" t="s">
        <v>34</v>
      </c>
      <c r="K816" s="1" t="s">
        <v>29</v>
      </c>
      <c r="L816" s="1">
        <v>205</v>
      </c>
      <c r="M816" s="1">
        <v>5</v>
      </c>
      <c r="N816" s="1">
        <f>Delivery[[#This Row],[Delivery Time (min)]]-Delivery[[#This Row],[Delays (min)]]</f>
        <v>200</v>
      </c>
      <c r="O816" s="1" t="str">
        <f>IF(Delivery[[#This Row],[Delays (min)]]&gt;0,"Delayed", "On time")</f>
        <v>Delayed</v>
      </c>
      <c r="P816" s="1" t="str">
        <f>IF(Delivery[[#This Row],[Delays (min)]]&gt;15, "Extremely Delayed", IF(Delivery[[#This Row],[Delays (min)]]=0, "On time",  "Delayed"))</f>
        <v>Delayed</v>
      </c>
      <c r="Q816" s="1">
        <f>COUNTA(_xlfn.UNIQUE(Delivery[Driver ID]))</f>
        <v>100</v>
      </c>
      <c r="R816" s="1" t="s">
        <v>25</v>
      </c>
      <c r="S816" s="1">
        <f>COUNTA(_xlfn.UNIQUE(Delivery[Route]))</f>
        <v>5</v>
      </c>
      <c r="T816" s="1" t="s">
        <v>43</v>
      </c>
      <c r="U816" s="1" t="s">
        <v>36</v>
      </c>
      <c r="V816" s="1" t="s">
        <v>41</v>
      </c>
      <c r="W816" s="2">
        <v>45170.665277777778</v>
      </c>
    </row>
    <row r="817" spans="1:23" ht="15.75" customHeight="1" x14ac:dyDescent="0.35">
      <c r="A817" s="1">
        <v>1816</v>
      </c>
      <c r="B817" s="1" t="s">
        <v>904</v>
      </c>
      <c r="C817" s="1">
        <f>COUNTA(_xlfn.UNIQUE(Delivery[Delivery City]))</f>
        <v>5</v>
      </c>
      <c r="D817" s="1" t="s">
        <v>154</v>
      </c>
      <c r="E817" s="2">
        <v>45174.378472222219</v>
      </c>
      <c r="F817" s="1" t="s">
        <v>14</v>
      </c>
      <c r="G817" s="1" t="s">
        <v>110</v>
      </c>
      <c r="H817" s="20">
        <f>IFERROR(Delivery[[#This Row],[Delivery Time (min)]]/COUNTIFS(Delivery[Driver ID],Delivery[[#This Row],[Driver ID]]),"")</f>
        <v>4.5333333333333332</v>
      </c>
      <c r="I817" s="17" t="str">
        <f>IFERROR((IF(COUNTIFS(Delivery[Driver ID], Delivery[[#This Row],[Driver ID]]) &lt; 16, "Under Utilized","Utilized")), "")</f>
        <v>Under Utilized</v>
      </c>
      <c r="J817" s="1" t="s">
        <v>34</v>
      </c>
      <c r="K817" s="1" t="s">
        <v>35</v>
      </c>
      <c r="L817" s="1">
        <v>68</v>
      </c>
      <c r="M817" s="1">
        <v>21</v>
      </c>
      <c r="N817" s="1">
        <f>Delivery[[#This Row],[Delivery Time (min)]]-Delivery[[#This Row],[Delays (min)]]</f>
        <v>47</v>
      </c>
      <c r="O817" s="1" t="str">
        <f>IF(Delivery[[#This Row],[Delays (min)]]&gt;0,"Delayed", "On time")</f>
        <v>Delayed</v>
      </c>
      <c r="P817" s="1" t="str">
        <f>IF(Delivery[[#This Row],[Delays (min)]]&gt;15, "Extremely Delayed", IF(Delivery[[#This Row],[Delays (min)]]=0, "On time",  "Delayed"))</f>
        <v>Extremely Delayed</v>
      </c>
      <c r="Q817" s="1">
        <f>COUNTA(_xlfn.UNIQUE(Delivery[Driver ID]))</f>
        <v>100</v>
      </c>
      <c r="R817" s="1" t="s">
        <v>30</v>
      </c>
      <c r="S817" s="1">
        <f>COUNTA(_xlfn.UNIQUE(Delivery[Route]))</f>
        <v>5</v>
      </c>
      <c r="T817" s="1" t="s">
        <v>43</v>
      </c>
      <c r="U817" s="1" t="s">
        <v>27</v>
      </c>
      <c r="V817" s="1" t="s">
        <v>21</v>
      </c>
      <c r="W817" s="2">
        <v>45170.42083333333</v>
      </c>
    </row>
    <row r="818" spans="1:23" ht="15.75" customHeight="1" x14ac:dyDescent="0.35">
      <c r="A818" s="1">
        <v>1817</v>
      </c>
      <c r="B818" s="1" t="s">
        <v>905</v>
      </c>
      <c r="C818" s="1">
        <f>COUNTA(_xlfn.UNIQUE(Delivery[Delivery City]))</f>
        <v>5</v>
      </c>
      <c r="D818" s="1" t="s">
        <v>156</v>
      </c>
      <c r="E818" s="2">
        <v>45173.427777777775</v>
      </c>
      <c r="F818" s="1" t="s">
        <v>38</v>
      </c>
      <c r="G818" s="1" t="s">
        <v>127</v>
      </c>
      <c r="H818" s="20">
        <f>IFERROR(Delivery[[#This Row],[Delivery Time (min)]]/COUNTIFS(Delivery[Driver ID],Delivery[[#This Row],[Driver ID]]),"")</f>
        <v>10.6</v>
      </c>
      <c r="I818" s="17" t="str">
        <f>IFERROR((IF(COUNTIFS(Delivery[Driver ID], Delivery[[#This Row],[Driver ID]]) &lt; 16, "Under Utilized","Utilized")), "")</f>
        <v>Under Utilized</v>
      </c>
      <c r="J818" s="1" t="s">
        <v>34</v>
      </c>
      <c r="K818" s="1" t="s">
        <v>29</v>
      </c>
      <c r="L818" s="1">
        <v>159</v>
      </c>
      <c r="M818" s="1">
        <v>1</v>
      </c>
      <c r="N818" s="1">
        <f>Delivery[[#This Row],[Delivery Time (min)]]-Delivery[[#This Row],[Delays (min)]]</f>
        <v>158</v>
      </c>
      <c r="O818" s="1" t="str">
        <f>IF(Delivery[[#This Row],[Delays (min)]]&gt;0,"Delayed", "On time")</f>
        <v>Delayed</v>
      </c>
      <c r="P818" s="1" t="str">
        <f>IF(Delivery[[#This Row],[Delays (min)]]&gt;15, "Extremely Delayed", IF(Delivery[[#This Row],[Delays (min)]]=0, "On time",  "Delayed"))</f>
        <v>Delayed</v>
      </c>
      <c r="Q818" s="1">
        <f>COUNTA(_xlfn.UNIQUE(Delivery[Driver ID]))</f>
        <v>100</v>
      </c>
      <c r="R818" s="1" t="s">
        <v>25</v>
      </c>
      <c r="S818" s="1">
        <f>COUNTA(_xlfn.UNIQUE(Delivery[Route]))</f>
        <v>5</v>
      </c>
      <c r="T818" s="1" t="s">
        <v>40</v>
      </c>
      <c r="U818" s="1" t="s">
        <v>27</v>
      </c>
      <c r="V818" s="1" t="s">
        <v>41</v>
      </c>
      <c r="W818" s="2">
        <v>45170.43472222222</v>
      </c>
    </row>
    <row r="819" spans="1:23" ht="15.75" customHeight="1" x14ac:dyDescent="0.35">
      <c r="A819" s="1">
        <v>1818</v>
      </c>
      <c r="B819" s="1" t="s">
        <v>906</v>
      </c>
      <c r="C819" s="1">
        <f>COUNTA(_xlfn.UNIQUE(Delivery[Delivery City]))</f>
        <v>5</v>
      </c>
      <c r="D819" s="1" t="s">
        <v>159</v>
      </c>
      <c r="E819" s="2">
        <v>45172.612500000003</v>
      </c>
      <c r="F819" s="1" t="s">
        <v>14</v>
      </c>
      <c r="G819" s="1" t="s">
        <v>102</v>
      </c>
      <c r="H819" s="20">
        <f>IFERROR(Delivery[[#This Row],[Delivery Time (min)]]/COUNTIFS(Delivery[Driver ID],Delivery[[#This Row],[Driver ID]]),"")</f>
        <v>13</v>
      </c>
      <c r="I819" s="17" t="str">
        <f>IFERROR((IF(COUNTIFS(Delivery[Driver ID], Delivery[[#This Row],[Driver ID]]) &lt; 16, "Under Utilized","Utilized")), "")</f>
        <v>Under Utilized</v>
      </c>
      <c r="J819" s="1" t="s">
        <v>23</v>
      </c>
      <c r="K819" s="1" t="s">
        <v>17</v>
      </c>
      <c r="L819" s="1">
        <v>182</v>
      </c>
      <c r="M819" s="1">
        <v>25</v>
      </c>
      <c r="N819" s="1">
        <f>Delivery[[#This Row],[Delivery Time (min)]]-Delivery[[#This Row],[Delays (min)]]</f>
        <v>157</v>
      </c>
      <c r="O819" s="1" t="str">
        <f>IF(Delivery[[#This Row],[Delays (min)]]&gt;0,"Delayed", "On time")</f>
        <v>Delayed</v>
      </c>
      <c r="P819" s="1" t="str">
        <f>IF(Delivery[[#This Row],[Delays (min)]]&gt;15, "Extremely Delayed", IF(Delivery[[#This Row],[Delays (min)]]=0, "On time",  "Delayed"))</f>
        <v>Extremely Delayed</v>
      </c>
      <c r="Q819" s="1">
        <f>COUNTA(_xlfn.UNIQUE(Delivery[Driver ID]))</f>
        <v>100</v>
      </c>
      <c r="R819" s="1" t="s">
        <v>25</v>
      </c>
      <c r="S819" s="1">
        <f>COUNTA(_xlfn.UNIQUE(Delivery[Route]))</f>
        <v>5</v>
      </c>
      <c r="T819" s="1" t="s">
        <v>32</v>
      </c>
      <c r="U819" s="1" t="s">
        <v>36</v>
      </c>
      <c r="V819" s="1" t="s">
        <v>37</v>
      </c>
      <c r="W819" s="2">
        <v>45170.517361111109</v>
      </c>
    </row>
    <row r="820" spans="1:23" ht="15.75" customHeight="1" x14ac:dyDescent="0.35">
      <c r="A820" s="1">
        <v>1819</v>
      </c>
      <c r="B820" s="1" t="s">
        <v>907</v>
      </c>
      <c r="C820" s="1">
        <f>COUNTA(_xlfn.UNIQUE(Delivery[Delivery City]))</f>
        <v>5</v>
      </c>
      <c r="D820" s="1" t="s">
        <v>159</v>
      </c>
      <c r="E820" s="2">
        <v>45175.570138888892</v>
      </c>
      <c r="F820" s="1" t="s">
        <v>38</v>
      </c>
      <c r="G820" s="1" t="s">
        <v>132</v>
      </c>
      <c r="H820" s="20">
        <f>IFERROR(Delivery[[#This Row],[Delivery Time (min)]]/COUNTIFS(Delivery[Driver ID],Delivery[[#This Row],[Driver ID]]),"")</f>
        <v>12.461538461538462</v>
      </c>
      <c r="I820" s="17" t="str">
        <f>IFERROR((IF(COUNTIFS(Delivery[Driver ID], Delivery[[#This Row],[Driver ID]]) &lt; 16, "Under Utilized","Utilized")), "")</f>
        <v>Under Utilized</v>
      </c>
      <c r="J820" s="1" t="s">
        <v>34</v>
      </c>
      <c r="K820" s="1" t="s">
        <v>17</v>
      </c>
      <c r="L820" s="1">
        <v>162</v>
      </c>
      <c r="M820" s="1">
        <v>27</v>
      </c>
      <c r="N820" s="1">
        <f>Delivery[[#This Row],[Delivery Time (min)]]-Delivery[[#This Row],[Delays (min)]]</f>
        <v>135</v>
      </c>
      <c r="O820" s="1" t="str">
        <f>IF(Delivery[[#This Row],[Delays (min)]]&gt;0,"Delayed", "On time")</f>
        <v>Delayed</v>
      </c>
      <c r="P820" s="1" t="str">
        <f>IF(Delivery[[#This Row],[Delays (min)]]&gt;15, "Extremely Delayed", IF(Delivery[[#This Row],[Delays (min)]]=0, "On time",  "Delayed"))</f>
        <v>Extremely Delayed</v>
      </c>
      <c r="Q820" s="1">
        <f>COUNTA(_xlfn.UNIQUE(Delivery[Driver ID]))</f>
        <v>100</v>
      </c>
      <c r="R820" s="1" t="s">
        <v>18</v>
      </c>
      <c r="S820" s="1">
        <f>COUNTA(_xlfn.UNIQUE(Delivery[Route]))</f>
        <v>5</v>
      </c>
      <c r="T820" s="1" t="s">
        <v>19</v>
      </c>
      <c r="U820" s="1" t="s">
        <v>20</v>
      </c>
      <c r="V820" s="1" t="s">
        <v>37</v>
      </c>
      <c r="W820" s="2">
        <v>45170.436805555553</v>
      </c>
    </row>
    <row r="821" spans="1:23" ht="15.75" customHeight="1" x14ac:dyDescent="0.35">
      <c r="A821" s="1">
        <v>1820</v>
      </c>
      <c r="B821" s="1" t="s">
        <v>908</v>
      </c>
      <c r="C821" s="1">
        <f>COUNTA(_xlfn.UNIQUE(Delivery[Delivery City]))</f>
        <v>5</v>
      </c>
      <c r="D821" s="1" t="s">
        <v>154</v>
      </c>
      <c r="E821" s="2">
        <v>45172.529861111114</v>
      </c>
      <c r="F821" s="1" t="s">
        <v>14</v>
      </c>
      <c r="G821" s="1" t="s">
        <v>101</v>
      </c>
      <c r="H821" s="20">
        <f>IFERROR(Delivery[[#This Row],[Delivery Time (min)]]/COUNTIFS(Delivery[Driver ID],Delivery[[#This Row],[Driver ID]]),"")</f>
        <v>13.6</v>
      </c>
      <c r="I821" s="17" t="str">
        <f>IFERROR((IF(COUNTIFS(Delivery[Driver ID], Delivery[[#This Row],[Driver ID]]) &lt; 16, "Under Utilized","Utilized")), "")</f>
        <v>Under Utilized</v>
      </c>
      <c r="J821" s="1" t="s">
        <v>16</v>
      </c>
      <c r="K821" s="1" t="s">
        <v>47</v>
      </c>
      <c r="L821" s="1">
        <v>136</v>
      </c>
      <c r="M821" s="1">
        <v>22</v>
      </c>
      <c r="N821" s="1">
        <f>Delivery[[#This Row],[Delivery Time (min)]]-Delivery[[#This Row],[Delays (min)]]</f>
        <v>114</v>
      </c>
      <c r="O821" s="1" t="str">
        <f>IF(Delivery[[#This Row],[Delays (min)]]&gt;0,"Delayed", "On time")</f>
        <v>Delayed</v>
      </c>
      <c r="P821" s="1" t="str">
        <f>IF(Delivery[[#This Row],[Delays (min)]]&gt;15, "Extremely Delayed", IF(Delivery[[#This Row],[Delays (min)]]=0, "On time",  "Delayed"))</f>
        <v>Extremely Delayed</v>
      </c>
      <c r="Q821" s="1">
        <f>COUNTA(_xlfn.UNIQUE(Delivery[Driver ID]))</f>
        <v>100</v>
      </c>
      <c r="R821" s="1" t="s">
        <v>30</v>
      </c>
      <c r="S821" s="1">
        <f>COUNTA(_xlfn.UNIQUE(Delivery[Route]))</f>
        <v>5</v>
      </c>
      <c r="T821" s="1" t="s">
        <v>19</v>
      </c>
      <c r="U821" s="1" t="s">
        <v>36</v>
      </c>
      <c r="V821" s="1" t="s">
        <v>41</v>
      </c>
      <c r="W821" s="2">
        <v>45170.540972222225</v>
      </c>
    </row>
    <row r="822" spans="1:23" ht="15.75" customHeight="1" x14ac:dyDescent="0.35">
      <c r="A822" s="1">
        <v>1821</v>
      </c>
      <c r="B822" s="1" t="s">
        <v>909</v>
      </c>
      <c r="C822" s="1">
        <f>COUNTA(_xlfn.UNIQUE(Delivery[Delivery City]))</f>
        <v>5</v>
      </c>
      <c r="D822" s="1" t="s">
        <v>154</v>
      </c>
      <c r="E822" s="2">
        <v>45170.404861111114</v>
      </c>
      <c r="F822" s="1" t="s">
        <v>38</v>
      </c>
      <c r="G822" s="1" t="s">
        <v>83</v>
      </c>
      <c r="H822" s="20">
        <f>IFERROR(Delivery[[#This Row],[Delivery Time (min)]]/COUNTIFS(Delivery[Driver ID],Delivery[[#This Row],[Driver ID]]),"")</f>
        <v>10.142857142857142</v>
      </c>
      <c r="I822" s="17" t="str">
        <f>IFERROR((IF(COUNTIFS(Delivery[Driver ID], Delivery[[#This Row],[Driver ID]]) &lt; 16, "Under Utilized","Utilized")), "")</f>
        <v>Under Utilized</v>
      </c>
      <c r="J822" s="1" t="s">
        <v>16</v>
      </c>
      <c r="K822" s="1" t="s">
        <v>47</v>
      </c>
      <c r="L822" s="1">
        <v>142</v>
      </c>
      <c r="M822" s="1">
        <v>2</v>
      </c>
      <c r="N822" s="1">
        <f>Delivery[[#This Row],[Delivery Time (min)]]-Delivery[[#This Row],[Delays (min)]]</f>
        <v>140</v>
      </c>
      <c r="O822" s="1" t="str">
        <f>IF(Delivery[[#This Row],[Delays (min)]]&gt;0,"Delayed", "On time")</f>
        <v>Delayed</v>
      </c>
      <c r="P822" s="1" t="str">
        <f>IF(Delivery[[#This Row],[Delays (min)]]&gt;15, "Extremely Delayed", IF(Delivery[[#This Row],[Delays (min)]]=0, "On time",  "Delayed"))</f>
        <v>Delayed</v>
      </c>
      <c r="Q822" s="1">
        <f>COUNTA(_xlfn.UNIQUE(Delivery[Driver ID]))</f>
        <v>100</v>
      </c>
      <c r="R822" s="1" t="s">
        <v>18</v>
      </c>
      <c r="S822" s="1">
        <f>COUNTA(_xlfn.UNIQUE(Delivery[Route]))</f>
        <v>5</v>
      </c>
      <c r="T822" s="1" t="s">
        <v>40</v>
      </c>
      <c r="U822" s="1" t="s">
        <v>20</v>
      </c>
      <c r="V822" s="1" t="s">
        <v>21</v>
      </c>
      <c r="W822" s="2">
        <v>45170.416666666664</v>
      </c>
    </row>
    <row r="823" spans="1:23" ht="15.75" customHeight="1" x14ac:dyDescent="0.35">
      <c r="A823" s="1">
        <v>1822</v>
      </c>
      <c r="B823" s="1" t="s">
        <v>910</v>
      </c>
      <c r="C823" s="1">
        <f>COUNTA(_xlfn.UNIQUE(Delivery[Delivery City]))</f>
        <v>5</v>
      </c>
      <c r="D823" s="1" t="s">
        <v>154</v>
      </c>
      <c r="E823" s="2">
        <v>45177.699305555558</v>
      </c>
      <c r="F823" s="1" t="s">
        <v>38</v>
      </c>
      <c r="G823" s="1" t="s">
        <v>56</v>
      </c>
      <c r="H823" s="20">
        <f>IFERROR(Delivery[[#This Row],[Delivery Time (min)]]/COUNTIFS(Delivery[Driver ID],Delivery[[#This Row],[Driver ID]]),"")</f>
        <v>7.0625</v>
      </c>
      <c r="I823" s="17" t="str">
        <f>IFERROR((IF(COUNTIFS(Delivery[Driver ID], Delivery[[#This Row],[Driver ID]]) &lt; 16, "Under Utilized","Utilized")), "")</f>
        <v>Utilized</v>
      </c>
      <c r="J823" s="1" t="s">
        <v>16</v>
      </c>
      <c r="K823" s="1" t="s">
        <v>24</v>
      </c>
      <c r="L823" s="1">
        <v>113</v>
      </c>
      <c r="M823" s="1">
        <v>8</v>
      </c>
      <c r="N823" s="1">
        <f>Delivery[[#This Row],[Delivery Time (min)]]-Delivery[[#This Row],[Delays (min)]]</f>
        <v>105</v>
      </c>
      <c r="O823" s="1" t="str">
        <f>IF(Delivery[[#This Row],[Delays (min)]]&gt;0,"Delayed", "On time")</f>
        <v>Delayed</v>
      </c>
      <c r="P823" s="1" t="str">
        <f>IF(Delivery[[#This Row],[Delays (min)]]&gt;15, "Extremely Delayed", IF(Delivery[[#This Row],[Delays (min)]]=0, "On time",  "Delayed"))</f>
        <v>Delayed</v>
      </c>
      <c r="Q823" s="1">
        <f>COUNTA(_xlfn.UNIQUE(Delivery[Driver ID]))</f>
        <v>100</v>
      </c>
      <c r="R823" s="1" t="s">
        <v>25</v>
      </c>
      <c r="S823" s="1">
        <f>COUNTA(_xlfn.UNIQUE(Delivery[Route]))</f>
        <v>5</v>
      </c>
      <c r="T823" s="1" t="s">
        <v>19</v>
      </c>
      <c r="U823" s="1" t="s">
        <v>27</v>
      </c>
      <c r="V823" s="1" t="s">
        <v>37</v>
      </c>
      <c r="W823" s="2">
        <v>45170.429861111108</v>
      </c>
    </row>
    <row r="824" spans="1:23" ht="15.75" customHeight="1" x14ac:dyDescent="0.35">
      <c r="A824" s="1">
        <v>1823</v>
      </c>
      <c r="B824" s="1" t="s">
        <v>760</v>
      </c>
      <c r="C824" s="1">
        <f>COUNTA(_xlfn.UNIQUE(Delivery[Delivery City]))</f>
        <v>5</v>
      </c>
      <c r="D824" s="1" t="s">
        <v>167</v>
      </c>
      <c r="E824" s="2">
        <v>45176.407638888886</v>
      </c>
      <c r="F824" s="1" t="s">
        <v>38</v>
      </c>
      <c r="G824" s="1" t="s">
        <v>107</v>
      </c>
      <c r="H824" s="20">
        <f>IFERROR(Delivery[[#This Row],[Delivery Time (min)]]/COUNTIFS(Delivery[Driver ID],Delivery[[#This Row],[Driver ID]]),"")</f>
        <v>19.25</v>
      </c>
      <c r="I824" s="17" t="str">
        <f>IFERROR((IF(COUNTIFS(Delivery[Driver ID], Delivery[[#This Row],[Driver ID]]) &lt; 16, "Under Utilized","Utilized")), "")</f>
        <v>Under Utilized</v>
      </c>
      <c r="J824" s="1" t="s">
        <v>16</v>
      </c>
      <c r="K824" s="1" t="s">
        <v>29</v>
      </c>
      <c r="L824" s="1">
        <v>231</v>
      </c>
      <c r="M824" s="1">
        <v>9</v>
      </c>
      <c r="N824" s="1">
        <f>Delivery[[#This Row],[Delivery Time (min)]]-Delivery[[#This Row],[Delays (min)]]</f>
        <v>222</v>
      </c>
      <c r="O824" s="1" t="str">
        <f>IF(Delivery[[#This Row],[Delays (min)]]&gt;0,"Delayed", "On time")</f>
        <v>Delayed</v>
      </c>
      <c r="P824" s="1" t="str">
        <f>IF(Delivery[[#This Row],[Delays (min)]]&gt;15, "Extremely Delayed", IF(Delivery[[#This Row],[Delays (min)]]=0, "On time",  "Delayed"))</f>
        <v>Delayed</v>
      </c>
      <c r="Q824" s="1">
        <f>COUNTA(_xlfn.UNIQUE(Delivery[Driver ID]))</f>
        <v>100</v>
      </c>
      <c r="R824" s="1" t="s">
        <v>30</v>
      </c>
      <c r="S824" s="1">
        <f>COUNTA(_xlfn.UNIQUE(Delivery[Route]))</f>
        <v>5</v>
      </c>
      <c r="T824" s="1" t="s">
        <v>26</v>
      </c>
      <c r="U824" s="1" t="s">
        <v>20</v>
      </c>
      <c r="V824" s="1" t="s">
        <v>21</v>
      </c>
      <c r="W824" s="2">
        <v>45170.474999999999</v>
      </c>
    </row>
    <row r="825" spans="1:23" ht="15.75" customHeight="1" x14ac:dyDescent="0.35">
      <c r="A825" s="1">
        <v>1824</v>
      </c>
      <c r="B825" s="1" t="s">
        <v>911</v>
      </c>
      <c r="C825" s="1">
        <f>COUNTA(_xlfn.UNIQUE(Delivery[Delivery City]))</f>
        <v>5</v>
      </c>
      <c r="D825" s="1" t="s">
        <v>156</v>
      </c>
      <c r="E825" s="2">
        <v>45173.444444444445</v>
      </c>
      <c r="F825" s="1" t="s">
        <v>14</v>
      </c>
      <c r="G825" s="1" t="s">
        <v>137</v>
      </c>
      <c r="H825" s="20">
        <f>IFERROR(Delivery[[#This Row],[Delivery Time (min)]]/COUNTIFS(Delivery[Driver ID],Delivery[[#This Row],[Driver ID]]),"")</f>
        <v>9.6666666666666661</v>
      </c>
      <c r="I825" s="17" t="str">
        <f>IFERROR((IF(COUNTIFS(Delivery[Driver ID], Delivery[[#This Row],[Driver ID]]) &lt; 16, "Under Utilized","Utilized")), "")</f>
        <v>Utilized</v>
      </c>
      <c r="J825" s="1" t="s">
        <v>16</v>
      </c>
      <c r="K825" s="1" t="s">
        <v>29</v>
      </c>
      <c r="L825" s="1">
        <v>203</v>
      </c>
      <c r="M825" s="1">
        <v>10</v>
      </c>
      <c r="N825" s="1">
        <f>Delivery[[#This Row],[Delivery Time (min)]]-Delivery[[#This Row],[Delays (min)]]</f>
        <v>193</v>
      </c>
      <c r="O825" s="1" t="str">
        <f>IF(Delivery[[#This Row],[Delays (min)]]&gt;0,"Delayed", "On time")</f>
        <v>Delayed</v>
      </c>
      <c r="P825" s="1" t="str">
        <f>IF(Delivery[[#This Row],[Delays (min)]]&gt;15, "Extremely Delayed", IF(Delivery[[#This Row],[Delays (min)]]=0, "On time",  "Delayed"))</f>
        <v>Delayed</v>
      </c>
      <c r="Q825" s="1">
        <f>COUNTA(_xlfn.UNIQUE(Delivery[Driver ID]))</f>
        <v>100</v>
      </c>
      <c r="R825" s="1" t="s">
        <v>25</v>
      </c>
      <c r="S825" s="1">
        <f>COUNTA(_xlfn.UNIQUE(Delivery[Route]))</f>
        <v>5</v>
      </c>
      <c r="T825" s="1" t="s">
        <v>26</v>
      </c>
      <c r="U825" s="1" t="s">
        <v>27</v>
      </c>
      <c r="V825" s="1" t="s">
        <v>37</v>
      </c>
      <c r="W825" s="2">
        <v>45170.638888888891</v>
      </c>
    </row>
    <row r="826" spans="1:23" ht="15.75" customHeight="1" x14ac:dyDescent="0.35">
      <c r="A826" s="1">
        <v>1825</v>
      </c>
      <c r="B826" s="1" t="s">
        <v>912</v>
      </c>
      <c r="C826" s="1">
        <f>COUNTA(_xlfn.UNIQUE(Delivery[Delivery City]))</f>
        <v>5</v>
      </c>
      <c r="D826" s="1" t="s">
        <v>150</v>
      </c>
      <c r="E826" s="2">
        <v>45171.540277777778</v>
      </c>
      <c r="F826" s="1" t="s">
        <v>38</v>
      </c>
      <c r="G826" s="1" t="s">
        <v>127</v>
      </c>
      <c r="H826" s="20">
        <f>IFERROR(Delivery[[#This Row],[Delivery Time (min)]]/COUNTIFS(Delivery[Driver ID],Delivery[[#This Row],[Driver ID]]),"")</f>
        <v>15.933333333333334</v>
      </c>
      <c r="I826" s="17" t="str">
        <f>IFERROR((IF(COUNTIFS(Delivery[Driver ID], Delivery[[#This Row],[Driver ID]]) &lt; 16, "Under Utilized","Utilized")), "")</f>
        <v>Under Utilized</v>
      </c>
      <c r="J826" s="1" t="s">
        <v>34</v>
      </c>
      <c r="K826" s="1" t="s">
        <v>29</v>
      </c>
      <c r="L826" s="1">
        <v>239</v>
      </c>
      <c r="M826" s="1">
        <v>24</v>
      </c>
      <c r="N826" s="1">
        <f>Delivery[[#This Row],[Delivery Time (min)]]-Delivery[[#This Row],[Delays (min)]]</f>
        <v>215</v>
      </c>
      <c r="O826" s="1" t="str">
        <f>IF(Delivery[[#This Row],[Delays (min)]]&gt;0,"Delayed", "On time")</f>
        <v>Delayed</v>
      </c>
      <c r="P826" s="1" t="str">
        <f>IF(Delivery[[#This Row],[Delays (min)]]&gt;15, "Extremely Delayed", IF(Delivery[[#This Row],[Delays (min)]]=0, "On time",  "Delayed"))</f>
        <v>Extremely Delayed</v>
      </c>
      <c r="Q826" s="1">
        <f>COUNTA(_xlfn.UNIQUE(Delivery[Driver ID]))</f>
        <v>100</v>
      </c>
      <c r="R826" s="1" t="s">
        <v>18</v>
      </c>
      <c r="S826" s="1">
        <f>COUNTA(_xlfn.UNIQUE(Delivery[Route]))</f>
        <v>5</v>
      </c>
      <c r="T826" s="1" t="s">
        <v>26</v>
      </c>
      <c r="U826" s="1" t="s">
        <v>20</v>
      </c>
      <c r="V826" s="1" t="s">
        <v>21</v>
      </c>
      <c r="W826" s="2">
        <v>45170.620138888888</v>
      </c>
    </row>
    <row r="827" spans="1:23" ht="15.75" customHeight="1" x14ac:dyDescent="0.35">
      <c r="A827" s="1">
        <v>1826</v>
      </c>
      <c r="B827" s="1" t="s">
        <v>913</v>
      </c>
      <c r="C827" s="1">
        <f>COUNTA(_xlfn.UNIQUE(Delivery[Delivery City]))</f>
        <v>5</v>
      </c>
      <c r="D827" s="1" t="s">
        <v>154</v>
      </c>
      <c r="E827" s="2">
        <v>45173.594444444447</v>
      </c>
      <c r="F827" s="1" t="s">
        <v>38</v>
      </c>
      <c r="G827" s="1" t="s">
        <v>22</v>
      </c>
      <c r="H827" s="20">
        <f>IFERROR(Delivery[[#This Row],[Delivery Time (min)]]/COUNTIFS(Delivery[Driver ID],Delivery[[#This Row],[Driver ID]]),"")</f>
        <v>4.3529411764705879</v>
      </c>
      <c r="I827" s="17" t="str">
        <f>IFERROR((IF(COUNTIFS(Delivery[Driver ID], Delivery[[#This Row],[Driver ID]]) &lt; 16, "Under Utilized","Utilized")), "")</f>
        <v>Utilized</v>
      </c>
      <c r="J827" s="1" t="s">
        <v>34</v>
      </c>
      <c r="K827" s="1" t="s">
        <v>47</v>
      </c>
      <c r="L827" s="1">
        <v>74</v>
      </c>
      <c r="M827" s="1">
        <v>22</v>
      </c>
      <c r="N827" s="1">
        <f>Delivery[[#This Row],[Delivery Time (min)]]-Delivery[[#This Row],[Delays (min)]]</f>
        <v>52</v>
      </c>
      <c r="O827" s="1" t="str">
        <f>IF(Delivery[[#This Row],[Delays (min)]]&gt;0,"Delayed", "On time")</f>
        <v>Delayed</v>
      </c>
      <c r="P827" s="1" t="str">
        <f>IF(Delivery[[#This Row],[Delays (min)]]&gt;15, "Extremely Delayed", IF(Delivery[[#This Row],[Delays (min)]]=0, "On time",  "Delayed"))</f>
        <v>Extremely Delayed</v>
      </c>
      <c r="Q827" s="1">
        <f>COUNTA(_xlfn.UNIQUE(Delivery[Driver ID]))</f>
        <v>100</v>
      </c>
      <c r="R827" s="1" t="s">
        <v>30</v>
      </c>
      <c r="S827" s="1">
        <f>COUNTA(_xlfn.UNIQUE(Delivery[Route]))</f>
        <v>5</v>
      </c>
      <c r="T827" s="1" t="s">
        <v>43</v>
      </c>
      <c r="U827" s="1" t="s">
        <v>20</v>
      </c>
      <c r="V827" s="1" t="s">
        <v>37</v>
      </c>
      <c r="W827" s="2">
        <v>45170.604166666664</v>
      </c>
    </row>
    <row r="828" spans="1:23" ht="15.75" customHeight="1" x14ac:dyDescent="0.35">
      <c r="A828" s="1">
        <v>1827</v>
      </c>
      <c r="B828" s="1" t="s">
        <v>562</v>
      </c>
      <c r="C828" s="1">
        <f>COUNTA(_xlfn.UNIQUE(Delivery[Delivery City]))</f>
        <v>5</v>
      </c>
      <c r="D828" s="1" t="s">
        <v>159</v>
      </c>
      <c r="E828" s="2">
        <v>45175.482638888891</v>
      </c>
      <c r="F828" s="1" t="s">
        <v>14</v>
      </c>
      <c r="G828" s="1" t="s">
        <v>44</v>
      </c>
      <c r="H828" s="20">
        <f>IFERROR(Delivery[[#This Row],[Delivery Time (min)]]/COUNTIFS(Delivery[Driver ID],Delivery[[#This Row],[Driver ID]]),"")</f>
        <v>14.875</v>
      </c>
      <c r="I828" s="17" t="str">
        <f>IFERROR((IF(COUNTIFS(Delivery[Driver ID], Delivery[[#This Row],[Driver ID]]) &lt; 16, "Under Utilized","Utilized")), "")</f>
        <v>Utilized</v>
      </c>
      <c r="J828" s="1" t="s">
        <v>23</v>
      </c>
      <c r="K828" s="1" t="s">
        <v>24</v>
      </c>
      <c r="L828" s="1">
        <v>238</v>
      </c>
      <c r="M828" s="1">
        <v>4</v>
      </c>
      <c r="N828" s="1">
        <f>Delivery[[#This Row],[Delivery Time (min)]]-Delivery[[#This Row],[Delays (min)]]</f>
        <v>234</v>
      </c>
      <c r="O828" s="1" t="str">
        <f>IF(Delivery[[#This Row],[Delays (min)]]&gt;0,"Delayed", "On time")</f>
        <v>Delayed</v>
      </c>
      <c r="P828" s="1" t="str">
        <f>IF(Delivery[[#This Row],[Delays (min)]]&gt;15, "Extremely Delayed", IF(Delivery[[#This Row],[Delays (min)]]=0, "On time",  "Delayed"))</f>
        <v>Delayed</v>
      </c>
      <c r="Q828" s="1">
        <f>COUNTA(_xlfn.UNIQUE(Delivery[Driver ID]))</f>
        <v>100</v>
      </c>
      <c r="R828" s="1" t="s">
        <v>18</v>
      </c>
      <c r="S828" s="1">
        <f>COUNTA(_xlfn.UNIQUE(Delivery[Route]))</f>
        <v>5</v>
      </c>
      <c r="T828" s="1" t="s">
        <v>19</v>
      </c>
      <c r="U828" s="1" t="s">
        <v>36</v>
      </c>
      <c r="V828" s="1" t="s">
        <v>37</v>
      </c>
      <c r="W828" s="2">
        <v>45170.713888888888</v>
      </c>
    </row>
    <row r="829" spans="1:23" ht="15.75" customHeight="1" x14ac:dyDescent="0.35">
      <c r="A829" s="1">
        <v>1828</v>
      </c>
      <c r="B829" s="1" t="s">
        <v>914</v>
      </c>
      <c r="C829" s="1">
        <f>COUNTA(_xlfn.UNIQUE(Delivery[Delivery City]))</f>
        <v>5</v>
      </c>
      <c r="D829" s="1" t="s">
        <v>159</v>
      </c>
      <c r="E829" s="2">
        <v>45172.49722222222</v>
      </c>
      <c r="F829" s="1" t="s">
        <v>14</v>
      </c>
      <c r="G829" s="1" t="s">
        <v>71</v>
      </c>
      <c r="H829" s="20">
        <f>IFERROR(Delivery[[#This Row],[Delivery Time (min)]]/COUNTIFS(Delivery[Driver ID],Delivery[[#This Row],[Driver ID]]),"")</f>
        <v>2.72</v>
      </c>
      <c r="I829" s="17" t="str">
        <f>IFERROR((IF(COUNTIFS(Delivery[Driver ID], Delivery[[#This Row],[Driver ID]]) &lt; 16, "Under Utilized","Utilized")), "")</f>
        <v>Utilized</v>
      </c>
      <c r="J829" s="1" t="s">
        <v>23</v>
      </c>
      <c r="K829" s="1" t="s">
        <v>29</v>
      </c>
      <c r="L829" s="1">
        <v>68</v>
      </c>
      <c r="M829" s="1">
        <v>4</v>
      </c>
      <c r="N829" s="1">
        <f>Delivery[[#This Row],[Delivery Time (min)]]-Delivery[[#This Row],[Delays (min)]]</f>
        <v>64</v>
      </c>
      <c r="O829" s="1" t="str">
        <f>IF(Delivery[[#This Row],[Delays (min)]]&gt;0,"Delayed", "On time")</f>
        <v>Delayed</v>
      </c>
      <c r="P829" s="1" t="str">
        <f>IF(Delivery[[#This Row],[Delays (min)]]&gt;15, "Extremely Delayed", IF(Delivery[[#This Row],[Delays (min)]]=0, "On time",  "Delayed"))</f>
        <v>Delayed</v>
      </c>
      <c r="Q829" s="1">
        <f>COUNTA(_xlfn.UNIQUE(Delivery[Driver ID]))</f>
        <v>100</v>
      </c>
      <c r="R829" s="1" t="s">
        <v>30</v>
      </c>
      <c r="S829" s="1">
        <f>COUNTA(_xlfn.UNIQUE(Delivery[Route]))</f>
        <v>5</v>
      </c>
      <c r="T829" s="1" t="s">
        <v>43</v>
      </c>
      <c r="U829" s="1" t="s">
        <v>36</v>
      </c>
      <c r="V829" s="1" t="s">
        <v>21</v>
      </c>
      <c r="W829" s="2">
        <v>45170.563194444447</v>
      </c>
    </row>
    <row r="830" spans="1:23" ht="15.75" customHeight="1" x14ac:dyDescent="0.35">
      <c r="A830" s="1">
        <v>1829</v>
      </c>
      <c r="B830" s="1" t="s">
        <v>915</v>
      </c>
      <c r="C830" s="1">
        <f>COUNTA(_xlfn.UNIQUE(Delivery[Delivery City]))</f>
        <v>5</v>
      </c>
      <c r="D830" s="1" t="s">
        <v>154</v>
      </c>
      <c r="E830" s="2">
        <v>45172.520138888889</v>
      </c>
      <c r="F830" s="1" t="s">
        <v>14</v>
      </c>
      <c r="G830" s="1" t="s">
        <v>69</v>
      </c>
      <c r="H830" s="20">
        <f>IFERROR(Delivery[[#This Row],[Delivery Time (min)]]/COUNTIFS(Delivery[Driver ID],Delivery[[#This Row],[Driver ID]]),"")</f>
        <v>10.076923076923077</v>
      </c>
      <c r="I830" s="17" t="str">
        <f>IFERROR((IF(COUNTIFS(Delivery[Driver ID], Delivery[[#This Row],[Driver ID]]) &lt; 16, "Under Utilized","Utilized")), "")</f>
        <v>Under Utilized</v>
      </c>
      <c r="J830" s="1" t="s">
        <v>16</v>
      </c>
      <c r="K830" s="1" t="s">
        <v>29</v>
      </c>
      <c r="L830" s="1">
        <v>131</v>
      </c>
      <c r="M830" s="1">
        <v>3</v>
      </c>
      <c r="N830" s="1">
        <f>Delivery[[#This Row],[Delivery Time (min)]]-Delivery[[#This Row],[Delays (min)]]</f>
        <v>128</v>
      </c>
      <c r="O830" s="1" t="str">
        <f>IF(Delivery[[#This Row],[Delays (min)]]&gt;0,"Delayed", "On time")</f>
        <v>Delayed</v>
      </c>
      <c r="P830" s="1" t="str">
        <f>IF(Delivery[[#This Row],[Delays (min)]]&gt;15, "Extremely Delayed", IF(Delivery[[#This Row],[Delays (min)]]=0, "On time",  "Delayed"))</f>
        <v>Delayed</v>
      </c>
      <c r="Q830" s="1">
        <f>COUNTA(_xlfn.UNIQUE(Delivery[Driver ID]))</f>
        <v>100</v>
      </c>
      <c r="R830" s="1" t="s">
        <v>18</v>
      </c>
      <c r="S830" s="1">
        <f>COUNTA(_xlfn.UNIQUE(Delivery[Route]))</f>
        <v>5</v>
      </c>
      <c r="T830" s="1" t="s">
        <v>26</v>
      </c>
      <c r="U830" s="1" t="s">
        <v>36</v>
      </c>
      <c r="V830" s="1" t="s">
        <v>21</v>
      </c>
      <c r="W830" s="2">
        <v>45170.582638888889</v>
      </c>
    </row>
    <row r="831" spans="1:23" ht="15.75" customHeight="1" x14ac:dyDescent="0.35">
      <c r="A831" s="1">
        <v>1830</v>
      </c>
      <c r="B831" s="1" t="s">
        <v>916</v>
      </c>
      <c r="C831" s="1">
        <f>COUNTA(_xlfn.UNIQUE(Delivery[Delivery City]))</f>
        <v>5</v>
      </c>
      <c r="D831" s="1" t="s">
        <v>156</v>
      </c>
      <c r="E831" s="2">
        <v>45170.570833333331</v>
      </c>
      <c r="F831" s="1" t="s">
        <v>38</v>
      </c>
      <c r="G831" s="1" t="s">
        <v>125</v>
      </c>
      <c r="H831" s="20">
        <f>IFERROR(Delivery[[#This Row],[Delivery Time (min)]]/COUNTIFS(Delivery[Driver ID],Delivery[[#This Row],[Driver ID]]),"")</f>
        <v>6.1538461538461542</v>
      </c>
      <c r="I831" s="17" t="str">
        <f>IFERROR((IF(COUNTIFS(Delivery[Driver ID], Delivery[[#This Row],[Driver ID]]) &lt; 16, "Under Utilized","Utilized")), "")</f>
        <v>Under Utilized</v>
      </c>
      <c r="J831" s="1" t="s">
        <v>16</v>
      </c>
      <c r="K831" s="1" t="s">
        <v>24</v>
      </c>
      <c r="L831" s="1">
        <v>80</v>
      </c>
      <c r="M831" s="1">
        <v>8</v>
      </c>
      <c r="N831" s="1">
        <f>Delivery[[#This Row],[Delivery Time (min)]]-Delivery[[#This Row],[Delays (min)]]</f>
        <v>72</v>
      </c>
      <c r="O831" s="1" t="str">
        <f>IF(Delivery[[#This Row],[Delays (min)]]&gt;0,"Delayed", "On time")</f>
        <v>Delayed</v>
      </c>
      <c r="P831" s="1" t="str">
        <f>IF(Delivery[[#This Row],[Delays (min)]]&gt;15, "Extremely Delayed", IF(Delivery[[#This Row],[Delays (min)]]=0, "On time",  "Delayed"))</f>
        <v>Delayed</v>
      </c>
      <c r="Q831" s="1">
        <f>COUNTA(_xlfn.UNIQUE(Delivery[Driver ID]))</f>
        <v>100</v>
      </c>
      <c r="R831" s="1" t="s">
        <v>18</v>
      </c>
      <c r="S831" s="1">
        <f>COUNTA(_xlfn.UNIQUE(Delivery[Route]))</f>
        <v>5</v>
      </c>
      <c r="T831" s="1" t="s">
        <v>32</v>
      </c>
      <c r="U831" s="1" t="s">
        <v>27</v>
      </c>
      <c r="V831" s="1" t="s">
        <v>21</v>
      </c>
      <c r="W831" s="2">
        <v>45170.67083333333</v>
      </c>
    </row>
    <row r="832" spans="1:23" ht="15.75" customHeight="1" x14ac:dyDescent="0.35">
      <c r="A832" s="1">
        <v>1831</v>
      </c>
      <c r="B832" s="1" t="s">
        <v>917</v>
      </c>
      <c r="C832" s="1">
        <f>COUNTA(_xlfn.UNIQUE(Delivery[Delivery City]))</f>
        <v>5</v>
      </c>
      <c r="D832" s="1" t="s">
        <v>154</v>
      </c>
      <c r="E832" s="2">
        <v>45173.56527777778</v>
      </c>
      <c r="F832" s="1" t="s">
        <v>38</v>
      </c>
      <c r="G832" s="1" t="s">
        <v>73</v>
      </c>
      <c r="H832" s="20">
        <f>IFERROR(Delivery[[#This Row],[Delivery Time (min)]]/COUNTIFS(Delivery[Driver ID],Delivery[[#This Row],[Driver ID]]),"")</f>
        <v>19.666666666666668</v>
      </c>
      <c r="I832" s="17" t="str">
        <f>IFERROR((IF(COUNTIFS(Delivery[Driver ID], Delivery[[#This Row],[Driver ID]]) &lt; 16, "Under Utilized","Utilized")), "")</f>
        <v>Under Utilized</v>
      </c>
      <c r="J832" s="1" t="s">
        <v>23</v>
      </c>
      <c r="K832" s="1" t="s">
        <v>17</v>
      </c>
      <c r="L832" s="1">
        <v>177</v>
      </c>
      <c r="M832" s="1">
        <v>23</v>
      </c>
      <c r="N832" s="1">
        <f>Delivery[[#This Row],[Delivery Time (min)]]-Delivery[[#This Row],[Delays (min)]]</f>
        <v>154</v>
      </c>
      <c r="O832" s="1" t="str">
        <f>IF(Delivery[[#This Row],[Delays (min)]]&gt;0,"Delayed", "On time")</f>
        <v>Delayed</v>
      </c>
      <c r="P832" s="1" t="str">
        <f>IF(Delivery[[#This Row],[Delays (min)]]&gt;15, "Extremely Delayed", IF(Delivery[[#This Row],[Delays (min)]]=0, "On time",  "Delayed"))</f>
        <v>Extremely Delayed</v>
      </c>
      <c r="Q832" s="1">
        <f>COUNTA(_xlfn.UNIQUE(Delivery[Driver ID]))</f>
        <v>100</v>
      </c>
      <c r="R832" s="1" t="s">
        <v>25</v>
      </c>
      <c r="S832" s="1">
        <f>COUNTA(_xlfn.UNIQUE(Delivery[Route]))</f>
        <v>5</v>
      </c>
      <c r="T832" s="1" t="s">
        <v>40</v>
      </c>
      <c r="U832" s="1" t="s">
        <v>20</v>
      </c>
      <c r="V832" s="1" t="s">
        <v>21</v>
      </c>
      <c r="W832" s="2">
        <v>45170.380555555559</v>
      </c>
    </row>
    <row r="833" spans="1:23" ht="15.75" customHeight="1" x14ac:dyDescent="0.35">
      <c r="A833" s="1">
        <v>1832</v>
      </c>
      <c r="B833" s="1" t="s">
        <v>918</v>
      </c>
      <c r="C833" s="1">
        <f>COUNTA(_xlfn.UNIQUE(Delivery[Delivery City]))</f>
        <v>5</v>
      </c>
      <c r="D833" s="1" t="s">
        <v>156</v>
      </c>
      <c r="E833" s="2">
        <v>45174.46875</v>
      </c>
      <c r="F833" s="1" t="s">
        <v>14</v>
      </c>
      <c r="G833" s="1" t="s">
        <v>81</v>
      </c>
      <c r="H833" s="20">
        <f>IFERROR(Delivery[[#This Row],[Delivery Time (min)]]/COUNTIFS(Delivery[Driver ID],Delivery[[#This Row],[Driver ID]]),"")</f>
        <v>6.84</v>
      </c>
      <c r="I833" s="17" t="str">
        <f>IFERROR((IF(COUNTIFS(Delivery[Driver ID], Delivery[[#This Row],[Driver ID]]) &lt; 16, "Under Utilized","Utilized")), "")</f>
        <v>Utilized</v>
      </c>
      <c r="J833" s="1" t="s">
        <v>16</v>
      </c>
      <c r="K833" s="1" t="s">
        <v>47</v>
      </c>
      <c r="L833" s="1">
        <v>171</v>
      </c>
      <c r="M833" s="1">
        <v>28</v>
      </c>
      <c r="N833" s="1">
        <f>Delivery[[#This Row],[Delivery Time (min)]]-Delivery[[#This Row],[Delays (min)]]</f>
        <v>143</v>
      </c>
      <c r="O833" s="1" t="str">
        <f>IF(Delivery[[#This Row],[Delays (min)]]&gt;0,"Delayed", "On time")</f>
        <v>Delayed</v>
      </c>
      <c r="P833" s="1" t="str">
        <f>IF(Delivery[[#This Row],[Delays (min)]]&gt;15, "Extremely Delayed", IF(Delivery[[#This Row],[Delays (min)]]=0, "On time",  "Delayed"))</f>
        <v>Extremely Delayed</v>
      </c>
      <c r="Q833" s="1">
        <f>COUNTA(_xlfn.UNIQUE(Delivery[Driver ID]))</f>
        <v>100</v>
      </c>
      <c r="R833" s="1" t="s">
        <v>25</v>
      </c>
      <c r="S833" s="1">
        <f>COUNTA(_xlfn.UNIQUE(Delivery[Route]))</f>
        <v>5</v>
      </c>
      <c r="T833" s="1" t="s">
        <v>26</v>
      </c>
      <c r="U833" s="1" t="s">
        <v>36</v>
      </c>
      <c r="V833" s="1" t="s">
        <v>21</v>
      </c>
      <c r="W833" s="2">
        <v>45170.575694444444</v>
      </c>
    </row>
    <row r="834" spans="1:23" ht="15.75" customHeight="1" x14ac:dyDescent="0.35">
      <c r="A834" s="1">
        <v>1833</v>
      </c>
      <c r="B834" s="1" t="s">
        <v>919</v>
      </c>
      <c r="C834" s="1">
        <f>COUNTA(_xlfn.UNIQUE(Delivery[Delivery City]))</f>
        <v>5</v>
      </c>
      <c r="D834" s="1" t="s">
        <v>167</v>
      </c>
      <c r="E834" s="2">
        <v>45170.494444444441</v>
      </c>
      <c r="F834" s="1" t="s">
        <v>14</v>
      </c>
      <c r="G834" s="1" t="s">
        <v>96</v>
      </c>
      <c r="H834" s="20">
        <f>IFERROR(Delivery[[#This Row],[Delivery Time (min)]]/COUNTIFS(Delivery[Driver ID],Delivery[[#This Row],[Driver ID]]),"")</f>
        <v>12.882352941176471</v>
      </c>
      <c r="I834" s="17" t="str">
        <f>IFERROR((IF(COUNTIFS(Delivery[Driver ID], Delivery[[#This Row],[Driver ID]]) &lt; 16, "Under Utilized","Utilized")), "")</f>
        <v>Utilized</v>
      </c>
      <c r="J834" s="1" t="s">
        <v>23</v>
      </c>
      <c r="K834" s="1" t="s">
        <v>47</v>
      </c>
      <c r="L834" s="1">
        <v>219</v>
      </c>
      <c r="M834" s="1">
        <v>1</v>
      </c>
      <c r="N834" s="1">
        <f>Delivery[[#This Row],[Delivery Time (min)]]-Delivery[[#This Row],[Delays (min)]]</f>
        <v>218</v>
      </c>
      <c r="O834" s="1" t="str">
        <f>IF(Delivery[[#This Row],[Delays (min)]]&gt;0,"Delayed", "On time")</f>
        <v>Delayed</v>
      </c>
      <c r="P834" s="1" t="str">
        <f>IF(Delivery[[#This Row],[Delays (min)]]&gt;15, "Extremely Delayed", IF(Delivery[[#This Row],[Delays (min)]]=0, "On time",  "Delayed"))</f>
        <v>Delayed</v>
      </c>
      <c r="Q834" s="1">
        <f>COUNTA(_xlfn.UNIQUE(Delivery[Driver ID]))</f>
        <v>100</v>
      </c>
      <c r="R834" s="1" t="s">
        <v>30</v>
      </c>
      <c r="S834" s="1">
        <f>COUNTA(_xlfn.UNIQUE(Delivery[Route]))</f>
        <v>5</v>
      </c>
      <c r="T834" s="1" t="s">
        <v>19</v>
      </c>
      <c r="U834" s="1" t="s">
        <v>27</v>
      </c>
      <c r="V834" s="1" t="s">
        <v>37</v>
      </c>
      <c r="W834" s="2">
        <v>45170.447222222225</v>
      </c>
    </row>
    <row r="835" spans="1:23" ht="15.75" customHeight="1" x14ac:dyDescent="0.35">
      <c r="A835" s="1">
        <v>1834</v>
      </c>
      <c r="B835" s="1" t="s">
        <v>871</v>
      </c>
      <c r="C835" s="1">
        <f>COUNTA(_xlfn.UNIQUE(Delivery[Delivery City]))</f>
        <v>5</v>
      </c>
      <c r="D835" s="1" t="s">
        <v>159</v>
      </c>
      <c r="E835" s="2">
        <v>45171.461111111108</v>
      </c>
      <c r="F835" s="1" t="s">
        <v>38</v>
      </c>
      <c r="G835" s="1" t="s">
        <v>132</v>
      </c>
      <c r="H835" s="20">
        <f>IFERROR(Delivery[[#This Row],[Delivery Time (min)]]/COUNTIFS(Delivery[Driver ID],Delivery[[#This Row],[Driver ID]]),"")</f>
        <v>4.6923076923076925</v>
      </c>
      <c r="I835" s="17" t="str">
        <f>IFERROR((IF(COUNTIFS(Delivery[Driver ID], Delivery[[#This Row],[Driver ID]]) &lt; 16, "Under Utilized","Utilized")), "")</f>
        <v>Under Utilized</v>
      </c>
      <c r="J835" s="1" t="s">
        <v>34</v>
      </c>
      <c r="K835" s="1" t="s">
        <v>47</v>
      </c>
      <c r="L835" s="1">
        <v>61</v>
      </c>
      <c r="M835" s="1">
        <v>16</v>
      </c>
      <c r="N835" s="1">
        <f>Delivery[[#This Row],[Delivery Time (min)]]-Delivery[[#This Row],[Delays (min)]]</f>
        <v>45</v>
      </c>
      <c r="O835" s="1" t="str">
        <f>IF(Delivery[[#This Row],[Delays (min)]]&gt;0,"Delayed", "On time")</f>
        <v>Delayed</v>
      </c>
      <c r="P835" s="1" t="str">
        <f>IF(Delivery[[#This Row],[Delays (min)]]&gt;15, "Extremely Delayed", IF(Delivery[[#This Row],[Delays (min)]]=0, "On time",  "Delayed"))</f>
        <v>Extremely Delayed</v>
      </c>
      <c r="Q835" s="1">
        <f>COUNTA(_xlfn.UNIQUE(Delivery[Driver ID]))</f>
        <v>100</v>
      </c>
      <c r="R835" s="1" t="s">
        <v>18</v>
      </c>
      <c r="S835" s="1">
        <f>COUNTA(_xlfn.UNIQUE(Delivery[Route]))</f>
        <v>5</v>
      </c>
      <c r="T835" s="1" t="s">
        <v>40</v>
      </c>
      <c r="U835" s="1" t="s">
        <v>36</v>
      </c>
      <c r="V835" s="1" t="s">
        <v>21</v>
      </c>
      <c r="W835" s="2">
        <v>45170.674305555556</v>
      </c>
    </row>
    <row r="836" spans="1:23" ht="15.75" customHeight="1" x14ac:dyDescent="0.35">
      <c r="A836" s="1">
        <v>1835</v>
      </c>
      <c r="B836" s="1" t="s">
        <v>920</v>
      </c>
      <c r="C836" s="1">
        <f>COUNTA(_xlfn.UNIQUE(Delivery[Delivery City]))</f>
        <v>5</v>
      </c>
      <c r="D836" s="1" t="s">
        <v>167</v>
      </c>
      <c r="E836" s="2">
        <v>45177.57916666667</v>
      </c>
      <c r="F836" s="1" t="s">
        <v>14</v>
      </c>
      <c r="G836" s="1" t="s">
        <v>83</v>
      </c>
      <c r="H836" s="20">
        <f>IFERROR(Delivery[[#This Row],[Delivery Time (min)]]/COUNTIFS(Delivery[Driver ID],Delivery[[#This Row],[Driver ID]]),"")</f>
        <v>13.928571428571429</v>
      </c>
      <c r="I836" s="17" t="str">
        <f>IFERROR((IF(COUNTIFS(Delivery[Driver ID], Delivery[[#This Row],[Driver ID]]) &lt; 16, "Under Utilized","Utilized")), "")</f>
        <v>Under Utilized</v>
      </c>
      <c r="J836" s="1" t="s">
        <v>34</v>
      </c>
      <c r="K836" s="1" t="s">
        <v>29</v>
      </c>
      <c r="L836" s="1">
        <v>195</v>
      </c>
      <c r="M836" s="1">
        <v>13</v>
      </c>
      <c r="N836" s="1">
        <f>Delivery[[#This Row],[Delivery Time (min)]]-Delivery[[#This Row],[Delays (min)]]</f>
        <v>182</v>
      </c>
      <c r="O836" s="1" t="str">
        <f>IF(Delivery[[#This Row],[Delays (min)]]&gt;0,"Delayed", "On time")</f>
        <v>Delayed</v>
      </c>
      <c r="P836" s="1" t="str">
        <f>IF(Delivery[[#This Row],[Delays (min)]]&gt;15, "Extremely Delayed", IF(Delivery[[#This Row],[Delays (min)]]=0, "On time",  "Delayed"))</f>
        <v>Delayed</v>
      </c>
      <c r="Q836" s="1">
        <f>COUNTA(_xlfn.UNIQUE(Delivery[Driver ID]))</f>
        <v>100</v>
      </c>
      <c r="R836" s="1" t="s">
        <v>25</v>
      </c>
      <c r="S836" s="1">
        <f>COUNTA(_xlfn.UNIQUE(Delivery[Route]))</f>
        <v>5</v>
      </c>
      <c r="T836" s="1" t="s">
        <v>26</v>
      </c>
      <c r="U836" s="1" t="s">
        <v>36</v>
      </c>
      <c r="V836" s="1" t="s">
        <v>37</v>
      </c>
      <c r="W836" s="2">
        <v>45170.54583333333</v>
      </c>
    </row>
    <row r="837" spans="1:23" ht="15.75" customHeight="1" x14ac:dyDescent="0.35">
      <c r="A837" s="1">
        <v>1836</v>
      </c>
      <c r="B837" s="1" t="s">
        <v>921</v>
      </c>
      <c r="C837" s="1">
        <f>COUNTA(_xlfn.UNIQUE(Delivery[Delivery City]))</f>
        <v>5</v>
      </c>
      <c r="D837" s="1" t="s">
        <v>159</v>
      </c>
      <c r="E837" s="2">
        <v>45175.584027777775</v>
      </c>
      <c r="F837" s="1" t="s">
        <v>38</v>
      </c>
      <c r="G837" s="1" t="s">
        <v>135</v>
      </c>
      <c r="H837" s="20">
        <f>IFERROR(Delivery[[#This Row],[Delivery Time (min)]]/COUNTIFS(Delivery[Driver ID],Delivery[[#This Row],[Driver ID]]),"")</f>
        <v>5.833333333333333</v>
      </c>
      <c r="I837" s="17" t="str">
        <f>IFERROR((IF(COUNTIFS(Delivery[Driver ID], Delivery[[#This Row],[Driver ID]]) &lt; 16, "Under Utilized","Utilized")), "")</f>
        <v>Under Utilized</v>
      </c>
      <c r="J837" s="1" t="s">
        <v>16</v>
      </c>
      <c r="K837" s="1" t="s">
        <v>29</v>
      </c>
      <c r="L837" s="1">
        <v>70</v>
      </c>
      <c r="M837" s="1">
        <v>21</v>
      </c>
      <c r="N837" s="1">
        <f>Delivery[[#This Row],[Delivery Time (min)]]-Delivery[[#This Row],[Delays (min)]]</f>
        <v>49</v>
      </c>
      <c r="O837" s="1" t="str">
        <f>IF(Delivery[[#This Row],[Delays (min)]]&gt;0,"Delayed", "On time")</f>
        <v>Delayed</v>
      </c>
      <c r="P837" s="1" t="str">
        <f>IF(Delivery[[#This Row],[Delays (min)]]&gt;15, "Extremely Delayed", IF(Delivery[[#This Row],[Delays (min)]]=0, "On time",  "Delayed"))</f>
        <v>Extremely Delayed</v>
      </c>
      <c r="Q837" s="1">
        <f>COUNTA(_xlfn.UNIQUE(Delivery[Driver ID]))</f>
        <v>100</v>
      </c>
      <c r="R837" s="1" t="s">
        <v>18</v>
      </c>
      <c r="S837" s="1">
        <f>COUNTA(_xlfn.UNIQUE(Delivery[Route]))</f>
        <v>5</v>
      </c>
      <c r="T837" s="1" t="s">
        <v>19</v>
      </c>
      <c r="U837" s="1" t="s">
        <v>36</v>
      </c>
      <c r="V837" s="1" t="s">
        <v>21</v>
      </c>
      <c r="W837" s="2">
        <v>45170.57708333333</v>
      </c>
    </row>
    <row r="838" spans="1:23" ht="15.75" customHeight="1" x14ac:dyDescent="0.35">
      <c r="A838" s="1">
        <v>1837</v>
      </c>
      <c r="B838" s="1" t="s">
        <v>922</v>
      </c>
      <c r="C838" s="1">
        <f>COUNTA(_xlfn.UNIQUE(Delivery[Delivery City]))</f>
        <v>5</v>
      </c>
      <c r="D838" s="1" t="s">
        <v>159</v>
      </c>
      <c r="E838" s="2">
        <v>45177.515972222223</v>
      </c>
      <c r="F838" s="1" t="s">
        <v>14</v>
      </c>
      <c r="G838" s="1" t="s">
        <v>89</v>
      </c>
      <c r="H838" s="20">
        <f>IFERROR(Delivery[[#This Row],[Delivery Time (min)]]/COUNTIFS(Delivery[Driver ID],Delivery[[#This Row],[Driver ID]]),"")</f>
        <v>5.7</v>
      </c>
      <c r="I838" s="17" t="str">
        <f>IFERROR((IF(COUNTIFS(Delivery[Driver ID], Delivery[[#This Row],[Driver ID]]) &lt; 16, "Under Utilized","Utilized")), "")</f>
        <v>Utilized</v>
      </c>
      <c r="J838" s="1" t="s">
        <v>23</v>
      </c>
      <c r="K838" s="1" t="s">
        <v>29</v>
      </c>
      <c r="L838" s="1">
        <v>114</v>
      </c>
      <c r="M838" s="1">
        <v>17</v>
      </c>
      <c r="N838" s="1">
        <f>Delivery[[#This Row],[Delivery Time (min)]]-Delivery[[#This Row],[Delays (min)]]</f>
        <v>97</v>
      </c>
      <c r="O838" s="1" t="str">
        <f>IF(Delivery[[#This Row],[Delays (min)]]&gt;0,"Delayed", "On time")</f>
        <v>Delayed</v>
      </c>
      <c r="P838" s="1" t="str">
        <f>IF(Delivery[[#This Row],[Delays (min)]]&gt;15, "Extremely Delayed", IF(Delivery[[#This Row],[Delays (min)]]=0, "On time",  "Delayed"))</f>
        <v>Extremely Delayed</v>
      </c>
      <c r="Q838" s="1">
        <f>COUNTA(_xlfn.UNIQUE(Delivery[Driver ID]))</f>
        <v>100</v>
      </c>
      <c r="R838" s="1" t="s">
        <v>25</v>
      </c>
      <c r="S838" s="1">
        <f>COUNTA(_xlfn.UNIQUE(Delivery[Route]))</f>
        <v>5</v>
      </c>
      <c r="T838" s="1" t="s">
        <v>19</v>
      </c>
      <c r="U838" s="1" t="s">
        <v>36</v>
      </c>
      <c r="V838" s="1" t="s">
        <v>37</v>
      </c>
      <c r="W838" s="2">
        <v>45170.547222222223</v>
      </c>
    </row>
    <row r="839" spans="1:23" ht="15.75" customHeight="1" x14ac:dyDescent="0.35">
      <c r="A839" s="1">
        <v>1838</v>
      </c>
      <c r="B839" s="1" t="s">
        <v>923</v>
      </c>
      <c r="C839" s="1">
        <f>COUNTA(_xlfn.UNIQUE(Delivery[Delivery City]))</f>
        <v>5</v>
      </c>
      <c r="D839" s="1" t="s">
        <v>156</v>
      </c>
      <c r="E839" s="2">
        <v>45174.623611111114</v>
      </c>
      <c r="F839" s="1" t="s">
        <v>38</v>
      </c>
      <c r="G839" s="1" t="s">
        <v>65</v>
      </c>
      <c r="H839" s="20">
        <f>IFERROR(Delivery[[#This Row],[Delivery Time (min)]]/COUNTIFS(Delivery[Driver ID],Delivery[[#This Row],[Driver ID]]),"")</f>
        <v>18.727272727272727</v>
      </c>
      <c r="I839" s="17" t="str">
        <f>IFERROR((IF(COUNTIFS(Delivery[Driver ID], Delivery[[#This Row],[Driver ID]]) &lt; 16, "Under Utilized","Utilized")), "")</f>
        <v>Under Utilized</v>
      </c>
      <c r="J839" s="1" t="s">
        <v>23</v>
      </c>
      <c r="K839" s="1" t="s">
        <v>17</v>
      </c>
      <c r="L839" s="1">
        <v>206</v>
      </c>
      <c r="M839" s="1">
        <v>20</v>
      </c>
      <c r="N839" s="1">
        <f>Delivery[[#This Row],[Delivery Time (min)]]-Delivery[[#This Row],[Delays (min)]]</f>
        <v>186</v>
      </c>
      <c r="O839" s="1" t="str">
        <f>IF(Delivery[[#This Row],[Delays (min)]]&gt;0,"Delayed", "On time")</f>
        <v>Delayed</v>
      </c>
      <c r="P839" s="1" t="str">
        <f>IF(Delivery[[#This Row],[Delays (min)]]&gt;15, "Extremely Delayed", IF(Delivery[[#This Row],[Delays (min)]]=0, "On time",  "Delayed"))</f>
        <v>Extremely Delayed</v>
      </c>
      <c r="Q839" s="1">
        <f>COUNTA(_xlfn.UNIQUE(Delivery[Driver ID]))</f>
        <v>100</v>
      </c>
      <c r="R839" s="1" t="s">
        <v>30</v>
      </c>
      <c r="S839" s="1">
        <f>COUNTA(_xlfn.UNIQUE(Delivery[Route]))</f>
        <v>5</v>
      </c>
      <c r="T839" s="1" t="s">
        <v>26</v>
      </c>
      <c r="U839" s="1" t="s">
        <v>36</v>
      </c>
      <c r="V839" s="1" t="s">
        <v>41</v>
      </c>
      <c r="W839" s="2">
        <v>45170.461111111108</v>
      </c>
    </row>
    <row r="840" spans="1:23" ht="15.75" customHeight="1" x14ac:dyDescent="0.35">
      <c r="A840" s="1">
        <v>1839</v>
      </c>
      <c r="B840" s="1" t="s">
        <v>924</v>
      </c>
      <c r="C840" s="1">
        <f>COUNTA(_xlfn.UNIQUE(Delivery[Delivery City]))</f>
        <v>5</v>
      </c>
      <c r="D840" s="1" t="s">
        <v>154</v>
      </c>
      <c r="E840" s="2">
        <v>45177.63958333333</v>
      </c>
      <c r="F840" s="1" t="s">
        <v>14</v>
      </c>
      <c r="G840" s="1" t="s">
        <v>120</v>
      </c>
      <c r="H840" s="20">
        <f>IFERROR(Delivery[[#This Row],[Delivery Time (min)]]/COUNTIFS(Delivery[Driver ID],Delivery[[#This Row],[Driver ID]]),"")</f>
        <v>10</v>
      </c>
      <c r="I840" s="17" t="str">
        <f>IFERROR((IF(COUNTIFS(Delivery[Driver ID], Delivery[[#This Row],[Driver ID]]) &lt; 16, "Under Utilized","Utilized")), "")</f>
        <v>Under Utilized</v>
      </c>
      <c r="J840" s="1" t="s">
        <v>23</v>
      </c>
      <c r="K840" s="1" t="s">
        <v>35</v>
      </c>
      <c r="L840" s="1">
        <v>140</v>
      </c>
      <c r="M840" s="1">
        <v>18</v>
      </c>
      <c r="N840" s="1">
        <f>Delivery[[#This Row],[Delivery Time (min)]]-Delivery[[#This Row],[Delays (min)]]</f>
        <v>122</v>
      </c>
      <c r="O840" s="1" t="str">
        <f>IF(Delivery[[#This Row],[Delays (min)]]&gt;0,"Delayed", "On time")</f>
        <v>Delayed</v>
      </c>
      <c r="P840" s="1" t="str">
        <f>IF(Delivery[[#This Row],[Delays (min)]]&gt;15, "Extremely Delayed", IF(Delivery[[#This Row],[Delays (min)]]=0, "On time",  "Delayed"))</f>
        <v>Extremely Delayed</v>
      </c>
      <c r="Q840" s="1">
        <f>COUNTA(_xlfn.UNIQUE(Delivery[Driver ID]))</f>
        <v>100</v>
      </c>
      <c r="R840" s="1" t="s">
        <v>25</v>
      </c>
      <c r="S840" s="1">
        <f>COUNTA(_xlfn.UNIQUE(Delivery[Route]))</f>
        <v>5</v>
      </c>
      <c r="T840" s="1" t="s">
        <v>43</v>
      </c>
      <c r="U840" s="1" t="s">
        <v>36</v>
      </c>
      <c r="V840" s="1" t="s">
        <v>21</v>
      </c>
      <c r="W840" s="2">
        <v>45170.571527777778</v>
      </c>
    </row>
    <row r="841" spans="1:23" ht="15.75" customHeight="1" x14ac:dyDescent="0.35">
      <c r="A841" s="1">
        <v>1840</v>
      </c>
      <c r="B841" s="1" t="s">
        <v>227</v>
      </c>
      <c r="C841" s="1">
        <f>COUNTA(_xlfn.UNIQUE(Delivery[Delivery City]))</f>
        <v>5</v>
      </c>
      <c r="D841" s="1" t="s">
        <v>159</v>
      </c>
      <c r="E841" s="2">
        <v>45174.609027777777</v>
      </c>
      <c r="F841" s="1" t="s">
        <v>14</v>
      </c>
      <c r="G841" s="1" t="s">
        <v>42</v>
      </c>
      <c r="H841" s="20">
        <f>IFERROR(Delivery[[#This Row],[Delivery Time (min)]]/COUNTIFS(Delivery[Driver ID],Delivery[[#This Row],[Driver ID]]),"")</f>
        <v>7.4444444444444446</v>
      </c>
      <c r="I841" s="17" t="str">
        <f>IFERROR((IF(COUNTIFS(Delivery[Driver ID], Delivery[[#This Row],[Driver ID]]) &lt; 16, "Under Utilized","Utilized")), "")</f>
        <v>Utilized</v>
      </c>
      <c r="J841" s="1" t="s">
        <v>16</v>
      </c>
      <c r="K841" s="1" t="s">
        <v>24</v>
      </c>
      <c r="L841" s="1">
        <v>134</v>
      </c>
      <c r="M841" s="1">
        <v>5</v>
      </c>
      <c r="N841" s="1">
        <f>Delivery[[#This Row],[Delivery Time (min)]]-Delivery[[#This Row],[Delays (min)]]</f>
        <v>129</v>
      </c>
      <c r="O841" s="1" t="str">
        <f>IF(Delivery[[#This Row],[Delays (min)]]&gt;0,"Delayed", "On time")</f>
        <v>Delayed</v>
      </c>
      <c r="P841" s="1" t="str">
        <f>IF(Delivery[[#This Row],[Delays (min)]]&gt;15, "Extremely Delayed", IF(Delivery[[#This Row],[Delays (min)]]=0, "On time",  "Delayed"))</f>
        <v>Delayed</v>
      </c>
      <c r="Q841" s="1">
        <f>COUNTA(_xlfn.UNIQUE(Delivery[Driver ID]))</f>
        <v>100</v>
      </c>
      <c r="R841" s="1" t="s">
        <v>30</v>
      </c>
      <c r="S841" s="1">
        <f>COUNTA(_xlfn.UNIQUE(Delivery[Route]))</f>
        <v>5</v>
      </c>
      <c r="T841" s="1" t="s">
        <v>40</v>
      </c>
      <c r="U841" s="1" t="s">
        <v>20</v>
      </c>
      <c r="V841" s="1" t="s">
        <v>41</v>
      </c>
      <c r="W841" s="2">
        <v>45170.579861111109</v>
      </c>
    </row>
    <row r="842" spans="1:23" ht="15.75" customHeight="1" x14ac:dyDescent="0.35">
      <c r="A842" s="1">
        <v>1841</v>
      </c>
      <c r="B842" s="1" t="s">
        <v>925</v>
      </c>
      <c r="C842" s="1">
        <f>COUNTA(_xlfn.UNIQUE(Delivery[Delivery City]))</f>
        <v>5</v>
      </c>
      <c r="D842" s="1" t="s">
        <v>167</v>
      </c>
      <c r="E842" s="2">
        <v>45175.55</v>
      </c>
      <c r="F842" s="1" t="s">
        <v>14</v>
      </c>
      <c r="G842" s="1" t="s">
        <v>121</v>
      </c>
      <c r="H842" s="20">
        <f>IFERROR(Delivery[[#This Row],[Delivery Time (min)]]/COUNTIFS(Delivery[Driver ID],Delivery[[#This Row],[Driver ID]]),"")</f>
        <v>8.8571428571428577</v>
      </c>
      <c r="I842" s="17" t="str">
        <f>IFERROR((IF(COUNTIFS(Delivery[Driver ID], Delivery[[#This Row],[Driver ID]]) &lt; 16, "Under Utilized","Utilized")), "")</f>
        <v>Under Utilized</v>
      </c>
      <c r="J842" s="1" t="s">
        <v>23</v>
      </c>
      <c r="K842" s="1" t="s">
        <v>17</v>
      </c>
      <c r="L842" s="1">
        <v>124</v>
      </c>
      <c r="M842" s="1">
        <v>23</v>
      </c>
      <c r="N842" s="1">
        <f>Delivery[[#This Row],[Delivery Time (min)]]-Delivery[[#This Row],[Delays (min)]]</f>
        <v>101</v>
      </c>
      <c r="O842" s="1" t="str">
        <f>IF(Delivery[[#This Row],[Delays (min)]]&gt;0,"Delayed", "On time")</f>
        <v>Delayed</v>
      </c>
      <c r="P842" s="1" t="str">
        <f>IF(Delivery[[#This Row],[Delays (min)]]&gt;15, "Extremely Delayed", IF(Delivery[[#This Row],[Delays (min)]]=0, "On time",  "Delayed"))</f>
        <v>Extremely Delayed</v>
      </c>
      <c r="Q842" s="1">
        <f>COUNTA(_xlfn.UNIQUE(Delivery[Driver ID]))</f>
        <v>100</v>
      </c>
      <c r="R842" s="1" t="s">
        <v>18</v>
      </c>
      <c r="S842" s="1">
        <f>COUNTA(_xlfn.UNIQUE(Delivery[Route]))</f>
        <v>5</v>
      </c>
      <c r="T842" s="1" t="s">
        <v>43</v>
      </c>
      <c r="U842" s="1" t="s">
        <v>20</v>
      </c>
      <c r="V842" s="1" t="s">
        <v>21</v>
      </c>
      <c r="W842" s="2">
        <v>45170.611111111109</v>
      </c>
    </row>
    <row r="843" spans="1:23" ht="15.75" customHeight="1" x14ac:dyDescent="0.35">
      <c r="A843" s="1">
        <v>1842</v>
      </c>
      <c r="B843" s="1" t="s">
        <v>807</v>
      </c>
      <c r="C843" s="1">
        <f>COUNTA(_xlfn.UNIQUE(Delivery[Delivery City]))</f>
        <v>5</v>
      </c>
      <c r="D843" s="1" t="s">
        <v>159</v>
      </c>
      <c r="E843" s="2">
        <v>45175.477083333331</v>
      </c>
      <c r="F843" s="1" t="s">
        <v>14</v>
      </c>
      <c r="G843" s="1" t="s">
        <v>89</v>
      </c>
      <c r="H843" s="20">
        <f>IFERROR(Delivery[[#This Row],[Delivery Time (min)]]/COUNTIFS(Delivery[Driver ID],Delivery[[#This Row],[Driver ID]]),"")</f>
        <v>6.05</v>
      </c>
      <c r="I843" s="17" t="str">
        <f>IFERROR((IF(COUNTIFS(Delivery[Driver ID], Delivery[[#This Row],[Driver ID]]) &lt; 16, "Under Utilized","Utilized")), "")</f>
        <v>Utilized</v>
      </c>
      <c r="J843" s="1" t="s">
        <v>16</v>
      </c>
      <c r="K843" s="1" t="s">
        <v>24</v>
      </c>
      <c r="L843" s="1">
        <v>121</v>
      </c>
      <c r="M843" s="1">
        <v>4</v>
      </c>
      <c r="N843" s="1">
        <f>Delivery[[#This Row],[Delivery Time (min)]]-Delivery[[#This Row],[Delays (min)]]</f>
        <v>117</v>
      </c>
      <c r="O843" s="1" t="str">
        <f>IF(Delivery[[#This Row],[Delays (min)]]&gt;0,"Delayed", "On time")</f>
        <v>Delayed</v>
      </c>
      <c r="P843" s="1" t="str">
        <f>IF(Delivery[[#This Row],[Delays (min)]]&gt;15, "Extremely Delayed", IF(Delivery[[#This Row],[Delays (min)]]=0, "On time",  "Delayed"))</f>
        <v>Delayed</v>
      </c>
      <c r="Q843" s="1">
        <f>COUNTA(_xlfn.UNIQUE(Delivery[Driver ID]))</f>
        <v>100</v>
      </c>
      <c r="R843" s="1" t="s">
        <v>18</v>
      </c>
      <c r="S843" s="1">
        <f>COUNTA(_xlfn.UNIQUE(Delivery[Route]))</f>
        <v>5</v>
      </c>
      <c r="T843" s="1" t="s">
        <v>43</v>
      </c>
      <c r="U843" s="1" t="s">
        <v>36</v>
      </c>
      <c r="V843" s="1" t="s">
        <v>41</v>
      </c>
      <c r="W843" s="2">
        <v>45170.60833333333</v>
      </c>
    </row>
    <row r="844" spans="1:23" ht="15.75" customHeight="1" x14ac:dyDescent="0.35">
      <c r="A844" s="1">
        <v>1843</v>
      </c>
      <c r="B844" s="1" t="s">
        <v>926</v>
      </c>
      <c r="C844" s="1">
        <f>COUNTA(_xlfn.UNIQUE(Delivery[Delivery City]))</f>
        <v>5</v>
      </c>
      <c r="D844" s="1" t="s">
        <v>167</v>
      </c>
      <c r="E844" s="2">
        <v>45174.662499999999</v>
      </c>
      <c r="F844" s="1" t="s">
        <v>14</v>
      </c>
      <c r="G844" s="1" t="s">
        <v>71</v>
      </c>
      <c r="H844" s="20">
        <f>IFERROR(Delivery[[#This Row],[Delivery Time (min)]]/COUNTIFS(Delivery[Driver ID],Delivery[[#This Row],[Driver ID]]),"")</f>
        <v>5.24</v>
      </c>
      <c r="I844" s="17" t="str">
        <f>IFERROR((IF(COUNTIFS(Delivery[Driver ID], Delivery[[#This Row],[Driver ID]]) &lt; 16, "Under Utilized","Utilized")), "")</f>
        <v>Utilized</v>
      </c>
      <c r="J844" s="1" t="s">
        <v>16</v>
      </c>
      <c r="K844" s="1" t="s">
        <v>17</v>
      </c>
      <c r="L844" s="1">
        <v>131</v>
      </c>
      <c r="M844" s="1">
        <v>22</v>
      </c>
      <c r="N844" s="1">
        <f>Delivery[[#This Row],[Delivery Time (min)]]-Delivery[[#This Row],[Delays (min)]]</f>
        <v>109</v>
      </c>
      <c r="O844" s="1" t="str">
        <f>IF(Delivery[[#This Row],[Delays (min)]]&gt;0,"Delayed", "On time")</f>
        <v>Delayed</v>
      </c>
      <c r="P844" s="1" t="str">
        <f>IF(Delivery[[#This Row],[Delays (min)]]&gt;15, "Extremely Delayed", IF(Delivery[[#This Row],[Delays (min)]]=0, "On time",  "Delayed"))</f>
        <v>Extremely Delayed</v>
      </c>
      <c r="Q844" s="1">
        <f>COUNTA(_xlfn.UNIQUE(Delivery[Driver ID]))</f>
        <v>100</v>
      </c>
      <c r="R844" s="1" t="s">
        <v>25</v>
      </c>
      <c r="S844" s="1">
        <f>COUNTA(_xlfn.UNIQUE(Delivery[Route]))</f>
        <v>5</v>
      </c>
      <c r="T844" s="1" t="s">
        <v>43</v>
      </c>
      <c r="U844" s="1" t="s">
        <v>27</v>
      </c>
      <c r="V844" s="1" t="s">
        <v>41</v>
      </c>
      <c r="W844" s="2">
        <v>45170.597916666666</v>
      </c>
    </row>
    <row r="845" spans="1:23" ht="15.75" customHeight="1" x14ac:dyDescent="0.35">
      <c r="A845" s="1">
        <v>1844</v>
      </c>
      <c r="B845" s="1" t="s">
        <v>927</v>
      </c>
      <c r="C845" s="1">
        <f>COUNTA(_xlfn.UNIQUE(Delivery[Delivery City]))</f>
        <v>5</v>
      </c>
      <c r="D845" s="1" t="s">
        <v>154</v>
      </c>
      <c r="E845" s="2">
        <v>45176.6</v>
      </c>
      <c r="F845" s="1" t="s">
        <v>14</v>
      </c>
      <c r="G845" s="1" t="s">
        <v>116</v>
      </c>
      <c r="H845" s="20">
        <f>IFERROR(Delivery[[#This Row],[Delivery Time (min)]]/COUNTIFS(Delivery[Driver ID],Delivery[[#This Row],[Driver ID]]),"")</f>
        <v>5.2777777777777777</v>
      </c>
      <c r="I845" s="17" t="str">
        <f>IFERROR((IF(COUNTIFS(Delivery[Driver ID], Delivery[[#This Row],[Driver ID]]) &lt; 16, "Under Utilized","Utilized")), "")</f>
        <v>Utilized</v>
      </c>
      <c r="J845" s="1" t="s">
        <v>16</v>
      </c>
      <c r="K845" s="1" t="s">
        <v>29</v>
      </c>
      <c r="L845" s="1">
        <v>95</v>
      </c>
      <c r="M845" s="1">
        <v>4</v>
      </c>
      <c r="N845" s="1">
        <f>Delivery[[#This Row],[Delivery Time (min)]]-Delivery[[#This Row],[Delays (min)]]</f>
        <v>91</v>
      </c>
      <c r="O845" s="1" t="str">
        <f>IF(Delivery[[#This Row],[Delays (min)]]&gt;0,"Delayed", "On time")</f>
        <v>Delayed</v>
      </c>
      <c r="P845" s="1" t="str">
        <f>IF(Delivery[[#This Row],[Delays (min)]]&gt;15, "Extremely Delayed", IF(Delivery[[#This Row],[Delays (min)]]=0, "On time",  "Delayed"))</f>
        <v>Delayed</v>
      </c>
      <c r="Q845" s="1">
        <f>COUNTA(_xlfn.UNIQUE(Delivery[Driver ID]))</f>
        <v>100</v>
      </c>
      <c r="R845" s="1" t="s">
        <v>25</v>
      </c>
      <c r="S845" s="1">
        <f>COUNTA(_xlfn.UNIQUE(Delivery[Route]))</f>
        <v>5</v>
      </c>
      <c r="T845" s="1" t="s">
        <v>40</v>
      </c>
      <c r="U845" s="1" t="s">
        <v>36</v>
      </c>
      <c r="V845" s="1" t="s">
        <v>37</v>
      </c>
      <c r="W845" s="2">
        <v>45170.545138888891</v>
      </c>
    </row>
    <row r="846" spans="1:23" ht="15.75" customHeight="1" x14ac:dyDescent="0.35">
      <c r="A846" s="1">
        <v>1845</v>
      </c>
      <c r="B846" s="1" t="s">
        <v>928</v>
      </c>
      <c r="C846" s="1">
        <f>COUNTA(_xlfn.UNIQUE(Delivery[Delivery City]))</f>
        <v>5</v>
      </c>
      <c r="D846" s="1" t="s">
        <v>156</v>
      </c>
      <c r="E846" s="2">
        <v>45173.393750000003</v>
      </c>
      <c r="F846" s="1" t="s">
        <v>14</v>
      </c>
      <c r="G846" s="1" t="s">
        <v>45</v>
      </c>
      <c r="H846" s="20">
        <f>IFERROR(Delivery[[#This Row],[Delivery Time (min)]]/COUNTIFS(Delivery[Driver ID],Delivery[[#This Row],[Driver ID]]),"")</f>
        <v>6.8125</v>
      </c>
      <c r="I846" s="17" t="str">
        <f>IFERROR((IF(COUNTIFS(Delivery[Driver ID], Delivery[[#This Row],[Driver ID]]) &lt; 16, "Under Utilized","Utilized")), "")</f>
        <v>Utilized</v>
      </c>
      <c r="J846" s="1" t="s">
        <v>16</v>
      </c>
      <c r="K846" s="1" t="s">
        <v>17</v>
      </c>
      <c r="L846" s="1">
        <v>109</v>
      </c>
      <c r="M846" s="1">
        <v>21</v>
      </c>
      <c r="N846" s="1">
        <f>Delivery[[#This Row],[Delivery Time (min)]]-Delivery[[#This Row],[Delays (min)]]</f>
        <v>88</v>
      </c>
      <c r="O846" s="1" t="str">
        <f>IF(Delivery[[#This Row],[Delays (min)]]&gt;0,"Delayed", "On time")</f>
        <v>Delayed</v>
      </c>
      <c r="P846" s="1" t="str">
        <f>IF(Delivery[[#This Row],[Delays (min)]]&gt;15, "Extremely Delayed", IF(Delivery[[#This Row],[Delays (min)]]=0, "On time",  "Delayed"))</f>
        <v>Extremely Delayed</v>
      </c>
      <c r="Q846" s="1">
        <f>COUNTA(_xlfn.UNIQUE(Delivery[Driver ID]))</f>
        <v>100</v>
      </c>
      <c r="R846" s="1" t="s">
        <v>18</v>
      </c>
      <c r="S846" s="1">
        <f>COUNTA(_xlfn.UNIQUE(Delivery[Route]))</f>
        <v>5</v>
      </c>
      <c r="T846" s="1" t="s">
        <v>32</v>
      </c>
      <c r="U846" s="1" t="s">
        <v>36</v>
      </c>
      <c r="V846" s="1" t="s">
        <v>37</v>
      </c>
      <c r="W846" s="2">
        <v>45170.463888888888</v>
      </c>
    </row>
    <row r="847" spans="1:23" ht="15.75" customHeight="1" x14ac:dyDescent="0.35">
      <c r="A847" s="1">
        <v>1846</v>
      </c>
      <c r="B847" s="1" t="s">
        <v>929</v>
      </c>
      <c r="C847" s="1">
        <f>COUNTA(_xlfn.UNIQUE(Delivery[Delivery City]))</f>
        <v>5</v>
      </c>
      <c r="D847" s="1" t="s">
        <v>159</v>
      </c>
      <c r="E847" s="2">
        <v>45171.505555555559</v>
      </c>
      <c r="F847" s="1" t="s">
        <v>38</v>
      </c>
      <c r="G847" s="1" t="s">
        <v>115</v>
      </c>
      <c r="H847" s="20">
        <f>IFERROR(Delivery[[#This Row],[Delivery Time (min)]]/COUNTIFS(Delivery[Driver ID],Delivery[[#This Row],[Driver ID]]),"")</f>
        <v>9.3333333333333339</v>
      </c>
      <c r="I847" s="17" t="str">
        <f>IFERROR((IF(COUNTIFS(Delivery[Driver ID], Delivery[[#This Row],[Driver ID]]) &lt; 16, "Under Utilized","Utilized")), "")</f>
        <v>Utilized</v>
      </c>
      <c r="J847" s="1" t="s">
        <v>16</v>
      </c>
      <c r="K847" s="1" t="s">
        <v>17</v>
      </c>
      <c r="L847" s="1">
        <v>168</v>
      </c>
      <c r="M847" s="1">
        <v>12</v>
      </c>
      <c r="N847" s="1">
        <f>Delivery[[#This Row],[Delivery Time (min)]]-Delivery[[#This Row],[Delays (min)]]</f>
        <v>156</v>
      </c>
      <c r="O847" s="1" t="str">
        <f>IF(Delivery[[#This Row],[Delays (min)]]&gt;0,"Delayed", "On time")</f>
        <v>Delayed</v>
      </c>
      <c r="P847" s="1" t="str">
        <f>IF(Delivery[[#This Row],[Delays (min)]]&gt;15, "Extremely Delayed", IF(Delivery[[#This Row],[Delays (min)]]=0, "On time",  "Delayed"))</f>
        <v>Delayed</v>
      </c>
      <c r="Q847" s="1">
        <f>COUNTA(_xlfn.UNIQUE(Delivery[Driver ID]))</f>
        <v>100</v>
      </c>
      <c r="R847" s="1" t="s">
        <v>25</v>
      </c>
      <c r="S847" s="1">
        <f>COUNTA(_xlfn.UNIQUE(Delivery[Route]))</f>
        <v>5</v>
      </c>
      <c r="T847" s="1" t="s">
        <v>43</v>
      </c>
      <c r="U847" s="1" t="s">
        <v>20</v>
      </c>
      <c r="V847" s="1" t="s">
        <v>41</v>
      </c>
      <c r="W847" s="2">
        <v>45170.401388888888</v>
      </c>
    </row>
    <row r="848" spans="1:23" ht="15.75" customHeight="1" x14ac:dyDescent="0.35">
      <c r="A848" s="1">
        <v>1847</v>
      </c>
      <c r="B848" s="1" t="s">
        <v>930</v>
      </c>
      <c r="C848" s="1">
        <f>COUNTA(_xlfn.UNIQUE(Delivery[Delivery City]))</f>
        <v>5</v>
      </c>
      <c r="D848" s="1" t="s">
        <v>156</v>
      </c>
      <c r="E848" s="2">
        <v>45174.431250000001</v>
      </c>
      <c r="F848" s="1" t="s">
        <v>14</v>
      </c>
      <c r="G848" s="1" t="s">
        <v>72</v>
      </c>
      <c r="H848" s="20">
        <f>IFERROR(Delivery[[#This Row],[Delivery Time (min)]]/COUNTIFS(Delivery[Driver ID],Delivery[[#This Row],[Driver ID]]),"")</f>
        <v>11.6875</v>
      </c>
      <c r="I848" s="17" t="str">
        <f>IFERROR((IF(COUNTIFS(Delivery[Driver ID], Delivery[[#This Row],[Driver ID]]) &lt; 16, "Under Utilized","Utilized")), "")</f>
        <v>Utilized</v>
      </c>
      <c r="J848" s="1" t="s">
        <v>34</v>
      </c>
      <c r="K848" s="1" t="s">
        <v>29</v>
      </c>
      <c r="L848" s="1">
        <v>187</v>
      </c>
      <c r="M848" s="1">
        <v>28</v>
      </c>
      <c r="N848" s="1">
        <f>Delivery[[#This Row],[Delivery Time (min)]]-Delivery[[#This Row],[Delays (min)]]</f>
        <v>159</v>
      </c>
      <c r="O848" s="1" t="str">
        <f>IF(Delivery[[#This Row],[Delays (min)]]&gt;0,"Delayed", "On time")</f>
        <v>Delayed</v>
      </c>
      <c r="P848" s="1" t="str">
        <f>IF(Delivery[[#This Row],[Delays (min)]]&gt;15, "Extremely Delayed", IF(Delivery[[#This Row],[Delays (min)]]=0, "On time",  "Delayed"))</f>
        <v>Extremely Delayed</v>
      </c>
      <c r="Q848" s="1">
        <f>COUNTA(_xlfn.UNIQUE(Delivery[Driver ID]))</f>
        <v>100</v>
      </c>
      <c r="R848" s="1" t="s">
        <v>30</v>
      </c>
      <c r="S848" s="1">
        <f>COUNTA(_xlfn.UNIQUE(Delivery[Route]))</f>
        <v>5</v>
      </c>
      <c r="T848" s="1" t="s">
        <v>32</v>
      </c>
      <c r="U848" s="1" t="s">
        <v>20</v>
      </c>
      <c r="V848" s="1" t="s">
        <v>21</v>
      </c>
      <c r="W848" s="2">
        <v>45170.606249999997</v>
      </c>
    </row>
    <row r="849" spans="1:23" ht="15.75" customHeight="1" x14ac:dyDescent="0.35">
      <c r="A849" s="1">
        <v>1848</v>
      </c>
      <c r="B849" s="1" t="s">
        <v>931</v>
      </c>
      <c r="C849" s="1">
        <f>COUNTA(_xlfn.UNIQUE(Delivery[Delivery City]))</f>
        <v>5</v>
      </c>
      <c r="D849" s="1" t="s">
        <v>159</v>
      </c>
      <c r="E849" s="2">
        <v>45170.542361111111</v>
      </c>
      <c r="F849" s="1" t="s">
        <v>38</v>
      </c>
      <c r="G849" s="1" t="s">
        <v>116</v>
      </c>
      <c r="H849" s="20">
        <f>IFERROR(Delivery[[#This Row],[Delivery Time (min)]]/COUNTIFS(Delivery[Driver ID],Delivery[[#This Row],[Driver ID]]),"")</f>
        <v>10.444444444444445</v>
      </c>
      <c r="I849" s="17" t="str">
        <f>IFERROR((IF(COUNTIFS(Delivery[Driver ID], Delivery[[#This Row],[Driver ID]]) &lt; 16, "Under Utilized","Utilized")), "")</f>
        <v>Utilized</v>
      </c>
      <c r="J849" s="1" t="s">
        <v>34</v>
      </c>
      <c r="K849" s="1" t="s">
        <v>35</v>
      </c>
      <c r="L849" s="1">
        <v>188</v>
      </c>
      <c r="M849" s="1">
        <v>8</v>
      </c>
      <c r="N849" s="1">
        <f>Delivery[[#This Row],[Delivery Time (min)]]-Delivery[[#This Row],[Delays (min)]]</f>
        <v>180</v>
      </c>
      <c r="O849" s="1" t="str">
        <f>IF(Delivery[[#This Row],[Delays (min)]]&gt;0,"Delayed", "On time")</f>
        <v>Delayed</v>
      </c>
      <c r="P849" s="1" t="str">
        <f>IF(Delivery[[#This Row],[Delays (min)]]&gt;15, "Extremely Delayed", IF(Delivery[[#This Row],[Delays (min)]]=0, "On time",  "Delayed"))</f>
        <v>Delayed</v>
      </c>
      <c r="Q849" s="1">
        <f>COUNTA(_xlfn.UNIQUE(Delivery[Driver ID]))</f>
        <v>100</v>
      </c>
      <c r="R849" s="1" t="s">
        <v>18</v>
      </c>
      <c r="S849" s="1">
        <f>COUNTA(_xlfn.UNIQUE(Delivery[Route]))</f>
        <v>5</v>
      </c>
      <c r="T849" s="1" t="s">
        <v>19</v>
      </c>
      <c r="U849" s="1" t="s">
        <v>36</v>
      </c>
      <c r="V849" s="1" t="s">
        <v>21</v>
      </c>
      <c r="W849" s="2">
        <v>45170.574999999997</v>
      </c>
    </row>
    <row r="850" spans="1:23" ht="15.75" customHeight="1" x14ac:dyDescent="0.35">
      <c r="A850" s="1">
        <v>1849</v>
      </c>
      <c r="B850" s="1" t="s">
        <v>932</v>
      </c>
      <c r="C850" s="1">
        <f>COUNTA(_xlfn.UNIQUE(Delivery[Delivery City]))</f>
        <v>5</v>
      </c>
      <c r="D850" s="1" t="s">
        <v>156</v>
      </c>
      <c r="E850" s="2">
        <v>45174.582638888889</v>
      </c>
      <c r="F850" s="1" t="s">
        <v>38</v>
      </c>
      <c r="G850" s="1" t="s">
        <v>44</v>
      </c>
      <c r="H850" s="20">
        <f>IFERROR(Delivery[[#This Row],[Delivery Time (min)]]/COUNTIFS(Delivery[Driver ID],Delivery[[#This Row],[Driver ID]]),"")</f>
        <v>10.5</v>
      </c>
      <c r="I850" s="17" t="str">
        <f>IFERROR((IF(COUNTIFS(Delivery[Driver ID], Delivery[[#This Row],[Driver ID]]) &lt; 16, "Under Utilized","Utilized")), "")</f>
        <v>Utilized</v>
      </c>
      <c r="J850" s="1" t="s">
        <v>23</v>
      </c>
      <c r="K850" s="1" t="s">
        <v>47</v>
      </c>
      <c r="L850" s="1">
        <v>168</v>
      </c>
      <c r="M850" s="1">
        <v>27</v>
      </c>
      <c r="N850" s="1">
        <f>Delivery[[#This Row],[Delivery Time (min)]]-Delivery[[#This Row],[Delays (min)]]</f>
        <v>141</v>
      </c>
      <c r="O850" s="1" t="str">
        <f>IF(Delivery[[#This Row],[Delays (min)]]&gt;0,"Delayed", "On time")</f>
        <v>Delayed</v>
      </c>
      <c r="P850" s="1" t="str">
        <f>IF(Delivery[[#This Row],[Delays (min)]]&gt;15, "Extremely Delayed", IF(Delivery[[#This Row],[Delays (min)]]=0, "On time",  "Delayed"))</f>
        <v>Extremely Delayed</v>
      </c>
      <c r="Q850" s="1">
        <f>COUNTA(_xlfn.UNIQUE(Delivery[Driver ID]))</f>
        <v>100</v>
      </c>
      <c r="R850" s="1" t="s">
        <v>18</v>
      </c>
      <c r="S850" s="1">
        <f>COUNTA(_xlfn.UNIQUE(Delivery[Route]))</f>
        <v>5</v>
      </c>
      <c r="T850" s="1" t="s">
        <v>43</v>
      </c>
      <c r="U850" s="1" t="s">
        <v>36</v>
      </c>
      <c r="V850" s="1" t="s">
        <v>21</v>
      </c>
      <c r="W850" s="2">
        <v>45170.361111111109</v>
      </c>
    </row>
    <row r="851" spans="1:23" ht="15.75" customHeight="1" x14ac:dyDescent="0.35">
      <c r="A851" s="1">
        <v>1850</v>
      </c>
      <c r="B851" s="1" t="s">
        <v>933</v>
      </c>
      <c r="C851" s="1">
        <f>COUNTA(_xlfn.UNIQUE(Delivery[Delivery City]))</f>
        <v>5</v>
      </c>
      <c r="D851" s="1" t="s">
        <v>154</v>
      </c>
      <c r="E851" s="2">
        <v>45175.670138888891</v>
      </c>
      <c r="F851" s="1" t="s">
        <v>14</v>
      </c>
      <c r="G851" s="1" t="s">
        <v>52</v>
      </c>
      <c r="H851" s="20">
        <f>IFERROR(Delivery[[#This Row],[Delivery Time (min)]]/COUNTIFS(Delivery[Driver ID],Delivery[[#This Row],[Driver ID]]),"")</f>
        <v>16.583333333333332</v>
      </c>
      <c r="I851" s="17" t="str">
        <f>IFERROR((IF(COUNTIFS(Delivery[Driver ID], Delivery[[#This Row],[Driver ID]]) &lt; 16, "Under Utilized","Utilized")), "")</f>
        <v>Under Utilized</v>
      </c>
      <c r="J851" s="1" t="s">
        <v>34</v>
      </c>
      <c r="K851" s="1" t="s">
        <v>17</v>
      </c>
      <c r="L851" s="1">
        <v>199</v>
      </c>
      <c r="M851" s="1">
        <v>27</v>
      </c>
      <c r="N851" s="1">
        <f>Delivery[[#This Row],[Delivery Time (min)]]-Delivery[[#This Row],[Delays (min)]]</f>
        <v>172</v>
      </c>
      <c r="O851" s="1" t="str">
        <f>IF(Delivery[[#This Row],[Delays (min)]]&gt;0,"Delayed", "On time")</f>
        <v>Delayed</v>
      </c>
      <c r="P851" s="1" t="str">
        <f>IF(Delivery[[#This Row],[Delays (min)]]&gt;15, "Extremely Delayed", IF(Delivery[[#This Row],[Delays (min)]]=0, "On time",  "Delayed"))</f>
        <v>Extremely Delayed</v>
      </c>
      <c r="Q851" s="1">
        <f>COUNTA(_xlfn.UNIQUE(Delivery[Driver ID]))</f>
        <v>100</v>
      </c>
      <c r="R851" s="1" t="s">
        <v>18</v>
      </c>
      <c r="S851" s="1">
        <f>COUNTA(_xlfn.UNIQUE(Delivery[Route]))</f>
        <v>5</v>
      </c>
      <c r="T851" s="1" t="s">
        <v>32</v>
      </c>
      <c r="U851" s="1" t="s">
        <v>36</v>
      </c>
      <c r="V851" s="1" t="s">
        <v>21</v>
      </c>
      <c r="W851" s="2">
        <v>45170.354861111111</v>
      </c>
    </row>
    <row r="852" spans="1:23" ht="15.75" customHeight="1" x14ac:dyDescent="0.35">
      <c r="A852" s="1">
        <v>1851</v>
      </c>
      <c r="B852" s="1" t="s">
        <v>934</v>
      </c>
      <c r="C852" s="1">
        <f>COUNTA(_xlfn.UNIQUE(Delivery[Delivery City]))</f>
        <v>5</v>
      </c>
      <c r="D852" s="1" t="s">
        <v>167</v>
      </c>
      <c r="E852" s="2">
        <v>45176.45</v>
      </c>
      <c r="F852" s="1" t="s">
        <v>38</v>
      </c>
      <c r="G852" s="1" t="s">
        <v>82</v>
      </c>
      <c r="H852" s="20">
        <f>IFERROR(Delivery[[#This Row],[Delivery Time (min)]]/COUNTIFS(Delivery[Driver ID],Delivery[[#This Row],[Driver ID]]),"")</f>
        <v>5.16</v>
      </c>
      <c r="I852" s="17" t="str">
        <f>IFERROR((IF(COUNTIFS(Delivery[Driver ID], Delivery[[#This Row],[Driver ID]]) &lt; 16, "Under Utilized","Utilized")), "")</f>
        <v>Utilized</v>
      </c>
      <c r="J852" s="1" t="s">
        <v>34</v>
      </c>
      <c r="K852" s="1" t="s">
        <v>35</v>
      </c>
      <c r="L852" s="1">
        <v>129</v>
      </c>
      <c r="M852" s="1">
        <v>17</v>
      </c>
      <c r="N852" s="1">
        <f>Delivery[[#This Row],[Delivery Time (min)]]-Delivery[[#This Row],[Delays (min)]]</f>
        <v>112</v>
      </c>
      <c r="O852" s="1" t="str">
        <f>IF(Delivery[[#This Row],[Delays (min)]]&gt;0,"Delayed", "On time")</f>
        <v>Delayed</v>
      </c>
      <c r="P852" s="1" t="str">
        <f>IF(Delivery[[#This Row],[Delays (min)]]&gt;15, "Extremely Delayed", IF(Delivery[[#This Row],[Delays (min)]]=0, "On time",  "Delayed"))</f>
        <v>Extremely Delayed</v>
      </c>
      <c r="Q852" s="1">
        <f>COUNTA(_xlfn.UNIQUE(Delivery[Driver ID]))</f>
        <v>100</v>
      </c>
      <c r="R852" s="1" t="s">
        <v>30</v>
      </c>
      <c r="S852" s="1">
        <f>COUNTA(_xlfn.UNIQUE(Delivery[Route]))</f>
        <v>5</v>
      </c>
      <c r="T852" s="1" t="s">
        <v>26</v>
      </c>
      <c r="U852" s="1" t="s">
        <v>36</v>
      </c>
      <c r="V852" s="1" t="s">
        <v>21</v>
      </c>
      <c r="W852" s="2">
        <v>45170.349305555559</v>
      </c>
    </row>
    <row r="853" spans="1:23" ht="15.75" customHeight="1" x14ac:dyDescent="0.35">
      <c r="A853" s="1">
        <v>1852</v>
      </c>
      <c r="B853" s="1" t="s">
        <v>935</v>
      </c>
      <c r="C853" s="1">
        <f>COUNTA(_xlfn.UNIQUE(Delivery[Delivery City]))</f>
        <v>5</v>
      </c>
      <c r="D853" s="1" t="s">
        <v>154</v>
      </c>
      <c r="E853" s="2">
        <v>45175.430555555555</v>
      </c>
      <c r="F853" s="1" t="s">
        <v>14</v>
      </c>
      <c r="G853" s="1" t="s">
        <v>118</v>
      </c>
      <c r="H853" s="20">
        <f>IFERROR(Delivery[[#This Row],[Delivery Time (min)]]/COUNTIFS(Delivery[Driver ID],Delivery[[#This Row],[Driver ID]]),"")</f>
        <v>19.363636363636363</v>
      </c>
      <c r="I853" s="17" t="str">
        <f>IFERROR((IF(COUNTIFS(Delivery[Driver ID], Delivery[[#This Row],[Driver ID]]) &lt; 16, "Under Utilized","Utilized")), "")</f>
        <v>Under Utilized</v>
      </c>
      <c r="J853" s="1" t="s">
        <v>34</v>
      </c>
      <c r="K853" s="1" t="s">
        <v>17</v>
      </c>
      <c r="L853" s="1">
        <v>213</v>
      </c>
      <c r="M853" s="1">
        <v>27</v>
      </c>
      <c r="N853" s="1">
        <f>Delivery[[#This Row],[Delivery Time (min)]]-Delivery[[#This Row],[Delays (min)]]</f>
        <v>186</v>
      </c>
      <c r="O853" s="1" t="str">
        <f>IF(Delivery[[#This Row],[Delays (min)]]&gt;0,"Delayed", "On time")</f>
        <v>Delayed</v>
      </c>
      <c r="P853" s="1" t="str">
        <f>IF(Delivery[[#This Row],[Delays (min)]]&gt;15, "Extremely Delayed", IF(Delivery[[#This Row],[Delays (min)]]=0, "On time",  "Delayed"))</f>
        <v>Extremely Delayed</v>
      </c>
      <c r="Q853" s="1">
        <f>COUNTA(_xlfn.UNIQUE(Delivery[Driver ID]))</f>
        <v>100</v>
      </c>
      <c r="R853" s="1" t="s">
        <v>18</v>
      </c>
      <c r="S853" s="1">
        <f>COUNTA(_xlfn.UNIQUE(Delivery[Route]))</f>
        <v>5</v>
      </c>
      <c r="T853" s="1" t="s">
        <v>40</v>
      </c>
      <c r="U853" s="1" t="s">
        <v>36</v>
      </c>
      <c r="V853" s="1" t="s">
        <v>41</v>
      </c>
      <c r="W853" s="2">
        <v>45170.541666666664</v>
      </c>
    </row>
    <row r="854" spans="1:23" ht="15.75" customHeight="1" x14ac:dyDescent="0.35">
      <c r="A854" s="1">
        <v>1853</v>
      </c>
      <c r="B854" s="1" t="s">
        <v>456</v>
      </c>
      <c r="C854" s="1">
        <f>COUNTA(_xlfn.UNIQUE(Delivery[Delivery City]))</f>
        <v>5</v>
      </c>
      <c r="D854" s="1" t="s">
        <v>167</v>
      </c>
      <c r="E854" s="2">
        <v>45174.600694444445</v>
      </c>
      <c r="F854" s="1" t="s">
        <v>14</v>
      </c>
      <c r="G854" s="1" t="s">
        <v>39</v>
      </c>
      <c r="H854" s="20">
        <f>IFERROR(Delivery[[#This Row],[Delivery Time (min)]]/COUNTIFS(Delivery[Driver ID],Delivery[[#This Row],[Driver ID]]),"")</f>
        <v>5.55</v>
      </c>
      <c r="I854" s="17" t="str">
        <f>IFERROR((IF(COUNTIFS(Delivery[Driver ID], Delivery[[#This Row],[Driver ID]]) &lt; 16, "Under Utilized","Utilized")), "")</f>
        <v>Utilized</v>
      </c>
      <c r="J854" s="1" t="s">
        <v>16</v>
      </c>
      <c r="K854" s="1" t="s">
        <v>24</v>
      </c>
      <c r="L854" s="1">
        <v>111</v>
      </c>
      <c r="M854" s="1">
        <v>4</v>
      </c>
      <c r="N854" s="1">
        <f>Delivery[[#This Row],[Delivery Time (min)]]-Delivery[[#This Row],[Delays (min)]]</f>
        <v>107</v>
      </c>
      <c r="O854" s="1" t="str">
        <f>IF(Delivery[[#This Row],[Delays (min)]]&gt;0,"Delayed", "On time")</f>
        <v>Delayed</v>
      </c>
      <c r="P854" s="1" t="str">
        <f>IF(Delivery[[#This Row],[Delays (min)]]&gt;15, "Extremely Delayed", IF(Delivery[[#This Row],[Delays (min)]]=0, "On time",  "Delayed"))</f>
        <v>Delayed</v>
      </c>
      <c r="Q854" s="1">
        <f>COUNTA(_xlfn.UNIQUE(Delivery[Driver ID]))</f>
        <v>100</v>
      </c>
      <c r="R854" s="1" t="s">
        <v>30</v>
      </c>
      <c r="S854" s="1">
        <f>COUNTA(_xlfn.UNIQUE(Delivery[Route]))</f>
        <v>5</v>
      </c>
      <c r="T854" s="1" t="s">
        <v>19</v>
      </c>
      <c r="U854" s="1" t="s">
        <v>20</v>
      </c>
      <c r="V854" s="1" t="s">
        <v>37</v>
      </c>
      <c r="W854" s="2">
        <v>45170.494444444441</v>
      </c>
    </row>
    <row r="855" spans="1:23" ht="15.75" customHeight="1" x14ac:dyDescent="0.35">
      <c r="A855" s="1">
        <v>1854</v>
      </c>
      <c r="B855" s="1" t="s">
        <v>936</v>
      </c>
      <c r="C855" s="1">
        <f>COUNTA(_xlfn.UNIQUE(Delivery[Delivery City]))</f>
        <v>5</v>
      </c>
      <c r="D855" s="1" t="s">
        <v>156</v>
      </c>
      <c r="E855" s="2">
        <v>45171.632638888892</v>
      </c>
      <c r="F855" s="1" t="s">
        <v>38</v>
      </c>
      <c r="G855" s="1" t="s">
        <v>120</v>
      </c>
      <c r="H855" s="20">
        <f>IFERROR(Delivery[[#This Row],[Delivery Time (min)]]/COUNTIFS(Delivery[Driver ID],Delivery[[#This Row],[Driver ID]]),"")</f>
        <v>12.357142857142858</v>
      </c>
      <c r="I855" s="17" t="str">
        <f>IFERROR((IF(COUNTIFS(Delivery[Driver ID], Delivery[[#This Row],[Driver ID]]) &lt; 16, "Under Utilized","Utilized")), "")</f>
        <v>Under Utilized</v>
      </c>
      <c r="J855" s="1" t="s">
        <v>16</v>
      </c>
      <c r="K855" s="1" t="s">
        <v>29</v>
      </c>
      <c r="L855" s="1">
        <v>173</v>
      </c>
      <c r="M855" s="1">
        <v>29</v>
      </c>
      <c r="N855" s="1">
        <f>Delivery[[#This Row],[Delivery Time (min)]]-Delivery[[#This Row],[Delays (min)]]</f>
        <v>144</v>
      </c>
      <c r="O855" s="1" t="str">
        <f>IF(Delivery[[#This Row],[Delays (min)]]&gt;0,"Delayed", "On time")</f>
        <v>Delayed</v>
      </c>
      <c r="P855" s="1" t="str">
        <f>IF(Delivery[[#This Row],[Delays (min)]]&gt;15, "Extremely Delayed", IF(Delivery[[#This Row],[Delays (min)]]=0, "On time",  "Delayed"))</f>
        <v>Extremely Delayed</v>
      </c>
      <c r="Q855" s="1">
        <f>COUNTA(_xlfn.UNIQUE(Delivery[Driver ID]))</f>
        <v>100</v>
      </c>
      <c r="R855" s="1" t="s">
        <v>18</v>
      </c>
      <c r="S855" s="1">
        <f>COUNTA(_xlfn.UNIQUE(Delivery[Route]))</f>
        <v>5</v>
      </c>
      <c r="T855" s="1" t="s">
        <v>26</v>
      </c>
      <c r="U855" s="1" t="s">
        <v>27</v>
      </c>
      <c r="V855" s="1" t="s">
        <v>37</v>
      </c>
      <c r="W855" s="2">
        <v>45170.634027777778</v>
      </c>
    </row>
    <row r="856" spans="1:23" ht="15.75" customHeight="1" x14ac:dyDescent="0.35">
      <c r="A856" s="1">
        <v>1855</v>
      </c>
      <c r="B856" s="1" t="s">
        <v>937</v>
      </c>
      <c r="C856" s="1">
        <f>COUNTA(_xlfn.UNIQUE(Delivery[Delivery City]))</f>
        <v>5</v>
      </c>
      <c r="D856" s="1" t="s">
        <v>156</v>
      </c>
      <c r="E856" s="2">
        <v>45177.458333333336</v>
      </c>
      <c r="F856" s="1" t="s">
        <v>14</v>
      </c>
      <c r="G856" s="1" t="s">
        <v>66</v>
      </c>
      <c r="H856" s="20">
        <f>IFERROR(Delivery[[#This Row],[Delivery Time (min)]]/COUNTIFS(Delivery[Driver ID],Delivery[[#This Row],[Driver ID]]),"")</f>
        <v>11.923076923076923</v>
      </c>
      <c r="I856" s="17" t="str">
        <f>IFERROR((IF(COUNTIFS(Delivery[Driver ID], Delivery[[#This Row],[Driver ID]]) &lt; 16, "Under Utilized","Utilized")), "")</f>
        <v>Under Utilized</v>
      </c>
      <c r="J856" s="1" t="s">
        <v>34</v>
      </c>
      <c r="K856" s="1" t="s">
        <v>29</v>
      </c>
      <c r="L856" s="1">
        <v>155</v>
      </c>
      <c r="M856" s="1">
        <v>20</v>
      </c>
      <c r="N856" s="1">
        <f>Delivery[[#This Row],[Delivery Time (min)]]-Delivery[[#This Row],[Delays (min)]]</f>
        <v>135</v>
      </c>
      <c r="O856" s="1" t="str">
        <f>IF(Delivery[[#This Row],[Delays (min)]]&gt;0,"Delayed", "On time")</f>
        <v>Delayed</v>
      </c>
      <c r="P856" s="1" t="str">
        <f>IF(Delivery[[#This Row],[Delays (min)]]&gt;15, "Extremely Delayed", IF(Delivery[[#This Row],[Delays (min)]]=0, "On time",  "Delayed"))</f>
        <v>Extremely Delayed</v>
      </c>
      <c r="Q856" s="1">
        <f>COUNTA(_xlfn.UNIQUE(Delivery[Driver ID]))</f>
        <v>100</v>
      </c>
      <c r="R856" s="1" t="s">
        <v>25</v>
      </c>
      <c r="S856" s="1">
        <f>COUNTA(_xlfn.UNIQUE(Delivery[Route]))</f>
        <v>5</v>
      </c>
      <c r="T856" s="1" t="s">
        <v>43</v>
      </c>
      <c r="U856" s="1" t="s">
        <v>20</v>
      </c>
      <c r="V856" s="1" t="s">
        <v>37</v>
      </c>
      <c r="W856" s="2">
        <v>45170.629166666666</v>
      </c>
    </row>
    <row r="857" spans="1:23" ht="15.75" customHeight="1" x14ac:dyDescent="0.35">
      <c r="A857" s="1">
        <v>1856</v>
      </c>
      <c r="B857" s="1" t="s">
        <v>938</v>
      </c>
      <c r="C857" s="1">
        <f>COUNTA(_xlfn.UNIQUE(Delivery[Delivery City]))</f>
        <v>5</v>
      </c>
      <c r="D857" s="1" t="s">
        <v>159</v>
      </c>
      <c r="E857" s="2">
        <v>45173.505555555559</v>
      </c>
      <c r="F857" s="1" t="s">
        <v>38</v>
      </c>
      <c r="G857" s="1" t="s">
        <v>70</v>
      </c>
      <c r="H857" s="20">
        <f>IFERROR(Delivery[[#This Row],[Delivery Time (min)]]/COUNTIFS(Delivery[Driver ID],Delivery[[#This Row],[Driver ID]]),"")</f>
        <v>8.7142857142857135</v>
      </c>
      <c r="I857" s="17" t="str">
        <f>IFERROR((IF(COUNTIFS(Delivery[Driver ID], Delivery[[#This Row],[Driver ID]]) &lt; 16, "Under Utilized","Utilized")), "")</f>
        <v>Under Utilized</v>
      </c>
      <c r="J857" s="1" t="s">
        <v>23</v>
      </c>
      <c r="K857" s="1" t="s">
        <v>47</v>
      </c>
      <c r="L857" s="1">
        <v>122</v>
      </c>
      <c r="M857" s="1">
        <v>5</v>
      </c>
      <c r="N857" s="1">
        <f>Delivery[[#This Row],[Delivery Time (min)]]-Delivery[[#This Row],[Delays (min)]]</f>
        <v>117</v>
      </c>
      <c r="O857" s="1" t="str">
        <f>IF(Delivery[[#This Row],[Delays (min)]]&gt;0,"Delayed", "On time")</f>
        <v>Delayed</v>
      </c>
      <c r="P857" s="1" t="str">
        <f>IF(Delivery[[#This Row],[Delays (min)]]&gt;15, "Extremely Delayed", IF(Delivery[[#This Row],[Delays (min)]]=0, "On time",  "Delayed"))</f>
        <v>Delayed</v>
      </c>
      <c r="Q857" s="1">
        <f>COUNTA(_xlfn.UNIQUE(Delivery[Driver ID]))</f>
        <v>100</v>
      </c>
      <c r="R857" s="1" t="s">
        <v>30</v>
      </c>
      <c r="S857" s="1">
        <f>COUNTA(_xlfn.UNIQUE(Delivery[Route]))</f>
        <v>5</v>
      </c>
      <c r="T857" s="1" t="s">
        <v>43</v>
      </c>
      <c r="U857" s="1" t="s">
        <v>27</v>
      </c>
      <c r="V857" s="1" t="s">
        <v>37</v>
      </c>
      <c r="W857" s="2">
        <v>45170.536111111112</v>
      </c>
    </row>
    <row r="858" spans="1:23" ht="15.75" customHeight="1" x14ac:dyDescent="0.35">
      <c r="A858" s="1">
        <v>1857</v>
      </c>
      <c r="B858" s="1" t="s">
        <v>939</v>
      </c>
      <c r="C858" s="1">
        <f>COUNTA(_xlfn.UNIQUE(Delivery[Delivery City]))</f>
        <v>5</v>
      </c>
      <c r="D858" s="1" t="s">
        <v>150</v>
      </c>
      <c r="E858" s="2">
        <v>45171.575694444444</v>
      </c>
      <c r="F858" s="1" t="s">
        <v>14</v>
      </c>
      <c r="G858" s="1" t="s">
        <v>113</v>
      </c>
      <c r="H858" s="20">
        <f>IFERROR(Delivery[[#This Row],[Delivery Time (min)]]/COUNTIFS(Delivery[Driver ID],Delivery[[#This Row],[Driver ID]]),"")</f>
        <v>7.833333333333333</v>
      </c>
      <c r="I858" s="17" t="str">
        <f>IFERROR((IF(COUNTIFS(Delivery[Driver ID], Delivery[[#This Row],[Driver ID]]) &lt; 16, "Under Utilized","Utilized")), "")</f>
        <v>Utilized</v>
      </c>
      <c r="J858" s="1" t="s">
        <v>23</v>
      </c>
      <c r="K858" s="1" t="s">
        <v>17</v>
      </c>
      <c r="L858" s="1">
        <v>141</v>
      </c>
      <c r="M858" s="1">
        <v>7</v>
      </c>
      <c r="N858" s="1">
        <f>Delivery[[#This Row],[Delivery Time (min)]]-Delivery[[#This Row],[Delays (min)]]</f>
        <v>134</v>
      </c>
      <c r="O858" s="1" t="str">
        <f>IF(Delivery[[#This Row],[Delays (min)]]&gt;0,"Delayed", "On time")</f>
        <v>Delayed</v>
      </c>
      <c r="P858" s="1" t="str">
        <f>IF(Delivery[[#This Row],[Delays (min)]]&gt;15, "Extremely Delayed", IF(Delivery[[#This Row],[Delays (min)]]=0, "On time",  "Delayed"))</f>
        <v>Delayed</v>
      </c>
      <c r="Q858" s="1">
        <f>COUNTA(_xlfn.UNIQUE(Delivery[Driver ID]))</f>
        <v>100</v>
      </c>
      <c r="R858" s="1" t="s">
        <v>30</v>
      </c>
      <c r="S858" s="1">
        <f>COUNTA(_xlfn.UNIQUE(Delivery[Route]))</f>
        <v>5</v>
      </c>
      <c r="T858" s="1" t="s">
        <v>32</v>
      </c>
      <c r="U858" s="1" t="s">
        <v>36</v>
      </c>
      <c r="V858" s="1" t="s">
        <v>21</v>
      </c>
      <c r="W858" s="2">
        <v>45170.720138888886</v>
      </c>
    </row>
    <row r="859" spans="1:23" ht="15.75" customHeight="1" x14ac:dyDescent="0.35">
      <c r="A859" s="1">
        <v>1858</v>
      </c>
      <c r="B859" s="1" t="s">
        <v>940</v>
      </c>
      <c r="C859" s="1">
        <f>COUNTA(_xlfn.UNIQUE(Delivery[Delivery City]))</f>
        <v>5</v>
      </c>
      <c r="D859" s="1" t="s">
        <v>156</v>
      </c>
      <c r="E859" s="2">
        <v>45176.507638888892</v>
      </c>
      <c r="F859" s="1" t="s">
        <v>14</v>
      </c>
      <c r="G859" s="1" t="s">
        <v>22</v>
      </c>
      <c r="H859" s="20">
        <f>IFERROR(Delivery[[#This Row],[Delivery Time (min)]]/COUNTIFS(Delivery[Driver ID],Delivery[[#This Row],[Driver ID]]),"")</f>
        <v>9</v>
      </c>
      <c r="I859" s="17" t="str">
        <f>IFERROR((IF(COUNTIFS(Delivery[Driver ID], Delivery[[#This Row],[Driver ID]]) &lt; 16, "Under Utilized","Utilized")), "")</f>
        <v>Utilized</v>
      </c>
      <c r="J859" s="1" t="s">
        <v>23</v>
      </c>
      <c r="K859" s="1" t="s">
        <v>29</v>
      </c>
      <c r="L859" s="1">
        <v>153</v>
      </c>
      <c r="M859" s="1">
        <v>20</v>
      </c>
      <c r="N859" s="1">
        <f>Delivery[[#This Row],[Delivery Time (min)]]-Delivery[[#This Row],[Delays (min)]]</f>
        <v>133</v>
      </c>
      <c r="O859" s="1" t="str">
        <f>IF(Delivery[[#This Row],[Delays (min)]]&gt;0,"Delayed", "On time")</f>
        <v>Delayed</v>
      </c>
      <c r="P859" s="1" t="str">
        <f>IF(Delivery[[#This Row],[Delays (min)]]&gt;15, "Extremely Delayed", IF(Delivery[[#This Row],[Delays (min)]]=0, "On time",  "Delayed"))</f>
        <v>Extremely Delayed</v>
      </c>
      <c r="Q859" s="1">
        <f>COUNTA(_xlfn.UNIQUE(Delivery[Driver ID]))</f>
        <v>100</v>
      </c>
      <c r="R859" s="1" t="s">
        <v>25</v>
      </c>
      <c r="S859" s="1">
        <f>COUNTA(_xlfn.UNIQUE(Delivery[Route]))</f>
        <v>5</v>
      </c>
      <c r="T859" s="1" t="s">
        <v>19</v>
      </c>
      <c r="U859" s="1" t="s">
        <v>27</v>
      </c>
      <c r="V859" s="1" t="s">
        <v>21</v>
      </c>
      <c r="W859" s="2">
        <v>45170.413888888892</v>
      </c>
    </row>
    <row r="860" spans="1:23" ht="15.75" customHeight="1" x14ac:dyDescent="0.35">
      <c r="A860" s="1">
        <v>1859</v>
      </c>
      <c r="B860" s="1" t="s">
        <v>750</v>
      </c>
      <c r="C860" s="1">
        <f>COUNTA(_xlfn.UNIQUE(Delivery[Delivery City]))</f>
        <v>5</v>
      </c>
      <c r="D860" s="1" t="s">
        <v>156</v>
      </c>
      <c r="E860" s="2">
        <v>45174.415972222225</v>
      </c>
      <c r="F860" s="1" t="s">
        <v>38</v>
      </c>
      <c r="G860" s="1" t="s">
        <v>61</v>
      </c>
      <c r="H860" s="20">
        <f>IFERROR(Delivery[[#This Row],[Delivery Time (min)]]/COUNTIFS(Delivery[Driver ID],Delivery[[#This Row],[Driver ID]]),"")</f>
        <v>12.647058823529411</v>
      </c>
      <c r="I860" s="17" t="str">
        <f>IFERROR((IF(COUNTIFS(Delivery[Driver ID], Delivery[[#This Row],[Driver ID]]) &lt; 16, "Under Utilized","Utilized")), "")</f>
        <v>Utilized</v>
      </c>
      <c r="J860" s="1" t="s">
        <v>34</v>
      </c>
      <c r="K860" s="1" t="s">
        <v>47</v>
      </c>
      <c r="L860" s="1">
        <v>215</v>
      </c>
      <c r="M860" s="1">
        <v>13</v>
      </c>
      <c r="N860" s="1">
        <f>Delivery[[#This Row],[Delivery Time (min)]]-Delivery[[#This Row],[Delays (min)]]</f>
        <v>202</v>
      </c>
      <c r="O860" s="1" t="str">
        <f>IF(Delivery[[#This Row],[Delays (min)]]&gt;0,"Delayed", "On time")</f>
        <v>Delayed</v>
      </c>
      <c r="P860" s="1" t="str">
        <f>IF(Delivery[[#This Row],[Delays (min)]]&gt;15, "Extremely Delayed", IF(Delivery[[#This Row],[Delays (min)]]=0, "On time",  "Delayed"))</f>
        <v>Delayed</v>
      </c>
      <c r="Q860" s="1">
        <f>COUNTA(_xlfn.UNIQUE(Delivery[Driver ID]))</f>
        <v>100</v>
      </c>
      <c r="R860" s="1" t="s">
        <v>18</v>
      </c>
      <c r="S860" s="1">
        <f>COUNTA(_xlfn.UNIQUE(Delivery[Route]))</f>
        <v>5</v>
      </c>
      <c r="T860" s="1" t="s">
        <v>26</v>
      </c>
      <c r="U860" s="1" t="s">
        <v>20</v>
      </c>
      <c r="V860" s="1" t="s">
        <v>37</v>
      </c>
      <c r="W860" s="2">
        <v>45170.397222222222</v>
      </c>
    </row>
    <row r="861" spans="1:23" ht="15.75" customHeight="1" x14ac:dyDescent="0.35">
      <c r="A861" s="1">
        <v>1860</v>
      </c>
      <c r="B861" s="1" t="s">
        <v>941</v>
      </c>
      <c r="C861" s="1">
        <f>COUNTA(_xlfn.UNIQUE(Delivery[Delivery City]))</f>
        <v>5</v>
      </c>
      <c r="D861" s="1" t="s">
        <v>167</v>
      </c>
      <c r="E861" s="2">
        <v>45174.362500000003</v>
      </c>
      <c r="F861" s="1" t="s">
        <v>14</v>
      </c>
      <c r="G861" s="1" t="s">
        <v>62</v>
      </c>
      <c r="H861" s="20">
        <f>IFERROR(Delivery[[#This Row],[Delivery Time (min)]]/COUNTIFS(Delivery[Driver ID],Delivery[[#This Row],[Driver ID]]),"")</f>
        <v>17.076923076923077</v>
      </c>
      <c r="I861" s="17" t="str">
        <f>IFERROR((IF(COUNTIFS(Delivery[Driver ID], Delivery[[#This Row],[Driver ID]]) &lt; 16, "Under Utilized","Utilized")), "")</f>
        <v>Under Utilized</v>
      </c>
      <c r="J861" s="1" t="s">
        <v>23</v>
      </c>
      <c r="K861" s="1" t="s">
        <v>35</v>
      </c>
      <c r="L861" s="1">
        <v>222</v>
      </c>
      <c r="M861" s="1">
        <v>22</v>
      </c>
      <c r="N861" s="1">
        <f>Delivery[[#This Row],[Delivery Time (min)]]-Delivery[[#This Row],[Delays (min)]]</f>
        <v>200</v>
      </c>
      <c r="O861" s="1" t="str">
        <f>IF(Delivery[[#This Row],[Delays (min)]]&gt;0,"Delayed", "On time")</f>
        <v>Delayed</v>
      </c>
      <c r="P861" s="1" t="str">
        <f>IF(Delivery[[#This Row],[Delays (min)]]&gt;15, "Extremely Delayed", IF(Delivery[[#This Row],[Delays (min)]]=0, "On time",  "Delayed"))</f>
        <v>Extremely Delayed</v>
      </c>
      <c r="Q861" s="1">
        <f>COUNTA(_xlfn.UNIQUE(Delivery[Driver ID]))</f>
        <v>100</v>
      </c>
      <c r="R861" s="1" t="s">
        <v>25</v>
      </c>
      <c r="S861" s="1">
        <f>COUNTA(_xlfn.UNIQUE(Delivery[Route]))</f>
        <v>5</v>
      </c>
      <c r="T861" s="1" t="s">
        <v>43</v>
      </c>
      <c r="U861" s="1" t="s">
        <v>27</v>
      </c>
      <c r="V861" s="1" t="s">
        <v>41</v>
      </c>
      <c r="W861" s="2">
        <v>45170.625</v>
      </c>
    </row>
    <row r="862" spans="1:23" ht="15.75" customHeight="1" x14ac:dyDescent="0.35">
      <c r="A862" s="1">
        <v>1861</v>
      </c>
      <c r="B862" s="1" t="s">
        <v>942</v>
      </c>
      <c r="C862" s="1">
        <f>COUNTA(_xlfn.UNIQUE(Delivery[Delivery City]))</f>
        <v>5</v>
      </c>
      <c r="D862" s="1" t="s">
        <v>167</v>
      </c>
      <c r="E862" s="2">
        <v>45173.692361111112</v>
      </c>
      <c r="F862" s="1" t="s">
        <v>38</v>
      </c>
      <c r="G862" s="1" t="s">
        <v>137</v>
      </c>
      <c r="H862" s="20">
        <f>IFERROR(Delivery[[#This Row],[Delivery Time (min)]]/COUNTIFS(Delivery[Driver ID],Delivery[[#This Row],[Driver ID]]),"")</f>
        <v>6.0476190476190474</v>
      </c>
      <c r="I862" s="17" t="str">
        <f>IFERROR((IF(COUNTIFS(Delivery[Driver ID], Delivery[[#This Row],[Driver ID]]) &lt; 16, "Under Utilized","Utilized")), "")</f>
        <v>Utilized</v>
      </c>
      <c r="J862" s="1" t="s">
        <v>34</v>
      </c>
      <c r="K862" s="1" t="s">
        <v>47</v>
      </c>
      <c r="L862" s="1">
        <v>127</v>
      </c>
      <c r="M862" s="1">
        <v>7</v>
      </c>
      <c r="N862" s="1">
        <f>Delivery[[#This Row],[Delivery Time (min)]]-Delivery[[#This Row],[Delays (min)]]</f>
        <v>120</v>
      </c>
      <c r="O862" s="1" t="str">
        <f>IF(Delivery[[#This Row],[Delays (min)]]&gt;0,"Delayed", "On time")</f>
        <v>Delayed</v>
      </c>
      <c r="P862" s="1" t="str">
        <f>IF(Delivery[[#This Row],[Delays (min)]]&gt;15, "Extremely Delayed", IF(Delivery[[#This Row],[Delays (min)]]=0, "On time",  "Delayed"))</f>
        <v>Delayed</v>
      </c>
      <c r="Q862" s="1">
        <f>COUNTA(_xlfn.UNIQUE(Delivery[Driver ID]))</f>
        <v>100</v>
      </c>
      <c r="R862" s="1" t="s">
        <v>25</v>
      </c>
      <c r="S862" s="1">
        <f>COUNTA(_xlfn.UNIQUE(Delivery[Route]))</f>
        <v>5</v>
      </c>
      <c r="T862" s="1" t="s">
        <v>32</v>
      </c>
      <c r="U862" s="1" t="s">
        <v>36</v>
      </c>
      <c r="V862" s="1" t="s">
        <v>41</v>
      </c>
      <c r="W862" s="2">
        <v>45170.375</v>
      </c>
    </row>
    <row r="863" spans="1:23" ht="15.75" customHeight="1" x14ac:dyDescent="0.35">
      <c r="A863" s="1">
        <v>1862</v>
      </c>
      <c r="B863" s="1" t="s">
        <v>943</v>
      </c>
      <c r="C863" s="1">
        <f>COUNTA(_xlfn.UNIQUE(Delivery[Delivery City]))</f>
        <v>5</v>
      </c>
      <c r="D863" s="1" t="s">
        <v>154</v>
      </c>
      <c r="E863" s="2">
        <v>45172.493055555555</v>
      </c>
      <c r="F863" s="1" t="s">
        <v>14</v>
      </c>
      <c r="G863" s="1" t="s">
        <v>68</v>
      </c>
      <c r="H863" s="20">
        <f>IFERROR(Delivery[[#This Row],[Delivery Time (min)]]/COUNTIFS(Delivery[Driver ID],Delivery[[#This Row],[Driver ID]]),"")</f>
        <v>10.666666666666666</v>
      </c>
      <c r="I863" s="17" t="str">
        <f>IFERROR((IF(COUNTIFS(Delivery[Driver ID], Delivery[[#This Row],[Driver ID]]) &lt; 16, "Under Utilized","Utilized")), "")</f>
        <v>Under Utilized</v>
      </c>
      <c r="J863" s="1" t="s">
        <v>16</v>
      </c>
      <c r="K863" s="1" t="s">
        <v>17</v>
      </c>
      <c r="L863" s="1">
        <v>128</v>
      </c>
      <c r="M863" s="1">
        <v>22</v>
      </c>
      <c r="N863" s="1">
        <f>Delivery[[#This Row],[Delivery Time (min)]]-Delivery[[#This Row],[Delays (min)]]</f>
        <v>106</v>
      </c>
      <c r="O863" s="1" t="str">
        <f>IF(Delivery[[#This Row],[Delays (min)]]&gt;0,"Delayed", "On time")</f>
        <v>Delayed</v>
      </c>
      <c r="P863" s="1" t="str">
        <f>IF(Delivery[[#This Row],[Delays (min)]]&gt;15, "Extremely Delayed", IF(Delivery[[#This Row],[Delays (min)]]=0, "On time",  "Delayed"))</f>
        <v>Extremely Delayed</v>
      </c>
      <c r="Q863" s="1">
        <f>COUNTA(_xlfn.UNIQUE(Delivery[Driver ID]))</f>
        <v>100</v>
      </c>
      <c r="R863" s="1" t="s">
        <v>30</v>
      </c>
      <c r="S863" s="1">
        <f>COUNTA(_xlfn.UNIQUE(Delivery[Route]))</f>
        <v>5</v>
      </c>
      <c r="T863" s="1" t="s">
        <v>43</v>
      </c>
      <c r="U863" s="1" t="s">
        <v>20</v>
      </c>
      <c r="V863" s="1" t="s">
        <v>41</v>
      </c>
      <c r="W863" s="2">
        <v>45170.402083333334</v>
      </c>
    </row>
    <row r="864" spans="1:23" ht="15.75" customHeight="1" x14ac:dyDescent="0.35">
      <c r="A864" s="1">
        <v>1863</v>
      </c>
      <c r="B864" s="1" t="s">
        <v>213</v>
      </c>
      <c r="C864" s="1">
        <f>COUNTA(_xlfn.UNIQUE(Delivery[Delivery City]))</f>
        <v>5</v>
      </c>
      <c r="D864" s="1" t="s">
        <v>159</v>
      </c>
      <c r="E864" s="2">
        <v>45171.619444444441</v>
      </c>
      <c r="F864" s="1" t="s">
        <v>14</v>
      </c>
      <c r="G864" s="1" t="s">
        <v>108</v>
      </c>
      <c r="H864" s="20">
        <f>IFERROR(Delivery[[#This Row],[Delivery Time (min)]]/COUNTIFS(Delivery[Driver ID],Delivery[[#This Row],[Driver ID]]),"")</f>
        <v>9.8181818181818183</v>
      </c>
      <c r="I864" s="17" t="str">
        <f>IFERROR((IF(COUNTIFS(Delivery[Driver ID], Delivery[[#This Row],[Driver ID]]) &lt; 16, "Under Utilized","Utilized")), "")</f>
        <v>Under Utilized</v>
      </c>
      <c r="J864" s="1" t="s">
        <v>34</v>
      </c>
      <c r="K864" s="1" t="s">
        <v>17</v>
      </c>
      <c r="L864" s="1">
        <v>108</v>
      </c>
      <c r="M864" s="1">
        <v>12</v>
      </c>
      <c r="N864" s="1">
        <f>Delivery[[#This Row],[Delivery Time (min)]]-Delivery[[#This Row],[Delays (min)]]</f>
        <v>96</v>
      </c>
      <c r="O864" s="1" t="str">
        <f>IF(Delivery[[#This Row],[Delays (min)]]&gt;0,"Delayed", "On time")</f>
        <v>Delayed</v>
      </c>
      <c r="P864" s="1" t="str">
        <f>IF(Delivery[[#This Row],[Delays (min)]]&gt;15, "Extremely Delayed", IF(Delivery[[#This Row],[Delays (min)]]=0, "On time",  "Delayed"))</f>
        <v>Delayed</v>
      </c>
      <c r="Q864" s="1">
        <f>COUNTA(_xlfn.UNIQUE(Delivery[Driver ID]))</f>
        <v>100</v>
      </c>
      <c r="R864" s="1" t="s">
        <v>30</v>
      </c>
      <c r="S864" s="1">
        <f>COUNTA(_xlfn.UNIQUE(Delivery[Route]))</f>
        <v>5</v>
      </c>
      <c r="T864" s="1" t="s">
        <v>43</v>
      </c>
      <c r="U864" s="1" t="s">
        <v>27</v>
      </c>
      <c r="V864" s="1" t="s">
        <v>37</v>
      </c>
      <c r="W864" s="2">
        <v>45170.67291666667</v>
      </c>
    </row>
    <row r="865" spans="1:23" ht="15.75" customHeight="1" x14ac:dyDescent="0.35">
      <c r="A865" s="1">
        <v>1864</v>
      </c>
      <c r="B865" s="1" t="s">
        <v>944</v>
      </c>
      <c r="C865" s="1">
        <f>COUNTA(_xlfn.UNIQUE(Delivery[Delivery City]))</f>
        <v>5</v>
      </c>
      <c r="D865" s="1" t="s">
        <v>150</v>
      </c>
      <c r="E865" s="2">
        <v>45175.53402777778</v>
      </c>
      <c r="F865" s="1" t="s">
        <v>14</v>
      </c>
      <c r="G865" s="1" t="s">
        <v>48</v>
      </c>
      <c r="H865" s="20">
        <f>IFERROR(Delivery[[#This Row],[Delivery Time (min)]]/COUNTIFS(Delivery[Driver ID],Delivery[[#This Row],[Driver ID]]),"")</f>
        <v>5.0526315789473681</v>
      </c>
      <c r="I865" s="17" t="str">
        <f>IFERROR((IF(COUNTIFS(Delivery[Driver ID], Delivery[[#This Row],[Driver ID]]) &lt; 16, "Under Utilized","Utilized")), "")</f>
        <v>Utilized</v>
      </c>
      <c r="J865" s="1" t="s">
        <v>34</v>
      </c>
      <c r="K865" s="1" t="s">
        <v>17</v>
      </c>
      <c r="L865" s="1">
        <v>96</v>
      </c>
      <c r="M865" s="1">
        <v>28</v>
      </c>
      <c r="N865" s="1">
        <f>Delivery[[#This Row],[Delivery Time (min)]]-Delivery[[#This Row],[Delays (min)]]</f>
        <v>68</v>
      </c>
      <c r="O865" s="1" t="str">
        <f>IF(Delivery[[#This Row],[Delays (min)]]&gt;0,"Delayed", "On time")</f>
        <v>Delayed</v>
      </c>
      <c r="P865" s="1" t="str">
        <f>IF(Delivery[[#This Row],[Delays (min)]]&gt;15, "Extremely Delayed", IF(Delivery[[#This Row],[Delays (min)]]=0, "On time",  "Delayed"))</f>
        <v>Extremely Delayed</v>
      </c>
      <c r="Q865" s="1">
        <f>COUNTA(_xlfn.UNIQUE(Delivery[Driver ID]))</f>
        <v>100</v>
      </c>
      <c r="R865" s="1" t="s">
        <v>30</v>
      </c>
      <c r="S865" s="1">
        <f>COUNTA(_xlfn.UNIQUE(Delivery[Route]))</f>
        <v>5</v>
      </c>
      <c r="T865" s="1" t="s">
        <v>19</v>
      </c>
      <c r="U865" s="1" t="s">
        <v>27</v>
      </c>
      <c r="V865" s="1" t="s">
        <v>21</v>
      </c>
      <c r="W865" s="2">
        <v>45170.65</v>
      </c>
    </row>
    <row r="866" spans="1:23" ht="15.75" customHeight="1" x14ac:dyDescent="0.35">
      <c r="A866" s="1">
        <v>1865</v>
      </c>
      <c r="B866" s="1" t="s">
        <v>570</v>
      </c>
      <c r="C866" s="1">
        <f>COUNTA(_xlfn.UNIQUE(Delivery[Delivery City]))</f>
        <v>5</v>
      </c>
      <c r="D866" s="1" t="s">
        <v>154</v>
      </c>
      <c r="E866" s="2">
        <v>45170.509027777778</v>
      </c>
      <c r="F866" s="1" t="s">
        <v>38</v>
      </c>
      <c r="G866" s="1" t="s">
        <v>136</v>
      </c>
      <c r="H866" s="20">
        <f>IFERROR(Delivery[[#This Row],[Delivery Time (min)]]/COUNTIFS(Delivery[Driver ID],Delivery[[#This Row],[Driver ID]]),"")</f>
        <v>9.9166666666666661</v>
      </c>
      <c r="I866" s="17" t="str">
        <f>IFERROR((IF(COUNTIFS(Delivery[Driver ID], Delivery[[#This Row],[Driver ID]]) &lt; 16, "Under Utilized","Utilized")), "")</f>
        <v>Under Utilized</v>
      </c>
      <c r="J866" s="1" t="s">
        <v>23</v>
      </c>
      <c r="K866" s="1" t="s">
        <v>29</v>
      </c>
      <c r="L866" s="1">
        <v>119</v>
      </c>
      <c r="M866" s="1">
        <v>26</v>
      </c>
      <c r="N866" s="1">
        <f>Delivery[[#This Row],[Delivery Time (min)]]-Delivery[[#This Row],[Delays (min)]]</f>
        <v>93</v>
      </c>
      <c r="O866" s="1" t="str">
        <f>IF(Delivery[[#This Row],[Delays (min)]]&gt;0,"Delayed", "On time")</f>
        <v>Delayed</v>
      </c>
      <c r="P866" s="1" t="str">
        <f>IF(Delivery[[#This Row],[Delays (min)]]&gt;15, "Extremely Delayed", IF(Delivery[[#This Row],[Delays (min)]]=0, "On time",  "Delayed"))</f>
        <v>Extremely Delayed</v>
      </c>
      <c r="Q866" s="1">
        <f>COUNTA(_xlfn.UNIQUE(Delivery[Driver ID]))</f>
        <v>100</v>
      </c>
      <c r="R866" s="1" t="s">
        <v>18</v>
      </c>
      <c r="S866" s="1">
        <f>COUNTA(_xlfn.UNIQUE(Delivery[Route]))</f>
        <v>5</v>
      </c>
      <c r="T866" s="1" t="s">
        <v>32</v>
      </c>
      <c r="U866" s="1" t="s">
        <v>36</v>
      </c>
      <c r="V866" s="1" t="s">
        <v>21</v>
      </c>
      <c r="W866" s="2">
        <v>45170.512499999997</v>
      </c>
    </row>
    <row r="867" spans="1:23" ht="15.75" customHeight="1" x14ac:dyDescent="0.35">
      <c r="A867" s="1">
        <v>1866</v>
      </c>
      <c r="B867" s="1" t="s">
        <v>945</v>
      </c>
      <c r="C867" s="1">
        <f>COUNTA(_xlfn.UNIQUE(Delivery[Delivery City]))</f>
        <v>5</v>
      </c>
      <c r="D867" s="1" t="s">
        <v>167</v>
      </c>
      <c r="E867" s="2">
        <v>45176.65</v>
      </c>
      <c r="F867" s="1" t="s">
        <v>38</v>
      </c>
      <c r="G867" s="1" t="s">
        <v>96</v>
      </c>
      <c r="H867" s="20">
        <f>IFERROR(Delivery[[#This Row],[Delivery Time (min)]]/COUNTIFS(Delivery[Driver ID],Delivery[[#This Row],[Driver ID]]),"")</f>
        <v>9.235294117647058</v>
      </c>
      <c r="I867" s="17" t="str">
        <f>IFERROR((IF(COUNTIFS(Delivery[Driver ID], Delivery[[#This Row],[Driver ID]]) &lt; 16, "Under Utilized","Utilized")), "")</f>
        <v>Utilized</v>
      </c>
      <c r="J867" s="1" t="s">
        <v>34</v>
      </c>
      <c r="K867" s="1" t="s">
        <v>29</v>
      </c>
      <c r="L867" s="1">
        <v>157</v>
      </c>
      <c r="M867" s="1">
        <v>6</v>
      </c>
      <c r="N867" s="1">
        <f>Delivery[[#This Row],[Delivery Time (min)]]-Delivery[[#This Row],[Delays (min)]]</f>
        <v>151</v>
      </c>
      <c r="O867" s="1" t="str">
        <f>IF(Delivery[[#This Row],[Delays (min)]]&gt;0,"Delayed", "On time")</f>
        <v>Delayed</v>
      </c>
      <c r="P867" s="1" t="str">
        <f>IF(Delivery[[#This Row],[Delays (min)]]&gt;15, "Extremely Delayed", IF(Delivery[[#This Row],[Delays (min)]]=0, "On time",  "Delayed"))</f>
        <v>Delayed</v>
      </c>
      <c r="Q867" s="1">
        <f>COUNTA(_xlfn.UNIQUE(Delivery[Driver ID]))</f>
        <v>100</v>
      </c>
      <c r="R867" s="1" t="s">
        <v>25</v>
      </c>
      <c r="S867" s="1">
        <f>COUNTA(_xlfn.UNIQUE(Delivery[Route]))</f>
        <v>5</v>
      </c>
      <c r="T867" s="1" t="s">
        <v>43</v>
      </c>
      <c r="U867" s="1" t="s">
        <v>36</v>
      </c>
      <c r="V867" s="1" t="s">
        <v>37</v>
      </c>
      <c r="W867" s="2">
        <v>45170.395138888889</v>
      </c>
    </row>
    <row r="868" spans="1:23" ht="15.75" customHeight="1" x14ac:dyDescent="0.35">
      <c r="A868" s="1">
        <v>1867</v>
      </c>
      <c r="B868" s="1" t="s">
        <v>946</v>
      </c>
      <c r="C868" s="1">
        <f>COUNTA(_xlfn.UNIQUE(Delivery[Delivery City]))</f>
        <v>5</v>
      </c>
      <c r="D868" s="1" t="s">
        <v>156</v>
      </c>
      <c r="E868" s="2">
        <v>45177.487500000003</v>
      </c>
      <c r="F868" s="1" t="s">
        <v>38</v>
      </c>
      <c r="G868" s="1" t="s">
        <v>115</v>
      </c>
      <c r="H868" s="20">
        <f>IFERROR(Delivery[[#This Row],[Delivery Time (min)]]/COUNTIFS(Delivery[Driver ID],Delivery[[#This Row],[Driver ID]]),"")</f>
        <v>10.333333333333334</v>
      </c>
      <c r="I868" s="17" t="str">
        <f>IFERROR((IF(COUNTIFS(Delivery[Driver ID], Delivery[[#This Row],[Driver ID]]) &lt; 16, "Under Utilized","Utilized")), "")</f>
        <v>Utilized</v>
      </c>
      <c r="J868" s="1" t="s">
        <v>34</v>
      </c>
      <c r="K868" s="1" t="s">
        <v>24</v>
      </c>
      <c r="L868" s="1">
        <v>186</v>
      </c>
      <c r="M868" s="1">
        <v>15</v>
      </c>
      <c r="N868" s="1">
        <f>Delivery[[#This Row],[Delivery Time (min)]]-Delivery[[#This Row],[Delays (min)]]</f>
        <v>171</v>
      </c>
      <c r="O868" s="1" t="str">
        <f>IF(Delivery[[#This Row],[Delays (min)]]&gt;0,"Delayed", "On time")</f>
        <v>Delayed</v>
      </c>
      <c r="P868" s="1" t="str">
        <f>IF(Delivery[[#This Row],[Delays (min)]]&gt;15, "Extremely Delayed", IF(Delivery[[#This Row],[Delays (min)]]=0, "On time",  "Delayed"))</f>
        <v>Delayed</v>
      </c>
      <c r="Q868" s="1">
        <f>COUNTA(_xlfn.UNIQUE(Delivery[Driver ID]))</f>
        <v>100</v>
      </c>
      <c r="R868" s="1" t="s">
        <v>18</v>
      </c>
      <c r="S868" s="1">
        <f>COUNTA(_xlfn.UNIQUE(Delivery[Route]))</f>
        <v>5</v>
      </c>
      <c r="T868" s="1" t="s">
        <v>32</v>
      </c>
      <c r="U868" s="1" t="s">
        <v>20</v>
      </c>
      <c r="V868" s="1" t="s">
        <v>41</v>
      </c>
      <c r="W868" s="2">
        <v>45170.431944444441</v>
      </c>
    </row>
    <row r="869" spans="1:23" ht="15.75" customHeight="1" x14ac:dyDescent="0.35">
      <c r="A869" s="1">
        <v>1868</v>
      </c>
      <c r="B869" s="1" t="s">
        <v>947</v>
      </c>
      <c r="C869" s="1">
        <f>COUNTA(_xlfn.UNIQUE(Delivery[Delivery City]))</f>
        <v>5</v>
      </c>
      <c r="D869" s="1" t="s">
        <v>159</v>
      </c>
      <c r="E869" s="2">
        <v>45170.462500000001</v>
      </c>
      <c r="F869" s="1" t="s">
        <v>38</v>
      </c>
      <c r="G869" s="1" t="s">
        <v>109</v>
      </c>
      <c r="H869" s="20">
        <f>IFERROR(Delivery[[#This Row],[Delivery Time (min)]]/COUNTIFS(Delivery[Driver ID],Delivery[[#This Row],[Driver ID]]),"")</f>
        <v>5.75</v>
      </c>
      <c r="I869" s="17" t="str">
        <f>IFERROR((IF(COUNTIFS(Delivery[Driver ID], Delivery[[#This Row],[Driver ID]]) &lt; 16, "Under Utilized","Utilized")), "")</f>
        <v>Utilized</v>
      </c>
      <c r="J869" s="1" t="s">
        <v>23</v>
      </c>
      <c r="K869" s="1" t="s">
        <v>35</v>
      </c>
      <c r="L869" s="1">
        <v>115</v>
      </c>
      <c r="M869" s="1">
        <v>7</v>
      </c>
      <c r="N869" s="1">
        <f>Delivery[[#This Row],[Delivery Time (min)]]-Delivery[[#This Row],[Delays (min)]]</f>
        <v>108</v>
      </c>
      <c r="O869" s="1" t="str">
        <f>IF(Delivery[[#This Row],[Delays (min)]]&gt;0,"Delayed", "On time")</f>
        <v>Delayed</v>
      </c>
      <c r="P869" s="1" t="str">
        <f>IF(Delivery[[#This Row],[Delays (min)]]&gt;15, "Extremely Delayed", IF(Delivery[[#This Row],[Delays (min)]]=0, "On time",  "Delayed"))</f>
        <v>Delayed</v>
      </c>
      <c r="Q869" s="1">
        <f>COUNTA(_xlfn.UNIQUE(Delivery[Driver ID]))</f>
        <v>100</v>
      </c>
      <c r="R869" s="1" t="s">
        <v>25</v>
      </c>
      <c r="S869" s="1">
        <f>COUNTA(_xlfn.UNIQUE(Delivery[Route]))</f>
        <v>5</v>
      </c>
      <c r="T869" s="1" t="s">
        <v>19</v>
      </c>
      <c r="U869" s="1" t="s">
        <v>36</v>
      </c>
      <c r="V869" s="1" t="s">
        <v>41</v>
      </c>
      <c r="W869" s="2">
        <v>45170.447222222225</v>
      </c>
    </row>
    <row r="870" spans="1:23" ht="15.75" customHeight="1" x14ac:dyDescent="0.35">
      <c r="A870" s="1">
        <v>1869</v>
      </c>
      <c r="B870" s="1" t="s">
        <v>948</v>
      </c>
      <c r="C870" s="1">
        <f>COUNTA(_xlfn.UNIQUE(Delivery[Delivery City]))</f>
        <v>5</v>
      </c>
      <c r="D870" s="1" t="s">
        <v>154</v>
      </c>
      <c r="E870" s="2">
        <v>45171.356944444444</v>
      </c>
      <c r="F870" s="1" t="s">
        <v>14</v>
      </c>
      <c r="G870" s="1" t="s">
        <v>101</v>
      </c>
      <c r="H870" s="20">
        <f>IFERROR(Delivery[[#This Row],[Delivery Time (min)]]/COUNTIFS(Delivery[Driver ID],Delivery[[#This Row],[Driver ID]]),"")</f>
        <v>14.6</v>
      </c>
      <c r="I870" s="17" t="str">
        <f>IFERROR((IF(COUNTIFS(Delivery[Driver ID], Delivery[[#This Row],[Driver ID]]) &lt; 16, "Under Utilized","Utilized")), "")</f>
        <v>Under Utilized</v>
      </c>
      <c r="J870" s="1" t="s">
        <v>34</v>
      </c>
      <c r="K870" s="1" t="s">
        <v>35</v>
      </c>
      <c r="L870" s="1">
        <v>146</v>
      </c>
      <c r="M870" s="1">
        <v>8</v>
      </c>
      <c r="N870" s="1">
        <f>Delivery[[#This Row],[Delivery Time (min)]]-Delivery[[#This Row],[Delays (min)]]</f>
        <v>138</v>
      </c>
      <c r="O870" s="1" t="str">
        <f>IF(Delivery[[#This Row],[Delays (min)]]&gt;0,"Delayed", "On time")</f>
        <v>Delayed</v>
      </c>
      <c r="P870" s="1" t="str">
        <f>IF(Delivery[[#This Row],[Delays (min)]]&gt;15, "Extremely Delayed", IF(Delivery[[#This Row],[Delays (min)]]=0, "On time",  "Delayed"))</f>
        <v>Delayed</v>
      </c>
      <c r="Q870" s="1">
        <f>COUNTA(_xlfn.UNIQUE(Delivery[Driver ID]))</f>
        <v>100</v>
      </c>
      <c r="R870" s="1" t="s">
        <v>25</v>
      </c>
      <c r="S870" s="1">
        <f>COUNTA(_xlfn.UNIQUE(Delivery[Route]))</f>
        <v>5</v>
      </c>
      <c r="T870" s="1" t="s">
        <v>43</v>
      </c>
      <c r="U870" s="1" t="s">
        <v>27</v>
      </c>
      <c r="V870" s="1" t="s">
        <v>37</v>
      </c>
      <c r="W870" s="2">
        <v>45170.448611111111</v>
      </c>
    </row>
    <row r="871" spans="1:23" ht="15.75" customHeight="1" x14ac:dyDescent="0.35">
      <c r="A871" s="1">
        <v>1870</v>
      </c>
      <c r="B871" s="1" t="s">
        <v>949</v>
      </c>
      <c r="C871" s="1">
        <f>COUNTA(_xlfn.UNIQUE(Delivery[Delivery City]))</f>
        <v>5</v>
      </c>
      <c r="D871" s="1" t="s">
        <v>154</v>
      </c>
      <c r="E871" s="2">
        <v>45175.647916666669</v>
      </c>
      <c r="F871" s="1" t="s">
        <v>38</v>
      </c>
      <c r="G871" s="1" t="s">
        <v>67</v>
      </c>
      <c r="H871" s="20">
        <f>IFERROR(Delivery[[#This Row],[Delivery Time (min)]]/COUNTIFS(Delivery[Driver ID],Delivery[[#This Row],[Driver ID]]),"")</f>
        <v>6.6111111111111107</v>
      </c>
      <c r="I871" s="17" t="str">
        <f>IFERROR((IF(COUNTIFS(Delivery[Driver ID], Delivery[[#This Row],[Driver ID]]) &lt; 16, "Under Utilized","Utilized")), "")</f>
        <v>Utilized</v>
      </c>
      <c r="J871" s="1" t="s">
        <v>23</v>
      </c>
      <c r="K871" s="1" t="s">
        <v>24</v>
      </c>
      <c r="L871" s="1">
        <v>119</v>
      </c>
      <c r="M871" s="1">
        <v>4</v>
      </c>
      <c r="N871" s="1">
        <f>Delivery[[#This Row],[Delivery Time (min)]]-Delivery[[#This Row],[Delays (min)]]</f>
        <v>115</v>
      </c>
      <c r="O871" s="1" t="str">
        <f>IF(Delivery[[#This Row],[Delays (min)]]&gt;0,"Delayed", "On time")</f>
        <v>Delayed</v>
      </c>
      <c r="P871" s="1" t="str">
        <f>IF(Delivery[[#This Row],[Delays (min)]]&gt;15, "Extremely Delayed", IF(Delivery[[#This Row],[Delays (min)]]=0, "On time",  "Delayed"))</f>
        <v>Delayed</v>
      </c>
      <c r="Q871" s="1">
        <f>COUNTA(_xlfn.UNIQUE(Delivery[Driver ID]))</f>
        <v>100</v>
      </c>
      <c r="R871" s="1" t="s">
        <v>18</v>
      </c>
      <c r="S871" s="1">
        <f>COUNTA(_xlfn.UNIQUE(Delivery[Route]))</f>
        <v>5</v>
      </c>
      <c r="T871" s="1" t="s">
        <v>19</v>
      </c>
      <c r="U871" s="1" t="s">
        <v>20</v>
      </c>
      <c r="V871" s="1" t="s">
        <v>37</v>
      </c>
      <c r="W871" s="2">
        <v>45170.429166666669</v>
      </c>
    </row>
    <row r="872" spans="1:23" ht="15.75" customHeight="1" x14ac:dyDescent="0.35">
      <c r="A872" s="1">
        <v>1871</v>
      </c>
      <c r="B872" s="1" t="s">
        <v>950</v>
      </c>
      <c r="C872" s="1">
        <f>COUNTA(_xlfn.UNIQUE(Delivery[Delivery City]))</f>
        <v>5</v>
      </c>
      <c r="D872" s="1" t="s">
        <v>167</v>
      </c>
      <c r="E872" s="2">
        <v>45171.42291666667</v>
      </c>
      <c r="F872" s="1" t="s">
        <v>38</v>
      </c>
      <c r="G872" s="1" t="s">
        <v>121</v>
      </c>
      <c r="H872" s="20">
        <f>IFERROR(Delivery[[#This Row],[Delivery Time (min)]]/COUNTIFS(Delivery[Driver ID],Delivery[[#This Row],[Driver ID]]),"")</f>
        <v>14.428571428571429</v>
      </c>
      <c r="I872" s="17" t="str">
        <f>IFERROR((IF(COUNTIFS(Delivery[Driver ID], Delivery[[#This Row],[Driver ID]]) &lt; 16, "Under Utilized","Utilized")), "")</f>
        <v>Under Utilized</v>
      </c>
      <c r="J872" s="1" t="s">
        <v>23</v>
      </c>
      <c r="K872" s="1" t="s">
        <v>35</v>
      </c>
      <c r="L872" s="1">
        <v>202</v>
      </c>
      <c r="M872" s="1">
        <v>16</v>
      </c>
      <c r="N872" s="1">
        <f>Delivery[[#This Row],[Delivery Time (min)]]-Delivery[[#This Row],[Delays (min)]]</f>
        <v>186</v>
      </c>
      <c r="O872" s="1" t="str">
        <f>IF(Delivery[[#This Row],[Delays (min)]]&gt;0,"Delayed", "On time")</f>
        <v>Delayed</v>
      </c>
      <c r="P872" s="1" t="str">
        <f>IF(Delivery[[#This Row],[Delays (min)]]&gt;15, "Extremely Delayed", IF(Delivery[[#This Row],[Delays (min)]]=0, "On time",  "Delayed"))</f>
        <v>Extremely Delayed</v>
      </c>
      <c r="Q872" s="1">
        <f>COUNTA(_xlfn.UNIQUE(Delivery[Driver ID]))</f>
        <v>100</v>
      </c>
      <c r="R872" s="1" t="s">
        <v>30</v>
      </c>
      <c r="S872" s="1">
        <f>COUNTA(_xlfn.UNIQUE(Delivery[Route]))</f>
        <v>5</v>
      </c>
      <c r="T872" s="1" t="s">
        <v>26</v>
      </c>
      <c r="U872" s="1" t="s">
        <v>36</v>
      </c>
      <c r="V872" s="1" t="s">
        <v>41</v>
      </c>
      <c r="W872" s="2">
        <v>45170.699305555558</v>
      </c>
    </row>
    <row r="873" spans="1:23" ht="15.75" customHeight="1" x14ac:dyDescent="0.35">
      <c r="A873" s="1">
        <v>1872</v>
      </c>
      <c r="B873" s="1" t="s">
        <v>291</v>
      </c>
      <c r="C873" s="1">
        <f>COUNTA(_xlfn.UNIQUE(Delivery[Delivery City]))</f>
        <v>5</v>
      </c>
      <c r="D873" s="1" t="s">
        <v>167</v>
      </c>
      <c r="E873" s="2">
        <v>45177.390972222223</v>
      </c>
      <c r="F873" s="1" t="s">
        <v>38</v>
      </c>
      <c r="G873" s="1" t="s">
        <v>116</v>
      </c>
      <c r="H873" s="20">
        <f>IFERROR(Delivery[[#This Row],[Delivery Time (min)]]/COUNTIFS(Delivery[Driver ID],Delivery[[#This Row],[Driver ID]]),"")</f>
        <v>10.222222222222221</v>
      </c>
      <c r="I873" s="17" t="str">
        <f>IFERROR((IF(COUNTIFS(Delivery[Driver ID], Delivery[[#This Row],[Driver ID]]) &lt; 16, "Under Utilized","Utilized")), "")</f>
        <v>Utilized</v>
      </c>
      <c r="J873" s="1" t="s">
        <v>16</v>
      </c>
      <c r="K873" s="1" t="s">
        <v>17</v>
      </c>
      <c r="L873" s="1">
        <v>184</v>
      </c>
      <c r="M873" s="1">
        <v>16</v>
      </c>
      <c r="N873" s="1">
        <f>Delivery[[#This Row],[Delivery Time (min)]]-Delivery[[#This Row],[Delays (min)]]</f>
        <v>168</v>
      </c>
      <c r="O873" s="1" t="str">
        <f>IF(Delivery[[#This Row],[Delays (min)]]&gt;0,"Delayed", "On time")</f>
        <v>Delayed</v>
      </c>
      <c r="P873" s="1" t="str">
        <f>IF(Delivery[[#This Row],[Delays (min)]]&gt;15, "Extremely Delayed", IF(Delivery[[#This Row],[Delays (min)]]=0, "On time",  "Delayed"))</f>
        <v>Extremely Delayed</v>
      </c>
      <c r="Q873" s="1">
        <f>COUNTA(_xlfn.UNIQUE(Delivery[Driver ID]))</f>
        <v>100</v>
      </c>
      <c r="R873" s="1" t="s">
        <v>30</v>
      </c>
      <c r="S873" s="1">
        <f>COUNTA(_xlfn.UNIQUE(Delivery[Route]))</f>
        <v>5</v>
      </c>
      <c r="T873" s="1" t="s">
        <v>26</v>
      </c>
      <c r="U873" s="1" t="s">
        <v>20</v>
      </c>
      <c r="V873" s="1" t="s">
        <v>41</v>
      </c>
      <c r="W873" s="2">
        <v>45170.586111111108</v>
      </c>
    </row>
    <row r="874" spans="1:23" ht="15.75" customHeight="1" x14ac:dyDescent="0.35">
      <c r="A874" s="1">
        <v>1873</v>
      </c>
      <c r="B874" s="1" t="s">
        <v>951</v>
      </c>
      <c r="C874" s="1">
        <f>COUNTA(_xlfn.UNIQUE(Delivery[Delivery City]))</f>
        <v>5</v>
      </c>
      <c r="D874" s="1" t="s">
        <v>167</v>
      </c>
      <c r="E874" s="2">
        <v>45174.415277777778</v>
      </c>
      <c r="F874" s="1" t="s">
        <v>38</v>
      </c>
      <c r="G874" s="1" t="s">
        <v>79</v>
      </c>
      <c r="H874" s="20">
        <f>IFERROR(Delivery[[#This Row],[Delivery Time (min)]]/COUNTIFS(Delivery[Driver ID],Delivery[[#This Row],[Driver ID]]),"")</f>
        <v>11.363636363636363</v>
      </c>
      <c r="I874" s="17" t="str">
        <f>IFERROR((IF(COUNTIFS(Delivery[Driver ID], Delivery[[#This Row],[Driver ID]]) &lt; 16, "Under Utilized","Utilized")), "")</f>
        <v>Under Utilized</v>
      </c>
      <c r="J874" s="1" t="s">
        <v>34</v>
      </c>
      <c r="K874" s="1" t="s">
        <v>47</v>
      </c>
      <c r="L874" s="1">
        <v>125</v>
      </c>
      <c r="M874" s="1">
        <v>21</v>
      </c>
      <c r="N874" s="1">
        <f>Delivery[[#This Row],[Delivery Time (min)]]-Delivery[[#This Row],[Delays (min)]]</f>
        <v>104</v>
      </c>
      <c r="O874" s="1" t="str">
        <f>IF(Delivery[[#This Row],[Delays (min)]]&gt;0,"Delayed", "On time")</f>
        <v>Delayed</v>
      </c>
      <c r="P874" s="1" t="str">
        <f>IF(Delivery[[#This Row],[Delays (min)]]&gt;15, "Extremely Delayed", IF(Delivery[[#This Row],[Delays (min)]]=0, "On time",  "Delayed"))</f>
        <v>Extremely Delayed</v>
      </c>
      <c r="Q874" s="1">
        <f>COUNTA(_xlfn.UNIQUE(Delivery[Driver ID]))</f>
        <v>100</v>
      </c>
      <c r="R874" s="1" t="s">
        <v>18</v>
      </c>
      <c r="S874" s="1">
        <f>COUNTA(_xlfn.UNIQUE(Delivery[Route]))</f>
        <v>5</v>
      </c>
      <c r="T874" s="1" t="s">
        <v>19</v>
      </c>
      <c r="U874" s="1" t="s">
        <v>20</v>
      </c>
      <c r="V874" s="1" t="s">
        <v>21</v>
      </c>
      <c r="W874" s="2">
        <v>45170.69027777778</v>
      </c>
    </row>
    <row r="875" spans="1:23" ht="15.75" customHeight="1" x14ac:dyDescent="0.35">
      <c r="A875" s="1">
        <v>1874</v>
      </c>
      <c r="B875" s="1" t="s">
        <v>952</v>
      </c>
      <c r="C875" s="1">
        <f>COUNTA(_xlfn.UNIQUE(Delivery[Delivery City]))</f>
        <v>5</v>
      </c>
      <c r="D875" s="1" t="s">
        <v>156</v>
      </c>
      <c r="E875" s="2">
        <v>45173.548611111109</v>
      </c>
      <c r="F875" s="1" t="s">
        <v>38</v>
      </c>
      <c r="G875" s="1" t="s">
        <v>133</v>
      </c>
      <c r="H875" s="20">
        <f>IFERROR(Delivery[[#This Row],[Delivery Time (min)]]/COUNTIFS(Delivery[Driver ID],Delivery[[#This Row],[Driver ID]]),"")</f>
        <v>14.1875</v>
      </c>
      <c r="I875" s="17" t="str">
        <f>IFERROR((IF(COUNTIFS(Delivery[Driver ID], Delivery[[#This Row],[Driver ID]]) &lt; 16, "Under Utilized","Utilized")), "")</f>
        <v>Utilized</v>
      </c>
      <c r="J875" s="1" t="s">
        <v>23</v>
      </c>
      <c r="K875" s="1" t="s">
        <v>47</v>
      </c>
      <c r="L875" s="1">
        <v>227</v>
      </c>
      <c r="M875" s="1">
        <v>28</v>
      </c>
      <c r="N875" s="1">
        <f>Delivery[[#This Row],[Delivery Time (min)]]-Delivery[[#This Row],[Delays (min)]]</f>
        <v>199</v>
      </c>
      <c r="O875" s="1" t="str">
        <f>IF(Delivery[[#This Row],[Delays (min)]]&gt;0,"Delayed", "On time")</f>
        <v>Delayed</v>
      </c>
      <c r="P875" s="1" t="str">
        <f>IF(Delivery[[#This Row],[Delays (min)]]&gt;15, "Extremely Delayed", IF(Delivery[[#This Row],[Delays (min)]]=0, "On time",  "Delayed"))</f>
        <v>Extremely Delayed</v>
      </c>
      <c r="Q875" s="1">
        <f>COUNTA(_xlfn.UNIQUE(Delivery[Driver ID]))</f>
        <v>100</v>
      </c>
      <c r="R875" s="1" t="s">
        <v>25</v>
      </c>
      <c r="S875" s="1">
        <f>COUNTA(_xlfn.UNIQUE(Delivery[Route]))</f>
        <v>5</v>
      </c>
      <c r="T875" s="1" t="s">
        <v>26</v>
      </c>
      <c r="U875" s="1" t="s">
        <v>36</v>
      </c>
      <c r="V875" s="1" t="s">
        <v>21</v>
      </c>
      <c r="W875" s="2">
        <v>45170.501388888886</v>
      </c>
    </row>
    <row r="876" spans="1:23" ht="15.75" customHeight="1" x14ac:dyDescent="0.35">
      <c r="A876" s="1">
        <v>1875</v>
      </c>
      <c r="B876" s="1" t="s">
        <v>953</v>
      </c>
      <c r="C876" s="1">
        <f>COUNTA(_xlfn.UNIQUE(Delivery[Delivery City]))</f>
        <v>5</v>
      </c>
      <c r="D876" s="1" t="s">
        <v>167</v>
      </c>
      <c r="E876" s="2">
        <v>45174.577777777777</v>
      </c>
      <c r="F876" s="1" t="s">
        <v>38</v>
      </c>
      <c r="G876" s="1" t="s">
        <v>71</v>
      </c>
      <c r="H876" s="20">
        <f>IFERROR(Delivery[[#This Row],[Delivery Time (min)]]/COUNTIFS(Delivery[Driver ID],Delivery[[#This Row],[Driver ID]]),"")</f>
        <v>7.52</v>
      </c>
      <c r="I876" s="17" t="str">
        <f>IFERROR((IF(COUNTIFS(Delivery[Driver ID], Delivery[[#This Row],[Driver ID]]) &lt; 16, "Under Utilized","Utilized")), "")</f>
        <v>Utilized</v>
      </c>
      <c r="J876" s="1" t="s">
        <v>34</v>
      </c>
      <c r="K876" s="1" t="s">
        <v>24</v>
      </c>
      <c r="L876" s="1">
        <v>188</v>
      </c>
      <c r="M876" s="1">
        <v>8</v>
      </c>
      <c r="N876" s="1">
        <f>Delivery[[#This Row],[Delivery Time (min)]]-Delivery[[#This Row],[Delays (min)]]</f>
        <v>180</v>
      </c>
      <c r="O876" s="1" t="str">
        <f>IF(Delivery[[#This Row],[Delays (min)]]&gt;0,"Delayed", "On time")</f>
        <v>Delayed</v>
      </c>
      <c r="P876" s="1" t="str">
        <f>IF(Delivery[[#This Row],[Delays (min)]]&gt;15, "Extremely Delayed", IF(Delivery[[#This Row],[Delays (min)]]=0, "On time",  "Delayed"))</f>
        <v>Delayed</v>
      </c>
      <c r="Q876" s="1">
        <f>COUNTA(_xlfn.UNIQUE(Delivery[Driver ID]))</f>
        <v>100</v>
      </c>
      <c r="R876" s="1" t="s">
        <v>25</v>
      </c>
      <c r="S876" s="1">
        <f>COUNTA(_xlfn.UNIQUE(Delivery[Route]))</f>
        <v>5</v>
      </c>
      <c r="T876" s="1" t="s">
        <v>32</v>
      </c>
      <c r="U876" s="1" t="s">
        <v>20</v>
      </c>
      <c r="V876" s="1" t="s">
        <v>41</v>
      </c>
      <c r="W876" s="2">
        <v>45170.504861111112</v>
      </c>
    </row>
    <row r="877" spans="1:23" ht="15.75" customHeight="1" x14ac:dyDescent="0.35">
      <c r="A877" s="1">
        <v>1876</v>
      </c>
      <c r="B877" s="1" t="s">
        <v>339</v>
      </c>
      <c r="C877" s="1">
        <f>COUNTA(_xlfn.UNIQUE(Delivery[Delivery City]))</f>
        <v>5</v>
      </c>
      <c r="D877" s="1" t="s">
        <v>154</v>
      </c>
      <c r="E877" s="2">
        <v>45177.435416666667</v>
      </c>
      <c r="F877" s="1" t="s">
        <v>38</v>
      </c>
      <c r="G877" s="1" t="s">
        <v>108</v>
      </c>
      <c r="H877" s="20">
        <f>IFERROR(Delivery[[#This Row],[Delivery Time (min)]]/COUNTIFS(Delivery[Driver ID],Delivery[[#This Row],[Driver ID]]),"")</f>
        <v>17.454545454545453</v>
      </c>
      <c r="I877" s="17" t="str">
        <f>IFERROR((IF(COUNTIFS(Delivery[Driver ID], Delivery[[#This Row],[Driver ID]]) &lt; 16, "Under Utilized","Utilized")), "")</f>
        <v>Under Utilized</v>
      </c>
      <c r="J877" s="1" t="s">
        <v>23</v>
      </c>
      <c r="K877" s="1" t="s">
        <v>29</v>
      </c>
      <c r="L877" s="1">
        <v>192</v>
      </c>
      <c r="M877" s="1">
        <v>15</v>
      </c>
      <c r="N877" s="1">
        <f>Delivery[[#This Row],[Delivery Time (min)]]-Delivery[[#This Row],[Delays (min)]]</f>
        <v>177</v>
      </c>
      <c r="O877" s="1" t="str">
        <f>IF(Delivery[[#This Row],[Delays (min)]]&gt;0,"Delayed", "On time")</f>
        <v>Delayed</v>
      </c>
      <c r="P877" s="1" t="str">
        <f>IF(Delivery[[#This Row],[Delays (min)]]&gt;15, "Extremely Delayed", IF(Delivery[[#This Row],[Delays (min)]]=0, "On time",  "Delayed"))</f>
        <v>Delayed</v>
      </c>
      <c r="Q877" s="1">
        <f>COUNTA(_xlfn.UNIQUE(Delivery[Driver ID]))</f>
        <v>100</v>
      </c>
      <c r="R877" s="1" t="s">
        <v>18</v>
      </c>
      <c r="S877" s="1">
        <f>COUNTA(_xlfn.UNIQUE(Delivery[Route]))</f>
        <v>5</v>
      </c>
      <c r="T877" s="1" t="s">
        <v>43</v>
      </c>
      <c r="U877" s="1" t="s">
        <v>36</v>
      </c>
      <c r="V877" s="1" t="s">
        <v>37</v>
      </c>
      <c r="W877" s="2">
        <v>45170.697916666664</v>
      </c>
    </row>
    <row r="878" spans="1:23" ht="15.75" customHeight="1" x14ac:dyDescent="0.35">
      <c r="A878" s="1">
        <v>1877</v>
      </c>
      <c r="B878" s="1" t="s">
        <v>954</v>
      </c>
      <c r="C878" s="1">
        <f>COUNTA(_xlfn.UNIQUE(Delivery[Delivery City]))</f>
        <v>5</v>
      </c>
      <c r="D878" s="1" t="s">
        <v>156</v>
      </c>
      <c r="E878" s="2">
        <v>45177.511805555558</v>
      </c>
      <c r="F878" s="1" t="s">
        <v>38</v>
      </c>
      <c r="G878" s="1" t="s">
        <v>107</v>
      </c>
      <c r="H878" s="20">
        <f>IFERROR(Delivery[[#This Row],[Delivery Time (min)]]/COUNTIFS(Delivery[Driver ID],Delivery[[#This Row],[Driver ID]]),"")</f>
        <v>18.25</v>
      </c>
      <c r="I878" s="17" t="str">
        <f>IFERROR((IF(COUNTIFS(Delivery[Driver ID], Delivery[[#This Row],[Driver ID]]) &lt; 16, "Under Utilized","Utilized")), "")</f>
        <v>Under Utilized</v>
      </c>
      <c r="J878" s="1" t="s">
        <v>23</v>
      </c>
      <c r="K878" s="1" t="s">
        <v>24</v>
      </c>
      <c r="L878" s="1">
        <v>219</v>
      </c>
      <c r="M878" s="1">
        <v>12</v>
      </c>
      <c r="N878" s="1">
        <f>Delivery[[#This Row],[Delivery Time (min)]]-Delivery[[#This Row],[Delays (min)]]</f>
        <v>207</v>
      </c>
      <c r="O878" s="1" t="str">
        <f>IF(Delivery[[#This Row],[Delays (min)]]&gt;0,"Delayed", "On time")</f>
        <v>Delayed</v>
      </c>
      <c r="P878" s="1" t="str">
        <f>IF(Delivery[[#This Row],[Delays (min)]]&gt;15, "Extremely Delayed", IF(Delivery[[#This Row],[Delays (min)]]=0, "On time",  "Delayed"))</f>
        <v>Delayed</v>
      </c>
      <c r="Q878" s="1">
        <f>COUNTA(_xlfn.UNIQUE(Delivery[Driver ID]))</f>
        <v>100</v>
      </c>
      <c r="R878" s="1" t="s">
        <v>18</v>
      </c>
      <c r="S878" s="1">
        <f>COUNTA(_xlfn.UNIQUE(Delivery[Route]))</f>
        <v>5</v>
      </c>
      <c r="T878" s="1" t="s">
        <v>32</v>
      </c>
      <c r="U878" s="1" t="s">
        <v>27</v>
      </c>
      <c r="V878" s="1" t="s">
        <v>37</v>
      </c>
      <c r="W878" s="2">
        <v>45170.400694444441</v>
      </c>
    </row>
    <row r="879" spans="1:23" ht="15.75" customHeight="1" x14ac:dyDescent="0.35">
      <c r="A879" s="1">
        <v>1878</v>
      </c>
      <c r="B879" s="1" t="s">
        <v>955</v>
      </c>
      <c r="C879" s="1">
        <f>COUNTA(_xlfn.UNIQUE(Delivery[Delivery City]))</f>
        <v>5</v>
      </c>
      <c r="D879" s="1" t="s">
        <v>156</v>
      </c>
      <c r="E879" s="2">
        <v>45177.338194444441</v>
      </c>
      <c r="F879" s="1" t="s">
        <v>38</v>
      </c>
      <c r="G879" s="1" t="s">
        <v>77</v>
      </c>
      <c r="H879" s="20">
        <f>IFERROR(Delivery[[#This Row],[Delivery Time (min)]]/COUNTIFS(Delivery[Driver ID],Delivery[[#This Row],[Driver ID]]),"")</f>
        <v>12.357142857142858</v>
      </c>
      <c r="I879" s="17" t="str">
        <f>IFERROR((IF(COUNTIFS(Delivery[Driver ID], Delivery[[#This Row],[Driver ID]]) &lt; 16, "Under Utilized","Utilized")), "")</f>
        <v>Under Utilized</v>
      </c>
      <c r="J879" s="1" t="s">
        <v>23</v>
      </c>
      <c r="K879" s="1" t="s">
        <v>35</v>
      </c>
      <c r="L879" s="1">
        <v>173</v>
      </c>
      <c r="M879" s="1">
        <v>10</v>
      </c>
      <c r="N879" s="1">
        <f>Delivery[[#This Row],[Delivery Time (min)]]-Delivery[[#This Row],[Delays (min)]]</f>
        <v>163</v>
      </c>
      <c r="O879" s="1" t="str">
        <f>IF(Delivery[[#This Row],[Delays (min)]]&gt;0,"Delayed", "On time")</f>
        <v>Delayed</v>
      </c>
      <c r="P879" s="1" t="str">
        <f>IF(Delivery[[#This Row],[Delays (min)]]&gt;15, "Extremely Delayed", IF(Delivery[[#This Row],[Delays (min)]]=0, "On time",  "Delayed"))</f>
        <v>Delayed</v>
      </c>
      <c r="Q879" s="1">
        <f>COUNTA(_xlfn.UNIQUE(Delivery[Driver ID]))</f>
        <v>100</v>
      </c>
      <c r="R879" s="1" t="s">
        <v>30</v>
      </c>
      <c r="S879" s="1">
        <f>COUNTA(_xlfn.UNIQUE(Delivery[Route]))</f>
        <v>5</v>
      </c>
      <c r="T879" s="1" t="s">
        <v>32</v>
      </c>
      <c r="U879" s="1" t="s">
        <v>20</v>
      </c>
      <c r="V879" s="1" t="s">
        <v>41</v>
      </c>
      <c r="W879" s="2">
        <v>45170.411111111112</v>
      </c>
    </row>
    <row r="880" spans="1:23" ht="15.75" customHeight="1" x14ac:dyDescent="0.35">
      <c r="A880" s="1">
        <v>1879</v>
      </c>
      <c r="B880" s="1" t="s">
        <v>956</v>
      </c>
      <c r="C880" s="1">
        <f>COUNTA(_xlfn.UNIQUE(Delivery[Delivery City]))</f>
        <v>5</v>
      </c>
      <c r="D880" s="1" t="s">
        <v>154</v>
      </c>
      <c r="E880" s="2">
        <v>45172.486805555556</v>
      </c>
      <c r="F880" s="1" t="s">
        <v>14</v>
      </c>
      <c r="G880" s="1" t="s">
        <v>39</v>
      </c>
      <c r="H880" s="20">
        <f>IFERROR(Delivery[[#This Row],[Delivery Time (min)]]/COUNTIFS(Delivery[Driver ID],Delivery[[#This Row],[Driver ID]]),"")</f>
        <v>8.8000000000000007</v>
      </c>
      <c r="I880" s="17" t="str">
        <f>IFERROR((IF(COUNTIFS(Delivery[Driver ID], Delivery[[#This Row],[Driver ID]]) &lt; 16, "Under Utilized","Utilized")), "")</f>
        <v>Utilized</v>
      </c>
      <c r="J880" s="1" t="s">
        <v>16</v>
      </c>
      <c r="K880" s="1" t="s">
        <v>17</v>
      </c>
      <c r="L880" s="1">
        <v>176</v>
      </c>
      <c r="M880" s="1">
        <v>28</v>
      </c>
      <c r="N880" s="1">
        <f>Delivery[[#This Row],[Delivery Time (min)]]-Delivery[[#This Row],[Delays (min)]]</f>
        <v>148</v>
      </c>
      <c r="O880" s="1" t="str">
        <f>IF(Delivery[[#This Row],[Delays (min)]]&gt;0,"Delayed", "On time")</f>
        <v>Delayed</v>
      </c>
      <c r="P880" s="1" t="str">
        <f>IF(Delivery[[#This Row],[Delays (min)]]&gt;15, "Extremely Delayed", IF(Delivery[[#This Row],[Delays (min)]]=0, "On time",  "Delayed"))</f>
        <v>Extremely Delayed</v>
      </c>
      <c r="Q880" s="1">
        <f>COUNTA(_xlfn.UNIQUE(Delivery[Driver ID]))</f>
        <v>100</v>
      </c>
      <c r="R880" s="1" t="s">
        <v>30</v>
      </c>
      <c r="S880" s="1">
        <f>COUNTA(_xlfn.UNIQUE(Delivery[Route]))</f>
        <v>5</v>
      </c>
      <c r="T880" s="1" t="s">
        <v>40</v>
      </c>
      <c r="U880" s="1" t="s">
        <v>27</v>
      </c>
      <c r="V880" s="1" t="s">
        <v>37</v>
      </c>
      <c r="W880" s="2">
        <v>45170.50277777778</v>
      </c>
    </row>
    <row r="881" spans="1:23" ht="15.75" customHeight="1" x14ac:dyDescent="0.35">
      <c r="A881" s="1">
        <v>1880</v>
      </c>
      <c r="B881" s="1" t="s">
        <v>957</v>
      </c>
      <c r="C881" s="1">
        <f>COUNTA(_xlfn.UNIQUE(Delivery[Delivery City]))</f>
        <v>5</v>
      </c>
      <c r="D881" s="1" t="s">
        <v>156</v>
      </c>
      <c r="E881" s="2">
        <v>45176.363888888889</v>
      </c>
      <c r="F881" s="1" t="s">
        <v>38</v>
      </c>
      <c r="G881" s="1" t="s">
        <v>54</v>
      </c>
      <c r="H881" s="20">
        <f>IFERROR(Delivery[[#This Row],[Delivery Time (min)]]/COUNTIFS(Delivery[Driver ID],Delivery[[#This Row],[Driver ID]]),"")</f>
        <v>11.133333333333333</v>
      </c>
      <c r="I881" s="17" t="str">
        <f>IFERROR((IF(COUNTIFS(Delivery[Driver ID], Delivery[[#This Row],[Driver ID]]) &lt; 16, "Under Utilized","Utilized")), "")</f>
        <v>Under Utilized</v>
      </c>
      <c r="J881" s="1" t="s">
        <v>16</v>
      </c>
      <c r="K881" s="1" t="s">
        <v>29</v>
      </c>
      <c r="L881" s="1">
        <v>167</v>
      </c>
      <c r="M881" s="1">
        <v>4</v>
      </c>
      <c r="N881" s="1">
        <f>Delivery[[#This Row],[Delivery Time (min)]]-Delivery[[#This Row],[Delays (min)]]</f>
        <v>163</v>
      </c>
      <c r="O881" s="1" t="str">
        <f>IF(Delivery[[#This Row],[Delays (min)]]&gt;0,"Delayed", "On time")</f>
        <v>Delayed</v>
      </c>
      <c r="P881" s="1" t="str">
        <f>IF(Delivery[[#This Row],[Delays (min)]]&gt;15, "Extremely Delayed", IF(Delivery[[#This Row],[Delays (min)]]=0, "On time",  "Delayed"))</f>
        <v>Delayed</v>
      </c>
      <c r="Q881" s="1">
        <f>COUNTA(_xlfn.UNIQUE(Delivery[Driver ID]))</f>
        <v>100</v>
      </c>
      <c r="R881" s="1" t="s">
        <v>25</v>
      </c>
      <c r="S881" s="1">
        <f>COUNTA(_xlfn.UNIQUE(Delivery[Route]))</f>
        <v>5</v>
      </c>
      <c r="T881" s="1" t="s">
        <v>19</v>
      </c>
      <c r="U881" s="1" t="s">
        <v>36</v>
      </c>
      <c r="V881" s="1" t="s">
        <v>37</v>
      </c>
      <c r="W881" s="2">
        <v>45170.406944444447</v>
      </c>
    </row>
    <row r="882" spans="1:23" ht="15.75" customHeight="1" x14ac:dyDescent="0.35">
      <c r="A882" s="1">
        <v>1881</v>
      </c>
      <c r="B882" s="1" t="s">
        <v>958</v>
      </c>
      <c r="C882" s="1">
        <f>COUNTA(_xlfn.UNIQUE(Delivery[Delivery City]))</f>
        <v>5</v>
      </c>
      <c r="D882" s="1" t="s">
        <v>154</v>
      </c>
      <c r="E882" s="2">
        <v>45172.580555555556</v>
      </c>
      <c r="F882" s="1" t="s">
        <v>14</v>
      </c>
      <c r="G882" s="1" t="s">
        <v>79</v>
      </c>
      <c r="H882" s="20">
        <f>IFERROR(Delivery[[#This Row],[Delivery Time (min)]]/COUNTIFS(Delivery[Driver ID],Delivery[[#This Row],[Driver ID]]),"")</f>
        <v>20.727272727272727</v>
      </c>
      <c r="I882" s="17" t="str">
        <f>IFERROR((IF(COUNTIFS(Delivery[Driver ID], Delivery[[#This Row],[Driver ID]]) &lt; 16, "Under Utilized","Utilized")), "")</f>
        <v>Under Utilized</v>
      </c>
      <c r="J882" s="1" t="s">
        <v>23</v>
      </c>
      <c r="K882" s="1" t="s">
        <v>24</v>
      </c>
      <c r="L882" s="1">
        <v>228</v>
      </c>
      <c r="M882" s="1">
        <v>13</v>
      </c>
      <c r="N882" s="1">
        <f>Delivery[[#This Row],[Delivery Time (min)]]-Delivery[[#This Row],[Delays (min)]]</f>
        <v>215</v>
      </c>
      <c r="O882" s="1" t="str">
        <f>IF(Delivery[[#This Row],[Delays (min)]]&gt;0,"Delayed", "On time")</f>
        <v>Delayed</v>
      </c>
      <c r="P882" s="1" t="str">
        <f>IF(Delivery[[#This Row],[Delays (min)]]&gt;15, "Extremely Delayed", IF(Delivery[[#This Row],[Delays (min)]]=0, "On time",  "Delayed"))</f>
        <v>Delayed</v>
      </c>
      <c r="Q882" s="1">
        <f>COUNTA(_xlfn.UNIQUE(Delivery[Driver ID]))</f>
        <v>100</v>
      </c>
      <c r="R882" s="1" t="s">
        <v>25</v>
      </c>
      <c r="S882" s="1">
        <f>COUNTA(_xlfn.UNIQUE(Delivery[Route]))</f>
        <v>5</v>
      </c>
      <c r="T882" s="1" t="s">
        <v>19</v>
      </c>
      <c r="U882" s="1" t="s">
        <v>27</v>
      </c>
      <c r="V882" s="1" t="s">
        <v>41</v>
      </c>
      <c r="W882" s="2">
        <v>45170.563888888886</v>
      </c>
    </row>
    <row r="883" spans="1:23" ht="15.75" customHeight="1" x14ac:dyDescent="0.35">
      <c r="A883" s="1">
        <v>1882</v>
      </c>
      <c r="B883" s="1" t="s">
        <v>959</v>
      </c>
      <c r="C883" s="1">
        <f>COUNTA(_xlfn.UNIQUE(Delivery[Delivery City]))</f>
        <v>5</v>
      </c>
      <c r="D883" s="1" t="s">
        <v>167</v>
      </c>
      <c r="E883" s="2">
        <v>45177.497916666667</v>
      </c>
      <c r="F883" s="1" t="s">
        <v>38</v>
      </c>
      <c r="G883" s="1" t="s">
        <v>46</v>
      </c>
      <c r="H883" s="20">
        <f>IFERROR(Delivery[[#This Row],[Delivery Time (min)]]/COUNTIFS(Delivery[Driver ID],Delivery[[#This Row],[Driver ID]]),"")</f>
        <v>12</v>
      </c>
      <c r="I883" s="17" t="str">
        <f>IFERROR((IF(COUNTIFS(Delivery[Driver ID], Delivery[[#This Row],[Driver ID]]) &lt; 16, "Under Utilized","Utilized")), "")</f>
        <v>Utilized</v>
      </c>
      <c r="J883" s="1" t="s">
        <v>16</v>
      </c>
      <c r="K883" s="1" t="s">
        <v>17</v>
      </c>
      <c r="L883" s="1">
        <v>228</v>
      </c>
      <c r="M883" s="1">
        <v>13</v>
      </c>
      <c r="N883" s="1">
        <f>Delivery[[#This Row],[Delivery Time (min)]]-Delivery[[#This Row],[Delays (min)]]</f>
        <v>215</v>
      </c>
      <c r="O883" s="1" t="str">
        <f>IF(Delivery[[#This Row],[Delays (min)]]&gt;0,"Delayed", "On time")</f>
        <v>Delayed</v>
      </c>
      <c r="P883" s="1" t="str">
        <f>IF(Delivery[[#This Row],[Delays (min)]]&gt;15, "Extremely Delayed", IF(Delivery[[#This Row],[Delays (min)]]=0, "On time",  "Delayed"))</f>
        <v>Delayed</v>
      </c>
      <c r="Q883" s="1">
        <f>COUNTA(_xlfn.UNIQUE(Delivery[Driver ID]))</f>
        <v>100</v>
      </c>
      <c r="R883" s="1" t="s">
        <v>18</v>
      </c>
      <c r="S883" s="1">
        <f>COUNTA(_xlfn.UNIQUE(Delivery[Route]))</f>
        <v>5</v>
      </c>
      <c r="T883" s="1" t="s">
        <v>19</v>
      </c>
      <c r="U883" s="1" t="s">
        <v>27</v>
      </c>
      <c r="V883" s="1" t="s">
        <v>37</v>
      </c>
      <c r="W883" s="2">
        <v>45170.672222222223</v>
      </c>
    </row>
    <row r="884" spans="1:23" ht="15.75" customHeight="1" x14ac:dyDescent="0.35">
      <c r="A884" s="1">
        <v>1883</v>
      </c>
      <c r="B884" s="1" t="s">
        <v>960</v>
      </c>
      <c r="C884" s="1">
        <f>COUNTA(_xlfn.UNIQUE(Delivery[Delivery City]))</f>
        <v>5</v>
      </c>
      <c r="D884" s="1" t="s">
        <v>150</v>
      </c>
      <c r="E884" s="2">
        <v>45172.644444444442</v>
      </c>
      <c r="F884" s="1" t="s">
        <v>38</v>
      </c>
      <c r="G884" s="1" t="s">
        <v>69</v>
      </c>
      <c r="H884" s="20">
        <f>IFERROR(Delivery[[#This Row],[Delivery Time (min)]]/COUNTIFS(Delivery[Driver ID],Delivery[[#This Row],[Driver ID]]),"")</f>
        <v>5.6923076923076925</v>
      </c>
      <c r="I884" s="17" t="str">
        <f>IFERROR((IF(COUNTIFS(Delivery[Driver ID], Delivery[[#This Row],[Driver ID]]) &lt; 16, "Under Utilized","Utilized")), "")</f>
        <v>Under Utilized</v>
      </c>
      <c r="J884" s="1" t="s">
        <v>16</v>
      </c>
      <c r="K884" s="1" t="s">
        <v>29</v>
      </c>
      <c r="L884" s="1">
        <v>74</v>
      </c>
      <c r="M884" s="1">
        <v>24</v>
      </c>
      <c r="N884" s="1">
        <f>Delivery[[#This Row],[Delivery Time (min)]]-Delivery[[#This Row],[Delays (min)]]</f>
        <v>50</v>
      </c>
      <c r="O884" s="1" t="str">
        <f>IF(Delivery[[#This Row],[Delays (min)]]&gt;0,"Delayed", "On time")</f>
        <v>Delayed</v>
      </c>
      <c r="P884" s="1" t="str">
        <f>IF(Delivery[[#This Row],[Delays (min)]]&gt;15, "Extremely Delayed", IF(Delivery[[#This Row],[Delays (min)]]=0, "On time",  "Delayed"))</f>
        <v>Extremely Delayed</v>
      </c>
      <c r="Q884" s="1">
        <f>COUNTA(_xlfn.UNIQUE(Delivery[Driver ID]))</f>
        <v>100</v>
      </c>
      <c r="R884" s="1" t="s">
        <v>30</v>
      </c>
      <c r="S884" s="1">
        <f>COUNTA(_xlfn.UNIQUE(Delivery[Route]))</f>
        <v>5</v>
      </c>
      <c r="T884" s="1" t="s">
        <v>40</v>
      </c>
      <c r="U884" s="1" t="s">
        <v>36</v>
      </c>
      <c r="V884" s="1" t="s">
        <v>41</v>
      </c>
      <c r="W884" s="2">
        <v>45170.479166666664</v>
      </c>
    </row>
    <row r="885" spans="1:23" ht="15.75" customHeight="1" x14ac:dyDescent="0.35">
      <c r="A885" s="1">
        <v>1884</v>
      </c>
      <c r="B885" s="1" t="s">
        <v>961</v>
      </c>
      <c r="C885" s="1">
        <f>COUNTA(_xlfn.UNIQUE(Delivery[Delivery City]))</f>
        <v>5</v>
      </c>
      <c r="D885" s="1" t="s">
        <v>159</v>
      </c>
      <c r="E885" s="2">
        <v>45175.600694444445</v>
      </c>
      <c r="F885" s="1" t="s">
        <v>14</v>
      </c>
      <c r="G885" s="1" t="s">
        <v>129</v>
      </c>
      <c r="H885" s="20">
        <f>IFERROR(Delivery[[#This Row],[Delivery Time (min)]]/COUNTIFS(Delivery[Driver ID],Delivery[[#This Row],[Driver ID]]),"")</f>
        <v>17.416666666666668</v>
      </c>
      <c r="I885" s="17" t="str">
        <f>IFERROR((IF(COUNTIFS(Delivery[Driver ID], Delivery[[#This Row],[Driver ID]]) &lt; 16, "Under Utilized","Utilized")), "")</f>
        <v>Under Utilized</v>
      </c>
      <c r="J885" s="1" t="s">
        <v>16</v>
      </c>
      <c r="K885" s="1" t="s">
        <v>29</v>
      </c>
      <c r="L885" s="1">
        <v>209</v>
      </c>
      <c r="M885" s="1">
        <v>8</v>
      </c>
      <c r="N885" s="1">
        <f>Delivery[[#This Row],[Delivery Time (min)]]-Delivery[[#This Row],[Delays (min)]]</f>
        <v>201</v>
      </c>
      <c r="O885" s="1" t="str">
        <f>IF(Delivery[[#This Row],[Delays (min)]]&gt;0,"Delayed", "On time")</f>
        <v>Delayed</v>
      </c>
      <c r="P885" s="1" t="str">
        <f>IF(Delivery[[#This Row],[Delays (min)]]&gt;15, "Extremely Delayed", IF(Delivery[[#This Row],[Delays (min)]]=0, "On time",  "Delayed"))</f>
        <v>Delayed</v>
      </c>
      <c r="Q885" s="1">
        <f>COUNTA(_xlfn.UNIQUE(Delivery[Driver ID]))</f>
        <v>100</v>
      </c>
      <c r="R885" s="1" t="s">
        <v>18</v>
      </c>
      <c r="S885" s="1">
        <f>COUNTA(_xlfn.UNIQUE(Delivery[Route]))</f>
        <v>5</v>
      </c>
      <c r="T885" s="1" t="s">
        <v>43</v>
      </c>
      <c r="U885" s="1" t="s">
        <v>27</v>
      </c>
      <c r="V885" s="1" t="s">
        <v>41</v>
      </c>
      <c r="W885" s="2">
        <v>45170.697916666664</v>
      </c>
    </row>
    <row r="886" spans="1:23" ht="15.75" customHeight="1" x14ac:dyDescent="0.35">
      <c r="A886" s="1">
        <v>1885</v>
      </c>
      <c r="B886" s="1" t="s">
        <v>962</v>
      </c>
      <c r="C886" s="1">
        <f>COUNTA(_xlfn.UNIQUE(Delivery[Delivery City]))</f>
        <v>5</v>
      </c>
      <c r="D886" s="1" t="s">
        <v>150</v>
      </c>
      <c r="E886" s="2">
        <v>45173.591666666667</v>
      </c>
      <c r="F886" s="1" t="s">
        <v>38</v>
      </c>
      <c r="G886" s="1" t="s">
        <v>28</v>
      </c>
      <c r="H886" s="20">
        <f>IFERROR(Delivery[[#This Row],[Delivery Time (min)]]/COUNTIFS(Delivery[Driver ID],Delivery[[#This Row],[Driver ID]]),"")</f>
        <v>15.466666666666667</v>
      </c>
      <c r="I886" s="17" t="str">
        <f>IFERROR((IF(COUNTIFS(Delivery[Driver ID], Delivery[[#This Row],[Driver ID]]) &lt; 16, "Under Utilized","Utilized")), "")</f>
        <v>Under Utilized</v>
      </c>
      <c r="J886" s="1" t="s">
        <v>34</v>
      </c>
      <c r="K886" s="1" t="s">
        <v>24</v>
      </c>
      <c r="L886" s="1">
        <v>232</v>
      </c>
      <c r="M886" s="1">
        <v>29</v>
      </c>
      <c r="N886" s="1">
        <f>Delivery[[#This Row],[Delivery Time (min)]]-Delivery[[#This Row],[Delays (min)]]</f>
        <v>203</v>
      </c>
      <c r="O886" s="1" t="str">
        <f>IF(Delivery[[#This Row],[Delays (min)]]&gt;0,"Delayed", "On time")</f>
        <v>Delayed</v>
      </c>
      <c r="P886" s="1" t="str">
        <f>IF(Delivery[[#This Row],[Delays (min)]]&gt;15, "Extremely Delayed", IF(Delivery[[#This Row],[Delays (min)]]=0, "On time",  "Delayed"))</f>
        <v>Extremely Delayed</v>
      </c>
      <c r="Q886" s="1">
        <f>COUNTA(_xlfn.UNIQUE(Delivery[Driver ID]))</f>
        <v>100</v>
      </c>
      <c r="R886" s="1" t="s">
        <v>18</v>
      </c>
      <c r="S886" s="1">
        <f>COUNTA(_xlfn.UNIQUE(Delivery[Route]))</f>
        <v>5</v>
      </c>
      <c r="T886" s="1" t="s">
        <v>19</v>
      </c>
      <c r="U886" s="1" t="s">
        <v>20</v>
      </c>
      <c r="V886" s="1" t="s">
        <v>21</v>
      </c>
      <c r="W886" s="2">
        <v>45170.40902777778</v>
      </c>
    </row>
    <row r="887" spans="1:23" ht="15.75" customHeight="1" x14ac:dyDescent="0.35">
      <c r="A887" s="1">
        <v>1886</v>
      </c>
      <c r="B887" s="1" t="s">
        <v>963</v>
      </c>
      <c r="C887" s="1">
        <f>COUNTA(_xlfn.UNIQUE(Delivery[Delivery City]))</f>
        <v>5</v>
      </c>
      <c r="D887" s="1" t="s">
        <v>156</v>
      </c>
      <c r="E887" s="2">
        <v>45171.625</v>
      </c>
      <c r="F887" s="1" t="s">
        <v>38</v>
      </c>
      <c r="G887" s="1" t="s">
        <v>93</v>
      </c>
      <c r="H887" s="20">
        <f>IFERROR(Delivery[[#This Row],[Delivery Time (min)]]/COUNTIFS(Delivery[Driver ID],Delivery[[#This Row],[Driver ID]]),"")</f>
        <v>5.4615384615384617</v>
      </c>
      <c r="I887" s="17" t="str">
        <f>IFERROR((IF(COUNTIFS(Delivery[Driver ID], Delivery[[#This Row],[Driver ID]]) &lt; 16, "Under Utilized","Utilized")), "")</f>
        <v>Under Utilized</v>
      </c>
      <c r="J887" s="1" t="s">
        <v>16</v>
      </c>
      <c r="K887" s="1" t="s">
        <v>29</v>
      </c>
      <c r="L887" s="1">
        <v>71</v>
      </c>
      <c r="M887" s="1">
        <v>25</v>
      </c>
      <c r="N887" s="1">
        <f>Delivery[[#This Row],[Delivery Time (min)]]-Delivery[[#This Row],[Delays (min)]]</f>
        <v>46</v>
      </c>
      <c r="O887" s="1" t="str">
        <f>IF(Delivery[[#This Row],[Delays (min)]]&gt;0,"Delayed", "On time")</f>
        <v>Delayed</v>
      </c>
      <c r="P887" s="1" t="str">
        <f>IF(Delivery[[#This Row],[Delays (min)]]&gt;15, "Extremely Delayed", IF(Delivery[[#This Row],[Delays (min)]]=0, "On time",  "Delayed"))</f>
        <v>Extremely Delayed</v>
      </c>
      <c r="Q887" s="1">
        <f>COUNTA(_xlfn.UNIQUE(Delivery[Driver ID]))</f>
        <v>100</v>
      </c>
      <c r="R887" s="1" t="s">
        <v>25</v>
      </c>
      <c r="S887" s="1">
        <f>COUNTA(_xlfn.UNIQUE(Delivery[Route]))</f>
        <v>5</v>
      </c>
      <c r="T887" s="1" t="s">
        <v>43</v>
      </c>
      <c r="U887" s="1" t="s">
        <v>20</v>
      </c>
      <c r="V887" s="1" t="s">
        <v>21</v>
      </c>
      <c r="W887" s="2">
        <v>45170.600694444445</v>
      </c>
    </row>
    <row r="888" spans="1:23" ht="15.75" customHeight="1" x14ac:dyDescent="0.35">
      <c r="A888" s="1">
        <v>1887</v>
      </c>
      <c r="B888" s="1" t="s">
        <v>369</v>
      </c>
      <c r="C888" s="1">
        <f>COUNTA(_xlfn.UNIQUE(Delivery[Delivery City]))</f>
        <v>5</v>
      </c>
      <c r="D888" s="1" t="s">
        <v>167</v>
      </c>
      <c r="E888" s="2">
        <v>45170.540277777778</v>
      </c>
      <c r="F888" s="1" t="s">
        <v>14</v>
      </c>
      <c r="G888" s="1" t="s">
        <v>89</v>
      </c>
      <c r="H888" s="20">
        <f>IFERROR(Delivery[[#This Row],[Delivery Time (min)]]/COUNTIFS(Delivery[Driver ID],Delivery[[#This Row],[Driver ID]]),"")</f>
        <v>6.15</v>
      </c>
      <c r="I888" s="17" t="str">
        <f>IFERROR((IF(COUNTIFS(Delivery[Driver ID], Delivery[[#This Row],[Driver ID]]) &lt; 16, "Under Utilized","Utilized")), "")</f>
        <v>Utilized</v>
      </c>
      <c r="J888" s="1" t="s">
        <v>23</v>
      </c>
      <c r="K888" s="1" t="s">
        <v>29</v>
      </c>
      <c r="L888" s="1">
        <v>123</v>
      </c>
      <c r="M888" s="1">
        <v>19</v>
      </c>
      <c r="N888" s="1">
        <f>Delivery[[#This Row],[Delivery Time (min)]]-Delivery[[#This Row],[Delays (min)]]</f>
        <v>104</v>
      </c>
      <c r="O888" s="1" t="str">
        <f>IF(Delivery[[#This Row],[Delays (min)]]&gt;0,"Delayed", "On time")</f>
        <v>Delayed</v>
      </c>
      <c r="P888" s="1" t="str">
        <f>IF(Delivery[[#This Row],[Delays (min)]]&gt;15, "Extremely Delayed", IF(Delivery[[#This Row],[Delays (min)]]=0, "On time",  "Delayed"))</f>
        <v>Extremely Delayed</v>
      </c>
      <c r="Q888" s="1">
        <f>COUNTA(_xlfn.UNIQUE(Delivery[Driver ID]))</f>
        <v>100</v>
      </c>
      <c r="R888" s="1" t="s">
        <v>25</v>
      </c>
      <c r="S888" s="1">
        <f>COUNTA(_xlfn.UNIQUE(Delivery[Route]))</f>
        <v>5</v>
      </c>
      <c r="T888" s="1" t="s">
        <v>19</v>
      </c>
      <c r="U888" s="1" t="s">
        <v>27</v>
      </c>
      <c r="V888" s="1" t="s">
        <v>41</v>
      </c>
      <c r="W888" s="2">
        <v>45170.587500000001</v>
      </c>
    </row>
    <row r="889" spans="1:23" ht="15.75" customHeight="1" x14ac:dyDescent="0.35">
      <c r="A889" s="1">
        <v>1888</v>
      </c>
      <c r="B889" s="1" t="s">
        <v>964</v>
      </c>
      <c r="C889" s="1">
        <f>COUNTA(_xlfn.UNIQUE(Delivery[Delivery City]))</f>
        <v>5</v>
      </c>
      <c r="D889" s="1" t="s">
        <v>150</v>
      </c>
      <c r="E889" s="2">
        <v>45175.374305555553</v>
      </c>
      <c r="F889" s="1" t="s">
        <v>14</v>
      </c>
      <c r="G889" s="1" t="s">
        <v>124</v>
      </c>
      <c r="H889" s="20">
        <f>IFERROR(Delivery[[#This Row],[Delivery Time (min)]]/COUNTIFS(Delivery[Driver ID],Delivery[[#This Row],[Driver ID]]),"")</f>
        <v>10.090909090909092</v>
      </c>
      <c r="I889" s="17" t="str">
        <f>IFERROR((IF(COUNTIFS(Delivery[Driver ID], Delivery[[#This Row],[Driver ID]]) &lt; 16, "Under Utilized","Utilized")), "")</f>
        <v>Utilized</v>
      </c>
      <c r="J889" s="1" t="s">
        <v>16</v>
      </c>
      <c r="K889" s="1" t="s">
        <v>47</v>
      </c>
      <c r="L889" s="1">
        <v>222</v>
      </c>
      <c r="M889" s="1">
        <v>27</v>
      </c>
      <c r="N889" s="1">
        <f>Delivery[[#This Row],[Delivery Time (min)]]-Delivery[[#This Row],[Delays (min)]]</f>
        <v>195</v>
      </c>
      <c r="O889" s="1" t="str">
        <f>IF(Delivery[[#This Row],[Delays (min)]]&gt;0,"Delayed", "On time")</f>
        <v>Delayed</v>
      </c>
      <c r="P889" s="1" t="str">
        <f>IF(Delivery[[#This Row],[Delays (min)]]&gt;15, "Extremely Delayed", IF(Delivery[[#This Row],[Delays (min)]]=0, "On time",  "Delayed"))</f>
        <v>Extremely Delayed</v>
      </c>
      <c r="Q889" s="1">
        <f>COUNTA(_xlfn.UNIQUE(Delivery[Driver ID]))</f>
        <v>100</v>
      </c>
      <c r="R889" s="1" t="s">
        <v>18</v>
      </c>
      <c r="S889" s="1">
        <f>COUNTA(_xlfn.UNIQUE(Delivery[Route]))</f>
        <v>5</v>
      </c>
      <c r="T889" s="1" t="s">
        <v>43</v>
      </c>
      <c r="U889" s="1" t="s">
        <v>27</v>
      </c>
      <c r="V889" s="1" t="s">
        <v>37</v>
      </c>
      <c r="W889" s="2">
        <v>45170.393055555556</v>
      </c>
    </row>
    <row r="890" spans="1:23" ht="15.75" customHeight="1" x14ac:dyDescent="0.35">
      <c r="A890" s="1">
        <v>1889</v>
      </c>
      <c r="B890" s="1" t="s">
        <v>193</v>
      </c>
      <c r="C890" s="1">
        <f>COUNTA(_xlfn.UNIQUE(Delivery[Delivery City]))</f>
        <v>5</v>
      </c>
      <c r="D890" s="1" t="s">
        <v>150</v>
      </c>
      <c r="E890" s="2">
        <v>45177.452777777777</v>
      </c>
      <c r="F890" s="1" t="s">
        <v>38</v>
      </c>
      <c r="G890" s="1" t="s">
        <v>109</v>
      </c>
      <c r="H890" s="20">
        <f>IFERROR(Delivery[[#This Row],[Delivery Time (min)]]/COUNTIFS(Delivery[Driver ID],Delivery[[#This Row],[Driver ID]]),"")</f>
        <v>4.55</v>
      </c>
      <c r="I890" s="17" t="str">
        <f>IFERROR((IF(COUNTIFS(Delivery[Driver ID], Delivery[[#This Row],[Driver ID]]) &lt; 16, "Under Utilized","Utilized")), "")</f>
        <v>Utilized</v>
      </c>
      <c r="J890" s="1" t="s">
        <v>16</v>
      </c>
      <c r="K890" s="1" t="s">
        <v>47</v>
      </c>
      <c r="L890" s="1">
        <v>91</v>
      </c>
      <c r="M890" s="1">
        <v>28</v>
      </c>
      <c r="N890" s="1">
        <f>Delivery[[#This Row],[Delivery Time (min)]]-Delivery[[#This Row],[Delays (min)]]</f>
        <v>63</v>
      </c>
      <c r="O890" s="1" t="str">
        <f>IF(Delivery[[#This Row],[Delays (min)]]&gt;0,"Delayed", "On time")</f>
        <v>Delayed</v>
      </c>
      <c r="P890" s="1" t="str">
        <f>IF(Delivery[[#This Row],[Delays (min)]]&gt;15, "Extremely Delayed", IF(Delivery[[#This Row],[Delays (min)]]=0, "On time",  "Delayed"))</f>
        <v>Extremely Delayed</v>
      </c>
      <c r="Q890" s="1">
        <f>COUNTA(_xlfn.UNIQUE(Delivery[Driver ID]))</f>
        <v>100</v>
      </c>
      <c r="R890" s="1" t="s">
        <v>30</v>
      </c>
      <c r="S890" s="1">
        <f>COUNTA(_xlfn.UNIQUE(Delivery[Route]))</f>
        <v>5</v>
      </c>
      <c r="T890" s="1" t="s">
        <v>32</v>
      </c>
      <c r="U890" s="1" t="s">
        <v>20</v>
      </c>
      <c r="V890" s="1" t="s">
        <v>21</v>
      </c>
      <c r="W890" s="2">
        <v>45170.658333333333</v>
      </c>
    </row>
    <row r="891" spans="1:23" ht="15.75" customHeight="1" x14ac:dyDescent="0.35">
      <c r="A891" s="1">
        <v>1890</v>
      </c>
      <c r="B891" s="1" t="s">
        <v>965</v>
      </c>
      <c r="C891" s="1">
        <f>COUNTA(_xlfn.UNIQUE(Delivery[Delivery City]))</f>
        <v>5</v>
      </c>
      <c r="D891" s="1" t="s">
        <v>159</v>
      </c>
      <c r="E891" s="2">
        <v>45170.669444444444</v>
      </c>
      <c r="F891" s="1" t="s">
        <v>14</v>
      </c>
      <c r="G891" s="1" t="s">
        <v>85</v>
      </c>
      <c r="H891" s="20">
        <f>IFERROR(Delivery[[#This Row],[Delivery Time (min)]]/COUNTIFS(Delivery[Driver ID],Delivery[[#This Row],[Driver ID]]),"")</f>
        <v>16.363636363636363</v>
      </c>
      <c r="I891" s="17" t="str">
        <f>IFERROR((IF(COUNTIFS(Delivery[Driver ID], Delivery[[#This Row],[Driver ID]]) &lt; 16, "Under Utilized","Utilized")), "")</f>
        <v>Under Utilized</v>
      </c>
      <c r="J891" s="1" t="s">
        <v>34</v>
      </c>
      <c r="K891" s="1" t="s">
        <v>24</v>
      </c>
      <c r="L891" s="1">
        <v>180</v>
      </c>
      <c r="M891" s="1">
        <v>7</v>
      </c>
      <c r="N891" s="1">
        <f>Delivery[[#This Row],[Delivery Time (min)]]-Delivery[[#This Row],[Delays (min)]]</f>
        <v>173</v>
      </c>
      <c r="O891" s="1" t="str">
        <f>IF(Delivery[[#This Row],[Delays (min)]]&gt;0,"Delayed", "On time")</f>
        <v>Delayed</v>
      </c>
      <c r="P891" s="1" t="str">
        <f>IF(Delivery[[#This Row],[Delays (min)]]&gt;15, "Extremely Delayed", IF(Delivery[[#This Row],[Delays (min)]]=0, "On time",  "Delayed"))</f>
        <v>Delayed</v>
      </c>
      <c r="Q891" s="1">
        <f>COUNTA(_xlfn.UNIQUE(Delivery[Driver ID]))</f>
        <v>100</v>
      </c>
      <c r="R891" s="1" t="s">
        <v>25</v>
      </c>
      <c r="S891" s="1">
        <f>COUNTA(_xlfn.UNIQUE(Delivery[Route]))</f>
        <v>5</v>
      </c>
      <c r="T891" s="1" t="s">
        <v>32</v>
      </c>
      <c r="U891" s="1" t="s">
        <v>20</v>
      </c>
      <c r="V891" s="1" t="s">
        <v>41</v>
      </c>
      <c r="W891" s="2">
        <v>45170.379861111112</v>
      </c>
    </row>
    <row r="892" spans="1:23" ht="15.75" customHeight="1" x14ac:dyDescent="0.35">
      <c r="A892" s="1">
        <v>1891</v>
      </c>
      <c r="B892" s="1" t="s">
        <v>746</v>
      </c>
      <c r="C892" s="1">
        <f>COUNTA(_xlfn.UNIQUE(Delivery[Delivery City]))</f>
        <v>5</v>
      </c>
      <c r="D892" s="1" t="s">
        <v>150</v>
      </c>
      <c r="E892" s="2">
        <v>45170.555555555555</v>
      </c>
      <c r="F892" s="1" t="s">
        <v>14</v>
      </c>
      <c r="G892" s="1" t="s">
        <v>127</v>
      </c>
      <c r="H892" s="20">
        <f>IFERROR(Delivery[[#This Row],[Delivery Time (min)]]/COUNTIFS(Delivery[Driver ID],Delivery[[#This Row],[Driver ID]]),"")</f>
        <v>15.466666666666667</v>
      </c>
      <c r="I892" s="17" t="str">
        <f>IFERROR((IF(COUNTIFS(Delivery[Driver ID], Delivery[[#This Row],[Driver ID]]) &lt; 16, "Under Utilized","Utilized")), "")</f>
        <v>Under Utilized</v>
      </c>
      <c r="J892" s="1" t="s">
        <v>16</v>
      </c>
      <c r="K892" s="1" t="s">
        <v>24</v>
      </c>
      <c r="L892" s="1">
        <v>232</v>
      </c>
      <c r="M892" s="1">
        <v>23</v>
      </c>
      <c r="N892" s="1">
        <f>Delivery[[#This Row],[Delivery Time (min)]]-Delivery[[#This Row],[Delays (min)]]</f>
        <v>209</v>
      </c>
      <c r="O892" s="1" t="str">
        <f>IF(Delivery[[#This Row],[Delays (min)]]&gt;0,"Delayed", "On time")</f>
        <v>Delayed</v>
      </c>
      <c r="P892" s="1" t="str">
        <f>IF(Delivery[[#This Row],[Delays (min)]]&gt;15, "Extremely Delayed", IF(Delivery[[#This Row],[Delays (min)]]=0, "On time",  "Delayed"))</f>
        <v>Extremely Delayed</v>
      </c>
      <c r="Q892" s="1">
        <f>COUNTA(_xlfn.UNIQUE(Delivery[Driver ID]))</f>
        <v>100</v>
      </c>
      <c r="R892" s="1" t="s">
        <v>30</v>
      </c>
      <c r="S892" s="1">
        <f>COUNTA(_xlfn.UNIQUE(Delivery[Route]))</f>
        <v>5</v>
      </c>
      <c r="T892" s="1" t="s">
        <v>40</v>
      </c>
      <c r="U892" s="1" t="s">
        <v>20</v>
      </c>
      <c r="V892" s="1" t="s">
        <v>37</v>
      </c>
      <c r="W892" s="2">
        <v>45170.704861111109</v>
      </c>
    </row>
    <row r="893" spans="1:23" ht="15.75" customHeight="1" x14ac:dyDescent="0.35">
      <c r="A893" s="1">
        <v>1892</v>
      </c>
      <c r="B893" s="1" t="s">
        <v>658</v>
      </c>
      <c r="C893" s="1">
        <f>COUNTA(_xlfn.UNIQUE(Delivery[Delivery City]))</f>
        <v>5</v>
      </c>
      <c r="D893" s="1" t="s">
        <v>154</v>
      </c>
      <c r="E893" s="2">
        <v>45172.334027777775</v>
      </c>
      <c r="F893" s="1" t="s">
        <v>14</v>
      </c>
      <c r="G893" s="1" t="s">
        <v>15</v>
      </c>
      <c r="H893" s="20">
        <f>IFERROR(Delivery[[#This Row],[Delivery Time (min)]]/COUNTIFS(Delivery[Driver ID],Delivery[[#This Row],[Driver ID]]),"")</f>
        <v>4</v>
      </c>
      <c r="I893" s="17" t="str">
        <f>IFERROR((IF(COUNTIFS(Delivery[Driver ID], Delivery[[#This Row],[Driver ID]]) &lt; 16, "Under Utilized","Utilized")), "")</f>
        <v>Utilized</v>
      </c>
      <c r="J893" s="1" t="s">
        <v>34</v>
      </c>
      <c r="K893" s="1" t="s">
        <v>29</v>
      </c>
      <c r="L893" s="1">
        <v>64</v>
      </c>
      <c r="M893" s="1">
        <v>18</v>
      </c>
      <c r="N893" s="1">
        <f>Delivery[[#This Row],[Delivery Time (min)]]-Delivery[[#This Row],[Delays (min)]]</f>
        <v>46</v>
      </c>
      <c r="O893" s="1" t="str">
        <f>IF(Delivery[[#This Row],[Delays (min)]]&gt;0,"Delayed", "On time")</f>
        <v>Delayed</v>
      </c>
      <c r="P893" s="1" t="str">
        <f>IF(Delivery[[#This Row],[Delays (min)]]&gt;15, "Extremely Delayed", IF(Delivery[[#This Row],[Delays (min)]]=0, "On time",  "Delayed"))</f>
        <v>Extremely Delayed</v>
      </c>
      <c r="Q893" s="1">
        <f>COUNTA(_xlfn.UNIQUE(Delivery[Driver ID]))</f>
        <v>100</v>
      </c>
      <c r="R893" s="1" t="s">
        <v>30</v>
      </c>
      <c r="S893" s="1">
        <f>COUNTA(_xlfn.UNIQUE(Delivery[Route]))</f>
        <v>5</v>
      </c>
      <c r="T893" s="1" t="s">
        <v>40</v>
      </c>
      <c r="U893" s="1" t="s">
        <v>20</v>
      </c>
      <c r="V893" s="1" t="s">
        <v>21</v>
      </c>
      <c r="W893" s="2">
        <v>45170.415277777778</v>
      </c>
    </row>
    <row r="894" spans="1:23" ht="15.75" customHeight="1" x14ac:dyDescent="0.35">
      <c r="A894" s="1">
        <v>1893</v>
      </c>
      <c r="B894" s="1" t="s">
        <v>966</v>
      </c>
      <c r="C894" s="1">
        <f>COUNTA(_xlfn.UNIQUE(Delivery[Delivery City]))</f>
        <v>5</v>
      </c>
      <c r="D894" s="1" t="s">
        <v>167</v>
      </c>
      <c r="E894" s="2">
        <v>45172.662499999999</v>
      </c>
      <c r="F894" s="1" t="s">
        <v>14</v>
      </c>
      <c r="G894" s="1" t="s">
        <v>76</v>
      </c>
      <c r="H894" s="20">
        <f>IFERROR(Delivery[[#This Row],[Delivery Time (min)]]/COUNTIFS(Delivery[Driver ID],Delivery[[#This Row],[Driver ID]]),"")</f>
        <v>10.933333333333334</v>
      </c>
      <c r="I894" s="17" t="str">
        <f>IFERROR((IF(COUNTIFS(Delivery[Driver ID], Delivery[[#This Row],[Driver ID]]) &lt; 16, "Under Utilized","Utilized")), "")</f>
        <v>Under Utilized</v>
      </c>
      <c r="J894" s="1" t="s">
        <v>23</v>
      </c>
      <c r="K894" s="1" t="s">
        <v>47</v>
      </c>
      <c r="L894" s="1">
        <v>164</v>
      </c>
      <c r="M894" s="1">
        <v>10</v>
      </c>
      <c r="N894" s="1">
        <f>Delivery[[#This Row],[Delivery Time (min)]]-Delivery[[#This Row],[Delays (min)]]</f>
        <v>154</v>
      </c>
      <c r="O894" s="1" t="str">
        <f>IF(Delivery[[#This Row],[Delays (min)]]&gt;0,"Delayed", "On time")</f>
        <v>Delayed</v>
      </c>
      <c r="P894" s="1" t="str">
        <f>IF(Delivery[[#This Row],[Delays (min)]]&gt;15, "Extremely Delayed", IF(Delivery[[#This Row],[Delays (min)]]=0, "On time",  "Delayed"))</f>
        <v>Delayed</v>
      </c>
      <c r="Q894" s="1">
        <f>COUNTA(_xlfn.UNIQUE(Delivery[Driver ID]))</f>
        <v>100</v>
      </c>
      <c r="R894" s="1" t="s">
        <v>18</v>
      </c>
      <c r="S894" s="1">
        <f>COUNTA(_xlfn.UNIQUE(Delivery[Route]))</f>
        <v>5</v>
      </c>
      <c r="T894" s="1" t="s">
        <v>40</v>
      </c>
      <c r="U894" s="1" t="s">
        <v>27</v>
      </c>
      <c r="V894" s="1" t="s">
        <v>37</v>
      </c>
      <c r="W894" s="2">
        <v>45170.53125</v>
      </c>
    </row>
    <row r="895" spans="1:23" ht="15.75" customHeight="1" x14ac:dyDescent="0.35">
      <c r="A895" s="1">
        <v>1894</v>
      </c>
      <c r="B895" s="1" t="s">
        <v>458</v>
      </c>
      <c r="C895" s="1">
        <f>COUNTA(_xlfn.UNIQUE(Delivery[Delivery City]))</f>
        <v>5</v>
      </c>
      <c r="D895" s="1" t="s">
        <v>150</v>
      </c>
      <c r="E895" s="2">
        <v>45174.419444444444</v>
      </c>
      <c r="F895" s="1" t="s">
        <v>38</v>
      </c>
      <c r="G895" s="1" t="s">
        <v>126</v>
      </c>
      <c r="H895" s="20">
        <f>IFERROR(Delivery[[#This Row],[Delivery Time (min)]]/COUNTIFS(Delivery[Driver ID],Delivery[[#This Row],[Driver ID]]),"")</f>
        <v>6.2941176470588234</v>
      </c>
      <c r="I895" s="17" t="str">
        <f>IFERROR((IF(COUNTIFS(Delivery[Driver ID], Delivery[[#This Row],[Driver ID]]) &lt; 16, "Under Utilized","Utilized")), "")</f>
        <v>Utilized</v>
      </c>
      <c r="J895" s="1" t="s">
        <v>34</v>
      </c>
      <c r="K895" s="1" t="s">
        <v>17</v>
      </c>
      <c r="L895" s="1">
        <v>107</v>
      </c>
      <c r="M895" s="1">
        <v>7</v>
      </c>
      <c r="N895" s="1">
        <f>Delivery[[#This Row],[Delivery Time (min)]]-Delivery[[#This Row],[Delays (min)]]</f>
        <v>100</v>
      </c>
      <c r="O895" s="1" t="str">
        <f>IF(Delivery[[#This Row],[Delays (min)]]&gt;0,"Delayed", "On time")</f>
        <v>Delayed</v>
      </c>
      <c r="P895" s="1" t="str">
        <f>IF(Delivery[[#This Row],[Delays (min)]]&gt;15, "Extremely Delayed", IF(Delivery[[#This Row],[Delays (min)]]=0, "On time",  "Delayed"))</f>
        <v>Delayed</v>
      </c>
      <c r="Q895" s="1">
        <f>COUNTA(_xlfn.UNIQUE(Delivery[Driver ID]))</f>
        <v>100</v>
      </c>
      <c r="R895" s="1" t="s">
        <v>18</v>
      </c>
      <c r="S895" s="1">
        <f>COUNTA(_xlfn.UNIQUE(Delivery[Route]))</f>
        <v>5</v>
      </c>
      <c r="T895" s="1" t="s">
        <v>26</v>
      </c>
      <c r="U895" s="1" t="s">
        <v>36</v>
      </c>
      <c r="V895" s="1" t="s">
        <v>41</v>
      </c>
      <c r="W895" s="2">
        <v>45170.578472222223</v>
      </c>
    </row>
    <row r="896" spans="1:23" ht="15.75" customHeight="1" x14ac:dyDescent="0.35">
      <c r="A896" s="1">
        <v>1895</v>
      </c>
      <c r="B896" s="1" t="s">
        <v>967</v>
      </c>
      <c r="C896" s="1">
        <f>COUNTA(_xlfn.UNIQUE(Delivery[Delivery City]))</f>
        <v>5</v>
      </c>
      <c r="D896" s="1" t="s">
        <v>154</v>
      </c>
      <c r="E896" s="2">
        <v>45177.430555555555</v>
      </c>
      <c r="F896" s="1" t="s">
        <v>38</v>
      </c>
      <c r="G896" s="1" t="s">
        <v>128</v>
      </c>
      <c r="H896" s="20">
        <f>IFERROR(Delivery[[#This Row],[Delivery Time (min)]]/COUNTIFS(Delivery[Driver ID],Delivery[[#This Row],[Driver ID]]),"")</f>
        <v>15.083333333333334</v>
      </c>
      <c r="I896" s="17" t="str">
        <f>IFERROR((IF(COUNTIFS(Delivery[Driver ID], Delivery[[#This Row],[Driver ID]]) &lt; 16, "Under Utilized","Utilized")), "")</f>
        <v>Under Utilized</v>
      </c>
      <c r="J896" s="1" t="s">
        <v>16</v>
      </c>
      <c r="K896" s="1" t="s">
        <v>24</v>
      </c>
      <c r="L896" s="1">
        <v>181</v>
      </c>
      <c r="M896" s="1">
        <v>11</v>
      </c>
      <c r="N896" s="1">
        <f>Delivery[[#This Row],[Delivery Time (min)]]-Delivery[[#This Row],[Delays (min)]]</f>
        <v>170</v>
      </c>
      <c r="O896" s="1" t="str">
        <f>IF(Delivery[[#This Row],[Delays (min)]]&gt;0,"Delayed", "On time")</f>
        <v>Delayed</v>
      </c>
      <c r="P896" s="1" t="str">
        <f>IF(Delivery[[#This Row],[Delays (min)]]&gt;15, "Extremely Delayed", IF(Delivery[[#This Row],[Delays (min)]]=0, "On time",  "Delayed"))</f>
        <v>Delayed</v>
      </c>
      <c r="Q896" s="1">
        <f>COUNTA(_xlfn.UNIQUE(Delivery[Driver ID]))</f>
        <v>100</v>
      </c>
      <c r="R896" s="1" t="s">
        <v>18</v>
      </c>
      <c r="S896" s="1">
        <f>COUNTA(_xlfn.UNIQUE(Delivery[Route]))</f>
        <v>5</v>
      </c>
      <c r="T896" s="1" t="s">
        <v>19</v>
      </c>
      <c r="U896" s="1" t="s">
        <v>20</v>
      </c>
      <c r="V896" s="1" t="s">
        <v>21</v>
      </c>
      <c r="W896" s="2">
        <v>45170.56527777778</v>
      </c>
    </row>
    <row r="897" spans="1:23" ht="15.75" customHeight="1" x14ac:dyDescent="0.35">
      <c r="A897" s="1">
        <v>1896</v>
      </c>
      <c r="B897" s="1" t="s">
        <v>968</v>
      </c>
      <c r="C897" s="1">
        <f>COUNTA(_xlfn.UNIQUE(Delivery[Delivery City]))</f>
        <v>5</v>
      </c>
      <c r="D897" s="1" t="s">
        <v>154</v>
      </c>
      <c r="E897" s="2">
        <v>45176.463194444441</v>
      </c>
      <c r="F897" s="1" t="s">
        <v>38</v>
      </c>
      <c r="G897" s="1" t="s">
        <v>123</v>
      </c>
      <c r="H897" s="20">
        <f>IFERROR(Delivery[[#This Row],[Delivery Time (min)]]/COUNTIFS(Delivery[Driver ID],Delivery[[#This Row],[Driver ID]]),"")</f>
        <v>4.5</v>
      </c>
      <c r="I897" s="17" t="str">
        <f>IFERROR((IF(COUNTIFS(Delivery[Driver ID], Delivery[[#This Row],[Driver ID]]) &lt; 16, "Under Utilized","Utilized")), "")</f>
        <v>Utilized</v>
      </c>
      <c r="J897" s="1" t="s">
        <v>34</v>
      </c>
      <c r="K897" s="1" t="s">
        <v>29</v>
      </c>
      <c r="L897" s="1">
        <v>72</v>
      </c>
      <c r="M897" s="1">
        <v>22</v>
      </c>
      <c r="N897" s="1">
        <f>Delivery[[#This Row],[Delivery Time (min)]]-Delivery[[#This Row],[Delays (min)]]</f>
        <v>50</v>
      </c>
      <c r="O897" s="1" t="str">
        <f>IF(Delivery[[#This Row],[Delays (min)]]&gt;0,"Delayed", "On time")</f>
        <v>Delayed</v>
      </c>
      <c r="P897" s="1" t="str">
        <f>IF(Delivery[[#This Row],[Delays (min)]]&gt;15, "Extremely Delayed", IF(Delivery[[#This Row],[Delays (min)]]=0, "On time",  "Delayed"))</f>
        <v>Extremely Delayed</v>
      </c>
      <c r="Q897" s="1">
        <f>COUNTA(_xlfn.UNIQUE(Delivery[Driver ID]))</f>
        <v>100</v>
      </c>
      <c r="R897" s="1" t="s">
        <v>25</v>
      </c>
      <c r="S897" s="1">
        <f>COUNTA(_xlfn.UNIQUE(Delivery[Route]))</f>
        <v>5</v>
      </c>
      <c r="T897" s="1" t="s">
        <v>19</v>
      </c>
      <c r="U897" s="1" t="s">
        <v>20</v>
      </c>
      <c r="V897" s="1" t="s">
        <v>41</v>
      </c>
      <c r="W897" s="2">
        <v>45170.416666666664</v>
      </c>
    </row>
    <row r="898" spans="1:23" ht="15.75" customHeight="1" x14ac:dyDescent="0.35">
      <c r="A898" s="1">
        <v>1897</v>
      </c>
      <c r="B898" s="1" t="s">
        <v>969</v>
      </c>
      <c r="C898" s="1">
        <f>COUNTA(_xlfn.UNIQUE(Delivery[Delivery City]))</f>
        <v>5</v>
      </c>
      <c r="D898" s="1" t="s">
        <v>150</v>
      </c>
      <c r="E898" s="2">
        <v>45174.359722222223</v>
      </c>
      <c r="F898" s="1" t="s">
        <v>38</v>
      </c>
      <c r="G898" s="1" t="s">
        <v>48</v>
      </c>
      <c r="H898" s="20">
        <f>IFERROR(Delivery[[#This Row],[Delivery Time (min)]]/COUNTIFS(Delivery[Driver ID],Delivery[[#This Row],[Driver ID]]),"")</f>
        <v>9.6315789473684212</v>
      </c>
      <c r="I898" s="17" t="str">
        <f>IFERROR((IF(COUNTIFS(Delivery[Driver ID], Delivery[[#This Row],[Driver ID]]) &lt; 16, "Under Utilized","Utilized")), "")</f>
        <v>Utilized</v>
      </c>
      <c r="J898" s="1" t="s">
        <v>23</v>
      </c>
      <c r="K898" s="1" t="s">
        <v>47</v>
      </c>
      <c r="L898" s="1">
        <v>183</v>
      </c>
      <c r="M898" s="1">
        <v>6</v>
      </c>
      <c r="N898" s="1">
        <f>Delivery[[#This Row],[Delivery Time (min)]]-Delivery[[#This Row],[Delays (min)]]</f>
        <v>177</v>
      </c>
      <c r="O898" s="1" t="str">
        <f>IF(Delivery[[#This Row],[Delays (min)]]&gt;0,"Delayed", "On time")</f>
        <v>Delayed</v>
      </c>
      <c r="P898" s="1" t="str">
        <f>IF(Delivery[[#This Row],[Delays (min)]]&gt;15, "Extremely Delayed", IF(Delivery[[#This Row],[Delays (min)]]=0, "On time",  "Delayed"))</f>
        <v>Delayed</v>
      </c>
      <c r="Q898" s="1">
        <f>COUNTA(_xlfn.UNIQUE(Delivery[Driver ID]))</f>
        <v>100</v>
      </c>
      <c r="R898" s="1" t="s">
        <v>18</v>
      </c>
      <c r="S898" s="1">
        <f>COUNTA(_xlfn.UNIQUE(Delivery[Route]))</f>
        <v>5</v>
      </c>
      <c r="T898" s="1" t="s">
        <v>19</v>
      </c>
      <c r="U898" s="1" t="s">
        <v>20</v>
      </c>
      <c r="V898" s="1" t="s">
        <v>41</v>
      </c>
      <c r="W898" s="2">
        <v>45170.484722222223</v>
      </c>
    </row>
    <row r="899" spans="1:23" ht="15.75" customHeight="1" x14ac:dyDescent="0.35">
      <c r="A899" s="1">
        <v>1898</v>
      </c>
      <c r="B899" s="1" t="s">
        <v>970</v>
      </c>
      <c r="C899" s="1">
        <f>COUNTA(_xlfn.UNIQUE(Delivery[Delivery City]))</f>
        <v>5</v>
      </c>
      <c r="D899" s="1" t="s">
        <v>150</v>
      </c>
      <c r="E899" s="2">
        <v>45171.48333333333</v>
      </c>
      <c r="F899" s="1" t="s">
        <v>14</v>
      </c>
      <c r="G899" s="1" t="s">
        <v>84</v>
      </c>
      <c r="H899" s="20">
        <f>IFERROR(Delivery[[#This Row],[Delivery Time (min)]]/COUNTIFS(Delivery[Driver ID],Delivery[[#This Row],[Driver ID]]),"")</f>
        <v>12.285714285714286</v>
      </c>
      <c r="I899" s="17" t="str">
        <f>IFERROR((IF(COUNTIFS(Delivery[Driver ID], Delivery[[#This Row],[Driver ID]]) &lt; 16, "Under Utilized","Utilized")), "")</f>
        <v>Under Utilized</v>
      </c>
      <c r="J899" s="1" t="s">
        <v>16</v>
      </c>
      <c r="K899" s="1" t="s">
        <v>17</v>
      </c>
      <c r="L899" s="1">
        <v>172</v>
      </c>
      <c r="M899" s="1">
        <v>28</v>
      </c>
      <c r="N899" s="1">
        <f>Delivery[[#This Row],[Delivery Time (min)]]-Delivery[[#This Row],[Delays (min)]]</f>
        <v>144</v>
      </c>
      <c r="O899" s="1" t="str">
        <f>IF(Delivery[[#This Row],[Delays (min)]]&gt;0,"Delayed", "On time")</f>
        <v>Delayed</v>
      </c>
      <c r="P899" s="1" t="str">
        <f>IF(Delivery[[#This Row],[Delays (min)]]&gt;15, "Extremely Delayed", IF(Delivery[[#This Row],[Delays (min)]]=0, "On time",  "Delayed"))</f>
        <v>Extremely Delayed</v>
      </c>
      <c r="Q899" s="1">
        <f>COUNTA(_xlfn.UNIQUE(Delivery[Driver ID]))</f>
        <v>100</v>
      </c>
      <c r="R899" s="1" t="s">
        <v>25</v>
      </c>
      <c r="S899" s="1">
        <f>COUNTA(_xlfn.UNIQUE(Delivery[Route]))</f>
        <v>5</v>
      </c>
      <c r="T899" s="1" t="s">
        <v>26</v>
      </c>
      <c r="U899" s="1" t="s">
        <v>20</v>
      </c>
      <c r="V899" s="1" t="s">
        <v>37</v>
      </c>
      <c r="W899" s="2">
        <v>45170.740277777775</v>
      </c>
    </row>
    <row r="900" spans="1:23" ht="15.75" customHeight="1" x14ac:dyDescent="0.35">
      <c r="A900" s="1">
        <v>1899</v>
      </c>
      <c r="B900" s="1" t="s">
        <v>971</v>
      </c>
      <c r="C900" s="1">
        <f>COUNTA(_xlfn.UNIQUE(Delivery[Delivery City]))</f>
        <v>5</v>
      </c>
      <c r="D900" s="1" t="s">
        <v>167</v>
      </c>
      <c r="E900" s="2">
        <v>45176.491666666669</v>
      </c>
      <c r="F900" s="1" t="s">
        <v>14</v>
      </c>
      <c r="G900" s="1" t="s">
        <v>128</v>
      </c>
      <c r="H900" s="20">
        <f>IFERROR(Delivery[[#This Row],[Delivery Time (min)]]/COUNTIFS(Delivery[Driver ID],Delivery[[#This Row],[Driver ID]]),"")</f>
        <v>8.5833333333333339</v>
      </c>
      <c r="I900" s="17" t="str">
        <f>IFERROR((IF(COUNTIFS(Delivery[Driver ID], Delivery[[#This Row],[Driver ID]]) &lt; 16, "Under Utilized","Utilized")), "")</f>
        <v>Under Utilized</v>
      </c>
      <c r="J900" s="1" t="s">
        <v>23</v>
      </c>
      <c r="K900" s="1" t="s">
        <v>17</v>
      </c>
      <c r="L900" s="1">
        <v>103</v>
      </c>
      <c r="M900" s="1">
        <v>6</v>
      </c>
      <c r="N900" s="1">
        <f>Delivery[[#This Row],[Delivery Time (min)]]-Delivery[[#This Row],[Delays (min)]]</f>
        <v>97</v>
      </c>
      <c r="O900" s="1" t="str">
        <f>IF(Delivery[[#This Row],[Delays (min)]]&gt;0,"Delayed", "On time")</f>
        <v>Delayed</v>
      </c>
      <c r="P900" s="1" t="str">
        <f>IF(Delivery[[#This Row],[Delays (min)]]&gt;15, "Extremely Delayed", IF(Delivery[[#This Row],[Delays (min)]]=0, "On time",  "Delayed"))</f>
        <v>Delayed</v>
      </c>
      <c r="Q900" s="1">
        <f>COUNTA(_xlfn.UNIQUE(Delivery[Driver ID]))</f>
        <v>100</v>
      </c>
      <c r="R900" s="1" t="s">
        <v>25</v>
      </c>
      <c r="S900" s="1">
        <f>COUNTA(_xlfn.UNIQUE(Delivery[Route]))</f>
        <v>5</v>
      </c>
      <c r="T900" s="1" t="s">
        <v>43</v>
      </c>
      <c r="U900" s="1" t="s">
        <v>20</v>
      </c>
      <c r="V900" s="1" t="s">
        <v>41</v>
      </c>
      <c r="W900" s="2">
        <v>45170.444444444445</v>
      </c>
    </row>
    <row r="901" spans="1:23" ht="15.75" customHeight="1" x14ac:dyDescent="0.35">
      <c r="A901" s="1">
        <v>1900</v>
      </c>
      <c r="B901" s="1" t="s">
        <v>972</v>
      </c>
      <c r="C901" s="1">
        <f>COUNTA(_xlfn.UNIQUE(Delivery[Delivery City]))</f>
        <v>5</v>
      </c>
      <c r="D901" s="1" t="s">
        <v>156</v>
      </c>
      <c r="E901" s="2">
        <v>45171.70208333333</v>
      </c>
      <c r="F901" s="1" t="s">
        <v>14</v>
      </c>
      <c r="G901" s="1" t="s">
        <v>39</v>
      </c>
      <c r="H901" s="20">
        <f>IFERROR(Delivery[[#This Row],[Delivery Time (min)]]/COUNTIFS(Delivery[Driver ID],Delivery[[#This Row],[Driver ID]]),"")</f>
        <v>11.3</v>
      </c>
      <c r="I901" s="17" t="str">
        <f>IFERROR((IF(COUNTIFS(Delivery[Driver ID], Delivery[[#This Row],[Driver ID]]) &lt; 16, "Under Utilized","Utilized")), "")</f>
        <v>Utilized</v>
      </c>
      <c r="J901" s="1" t="s">
        <v>23</v>
      </c>
      <c r="K901" s="1" t="s">
        <v>47</v>
      </c>
      <c r="L901" s="1">
        <v>226</v>
      </c>
      <c r="M901" s="1">
        <v>12</v>
      </c>
      <c r="N901" s="1">
        <f>Delivery[[#This Row],[Delivery Time (min)]]-Delivery[[#This Row],[Delays (min)]]</f>
        <v>214</v>
      </c>
      <c r="O901" s="1" t="str">
        <f>IF(Delivery[[#This Row],[Delays (min)]]&gt;0,"Delayed", "On time")</f>
        <v>Delayed</v>
      </c>
      <c r="P901" s="1" t="str">
        <f>IF(Delivery[[#This Row],[Delays (min)]]&gt;15, "Extremely Delayed", IF(Delivery[[#This Row],[Delays (min)]]=0, "On time",  "Delayed"))</f>
        <v>Delayed</v>
      </c>
      <c r="Q901" s="1">
        <f>COUNTA(_xlfn.UNIQUE(Delivery[Driver ID]))</f>
        <v>100</v>
      </c>
      <c r="R901" s="1" t="s">
        <v>18</v>
      </c>
      <c r="S901" s="1">
        <f>COUNTA(_xlfn.UNIQUE(Delivery[Route]))</f>
        <v>5</v>
      </c>
      <c r="T901" s="1" t="s">
        <v>32</v>
      </c>
      <c r="U901" s="1" t="s">
        <v>27</v>
      </c>
      <c r="V901" s="1" t="s">
        <v>37</v>
      </c>
      <c r="W901" s="2">
        <v>45170.533333333333</v>
      </c>
    </row>
    <row r="902" spans="1:23" ht="15.75" customHeight="1" x14ac:dyDescent="0.35">
      <c r="A902" s="1">
        <v>1901</v>
      </c>
      <c r="B902" s="1" t="s">
        <v>199</v>
      </c>
      <c r="C902" s="1">
        <f>COUNTA(_xlfn.UNIQUE(Delivery[Delivery City]))</f>
        <v>5</v>
      </c>
      <c r="D902" s="1" t="s">
        <v>167</v>
      </c>
      <c r="E902" s="2">
        <v>45170.631944444445</v>
      </c>
      <c r="F902" s="1" t="s">
        <v>38</v>
      </c>
      <c r="G902" s="1" t="s">
        <v>57</v>
      </c>
      <c r="H902" s="20">
        <f>IFERROR(Delivery[[#This Row],[Delivery Time (min)]]/COUNTIFS(Delivery[Driver ID],Delivery[[#This Row],[Driver ID]]),"")</f>
        <v>16.46153846153846</v>
      </c>
      <c r="I902" s="17" t="str">
        <f>IFERROR((IF(COUNTIFS(Delivery[Driver ID], Delivery[[#This Row],[Driver ID]]) &lt; 16, "Under Utilized","Utilized")), "")</f>
        <v>Under Utilized</v>
      </c>
      <c r="J902" s="1" t="s">
        <v>34</v>
      </c>
      <c r="K902" s="1" t="s">
        <v>17</v>
      </c>
      <c r="L902" s="1">
        <v>214</v>
      </c>
      <c r="M902" s="1">
        <v>16</v>
      </c>
      <c r="N902" s="1">
        <f>Delivery[[#This Row],[Delivery Time (min)]]-Delivery[[#This Row],[Delays (min)]]</f>
        <v>198</v>
      </c>
      <c r="O902" s="1" t="str">
        <f>IF(Delivery[[#This Row],[Delays (min)]]&gt;0,"Delayed", "On time")</f>
        <v>Delayed</v>
      </c>
      <c r="P902" s="1" t="str">
        <f>IF(Delivery[[#This Row],[Delays (min)]]&gt;15, "Extremely Delayed", IF(Delivery[[#This Row],[Delays (min)]]=0, "On time",  "Delayed"))</f>
        <v>Extremely Delayed</v>
      </c>
      <c r="Q902" s="1">
        <f>COUNTA(_xlfn.UNIQUE(Delivery[Driver ID]))</f>
        <v>100</v>
      </c>
      <c r="R902" s="1" t="s">
        <v>30</v>
      </c>
      <c r="S902" s="1">
        <f>COUNTA(_xlfn.UNIQUE(Delivery[Route]))</f>
        <v>5</v>
      </c>
      <c r="T902" s="1" t="s">
        <v>19</v>
      </c>
      <c r="U902" s="1" t="s">
        <v>27</v>
      </c>
      <c r="V902" s="1" t="s">
        <v>41</v>
      </c>
      <c r="W902" s="2">
        <v>45170.720138888886</v>
      </c>
    </row>
    <row r="903" spans="1:23" ht="15.75" customHeight="1" x14ac:dyDescent="0.35">
      <c r="A903" s="1">
        <v>1902</v>
      </c>
      <c r="B903" s="1" t="s">
        <v>973</v>
      </c>
      <c r="C903" s="1">
        <f>COUNTA(_xlfn.UNIQUE(Delivery[Delivery City]))</f>
        <v>5</v>
      </c>
      <c r="D903" s="1" t="s">
        <v>159</v>
      </c>
      <c r="E903" s="2">
        <v>45173.463194444441</v>
      </c>
      <c r="F903" s="1" t="s">
        <v>38</v>
      </c>
      <c r="G903" s="1" t="s">
        <v>113</v>
      </c>
      <c r="H903" s="20">
        <f>IFERROR(Delivery[[#This Row],[Delivery Time (min)]]/COUNTIFS(Delivery[Driver ID],Delivery[[#This Row],[Driver ID]]),"")</f>
        <v>8.7777777777777786</v>
      </c>
      <c r="I903" s="17" t="str">
        <f>IFERROR((IF(COUNTIFS(Delivery[Driver ID], Delivery[[#This Row],[Driver ID]]) &lt; 16, "Under Utilized","Utilized")), "")</f>
        <v>Utilized</v>
      </c>
      <c r="J903" s="1" t="s">
        <v>34</v>
      </c>
      <c r="K903" s="1" t="s">
        <v>17</v>
      </c>
      <c r="L903" s="1">
        <v>158</v>
      </c>
      <c r="M903" s="1">
        <v>24</v>
      </c>
      <c r="N903" s="1">
        <f>Delivery[[#This Row],[Delivery Time (min)]]-Delivery[[#This Row],[Delays (min)]]</f>
        <v>134</v>
      </c>
      <c r="O903" s="1" t="str">
        <f>IF(Delivery[[#This Row],[Delays (min)]]&gt;0,"Delayed", "On time")</f>
        <v>Delayed</v>
      </c>
      <c r="P903" s="1" t="str">
        <f>IF(Delivery[[#This Row],[Delays (min)]]&gt;15, "Extremely Delayed", IF(Delivery[[#This Row],[Delays (min)]]=0, "On time",  "Delayed"))</f>
        <v>Extremely Delayed</v>
      </c>
      <c r="Q903" s="1">
        <f>COUNTA(_xlfn.UNIQUE(Delivery[Driver ID]))</f>
        <v>100</v>
      </c>
      <c r="R903" s="1" t="s">
        <v>30</v>
      </c>
      <c r="S903" s="1">
        <f>COUNTA(_xlfn.UNIQUE(Delivery[Route]))</f>
        <v>5</v>
      </c>
      <c r="T903" s="1" t="s">
        <v>43</v>
      </c>
      <c r="U903" s="1" t="s">
        <v>20</v>
      </c>
      <c r="V903" s="1" t="s">
        <v>21</v>
      </c>
      <c r="W903" s="2">
        <v>45170.669444444444</v>
      </c>
    </row>
    <row r="904" spans="1:23" ht="15.75" customHeight="1" x14ac:dyDescent="0.35">
      <c r="A904" s="1">
        <v>1903</v>
      </c>
      <c r="B904" s="1" t="s">
        <v>974</v>
      </c>
      <c r="C904" s="1">
        <f>COUNTA(_xlfn.UNIQUE(Delivery[Delivery City]))</f>
        <v>5</v>
      </c>
      <c r="D904" s="1" t="s">
        <v>159</v>
      </c>
      <c r="E904" s="2">
        <v>45175.61041666667</v>
      </c>
      <c r="F904" s="1" t="s">
        <v>14</v>
      </c>
      <c r="G904" s="1" t="s">
        <v>107</v>
      </c>
      <c r="H904" s="20">
        <f>IFERROR(Delivery[[#This Row],[Delivery Time (min)]]/COUNTIFS(Delivery[Driver ID],Delivery[[#This Row],[Driver ID]]),"")</f>
        <v>19.5</v>
      </c>
      <c r="I904" s="17" t="str">
        <f>IFERROR((IF(COUNTIFS(Delivery[Driver ID], Delivery[[#This Row],[Driver ID]]) &lt; 16, "Under Utilized","Utilized")), "")</f>
        <v>Under Utilized</v>
      </c>
      <c r="J904" s="1" t="s">
        <v>16</v>
      </c>
      <c r="K904" s="1" t="s">
        <v>24</v>
      </c>
      <c r="L904" s="1">
        <v>234</v>
      </c>
      <c r="M904" s="1">
        <v>28</v>
      </c>
      <c r="N904" s="1">
        <f>Delivery[[#This Row],[Delivery Time (min)]]-Delivery[[#This Row],[Delays (min)]]</f>
        <v>206</v>
      </c>
      <c r="O904" s="1" t="str">
        <f>IF(Delivery[[#This Row],[Delays (min)]]&gt;0,"Delayed", "On time")</f>
        <v>Delayed</v>
      </c>
      <c r="P904" s="1" t="str">
        <f>IF(Delivery[[#This Row],[Delays (min)]]&gt;15, "Extremely Delayed", IF(Delivery[[#This Row],[Delays (min)]]=0, "On time",  "Delayed"))</f>
        <v>Extremely Delayed</v>
      </c>
      <c r="Q904" s="1">
        <f>COUNTA(_xlfn.UNIQUE(Delivery[Driver ID]))</f>
        <v>100</v>
      </c>
      <c r="R904" s="1" t="s">
        <v>30</v>
      </c>
      <c r="S904" s="1">
        <f>COUNTA(_xlfn.UNIQUE(Delivery[Route]))</f>
        <v>5</v>
      </c>
      <c r="T904" s="1" t="s">
        <v>40</v>
      </c>
      <c r="U904" s="1" t="s">
        <v>20</v>
      </c>
      <c r="V904" s="1" t="s">
        <v>41</v>
      </c>
      <c r="W904" s="2">
        <v>45170.442361111112</v>
      </c>
    </row>
    <row r="905" spans="1:23" ht="15.75" customHeight="1" x14ac:dyDescent="0.35">
      <c r="A905" s="1">
        <v>1904</v>
      </c>
      <c r="B905" s="1" t="s">
        <v>975</v>
      </c>
      <c r="C905" s="1">
        <f>COUNTA(_xlfn.UNIQUE(Delivery[Delivery City]))</f>
        <v>5</v>
      </c>
      <c r="D905" s="1" t="s">
        <v>156</v>
      </c>
      <c r="E905" s="2">
        <v>45172.572916666664</v>
      </c>
      <c r="F905" s="1" t="s">
        <v>14</v>
      </c>
      <c r="G905" s="1" t="s">
        <v>63</v>
      </c>
      <c r="H905" s="20">
        <f>IFERROR(Delivery[[#This Row],[Delivery Time (min)]]/COUNTIFS(Delivery[Driver ID],Delivery[[#This Row],[Driver ID]]),"")</f>
        <v>28.625</v>
      </c>
      <c r="I905" s="17" t="str">
        <f>IFERROR((IF(COUNTIFS(Delivery[Driver ID], Delivery[[#This Row],[Driver ID]]) &lt; 16, "Under Utilized","Utilized")), "")</f>
        <v>Under Utilized</v>
      </c>
      <c r="J905" s="1" t="s">
        <v>23</v>
      </c>
      <c r="K905" s="1" t="s">
        <v>17</v>
      </c>
      <c r="L905" s="1">
        <v>229</v>
      </c>
      <c r="M905" s="1">
        <v>10</v>
      </c>
      <c r="N905" s="1">
        <f>Delivery[[#This Row],[Delivery Time (min)]]-Delivery[[#This Row],[Delays (min)]]</f>
        <v>219</v>
      </c>
      <c r="O905" s="1" t="str">
        <f>IF(Delivery[[#This Row],[Delays (min)]]&gt;0,"Delayed", "On time")</f>
        <v>Delayed</v>
      </c>
      <c r="P905" s="1" t="str">
        <f>IF(Delivery[[#This Row],[Delays (min)]]&gt;15, "Extremely Delayed", IF(Delivery[[#This Row],[Delays (min)]]=0, "On time",  "Delayed"))</f>
        <v>Delayed</v>
      </c>
      <c r="Q905" s="1">
        <f>COUNTA(_xlfn.UNIQUE(Delivery[Driver ID]))</f>
        <v>100</v>
      </c>
      <c r="R905" s="1" t="s">
        <v>25</v>
      </c>
      <c r="S905" s="1">
        <f>COUNTA(_xlfn.UNIQUE(Delivery[Route]))</f>
        <v>5</v>
      </c>
      <c r="T905" s="1" t="s">
        <v>19</v>
      </c>
      <c r="U905" s="1" t="s">
        <v>20</v>
      </c>
      <c r="V905" s="1" t="s">
        <v>41</v>
      </c>
      <c r="W905" s="2">
        <v>45170.448611111111</v>
      </c>
    </row>
    <row r="906" spans="1:23" ht="15.75" customHeight="1" x14ac:dyDescent="0.35">
      <c r="A906" s="1">
        <v>1905</v>
      </c>
      <c r="B906" s="1" t="s">
        <v>976</v>
      </c>
      <c r="C906" s="1">
        <f>COUNTA(_xlfn.UNIQUE(Delivery[Delivery City]))</f>
        <v>5</v>
      </c>
      <c r="D906" s="1" t="s">
        <v>154</v>
      </c>
      <c r="E906" s="2">
        <v>45176.700694444444</v>
      </c>
      <c r="F906" s="1" t="s">
        <v>14</v>
      </c>
      <c r="G906" s="1" t="s">
        <v>97</v>
      </c>
      <c r="H906" s="20">
        <f>IFERROR(Delivery[[#This Row],[Delivery Time (min)]]/COUNTIFS(Delivery[Driver ID],Delivery[[#This Row],[Driver ID]]),"")</f>
        <v>6.75</v>
      </c>
      <c r="I906" s="17" t="str">
        <f>IFERROR((IF(COUNTIFS(Delivery[Driver ID], Delivery[[#This Row],[Driver ID]]) &lt; 16, "Under Utilized","Utilized")), "")</f>
        <v>Utilized</v>
      </c>
      <c r="J906" s="1" t="s">
        <v>34</v>
      </c>
      <c r="K906" s="1" t="s">
        <v>17</v>
      </c>
      <c r="L906" s="1">
        <v>108</v>
      </c>
      <c r="M906" s="1">
        <v>23</v>
      </c>
      <c r="N906" s="1">
        <f>Delivery[[#This Row],[Delivery Time (min)]]-Delivery[[#This Row],[Delays (min)]]</f>
        <v>85</v>
      </c>
      <c r="O906" s="1" t="str">
        <f>IF(Delivery[[#This Row],[Delays (min)]]&gt;0,"Delayed", "On time")</f>
        <v>Delayed</v>
      </c>
      <c r="P906" s="1" t="str">
        <f>IF(Delivery[[#This Row],[Delays (min)]]&gt;15, "Extremely Delayed", IF(Delivery[[#This Row],[Delays (min)]]=0, "On time",  "Delayed"))</f>
        <v>Extremely Delayed</v>
      </c>
      <c r="Q906" s="1">
        <f>COUNTA(_xlfn.UNIQUE(Delivery[Driver ID]))</f>
        <v>100</v>
      </c>
      <c r="R906" s="1" t="s">
        <v>30</v>
      </c>
      <c r="S906" s="1">
        <f>COUNTA(_xlfn.UNIQUE(Delivery[Route]))</f>
        <v>5</v>
      </c>
      <c r="T906" s="1" t="s">
        <v>19</v>
      </c>
      <c r="U906" s="1" t="s">
        <v>27</v>
      </c>
      <c r="V906" s="1" t="s">
        <v>41</v>
      </c>
      <c r="W906" s="2">
        <v>45170.720833333333</v>
      </c>
    </row>
    <row r="907" spans="1:23" ht="15.75" customHeight="1" x14ac:dyDescent="0.35">
      <c r="A907" s="1">
        <v>1906</v>
      </c>
      <c r="B907" s="1" t="s">
        <v>977</v>
      </c>
      <c r="C907" s="1">
        <f>COUNTA(_xlfn.UNIQUE(Delivery[Delivery City]))</f>
        <v>5</v>
      </c>
      <c r="D907" s="1" t="s">
        <v>167</v>
      </c>
      <c r="E907" s="2">
        <v>45170.456944444442</v>
      </c>
      <c r="F907" s="1" t="s">
        <v>38</v>
      </c>
      <c r="G907" s="1" t="s">
        <v>133</v>
      </c>
      <c r="H907" s="20">
        <f>IFERROR(Delivery[[#This Row],[Delivery Time (min)]]/COUNTIFS(Delivery[Driver ID],Delivery[[#This Row],[Driver ID]]),"")</f>
        <v>4.8125</v>
      </c>
      <c r="I907" s="17" t="str">
        <f>IFERROR((IF(COUNTIFS(Delivery[Driver ID], Delivery[[#This Row],[Driver ID]]) &lt; 16, "Under Utilized","Utilized")), "")</f>
        <v>Utilized</v>
      </c>
      <c r="J907" s="1" t="s">
        <v>23</v>
      </c>
      <c r="K907" s="1" t="s">
        <v>47</v>
      </c>
      <c r="L907" s="1">
        <v>77</v>
      </c>
      <c r="M907" s="1">
        <v>3</v>
      </c>
      <c r="N907" s="1">
        <f>Delivery[[#This Row],[Delivery Time (min)]]-Delivery[[#This Row],[Delays (min)]]</f>
        <v>74</v>
      </c>
      <c r="O907" s="1" t="str">
        <f>IF(Delivery[[#This Row],[Delays (min)]]&gt;0,"Delayed", "On time")</f>
        <v>Delayed</v>
      </c>
      <c r="P907" s="1" t="str">
        <f>IF(Delivery[[#This Row],[Delays (min)]]&gt;15, "Extremely Delayed", IF(Delivery[[#This Row],[Delays (min)]]=0, "On time",  "Delayed"))</f>
        <v>Delayed</v>
      </c>
      <c r="Q907" s="1">
        <f>COUNTA(_xlfn.UNIQUE(Delivery[Driver ID]))</f>
        <v>100</v>
      </c>
      <c r="R907" s="1" t="s">
        <v>30</v>
      </c>
      <c r="S907" s="1">
        <f>COUNTA(_xlfn.UNIQUE(Delivery[Route]))</f>
        <v>5</v>
      </c>
      <c r="T907" s="1" t="s">
        <v>43</v>
      </c>
      <c r="U907" s="1" t="s">
        <v>27</v>
      </c>
      <c r="V907" s="1" t="s">
        <v>41</v>
      </c>
      <c r="W907" s="2">
        <v>45170.475694444445</v>
      </c>
    </row>
    <row r="908" spans="1:23" ht="15.75" customHeight="1" x14ac:dyDescent="0.35">
      <c r="A908" s="1">
        <v>1907</v>
      </c>
      <c r="B908" s="1" t="s">
        <v>978</v>
      </c>
      <c r="C908" s="1">
        <f>COUNTA(_xlfn.UNIQUE(Delivery[Delivery City]))</f>
        <v>5</v>
      </c>
      <c r="D908" s="1" t="s">
        <v>154</v>
      </c>
      <c r="E908" s="2">
        <v>45177.441666666666</v>
      </c>
      <c r="F908" s="1" t="s">
        <v>14</v>
      </c>
      <c r="G908" s="1" t="s">
        <v>127</v>
      </c>
      <c r="H908" s="20">
        <f>IFERROR(Delivery[[#This Row],[Delivery Time (min)]]/COUNTIFS(Delivery[Driver ID],Delivery[[#This Row],[Driver ID]]),"")</f>
        <v>8.3333333333333339</v>
      </c>
      <c r="I908" s="17" t="str">
        <f>IFERROR((IF(COUNTIFS(Delivery[Driver ID], Delivery[[#This Row],[Driver ID]]) &lt; 16, "Under Utilized","Utilized")), "")</f>
        <v>Under Utilized</v>
      </c>
      <c r="J908" s="1" t="s">
        <v>16</v>
      </c>
      <c r="K908" s="1" t="s">
        <v>29</v>
      </c>
      <c r="L908" s="1">
        <v>125</v>
      </c>
      <c r="M908" s="1">
        <v>8</v>
      </c>
      <c r="N908" s="1">
        <f>Delivery[[#This Row],[Delivery Time (min)]]-Delivery[[#This Row],[Delays (min)]]</f>
        <v>117</v>
      </c>
      <c r="O908" s="1" t="str">
        <f>IF(Delivery[[#This Row],[Delays (min)]]&gt;0,"Delayed", "On time")</f>
        <v>Delayed</v>
      </c>
      <c r="P908" s="1" t="str">
        <f>IF(Delivery[[#This Row],[Delays (min)]]&gt;15, "Extremely Delayed", IF(Delivery[[#This Row],[Delays (min)]]=0, "On time",  "Delayed"))</f>
        <v>Delayed</v>
      </c>
      <c r="Q908" s="1">
        <f>COUNTA(_xlfn.UNIQUE(Delivery[Driver ID]))</f>
        <v>100</v>
      </c>
      <c r="R908" s="1" t="s">
        <v>30</v>
      </c>
      <c r="S908" s="1">
        <f>COUNTA(_xlfn.UNIQUE(Delivery[Route]))</f>
        <v>5</v>
      </c>
      <c r="T908" s="1" t="s">
        <v>26</v>
      </c>
      <c r="U908" s="1" t="s">
        <v>36</v>
      </c>
      <c r="V908" s="1" t="s">
        <v>37</v>
      </c>
      <c r="W908" s="2">
        <v>45170.506944444445</v>
      </c>
    </row>
    <row r="909" spans="1:23" ht="15.75" customHeight="1" x14ac:dyDescent="0.35">
      <c r="A909" s="1">
        <v>1908</v>
      </c>
      <c r="B909" s="1" t="s">
        <v>979</v>
      </c>
      <c r="C909" s="1">
        <f>COUNTA(_xlfn.UNIQUE(Delivery[Delivery City]))</f>
        <v>5</v>
      </c>
      <c r="D909" s="1" t="s">
        <v>167</v>
      </c>
      <c r="E909" s="2">
        <v>45172.473611111112</v>
      </c>
      <c r="F909" s="1" t="s">
        <v>14</v>
      </c>
      <c r="G909" s="1" t="s">
        <v>105</v>
      </c>
      <c r="H909" s="20">
        <f>IFERROR(Delivery[[#This Row],[Delivery Time (min)]]/COUNTIFS(Delivery[Driver ID],Delivery[[#This Row],[Driver ID]]),"")</f>
        <v>13.666666666666666</v>
      </c>
      <c r="I909" s="17" t="str">
        <f>IFERROR((IF(COUNTIFS(Delivery[Driver ID], Delivery[[#This Row],[Driver ID]]) &lt; 16, "Under Utilized","Utilized")), "")</f>
        <v>Under Utilized</v>
      </c>
      <c r="J909" s="1" t="s">
        <v>34</v>
      </c>
      <c r="K909" s="1" t="s">
        <v>24</v>
      </c>
      <c r="L909" s="1">
        <v>205</v>
      </c>
      <c r="M909" s="1">
        <v>2</v>
      </c>
      <c r="N909" s="1">
        <f>Delivery[[#This Row],[Delivery Time (min)]]-Delivery[[#This Row],[Delays (min)]]</f>
        <v>203</v>
      </c>
      <c r="O909" s="1" t="str">
        <f>IF(Delivery[[#This Row],[Delays (min)]]&gt;0,"Delayed", "On time")</f>
        <v>Delayed</v>
      </c>
      <c r="P909" s="1" t="str">
        <f>IF(Delivery[[#This Row],[Delays (min)]]&gt;15, "Extremely Delayed", IF(Delivery[[#This Row],[Delays (min)]]=0, "On time",  "Delayed"))</f>
        <v>Delayed</v>
      </c>
      <c r="Q909" s="1">
        <f>COUNTA(_xlfn.UNIQUE(Delivery[Driver ID]))</f>
        <v>100</v>
      </c>
      <c r="R909" s="1" t="s">
        <v>25</v>
      </c>
      <c r="S909" s="1">
        <f>COUNTA(_xlfn.UNIQUE(Delivery[Route]))</f>
        <v>5</v>
      </c>
      <c r="T909" s="1" t="s">
        <v>19</v>
      </c>
      <c r="U909" s="1" t="s">
        <v>36</v>
      </c>
      <c r="V909" s="1" t="s">
        <v>21</v>
      </c>
      <c r="W909" s="2">
        <v>45170.689583333333</v>
      </c>
    </row>
    <row r="910" spans="1:23" ht="15.75" customHeight="1" x14ac:dyDescent="0.35">
      <c r="A910" s="1">
        <v>1909</v>
      </c>
      <c r="B910" s="1" t="s">
        <v>285</v>
      </c>
      <c r="C910" s="1">
        <f>COUNTA(_xlfn.UNIQUE(Delivery[Delivery City]))</f>
        <v>5</v>
      </c>
      <c r="D910" s="1" t="s">
        <v>159</v>
      </c>
      <c r="E910" s="2">
        <v>45175.568749999999</v>
      </c>
      <c r="F910" s="1" t="s">
        <v>38</v>
      </c>
      <c r="G910" s="1" t="s">
        <v>59</v>
      </c>
      <c r="H910" s="20">
        <f>IFERROR(Delivery[[#This Row],[Delivery Time (min)]]/COUNTIFS(Delivery[Driver ID],Delivery[[#This Row],[Driver ID]]),"")</f>
        <v>12.8</v>
      </c>
      <c r="I910" s="17" t="str">
        <f>IFERROR((IF(COUNTIFS(Delivery[Driver ID], Delivery[[#This Row],[Driver ID]]) &lt; 16, "Under Utilized","Utilized")), "")</f>
        <v>Under Utilized</v>
      </c>
      <c r="J910" s="1" t="s">
        <v>34</v>
      </c>
      <c r="K910" s="1" t="s">
        <v>17</v>
      </c>
      <c r="L910" s="1">
        <v>128</v>
      </c>
      <c r="M910" s="1">
        <v>17</v>
      </c>
      <c r="N910" s="1">
        <f>Delivery[[#This Row],[Delivery Time (min)]]-Delivery[[#This Row],[Delays (min)]]</f>
        <v>111</v>
      </c>
      <c r="O910" s="1" t="str">
        <f>IF(Delivery[[#This Row],[Delays (min)]]&gt;0,"Delayed", "On time")</f>
        <v>Delayed</v>
      </c>
      <c r="P910" s="1" t="str">
        <f>IF(Delivery[[#This Row],[Delays (min)]]&gt;15, "Extremely Delayed", IF(Delivery[[#This Row],[Delays (min)]]=0, "On time",  "Delayed"))</f>
        <v>Extremely Delayed</v>
      </c>
      <c r="Q910" s="1">
        <f>COUNTA(_xlfn.UNIQUE(Delivery[Driver ID]))</f>
        <v>100</v>
      </c>
      <c r="R910" s="1" t="s">
        <v>30</v>
      </c>
      <c r="S910" s="1">
        <f>COUNTA(_xlfn.UNIQUE(Delivery[Route]))</f>
        <v>5</v>
      </c>
      <c r="T910" s="1" t="s">
        <v>19</v>
      </c>
      <c r="U910" s="1" t="s">
        <v>27</v>
      </c>
      <c r="V910" s="1" t="s">
        <v>21</v>
      </c>
      <c r="W910" s="2">
        <v>45170.372916666667</v>
      </c>
    </row>
    <row r="911" spans="1:23" ht="15.75" customHeight="1" x14ac:dyDescent="0.35">
      <c r="A911" s="1">
        <v>1910</v>
      </c>
      <c r="B911" s="1" t="s">
        <v>930</v>
      </c>
      <c r="C911" s="1">
        <f>COUNTA(_xlfn.UNIQUE(Delivery[Delivery City]))</f>
        <v>5</v>
      </c>
      <c r="D911" s="1" t="s">
        <v>156</v>
      </c>
      <c r="E911" s="2">
        <v>45173.498611111114</v>
      </c>
      <c r="F911" s="1" t="s">
        <v>14</v>
      </c>
      <c r="G911" s="1" t="s">
        <v>62</v>
      </c>
      <c r="H911" s="20">
        <f>IFERROR(Delivery[[#This Row],[Delivery Time (min)]]/COUNTIFS(Delivery[Driver ID],Delivery[[#This Row],[Driver ID]]),"")</f>
        <v>15.692307692307692</v>
      </c>
      <c r="I911" s="17" t="str">
        <f>IFERROR((IF(COUNTIFS(Delivery[Driver ID], Delivery[[#This Row],[Driver ID]]) &lt; 16, "Under Utilized","Utilized")), "")</f>
        <v>Under Utilized</v>
      </c>
      <c r="J911" s="1" t="s">
        <v>16</v>
      </c>
      <c r="K911" s="1" t="s">
        <v>47</v>
      </c>
      <c r="L911" s="1">
        <v>204</v>
      </c>
      <c r="M911" s="1">
        <v>17</v>
      </c>
      <c r="N911" s="1">
        <f>Delivery[[#This Row],[Delivery Time (min)]]-Delivery[[#This Row],[Delays (min)]]</f>
        <v>187</v>
      </c>
      <c r="O911" s="1" t="str">
        <f>IF(Delivery[[#This Row],[Delays (min)]]&gt;0,"Delayed", "On time")</f>
        <v>Delayed</v>
      </c>
      <c r="P911" s="1" t="str">
        <f>IF(Delivery[[#This Row],[Delays (min)]]&gt;15, "Extremely Delayed", IF(Delivery[[#This Row],[Delays (min)]]=0, "On time",  "Delayed"))</f>
        <v>Extremely Delayed</v>
      </c>
      <c r="Q911" s="1">
        <f>COUNTA(_xlfn.UNIQUE(Delivery[Driver ID]))</f>
        <v>100</v>
      </c>
      <c r="R911" s="1" t="s">
        <v>30</v>
      </c>
      <c r="S911" s="1">
        <f>COUNTA(_xlfn.UNIQUE(Delivery[Route]))</f>
        <v>5</v>
      </c>
      <c r="T911" s="1" t="s">
        <v>19</v>
      </c>
      <c r="U911" s="1" t="s">
        <v>27</v>
      </c>
      <c r="V911" s="1" t="s">
        <v>37</v>
      </c>
      <c r="W911" s="2">
        <v>45170.675000000003</v>
      </c>
    </row>
    <row r="912" spans="1:23" ht="15.75" customHeight="1" x14ac:dyDescent="0.35">
      <c r="A912" s="1">
        <v>1911</v>
      </c>
      <c r="B912" s="1" t="s">
        <v>980</v>
      </c>
      <c r="C912" s="1">
        <f>COUNTA(_xlfn.UNIQUE(Delivery[Delivery City]))</f>
        <v>5</v>
      </c>
      <c r="D912" s="1" t="s">
        <v>167</v>
      </c>
      <c r="E912" s="2">
        <v>45172.423611111109</v>
      </c>
      <c r="F912" s="1" t="s">
        <v>14</v>
      </c>
      <c r="G912" s="1" t="s">
        <v>118</v>
      </c>
      <c r="H912" s="20">
        <f>IFERROR(Delivery[[#This Row],[Delivery Time (min)]]/COUNTIFS(Delivery[Driver ID],Delivery[[#This Row],[Driver ID]]),"")</f>
        <v>5.5454545454545459</v>
      </c>
      <c r="I912" s="17" t="str">
        <f>IFERROR((IF(COUNTIFS(Delivery[Driver ID], Delivery[[#This Row],[Driver ID]]) &lt; 16, "Under Utilized","Utilized")), "")</f>
        <v>Under Utilized</v>
      </c>
      <c r="J912" s="1" t="s">
        <v>34</v>
      </c>
      <c r="K912" s="1" t="s">
        <v>29</v>
      </c>
      <c r="L912" s="1">
        <v>61</v>
      </c>
      <c r="M912" s="1">
        <v>20</v>
      </c>
      <c r="N912" s="1">
        <f>Delivery[[#This Row],[Delivery Time (min)]]-Delivery[[#This Row],[Delays (min)]]</f>
        <v>41</v>
      </c>
      <c r="O912" s="1" t="str">
        <f>IF(Delivery[[#This Row],[Delays (min)]]&gt;0,"Delayed", "On time")</f>
        <v>Delayed</v>
      </c>
      <c r="P912" s="1" t="str">
        <f>IF(Delivery[[#This Row],[Delays (min)]]&gt;15, "Extremely Delayed", IF(Delivery[[#This Row],[Delays (min)]]=0, "On time",  "Delayed"))</f>
        <v>Extremely Delayed</v>
      </c>
      <c r="Q912" s="1">
        <f>COUNTA(_xlfn.UNIQUE(Delivery[Driver ID]))</f>
        <v>100</v>
      </c>
      <c r="R912" s="1" t="s">
        <v>25</v>
      </c>
      <c r="S912" s="1">
        <f>COUNTA(_xlfn.UNIQUE(Delivery[Route]))</f>
        <v>5</v>
      </c>
      <c r="T912" s="1" t="s">
        <v>43</v>
      </c>
      <c r="U912" s="1" t="s">
        <v>36</v>
      </c>
      <c r="V912" s="1" t="s">
        <v>21</v>
      </c>
      <c r="W912" s="2">
        <v>45170.410416666666</v>
      </c>
    </row>
    <row r="913" spans="1:23" ht="15.75" customHeight="1" x14ac:dyDescent="0.35">
      <c r="A913" s="1">
        <v>1912</v>
      </c>
      <c r="B913" s="1" t="s">
        <v>981</v>
      </c>
      <c r="C913" s="1">
        <f>COUNTA(_xlfn.UNIQUE(Delivery[Delivery City]))</f>
        <v>5</v>
      </c>
      <c r="D913" s="1" t="s">
        <v>156</v>
      </c>
      <c r="E913" s="2">
        <v>45173.634722222225</v>
      </c>
      <c r="F913" s="1" t="s">
        <v>14</v>
      </c>
      <c r="G913" s="1" t="s">
        <v>46</v>
      </c>
      <c r="H913" s="20">
        <f>IFERROR(Delivery[[#This Row],[Delivery Time (min)]]/COUNTIFS(Delivery[Driver ID],Delivery[[#This Row],[Driver ID]]),"")</f>
        <v>4.4736842105263159</v>
      </c>
      <c r="I913" s="17" t="str">
        <f>IFERROR((IF(COUNTIFS(Delivery[Driver ID], Delivery[[#This Row],[Driver ID]]) &lt; 16, "Under Utilized","Utilized")), "")</f>
        <v>Utilized</v>
      </c>
      <c r="J913" s="1" t="s">
        <v>16</v>
      </c>
      <c r="K913" s="1" t="s">
        <v>35</v>
      </c>
      <c r="L913" s="1">
        <v>85</v>
      </c>
      <c r="M913" s="1">
        <v>2</v>
      </c>
      <c r="N913" s="1">
        <f>Delivery[[#This Row],[Delivery Time (min)]]-Delivery[[#This Row],[Delays (min)]]</f>
        <v>83</v>
      </c>
      <c r="O913" s="1" t="str">
        <f>IF(Delivery[[#This Row],[Delays (min)]]&gt;0,"Delayed", "On time")</f>
        <v>Delayed</v>
      </c>
      <c r="P913" s="1" t="str">
        <f>IF(Delivery[[#This Row],[Delays (min)]]&gt;15, "Extremely Delayed", IF(Delivery[[#This Row],[Delays (min)]]=0, "On time",  "Delayed"))</f>
        <v>Delayed</v>
      </c>
      <c r="Q913" s="1">
        <f>COUNTA(_xlfn.UNIQUE(Delivery[Driver ID]))</f>
        <v>100</v>
      </c>
      <c r="R913" s="1" t="s">
        <v>18</v>
      </c>
      <c r="S913" s="1">
        <f>COUNTA(_xlfn.UNIQUE(Delivery[Route]))</f>
        <v>5</v>
      </c>
      <c r="T913" s="1" t="s">
        <v>40</v>
      </c>
      <c r="U913" s="1" t="s">
        <v>36</v>
      </c>
      <c r="V913" s="1" t="s">
        <v>21</v>
      </c>
      <c r="W913" s="2">
        <v>45170.42083333333</v>
      </c>
    </row>
    <row r="914" spans="1:23" ht="15.75" customHeight="1" x14ac:dyDescent="0.35">
      <c r="A914" s="1">
        <v>1913</v>
      </c>
      <c r="B914" s="1" t="s">
        <v>757</v>
      </c>
      <c r="C914" s="1">
        <f>COUNTA(_xlfn.UNIQUE(Delivery[Delivery City]))</f>
        <v>5</v>
      </c>
      <c r="D914" s="1" t="s">
        <v>150</v>
      </c>
      <c r="E914" s="2">
        <v>45172.693055555559</v>
      </c>
      <c r="F914" s="1" t="s">
        <v>38</v>
      </c>
      <c r="G914" s="1" t="s">
        <v>31</v>
      </c>
      <c r="H914" s="20">
        <f>IFERROR(Delivery[[#This Row],[Delivery Time (min)]]/COUNTIFS(Delivery[Driver ID],Delivery[[#This Row],[Driver ID]]),"")</f>
        <v>4</v>
      </c>
      <c r="I914" s="17" t="str">
        <f>IFERROR((IF(COUNTIFS(Delivery[Driver ID], Delivery[[#This Row],[Driver ID]]) &lt; 16, "Under Utilized","Utilized")), "")</f>
        <v>Utilized</v>
      </c>
      <c r="J914" s="1" t="s">
        <v>16</v>
      </c>
      <c r="K914" s="1" t="s">
        <v>47</v>
      </c>
      <c r="L914" s="1">
        <v>68</v>
      </c>
      <c r="M914" s="1">
        <v>14</v>
      </c>
      <c r="N914" s="1">
        <f>Delivery[[#This Row],[Delivery Time (min)]]-Delivery[[#This Row],[Delays (min)]]</f>
        <v>54</v>
      </c>
      <c r="O914" s="1" t="str">
        <f>IF(Delivery[[#This Row],[Delays (min)]]&gt;0,"Delayed", "On time")</f>
        <v>Delayed</v>
      </c>
      <c r="P914" s="1" t="str">
        <f>IF(Delivery[[#This Row],[Delays (min)]]&gt;15, "Extremely Delayed", IF(Delivery[[#This Row],[Delays (min)]]=0, "On time",  "Delayed"))</f>
        <v>Delayed</v>
      </c>
      <c r="Q914" s="1">
        <f>COUNTA(_xlfn.UNIQUE(Delivery[Driver ID]))</f>
        <v>100</v>
      </c>
      <c r="R914" s="1" t="s">
        <v>18</v>
      </c>
      <c r="S914" s="1">
        <f>COUNTA(_xlfn.UNIQUE(Delivery[Route]))</f>
        <v>5</v>
      </c>
      <c r="T914" s="1" t="s">
        <v>40</v>
      </c>
      <c r="U914" s="1" t="s">
        <v>20</v>
      </c>
      <c r="V914" s="1" t="s">
        <v>21</v>
      </c>
      <c r="W914" s="2">
        <v>45170.677083333336</v>
      </c>
    </row>
    <row r="915" spans="1:23" ht="15.75" customHeight="1" x14ac:dyDescent="0.35">
      <c r="A915" s="1">
        <v>1914</v>
      </c>
      <c r="B915" s="1" t="s">
        <v>982</v>
      </c>
      <c r="C915" s="1">
        <f>COUNTA(_xlfn.UNIQUE(Delivery[Delivery City]))</f>
        <v>5</v>
      </c>
      <c r="D915" s="1" t="s">
        <v>156</v>
      </c>
      <c r="E915" s="2">
        <v>45175.345833333333</v>
      </c>
      <c r="F915" s="1" t="s">
        <v>14</v>
      </c>
      <c r="G915" s="1" t="s">
        <v>118</v>
      </c>
      <c r="H915" s="20">
        <f>IFERROR(Delivery[[#This Row],[Delivery Time (min)]]/COUNTIFS(Delivery[Driver ID],Delivery[[#This Row],[Driver ID]]),"")</f>
        <v>6.5454545454545459</v>
      </c>
      <c r="I915" s="17" t="str">
        <f>IFERROR((IF(COUNTIFS(Delivery[Driver ID], Delivery[[#This Row],[Driver ID]]) &lt; 16, "Under Utilized","Utilized")), "")</f>
        <v>Under Utilized</v>
      </c>
      <c r="J915" s="1" t="s">
        <v>34</v>
      </c>
      <c r="K915" s="1" t="s">
        <v>47</v>
      </c>
      <c r="L915" s="1">
        <v>72</v>
      </c>
      <c r="M915" s="1">
        <v>25</v>
      </c>
      <c r="N915" s="1">
        <f>Delivery[[#This Row],[Delivery Time (min)]]-Delivery[[#This Row],[Delays (min)]]</f>
        <v>47</v>
      </c>
      <c r="O915" s="1" t="str">
        <f>IF(Delivery[[#This Row],[Delays (min)]]&gt;0,"Delayed", "On time")</f>
        <v>Delayed</v>
      </c>
      <c r="P915" s="1" t="str">
        <f>IF(Delivery[[#This Row],[Delays (min)]]&gt;15, "Extremely Delayed", IF(Delivery[[#This Row],[Delays (min)]]=0, "On time",  "Delayed"))</f>
        <v>Extremely Delayed</v>
      </c>
      <c r="Q915" s="1">
        <f>COUNTA(_xlfn.UNIQUE(Delivery[Driver ID]))</f>
        <v>100</v>
      </c>
      <c r="R915" s="1" t="s">
        <v>30</v>
      </c>
      <c r="S915" s="1">
        <f>COUNTA(_xlfn.UNIQUE(Delivery[Route]))</f>
        <v>5</v>
      </c>
      <c r="T915" s="1" t="s">
        <v>32</v>
      </c>
      <c r="U915" s="1" t="s">
        <v>20</v>
      </c>
      <c r="V915" s="1" t="s">
        <v>37</v>
      </c>
      <c r="W915" s="2">
        <v>45170.526388888888</v>
      </c>
    </row>
    <row r="916" spans="1:23" ht="15.75" customHeight="1" x14ac:dyDescent="0.35">
      <c r="A916" s="1">
        <v>1915</v>
      </c>
      <c r="B916" s="1" t="s">
        <v>983</v>
      </c>
      <c r="C916" s="1">
        <f>COUNTA(_xlfn.UNIQUE(Delivery[Delivery City]))</f>
        <v>5</v>
      </c>
      <c r="D916" s="1" t="s">
        <v>159</v>
      </c>
      <c r="E916" s="2">
        <v>45173.655555555553</v>
      </c>
      <c r="F916" s="1" t="s">
        <v>14</v>
      </c>
      <c r="G916" s="1" t="s">
        <v>84</v>
      </c>
      <c r="H916" s="20">
        <f>IFERROR(Delivery[[#This Row],[Delivery Time (min)]]/COUNTIFS(Delivery[Driver ID],Delivery[[#This Row],[Driver ID]]),"")</f>
        <v>15.285714285714286</v>
      </c>
      <c r="I916" s="17" t="str">
        <f>IFERROR((IF(COUNTIFS(Delivery[Driver ID], Delivery[[#This Row],[Driver ID]]) &lt; 16, "Under Utilized","Utilized")), "")</f>
        <v>Under Utilized</v>
      </c>
      <c r="J916" s="1" t="s">
        <v>16</v>
      </c>
      <c r="K916" s="1" t="s">
        <v>29</v>
      </c>
      <c r="L916" s="1">
        <v>214</v>
      </c>
      <c r="M916" s="1">
        <v>13</v>
      </c>
      <c r="N916" s="1">
        <f>Delivery[[#This Row],[Delivery Time (min)]]-Delivery[[#This Row],[Delays (min)]]</f>
        <v>201</v>
      </c>
      <c r="O916" s="1" t="str">
        <f>IF(Delivery[[#This Row],[Delays (min)]]&gt;0,"Delayed", "On time")</f>
        <v>Delayed</v>
      </c>
      <c r="P916" s="1" t="str">
        <f>IF(Delivery[[#This Row],[Delays (min)]]&gt;15, "Extremely Delayed", IF(Delivery[[#This Row],[Delays (min)]]=0, "On time",  "Delayed"))</f>
        <v>Delayed</v>
      </c>
      <c r="Q916" s="1">
        <f>COUNTA(_xlfn.UNIQUE(Delivery[Driver ID]))</f>
        <v>100</v>
      </c>
      <c r="R916" s="1" t="s">
        <v>25</v>
      </c>
      <c r="S916" s="1">
        <f>COUNTA(_xlfn.UNIQUE(Delivery[Route]))</f>
        <v>5</v>
      </c>
      <c r="T916" s="1" t="s">
        <v>40</v>
      </c>
      <c r="U916" s="1" t="s">
        <v>36</v>
      </c>
      <c r="V916" s="1" t="s">
        <v>37</v>
      </c>
      <c r="W916" s="2">
        <v>45170.634722222225</v>
      </c>
    </row>
    <row r="917" spans="1:23" ht="15.75" customHeight="1" x14ac:dyDescent="0.35">
      <c r="A917" s="1">
        <v>1916</v>
      </c>
      <c r="B917" s="1" t="s">
        <v>984</v>
      </c>
      <c r="C917" s="1">
        <f>COUNTA(_xlfn.UNIQUE(Delivery[Delivery City]))</f>
        <v>5</v>
      </c>
      <c r="D917" s="1" t="s">
        <v>159</v>
      </c>
      <c r="E917" s="2">
        <v>45172.551388888889</v>
      </c>
      <c r="F917" s="1" t="s">
        <v>38</v>
      </c>
      <c r="G917" s="1" t="s">
        <v>86</v>
      </c>
      <c r="H917" s="20">
        <f>IFERROR(Delivery[[#This Row],[Delivery Time (min)]]/COUNTIFS(Delivery[Driver ID],Delivery[[#This Row],[Driver ID]]),"")</f>
        <v>11.411764705882353</v>
      </c>
      <c r="I917" s="17" t="str">
        <f>IFERROR((IF(COUNTIFS(Delivery[Driver ID], Delivery[[#This Row],[Driver ID]]) &lt; 16, "Under Utilized","Utilized")), "")</f>
        <v>Utilized</v>
      </c>
      <c r="J917" s="1" t="s">
        <v>34</v>
      </c>
      <c r="K917" s="1" t="s">
        <v>24</v>
      </c>
      <c r="L917" s="1">
        <v>194</v>
      </c>
      <c r="M917" s="1">
        <v>12</v>
      </c>
      <c r="N917" s="1">
        <f>Delivery[[#This Row],[Delivery Time (min)]]-Delivery[[#This Row],[Delays (min)]]</f>
        <v>182</v>
      </c>
      <c r="O917" s="1" t="str">
        <f>IF(Delivery[[#This Row],[Delays (min)]]&gt;0,"Delayed", "On time")</f>
        <v>Delayed</v>
      </c>
      <c r="P917" s="1" t="str">
        <f>IF(Delivery[[#This Row],[Delays (min)]]&gt;15, "Extremely Delayed", IF(Delivery[[#This Row],[Delays (min)]]=0, "On time",  "Delayed"))</f>
        <v>Delayed</v>
      </c>
      <c r="Q917" s="1">
        <f>COUNTA(_xlfn.UNIQUE(Delivery[Driver ID]))</f>
        <v>100</v>
      </c>
      <c r="R917" s="1" t="s">
        <v>25</v>
      </c>
      <c r="S917" s="1">
        <f>COUNTA(_xlfn.UNIQUE(Delivery[Route]))</f>
        <v>5</v>
      </c>
      <c r="T917" s="1" t="s">
        <v>43</v>
      </c>
      <c r="U917" s="1" t="s">
        <v>20</v>
      </c>
      <c r="V917" s="1" t="s">
        <v>21</v>
      </c>
      <c r="W917" s="2">
        <v>45170.383333333331</v>
      </c>
    </row>
    <row r="918" spans="1:23" ht="15.75" customHeight="1" x14ac:dyDescent="0.35">
      <c r="A918" s="1">
        <v>1917</v>
      </c>
      <c r="B918" s="1" t="s">
        <v>985</v>
      </c>
      <c r="C918" s="1">
        <f>COUNTA(_xlfn.UNIQUE(Delivery[Delivery City]))</f>
        <v>5</v>
      </c>
      <c r="D918" s="1" t="s">
        <v>154</v>
      </c>
      <c r="E918" s="2">
        <v>45176.477083333331</v>
      </c>
      <c r="F918" s="1" t="s">
        <v>14</v>
      </c>
      <c r="G918" s="1" t="s">
        <v>62</v>
      </c>
      <c r="H918" s="20">
        <f>IFERROR(Delivery[[#This Row],[Delivery Time (min)]]/COUNTIFS(Delivery[Driver ID],Delivery[[#This Row],[Driver ID]]),"")</f>
        <v>10.76923076923077</v>
      </c>
      <c r="I918" s="17" t="str">
        <f>IFERROR((IF(COUNTIFS(Delivery[Driver ID], Delivery[[#This Row],[Driver ID]]) &lt; 16, "Under Utilized","Utilized")), "")</f>
        <v>Under Utilized</v>
      </c>
      <c r="J918" s="1" t="s">
        <v>34</v>
      </c>
      <c r="K918" s="1" t="s">
        <v>29</v>
      </c>
      <c r="L918" s="1">
        <v>140</v>
      </c>
      <c r="M918" s="1">
        <v>3</v>
      </c>
      <c r="N918" s="1">
        <f>Delivery[[#This Row],[Delivery Time (min)]]-Delivery[[#This Row],[Delays (min)]]</f>
        <v>137</v>
      </c>
      <c r="O918" s="1" t="str">
        <f>IF(Delivery[[#This Row],[Delays (min)]]&gt;0,"Delayed", "On time")</f>
        <v>Delayed</v>
      </c>
      <c r="P918" s="1" t="str">
        <f>IF(Delivery[[#This Row],[Delays (min)]]&gt;15, "Extremely Delayed", IF(Delivery[[#This Row],[Delays (min)]]=0, "On time",  "Delayed"))</f>
        <v>Delayed</v>
      </c>
      <c r="Q918" s="1">
        <f>COUNTA(_xlfn.UNIQUE(Delivery[Driver ID]))</f>
        <v>100</v>
      </c>
      <c r="R918" s="1" t="s">
        <v>18</v>
      </c>
      <c r="S918" s="1">
        <f>COUNTA(_xlfn.UNIQUE(Delivery[Route]))</f>
        <v>5</v>
      </c>
      <c r="T918" s="1" t="s">
        <v>19</v>
      </c>
      <c r="U918" s="1" t="s">
        <v>27</v>
      </c>
      <c r="V918" s="1" t="s">
        <v>37</v>
      </c>
      <c r="W918" s="2">
        <v>45170.579861111109</v>
      </c>
    </row>
    <row r="919" spans="1:23" ht="15.75" customHeight="1" x14ac:dyDescent="0.35">
      <c r="A919" s="1">
        <v>1918</v>
      </c>
      <c r="B919" s="1" t="s">
        <v>331</v>
      </c>
      <c r="C919" s="1">
        <f>COUNTA(_xlfn.UNIQUE(Delivery[Delivery City]))</f>
        <v>5</v>
      </c>
      <c r="D919" s="1" t="s">
        <v>156</v>
      </c>
      <c r="E919" s="2">
        <v>45175.397222222222</v>
      </c>
      <c r="F919" s="1" t="s">
        <v>14</v>
      </c>
      <c r="G919" s="1" t="s">
        <v>51</v>
      </c>
      <c r="H919" s="20">
        <f>IFERROR(Delivery[[#This Row],[Delivery Time (min)]]/COUNTIFS(Delivery[Driver ID],Delivery[[#This Row],[Driver ID]]),"")</f>
        <v>8.1538461538461533</v>
      </c>
      <c r="I919" s="17" t="str">
        <f>IFERROR((IF(COUNTIFS(Delivery[Driver ID], Delivery[[#This Row],[Driver ID]]) &lt; 16, "Under Utilized","Utilized")), "")</f>
        <v>Under Utilized</v>
      </c>
      <c r="J919" s="1" t="s">
        <v>16</v>
      </c>
      <c r="K919" s="1" t="s">
        <v>24</v>
      </c>
      <c r="L919" s="1">
        <v>106</v>
      </c>
      <c r="M919" s="1">
        <v>14</v>
      </c>
      <c r="N919" s="1">
        <f>Delivery[[#This Row],[Delivery Time (min)]]-Delivery[[#This Row],[Delays (min)]]</f>
        <v>92</v>
      </c>
      <c r="O919" s="1" t="str">
        <f>IF(Delivery[[#This Row],[Delays (min)]]&gt;0,"Delayed", "On time")</f>
        <v>Delayed</v>
      </c>
      <c r="P919" s="1" t="str">
        <f>IF(Delivery[[#This Row],[Delays (min)]]&gt;15, "Extremely Delayed", IF(Delivery[[#This Row],[Delays (min)]]=0, "On time",  "Delayed"))</f>
        <v>Delayed</v>
      </c>
      <c r="Q919" s="1">
        <f>COUNTA(_xlfn.UNIQUE(Delivery[Driver ID]))</f>
        <v>100</v>
      </c>
      <c r="R919" s="1" t="s">
        <v>30</v>
      </c>
      <c r="S919" s="1">
        <f>COUNTA(_xlfn.UNIQUE(Delivery[Route]))</f>
        <v>5</v>
      </c>
      <c r="T919" s="1" t="s">
        <v>26</v>
      </c>
      <c r="U919" s="1" t="s">
        <v>27</v>
      </c>
      <c r="V919" s="1" t="s">
        <v>21</v>
      </c>
      <c r="W919" s="2">
        <v>45170.603472222225</v>
      </c>
    </row>
    <row r="920" spans="1:23" ht="15.75" customHeight="1" x14ac:dyDescent="0.35">
      <c r="A920" s="1">
        <v>1919</v>
      </c>
      <c r="B920" s="1" t="s">
        <v>332</v>
      </c>
      <c r="C920" s="1">
        <f>COUNTA(_xlfn.UNIQUE(Delivery[Delivery City]))</f>
        <v>5</v>
      </c>
      <c r="D920" s="1" t="s">
        <v>156</v>
      </c>
      <c r="E920" s="2">
        <v>45176.354166666664</v>
      </c>
      <c r="F920" s="1" t="s">
        <v>38</v>
      </c>
      <c r="G920" s="1" t="s">
        <v>117</v>
      </c>
      <c r="H920" s="20">
        <f>IFERROR(Delivery[[#This Row],[Delivery Time (min)]]/COUNTIFS(Delivery[Driver ID],Delivery[[#This Row],[Driver ID]]),"")</f>
        <v>6.4210526315789478</v>
      </c>
      <c r="I920" s="17" t="str">
        <f>IFERROR((IF(COUNTIFS(Delivery[Driver ID], Delivery[[#This Row],[Driver ID]]) &lt; 16, "Under Utilized","Utilized")), "")</f>
        <v>Utilized</v>
      </c>
      <c r="J920" s="1" t="s">
        <v>23</v>
      </c>
      <c r="K920" s="1" t="s">
        <v>17</v>
      </c>
      <c r="L920" s="1">
        <v>122</v>
      </c>
      <c r="M920" s="1">
        <v>6</v>
      </c>
      <c r="N920" s="1">
        <f>Delivery[[#This Row],[Delivery Time (min)]]-Delivery[[#This Row],[Delays (min)]]</f>
        <v>116</v>
      </c>
      <c r="O920" s="1" t="str">
        <f>IF(Delivery[[#This Row],[Delays (min)]]&gt;0,"Delayed", "On time")</f>
        <v>Delayed</v>
      </c>
      <c r="P920" s="1" t="str">
        <f>IF(Delivery[[#This Row],[Delays (min)]]&gt;15, "Extremely Delayed", IF(Delivery[[#This Row],[Delays (min)]]=0, "On time",  "Delayed"))</f>
        <v>Delayed</v>
      </c>
      <c r="Q920" s="1">
        <f>COUNTA(_xlfn.UNIQUE(Delivery[Driver ID]))</f>
        <v>100</v>
      </c>
      <c r="R920" s="1" t="s">
        <v>25</v>
      </c>
      <c r="S920" s="1">
        <f>COUNTA(_xlfn.UNIQUE(Delivery[Route]))</f>
        <v>5</v>
      </c>
      <c r="T920" s="1" t="s">
        <v>40</v>
      </c>
      <c r="U920" s="1" t="s">
        <v>36</v>
      </c>
      <c r="V920" s="1" t="s">
        <v>37</v>
      </c>
      <c r="W920" s="2">
        <v>45170.592361111114</v>
      </c>
    </row>
    <row r="921" spans="1:23" ht="15.75" customHeight="1" x14ac:dyDescent="0.35">
      <c r="A921" s="1">
        <v>1920</v>
      </c>
      <c r="B921" s="1" t="s">
        <v>986</v>
      </c>
      <c r="C921" s="1">
        <f>COUNTA(_xlfn.UNIQUE(Delivery[Delivery City]))</f>
        <v>5</v>
      </c>
      <c r="D921" s="1" t="s">
        <v>167</v>
      </c>
      <c r="E921" s="2">
        <v>45170.415277777778</v>
      </c>
      <c r="F921" s="1" t="s">
        <v>14</v>
      </c>
      <c r="G921" s="1" t="s">
        <v>64</v>
      </c>
      <c r="H921" s="20">
        <f>IFERROR(Delivery[[#This Row],[Delivery Time (min)]]/COUNTIFS(Delivery[Driver ID],Delivery[[#This Row],[Driver ID]]),"")</f>
        <v>6.7142857142857144</v>
      </c>
      <c r="I921" s="17" t="str">
        <f>IFERROR((IF(COUNTIFS(Delivery[Driver ID], Delivery[[#This Row],[Driver ID]]) &lt; 16, "Under Utilized","Utilized")), "")</f>
        <v>Utilized</v>
      </c>
      <c r="J921" s="1" t="s">
        <v>23</v>
      </c>
      <c r="K921" s="1" t="s">
        <v>29</v>
      </c>
      <c r="L921" s="1">
        <v>141</v>
      </c>
      <c r="M921" s="1">
        <v>20</v>
      </c>
      <c r="N921" s="1">
        <f>Delivery[[#This Row],[Delivery Time (min)]]-Delivery[[#This Row],[Delays (min)]]</f>
        <v>121</v>
      </c>
      <c r="O921" s="1" t="str">
        <f>IF(Delivery[[#This Row],[Delays (min)]]&gt;0,"Delayed", "On time")</f>
        <v>Delayed</v>
      </c>
      <c r="P921" s="1" t="str">
        <f>IF(Delivery[[#This Row],[Delays (min)]]&gt;15, "Extremely Delayed", IF(Delivery[[#This Row],[Delays (min)]]=0, "On time",  "Delayed"))</f>
        <v>Extremely Delayed</v>
      </c>
      <c r="Q921" s="1">
        <f>COUNTA(_xlfn.UNIQUE(Delivery[Driver ID]))</f>
        <v>100</v>
      </c>
      <c r="R921" s="1" t="s">
        <v>18</v>
      </c>
      <c r="S921" s="1">
        <f>COUNTA(_xlfn.UNIQUE(Delivery[Route]))</f>
        <v>5</v>
      </c>
      <c r="T921" s="1" t="s">
        <v>43</v>
      </c>
      <c r="U921" s="1" t="s">
        <v>27</v>
      </c>
      <c r="V921" s="1" t="s">
        <v>37</v>
      </c>
      <c r="W921" s="2">
        <v>45170.564583333333</v>
      </c>
    </row>
    <row r="922" spans="1:23" ht="15.75" customHeight="1" x14ac:dyDescent="0.35">
      <c r="A922" s="1">
        <v>1921</v>
      </c>
      <c r="B922" s="1" t="s">
        <v>987</v>
      </c>
      <c r="C922" s="1">
        <f>COUNTA(_xlfn.UNIQUE(Delivery[Delivery City]))</f>
        <v>5</v>
      </c>
      <c r="D922" s="1" t="s">
        <v>154</v>
      </c>
      <c r="E922" s="2">
        <v>45170.686805555553</v>
      </c>
      <c r="F922" s="1" t="s">
        <v>14</v>
      </c>
      <c r="G922" s="1" t="s">
        <v>54</v>
      </c>
      <c r="H922" s="20">
        <f>IFERROR(Delivery[[#This Row],[Delivery Time (min)]]/COUNTIFS(Delivery[Driver ID],Delivery[[#This Row],[Driver ID]]),"")</f>
        <v>4.4666666666666668</v>
      </c>
      <c r="I922" s="17" t="str">
        <f>IFERROR((IF(COUNTIFS(Delivery[Driver ID], Delivery[[#This Row],[Driver ID]]) &lt; 16, "Under Utilized","Utilized")), "")</f>
        <v>Under Utilized</v>
      </c>
      <c r="J922" s="1" t="s">
        <v>23</v>
      </c>
      <c r="K922" s="1" t="s">
        <v>35</v>
      </c>
      <c r="L922" s="1">
        <v>67</v>
      </c>
      <c r="M922" s="1">
        <v>1</v>
      </c>
      <c r="N922" s="1">
        <f>Delivery[[#This Row],[Delivery Time (min)]]-Delivery[[#This Row],[Delays (min)]]</f>
        <v>66</v>
      </c>
      <c r="O922" s="1" t="str">
        <f>IF(Delivery[[#This Row],[Delays (min)]]&gt;0,"Delayed", "On time")</f>
        <v>Delayed</v>
      </c>
      <c r="P922" s="1" t="str">
        <f>IF(Delivery[[#This Row],[Delays (min)]]&gt;15, "Extremely Delayed", IF(Delivery[[#This Row],[Delays (min)]]=0, "On time",  "Delayed"))</f>
        <v>Delayed</v>
      </c>
      <c r="Q922" s="1">
        <f>COUNTA(_xlfn.UNIQUE(Delivery[Driver ID]))</f>
        <v>100</v>
      </c>
      <c r="R922" s="1" t="s">
        <v>18</v>
      </c>
      <c r="S922" s="1">
        <f>COUNTA(_xlfn.UNIQUE(Delivery[Route]))</f>
        <v>5</v>
      </c>
      <c r="T922" s="1" t="s">
        <v>32</v>
      </c>
      <c r="U922" s="1" t="s">
        <v>20</v>
      </c>
      <c r="V922" s="1" t="s">
        <v>21</v>
      </c>
      <c r="W922" s="2">
        <v>45170.390277777777</v>
      </c>
    </row>
    <row r="923" spans="1:23" ht="15.75" customHeight="1" x14ac:dyDescent="0.35">
      <c r="A923" s="1">
        <v>1922</v>
      </c>
      <c r="B923" s="1" t="s">
        <v>988</v>
      </c>
      <c r="C923" s="1">
        <f>COUNTA(_xlfn.UNIQUE(Delivery[Delivery City]))</f>
        <v>5</v>
      </c>
      <c r="D923" s="1" t="s">
        <v>167</v>
      </c>
      <c r="E923" s="2">
        <v>45176.674305555556</v>
      </c>
      <c r="F923" s="1" t="s">
        <v>38</v>
      </c>
      <c r="G923" s="1" t="s">
        <v>99</v>
      </c>
      <c r="H923" s="20">
        <f>IFERROR(Delivery[[#This Row],[Delivery Time (min)]]/COUNTIFS(Delivery[Driver ID],Delivery[[#This Row],[Driver ID]]),"")</f>
        <v>36.166666666666664</v>
      </c>
      <c r="I923" s="17" t="str">
        <f>IFERROR((IF(COUNTIFS(Delivery[Driver ID], Delivery[[#This Row],[Driver ID]]) &lt; 16, "Under Utilized","Utilized")), "")</f>
        <v>Under Utilized</v>
      </c>
      <c r="J923" s="1" t="s">
        <v>16</v>
      </c>
      <c r="K923" s="1" t="s">
        <v>17</v>
      </c>
      <c r="L923" s="1">
        <v>217</v>
      </c>
      <c r="M923" s="1">
        <v>3</v>
      </c>
      <c r="N923" s="1">
        <f>Delivery[[#This Row],[Delivery Time (min)]]-Delivery[[#This Row],[Delays (min)]]</f>
        <v>214</v>
      </c>
      <c r="O923" s="1" t="str">
        <f>IF(Delivery[[#This Row],[Delays (min)]]&gt;0,"Delayed", "On time")</f>
        <v>Delayed</v>
      </c>
      <c r="P923" s="1" t="str">
        <f>IF(Delivery[[#This Row],[Delays (min)]]&gt;15, "Extremely Delayed", IF(Delivery[[#This Row],[Delays (min)]]=0, "On time",  "Delayed"))</f>
        <v>Delayed</v>
      </c>
      <c r="Q923" s="1">
        <f>COUNTA(_xlfn.UNIQUE(Delivery[Driver ID]))</f>
        <v>100</v>
      </c>
      <c r="R923" s="1" t="s">
        <v>30</v>
      </c>
      <c r="S923" s="1">
        <f>COUNTA(_xlfn.UNIQUE(Delivery[Route]))</f>
        <v>5</v>
      </c>
      <c r="T923" s="1" t="s">
        <v>26</v>
      </c>
      <c r="U923" s="1" t="s">
        <v>36</v>
      </c>
      <c r="V923" s="1" t="s">
        <v>41</v>
      </c>
      <c r="W923" s="2">
        <v>45170.532638888886</v>
      </c>
    </row>
    <row r="924" spans="1:23" ht="15.75" customHeight="1" x14ac:dyDescent="0.35">
      <c r="A924" s="1">
        <v>1923</v>
      </c>
      <c r="B924" s="1" t="s">
        <v>989</v>
      </c>
      <c r="C924" s="1">
        <f>COUNTA(_xlfn.UNIQUE(Delivery[Delivery City]))</f>
        <v>5</v>
      </c>
      <c r="D924" s="1" t="s">
        <v>167</v>
      </c>
      <c r="E924" s="2">
        <v>45171.659722222219</v>
      </c>
      <c r="F924" s="1" t="s">
        <v>38</v>
      </c>
      <c r="G924" s="1" t="s">
        <v>28</v>
      </c>
      <c r="H924" s="20">
        <f>IFERROR(Delivery[[#This Row],[Delivery Time (min)]]/COUNTIFS(Delivery[Driver ID],Delivery[[#This Row],[Driver ID]]),"")</f>
        <v>6</v>
      </c>
      <c r="I924" s="17" t="str">
        <f>IFERROR((IF(COUNTIFS(Delivery[Driver ID], Delivery[[#This Row],[Driver ID]]) &lt; 16, "Under Utilized","Utilized")), "")</f>
        <v>Under Utilized</v>
      </c>
      <c r="J924" s="1" t="s">
        <v>16</v>
      </c>
      <c r="K924" s="1" t="s">
        <v>35</v>
      </c>
      <c r="L924" s="1">
        <v>90</v>
      </c>
      <c r="M924" s="1">
        <v>9</v>
      </c>
      <c r="N924" s="1">
        <f>Delivery[[#This Row],[Delivery Time (min)]]-Delivery[[#This Row],[Delays (min)]]</f>
        <v>81</v>
      </c>
      <c r="O924" s="1" t="str">
        <f>IF(Delivery[[#This Row],[Delays (min)]]&gt;0,"Delayed", "On time")</f>
        <v>Delayed</v>
      </c>
      <c r="P924" s="1" t="str">
        <f>IF(Delivery[[#This Row],[Delays (min)]]&gt;15, "Extremely Delayed", IF(Delivery[[#This Row],[Delays (min)]]=0, "On time",  "Delayed"))</f>
        <v>Delayed</v>
      </c>
      <c r="Q924" s="1">
        <f>COUNTA(_xlfn.UNIQUE(Delivery[Driver ID]))</f>
        <v>100</v>
      </c>
      <c r="R924" s="1" t="s">
        <v>30</v>
      </c>
      <c r="S924" s="1">
        <f>COUNTA(_xlfn.UNIQUE(Delivery[Route]))</f>
        <v>5</v>
      </c>
      <c r="T924" s="1" t="s">
        <v>32</v>
      </c>
      <c r="U924" s="1" t="s">
        <v>36</v>
      </c>
      <c r="V924" s="1" t="s">
        <v>21</v>
      </c>
      <c r="W924" s="2">
        <v>45170.388194444444</v>
      </c>
    </row>
    <row r="925" spans="1:23" ht="15.75" customHeight="1" x14ac:dyDescent="0.35">
      <c r="A925" s="1">
        <v>1924</v>
      </c>
      <c r="B925" s="1" t="s">
        <v>990</v>
      </c>
      <c r="C925" s="1">
        <f>COUNTA(_xlfn.UNIQUE(Delivery[Delivery City]))</f>
        <v>5</v>
      </c>
      <c r="D925" s="1" t="s">
        <v>159</v>
      </c>
      <c r="E925" s="2">
        <v>45172.70208333333</v>
      </c>
      <c r="F925" s="1" t="s">
        <v>38</v>
      </c>
      <c r="G925" s="1" t="s">
        <v>90</v>
      </c>
      <c r="H925" s="20">
        <f>IFERROR(Delivery[[#This Row],[Delivery Time (min)]]/COUNTIFS(Delivery[Driver ID],Delivery[[#This Row],[Driver ID]]),"")</f>
        <v>9.5833333333333339</v>
      </c>
      <c r="I925" s="17" t="str">
        <f>IFERROR((IF(COUNTIFS(Delivery[Driver ID], Delivery[[#This Row],[Driver ID]]) &lt; 16, "Under Utilized","Utilized")), "")</f>
        <v>Under Utilized</v>
      </c>
      <c r="J925" s="1" t="s">
        <v>16</v>
      </c>
      <c r="K925" s="1" t="s">
        <v>47</v>
      </c>
      <c r="L925" s="1">
        <v>115</v>
      </c>
      <c r="M925" s="1">
        <v>9</v>
      </c>
      <c r="N925" s="1">
        <f>Delivery[[#This Row],[Delivery Time (min)]]-Delivery[[#This Row],[Delays (min)]]</f>
        <v>106</v>
      </c>
      <c r="O925" s="1" t="str">
        <f>IF(Delivery[[#This Row],[Delays (min)]]&gt;0,"Delayed", "On time")</f>
        <v>Delayed</v>
      </c>
      <c r="P925" s="1" t="str">
        <f>IF(Delivery[[#This Row],[Delays (min)]]&gt;15, "Extremely Delayed", IF(Delivery[[#This Row],[Delays (min)]]=0, "On time",  "Delayed"))</f>
        <v>Delayed</v>
      </c>
      <c r="Q925" s="1">
        <f>COUNTA(_xlfn.UNIQUE(Delivery[Driver ID]))</f>
        <v>100</v>
      </c>
      <c r="R925" s="1" t="s">
        <v>25</v>
      </c>
      <c r="S925" s="1">
        <f>COUNTA(_xlfn.UNIQUE(Delivery[Route]))</f>
        <v>5</v>
      </c>
      <c r="T925" s="1" t="s">
        <v>40</v>
      </c>
      <c r="U925" s="1" t="s">
        <v>36</v>
      </c>
      <c r="V925" s="1" t="s">
        <v>21</v>
      </c>
      <c r="W925" s="2">
        <v>45170.636111111111</v>
      </c>
    </row>
    <row r="926" spans="1:23" ht="15.75" customHeight="1" x14ac:dyDescent="0.35">
      <c r="A926" s="1">
        <v>1925</v>
      </c>
      <c r="B926" s="1" t="s">
        <v>991</v>
      </c>
      <c r="C926" s="1">
        <f>COUNTA(_xlfn.UNIQUE(Delivery[Delivery City]))</f>
        <v>5</v>
      </c>
      <c r="D926" s="1" t="s">
        <v>159</v>
      </c>
      <c r="E926" s="2">
        <v>45170.474999999999</v>
      </c>
      <c r="F926" s="1" t="s">
        <v>14</v>
      </c>
      <c r="G926" s="1" t="s">
        <v>130</v>
      </c>
      <c r="H926" s="20">
        <f>IFERROR(Delivery[[#This Row],[Delivery Time (min)]]/COUNTIFS(Delivery[Driver ID],Delivery[[#This Row],[Driver ID]]),"")</f>
        <v>12.375</v>
      </c>
      <c r="I926" s="17" t="str">
        <f>IFERROR((IF(COUNTIFS(Delivery[Driver ID], Delivery[[#This Row],[Driver ID]]) &lt; 16, "Under Utilized","Utilized")), "")</f>
        <v>Utilized</v>
      </c>
      <c r="J926" s="1" t="s">
        <v>34</v>
      </c>
      <c r="K926" s="1" t="s">
        <v>29</v>
      </c>
      <c r="L926" s="1">
        <v>198</v>
      </c>
      <c r="M926" s="1">
        <v>17</v>
      </c>
      <c r="N926" s="1">
        <f>Delivery[[#This Row],[Delivery Time (min)]]-Delivery[[#This Row],[Delays (min)]]</f>
        <v>181</v>
      </c>
      <c r="O926" s="1" t="str">
        <f>IF(Delivery[[#This Row],[Delays (min)]]&gt;0,"Delayed", "On time")</f>
        <v>Delayed</v>
      </c>
      <c r="P926" s="1" t="str">
        <f>IF(Delivery[[#This Row],[Delays (min)]]&gt;15, "Extremely Delayed", IF(Delivery[[#This Row],[Delays (min)]]=0, "On time",  "Delayed"))</f>
        <v>Extremely Delayed</v>
      </c>
      <c r="Q926" s="1">
        <f>COUNTA(_xlfn.UNIQUE(Delivery[Driver ID]))</f>
        <v>100</v>
      </c>
      <c r="R926" s="1" t="s">
        <v>25</v>
      </c>
      <c r="S926" s="1">
        <f>COUNTA(_xlfn.UNIQUE(Delivery[Route]))</f>
        <v>5</v>
      </c>
      <c r="T926" s="1" t="s">
        <v>26</v>
      </c>
      <c r="U926" s="1" t="s">
        <v>27</v>
      </c>
      <c r="V926" s="1" t="s">
        <v>21</v>
      </c>
      <c r="W926" s="2">
        <v>45170.377083333333</v>
      </c>
    </row>
    <row r="927" spans="1:23" ht="15.75" customHeight="1" x14ac:dyDescent="0.35">
      <c r="A927" s="1">
        <v>1926</v>
      </c>
      <c r="B927" s="1" t="s">
        <v>562</v>
      </c>
      <c r="C927" s="1">
        <f>COUNTA(_xlfn.UNIQUE(Delivery[Delivery City]))</f>
        <v>5</v>
      </c>
      <c r="D927" s="1" t="s">
        <v>156</v>
      </c>
      <c r="E927" s="2">
        <v>45177.375</v>
      </c>
      <c r="F927" s="1" t="s">
        <v>38</v>
      </c>
      <c r="G927" s="1" t="s">
        <v>66</v>
      </c>
      <c r="H927" s="20">
        <f>IFERROR(Delivery[[#This Row],[Delivery Time (min)]]/COUNTIFS(Delivery[Driver ID],Delivery[[#This Row],[Driver ID]]),"")</f>
        <v>13.923076923076923</v>
      </c>
      <c r="I927" s="17" t="str">
        <f>IFERROR((IF(COUNTIFS(Delivery[Driver ID], Delivery[[#This Row],[Driver ID]]) &lt; 16, "Under Utilized","Utilized")), "")</f>
        <v>Under Utilized</v>
      </c>
      <c r="J927" s="1" t="s">
        <v>16</v>
      </c>
      <c r="K927" s="1" t="s">
        <v>17</v>
      </c>
      <c r="L927" s="1">
        <v>181</v>
      </c>
      <c r="M927" s="1">
        <v>7</v>
      </c>
      <c r="N927" s="1">
        <f>Delivery[[#This Row],[Delivery Time (min)]]-Delivery[[#This Row],[Delays (min)]]</f>
        <v>174</v>
      </c>
      <c r="O927" s="1" t="str">
        <f>IF(Delivery[[#This Row],[Delays (min)]]&gt;0,"Delayed", "On time")</f>
        <v>Delayed</v>
      </c>
      <c r="P927" s="1" t="str">
        <f>IF(Delivery[[#This Row],[Delays (min)]]&gt;15, "Extremely Delayed", IF(Delivery[[#This Row],[Delays (min)]]=0, "On time",  "Delayed"))</f>
        <v>Delayed</v>
      </c>
      <c r="Q927" s="1">
        <f>COUNTA(_xlfn.UNIQUE(Delivery[Driver ID]))</f>
        <v>100</v>
      </c>
      <c r="R927" s="1" t="s">
        <v>30</v>
      </c>
      <c r="S927" s="1">
        <f>COUNTA(_xlfn.UNIQUE(Delivery[Route]))</f>
        <v>5</v>
      </c>
      <c r="T927" s="1" t="s">
        <v>43</v>
      </c>
      <c r="U927" s="1" t="s">
        <v>20</v>
      </c>
      <c r="V927" s="1" t="s">
        <v>41</v>
      </c>
      <c r="W927" s="2">
        <v>45170.587500000001</v>
      </c>
    </row>
    <row r="928" spans="1:23" ht="15.75" customHeight="1" x14ac:dyDescent="0.35">
      <c r="A928" s="1">
        <v>1927</v>
      </c>
      <c r="B928" s="1" t="s">
        <v>992</v>
      </c>
      <c r="C928" s="1">
        <f>COUNTA(_xlfn.UNIQUE(Delivery[Delivery City]))</f>
        <v>5</v>
      </c>
      <c r="D928" s="1" t="s">
        <v>156</v>
      </c>
      <c r="E928" s="2">
        <v>45176.381249999999</v>
      </c>
      <c r="F928" s="1" t="s">
        <v>38</v>
      </c>
      <c r="G928" s="1" t="s">
        <v>67</v>
      </c>
      <c r="H928" s="20">
        <f>IFERROR(Delivery[[#This Row],[Delivery Time (min)]]/COUNTIFS(Delivery[Driver ID],Delivery[[#This Row],[Driver ID]]),"")</f>
        <v>4</v>
      </c>
      <c r="I928" s="17" t="str">
        <f>IFERROR((IF(COUNTIFS(Delivery[Driver ID], Delivery[[#This Row],[Driver ID]]) &lt; 16, "Under Utilized","Utilized")), "")</f>
        <v>Utilized</v>
      </c>
      <c r="J928" s="1" t="s">
        <v>16</v>
      </c>
      <c r="K928" s="1" t="s">
        <v>35</v>
      </c>
      <c r="L928" s="1">
        <v>72</v>
      </c>
      <c r="M928" s="1">
        <v>27</v>
      </c>
      <c r="N928" s="1">
        <f>Delivery[[#This Row],[Delivery Time (min)]]-Delivery[[#This Row],[Delays (min)]]</f>
        <v>45</v>
      </c>
      <c r="O928" s="1" t="str">
        <f>IF(Delivery[[#This Row],[Delays (min)]]&gt;0,"Delayed", "On time")</f>
        <v>Delayed</v>
      </c>
      <c r="P928" s="1" t="str">
        <f>IF(Delivery[[#This Row],[Delays (min)]]&gt;15, "Extremely Delayed", IF(Delivery[[#This Row],[Delays (min)]]=0, "On time",  "Delayed"))</f>
        <v>Extremely Delayed</v>
      </c>
      <c r="Q928" s="1">
        <f>COUNTA(_xlfn.UNIQUE(Delivery[Driver ID]))</f>
        <v>100</v>
      </c>
      <c r="R928" s="1" t="s">
        <v>25</v>
      </c>
      <c r="S928" s="1">
        <f>COUNTA(_xlfn.UNIQUE(Delivery[Route]))</f>
        <v>5</v>
      </c>
      <c r="T928" s="1" t="s">
        <v>40</v>
      </c>
      <c r="U928" s="1" t="s">
        <v>36</v>
      </c>
      <c r="V928" s="1" t="s">
        <v>21</v>
      </c>
      <c r="W928" s="2">
        <v>45170.728472222225</v>
      </c>
    </row>
    <row r="929" spans="1:23" ht="15.75" customHeight="1" x14ac:dyDescent="0.35">
      <c r="A929" s="1">
        <v>1928</v>
      </c>
      <c r="B929" s="1" t="s">
        <v>993</v>
      </c>
      <c r="C929" s="1">
        <f>COUNTA(_xlfn.UNIQUE(Delivery[Delivery City]))</f>
        <v>5</v>
      </c>
      <c r="D929" s="1" t="s">
        <v>167</v>
      </c>
      <c r="E929" s="2">
        <v>45173.390277777777</v>
      </c>
      <c r="F929" s="1" t="s">
        <v>14</v>
      </c>
      <c r="G929" s="1" t="s">
        <v>136</v>
      </c>
      <c r="H929" s="20">
        <f>IFERROR(Delivery[[#This Row],[Delivery Time (min)]]/COUNTIFS(Delivery[Driver ID],Delivery[[#This Row],[Driver ID]]),"")</f>
        <v>17.083333333333332</v>
      </c>
      <c r="I929" s="17" t="str">
        <f>IFERROR((IF(COUNTIFS(Delivery[Driver ID], Delivery[[#This Row],[Driver ID]]) &lt; 16, "Under Utilized","Utilized")), "")</f>
        <v>Under Utilized</v>
      </c>
      <c r="J929" s="1" t="s">
        <v>16</v>
      </c>
      <c r="K929" s="1" t="s">
        <v>47</v>
      </c>
      <c r="L929" s="1">
        <v>205</v>
      </c>
      <c r="M929" s="1">
        <v>14</v>
      </c>
      <c r="N929" s="1">
        <f>Delivery[[#This Row],[Delivery Time (min)]]-Delivery[[#This Row],[Delays (min)]]</f>
        <v>191</v>
      </c>
      <c r="O929" s="1" t="str">
        <f>IF(Delivery[[#This Row],[Delays (min)]]&gt;0,"Delayed", "On time")</f>
        <v>Delayed</v>
      </c>
      <c r="P929" s="1" t="str">
        <f>IF(Delivery[[#This Row],[Delays (min)]]&gt;15, "Extremely Delayed", IF(Delivery[[#This Row],[Delays (min)]]=0, "On time",  "Delayed"))</f>
        <v>Delayed</v>
      </c>
      <c r="Q929" s="1">
        <f>COUNTA(_xlfn.UNIQUE(Delivery[Driver ID]))</f>
        <v>100</v>
      </c>
      <c r="R929" s="1" t="s">
        <v>18</v>
      </c>
      <c r="S929" s="1">
        <f>COUNTA(_xlfn.UNIQUE(Delivery[Route]))</f>
        <v>5</v>
      </c>
      <c r="T929" s="1" t="s">
        <v>32</v>
      </c>
      <c r="U929" s="1" t="s">
        <v>36</v>
      </c>
      <c r="V929" s="1" t="s">
        <v>41</v>
      </c>
      <c r="W929" s="2">
        <v>45170.685416666667</v>
      </c>
    </row>
    <row r="930" spans="1:23" ht="15.75" customHeight="1" x14ac:dyDescent="0.35">
      <c r="A930" s="1">
        <v>1929</v>
      </c>
      <c r="B930" s="1" t="s">
        <v>994</v>
      </c>
      <c r="C930" s="1">
        <f>COUNTA(_xlfn.UNIQUE(Delivery[Delivery City]))</f>
        <v>5</v>
      </c>
      <c r="D930" s="1" t="s">
        <v>150</v>
      </c>
      <c r="E930" s="2">
        <v>45172.696527777778</v>
      </c>
      <c r="F930" s="1" t="s">
        <v>14</v>
      </c>
      <c r="G930" s="1" t="s">
        <v>81</v>
      </c>
      <c r="H930" s="20">
        <f>IFERROR(Delivery[[#This Row],[Delivery Time (min)]]/COUNTIFS(Delivery[Driver ID],Delivery[[#This Row],[Driver ID]]),"")</f>
        <v>3.8</v>
      </c>
      <c r="I930" s="17" t="str">
        <f>IFERROR((IF(COUNTIFS(Delivery[Driver ID], Delivery[[#This Row],[Driver ID]]) &lt; 16, "Under Utilized","Utilized")), "")</f>
        <v>Utilized</v>
      </c>
      <c r="J930" s="1" t="s">
        <v>34</v>
      </c>
      <c r="K930" s="1" t="s">
        <v>24</v>
      </c>
      <c r="L930" s="1">
        <v>95</v>
      </c>
      <c r="M930" s="1">
        <v>13</v>
      </c>
      <c r="N930" s="1">
        <f>Delivery[[#This Row],[Delivery Time (min)]]-Delivery[[#This Row],[Delays (min)]]</f>
        <v>82</v>
      </c>
      <c r="O930" s="1" t="str">
        <f>IF(Delivery[[#This Row],[Delays (min)]]&gt;0,"Delayed", "On time")</f>
        <v>Delayed</v>
      </c>
      <c r="P930" s="1" t="str">
        <f>IF(Delivery[[#This Row],[Delays (min)]]&gt;15, "Extremely Delayed", IF(Delivery[[#This Row],[Delays (min)]]=0, "On time",  "Delayed"))</f>
        <v>Delayed</v>
      </c>
      <c r="Q930" s="1">
        <f>COUNTA(_xlfn.UNIQUE(Delivery[Driver ID]))</f>
        <v>100</v>
      </c>
      <c r="R930" s="1" t="s">
        <v>30</v>
      </c>
      <c r="S930" s="1">
        <f>COUNTA(_xlfn.UNIQUE(Delivery[Route]))</f>
        <v>5</v>
      </c>
      <c r="T930" s="1" t="s">
        <v>32</v>
      </c>
      <c r="U930" s="1" t="s">
        <v>27</v>
      </c>
      <c r="V930" s="1" t="s">
        <v>41</v>
      </c>
      <c r="W930" s="2">
        <v>45170.618055555555</v>
      </c>
    </row>
    <row r="931" spans="1:23" ht="15.75" customHeight="1" x14ac:dyDescent="0.35">
      <c r="A931" s="1">
        <v>1930</v>
      </c>
      <c r="B931" s="1" t="s">
        <v>995</v>
      </c>
      <c r="C931" s="1">
        <f>COUNTA(_xlfn.UNIQUE(Delivery[Delivery City]))</f>
        <v>5</v>
      </c>
      <c r="D931" s="1" t="s">
        <v>159</v>
      </c>
      <c r="E931" s="2">
        <v>45177.412499999999</v>
      </c>
      <c r="F931" s="1" t="s">
        <v>38</v>
      </c>
      <c r="G931" s="1" t="s">
        <v>60</v>
      </c>
      <c r="H931" s="20">
        <f>IFERROR(Delivery[[#This Row],[Delivery Time (min)]]/COUNTIFS(Delivery[Driver ID],Delivery[[#This Row],[Driver ID]]),"")</f>
        <v>13.647058823529411</v>
      </c>
      <c r="I931" s="17" t="str">
        <f>IFERROR((IF(COUNTIFS(Delivery[Driver ID], Delivery[[#This Row],[Driver ID]]) &lt; 16, "Under Utilized","Utilized")), "")</f>
        <v>Utilized</v>
      </c>
      <c r="J931" s="1" t="s">
        <v>34</v>
      </c>
      <c r="K931" s="1" t="s">
        <v>47</v>
      </c>
      <c r="L931" s="1">
        <v>232</v>
      </c>
      <c r="M931" s="1">
        <v>24</v>
      </c>
      <c r="N931" s="1">
        <f>Delivery[[#This Row],[Delivery Time (min)]]-Delivery[[#This Row],[Delays (min)]]</f>
        <v>208</v>
      </c>
      <c r="O931" s="1" t="str">
        <f>IF(Delivery[[#This Row],[Delays (min)]]&gt;0,"Delayed", "On time")</f>
        <v>Delayed</v>
      </c>
      <c r="P931" s="1" t="str">
        <f>IF(Delivery[[#This Row],[Delays (min)]]&gt;15, "Extremely Delayed", IF(Delivery[[#This Row],[Delays (min)]]=0, "On time",  "Delayed"))</f>
        <v>Extremely Delayed</v>
      </c>
      <c r="Q931" s="1">
        <f>COUNTA(_xlfn.UNIQUE(Delivery[Driver ID]))</f>
        <v>100</v>
      </c>
      <c r="R931" s="1" t="s">
        <v>30</v>
      </c>
      <c r="S931" s="1">
        <f>COUNTA(_xlfn.UNIQUE(Delivery[Route]))</f>
        <v>5</v>
      </c>
      <c r="T931" s="1" t="s">
        <v>32</v>
      </c>
      <c r="U931" s="1" t="s">
        <v>20</v>
      </c>
      <c r="V931" s="1" t="s">
        <v>41</v>
      </c>
      <c r="W931" s="2">
        <v>45170.364583333336</v>
      </c>
    </row>
    <row r="932" spans="1:23" ht="15.75" customHeight="1" x14ac:dyDescent="0.35">
      <c r="A932" s="1">
        <v>1931</v>
      </c>
      <c r="B932" s="1" t="s">
        <v>996</v>
      </c>
      <c r="C932" s="1">
        <f>COUNTA(_xlfn.UNIQUE(Delivery[Delivery City]))</f>
        <v>5</v>
      </c>
      <c r="D932" s="1" t="s">
        <v>167</v>
      </c>
      <c r="E932" s="2">
        <v>45174.624305555553</v>
      </c>
      <c r="F932" s="1" t="s">
        <v>14</v>
      </c>
      <c r="G932" s="1" t="s">
        <v>46</v>
      </c>
      <c r="H932" s="20">
        <f>IFERROR(Delivery[[#This Row],[Delivery Time (min)]]/COUNTIFS(Delivery[Driver ID],Delivery[[#This Row],[Driver ID]]),"")</f>
        <v>10.315789473684211</v>
      </c>
      <c r="I932" s="17" t="str">
        <f>IFERROR((IF(COUNTIFS(Delivery[Driver ID], Delivery[[#This Row],[Driver ID]]) &lt; 16, "Under Utilized","Utilized")), "")</f>
        <v>Utilized</v>
      </c>
      <c r="J932" s="1" t="s">
        <v>23</v>
      </c>
      <c r="K932" s="1" t="s">
        <v>17</v>
      </c>
      <c r="L932" s="1">
        <v>196</v>
      </c>
      <c r="M932" s="1">
        <v>5</v>
      </c>
      <c r="N932" s="1">
        <f>Delivery[[#This Row],[Delivery Time (min)]]-Delivery[[#This Row],[Delays (min)]]</f>
        <v>191</v>
      </c>
      <c r="O932" s="1" t="str">
        <f>IF(Delivery[[#This Row],[Delays (min)]]&gt;0,"Delayed", "On time")</f>
        <v>Delayed</v>
      </c>
      <c r="P932" s="1" t="str">
        <f>IF(Delivery[[#This Row],[Delays (min)]]&gt;15, "Extremely Delayed", IF(Delivery[[#This Row],[Delays (min)]]=0, "On time",  "Delayed"))</f>
        <v>Delayed</v>
      </c>
      <c r="Q932" s="1">
        <f>COUNTA(_xlfn.UNIQUE(Delivery[Driver ID]))</f>
        <v>100</v>
      </c>
      <c r="R932" s="1" t="s">
        <v>30</v>
      </c>
      <c r="S932" s="1">
        <f>COUNTA(_xlfn.UNIQUE(Delivery[Route]))</f>
        <v>5</v>
      </c>
      <c r="T932" s="1" t="s">
        <v>40</v>
      </c>
      <c r="U932" s="1" t="s">
        <v>27</v>
      </c>
      <c r="V932" s="1" t="s">
        <v>37</v>
      </c>
      <c r="W932" s="2">
        <v>45170.613888888889</v>
      </c>
    </row>
    <row r="933" spans="1:23" ht="15.75" customHeight="1" x14ac:dyDescent="0.35">
      <c r="A933" s="1">
        <v>1932</v>
      </c>
      <c r="B933" s="1" t="s">
        <v>997</v>
      </c>
      <c r="C933" s="1">
        <f>COUNTA(_xlfn.UNIQUE(Delivery[Delivery City]))</f>
        <v>5</v>
      </c>
      <c r="D933" s="1" t="s">
        <v>167</v>
      </c>
      <c r="E933" s="2">
        <v>45174.704861111109</v>
      </c>
      <c r="F933" s="1" t="s">
        <v>14</v>
      </c>
      <c r="G933" s="1" t="s">
        <v>61</v>
      </c>
      <c r="H933" s="20">
        <f>IFERROR(Delivery[[#This Row],[Delivery Time (min)]]/COUNTIFS(Delivery[Driver ID],Delivery[[#This Row],[Driver ID]]),"")</f>
        <v>9.882352941176471</v>
      </c>
      <c r="I933" s="17" t="str">
        <f>IFERROR((IF(COUNTIFS(Delivery[Driver ID], Delivery[[#This Row],[Driver ID]]) &lt; 16, "Under Utilized","Utilized")), "")</f>
        <v>Utilized</v>
      </c>
      <c r="J933" s="1" t="s">
        <v>16</v>
      </c>
      <c r="K933" s="1" t="s">
        <v>17</v>
      </c>
      <c r="L933" s="1">
        <v>168</v>
      </c>
      <c r="M933" s="1">
        <v>12</v>
      </c>
      <c r="N933" s="1">
        <f>Delivery[[#This Row],[Delivery Time (min)]]-Delivery[[#This Row],[Delays (min)]]</f>
        <v>156</v>
      </c>
      <c r="O933" s="1" t="str">
        <f>IF(Delivery[[#This Row],[Delays (min)]]&gt;0,"Delayed", "On time")</f>
        <v>Delayed</v>
      </c>
      <c r="P933" s="1" t="str">
        <f>IF(Delivery[[#This Row],[Delays (min)]]&gt;15, "Extremely Delayed", IF(Delivery[[#This Row],[Delays (min)]]=0, "On time",  "Delayed"))</f>
        <v>Delayed</v>
      </c>
      <c r="Q933" s="1">
        <f>COUNTA(_xlfn.UNIQUE(Delivery[Driver ID]))</f>
        <v>100</v>
      </c>
      <c r="R933" s="1" t="s">
        <v>30</v>
      </c>
      <c r="S933" s="1">
        <f>COUNTA(_xlfn.UNIQUE(Delivery[Route]))</f>
        <v>5</v>
      </c>
      <c r="T933" s="1" t="s">
        <v>26</v>
      </c>
      <c r="U933" s="1" t="s">
        <v>27</v>
      </c>
      <c r="V933" s="1" t="s">
        <v>41</v>
      </c>
      <c r="W933" s="2">
        <v>45170.511111111111</v>
      </c>
    </row>
    <row r="934" spans="1:23" ht="15.75" customHeight="1" x14ac:dyDescent="0.35">
      <c r="A934" s="1">
        <v>1933</v>
      </c>
      <c r="B934" s="1" t="s">
        <v>684</v>
      </c>
      <c r="C934" s="1">
        <f>COUNTA(_xlfn.UNIQUE(Delivery[Delivery City]))</f>
        <v>5</v>
      </c>
      <c r="D934" s="1" t="s">
        <v>167</v>
      </c>
      <c r="E934" s="2">
        <v>45173.604166666664</v>
      </c>
      <c r="F934" s="1" t="s">
        <v>38</v>
      </c>
      <c r="G934" s="1" t="s">
        <v>84</v>
      </c>
      <c r="H934" s="20">
        <f>IFERROR(Delivery[[#This Row],[Delivery Time (min)]]/COUNTIFS(Delivery[Driver ID],Delivery[[#This Row],[Driver ID]]),"")</f>
        <v>6.0714285714285712</v>
      </c>
      <c r="I934" s="17" t="str">
        <f>IFERROR((IF(COUNTIFS(Delivery[Driver ID], Delivery[[#This Row],[Driver ID]]) &lt; 16, "Under Utilized","Utilized")), "")</f>
        <v>Under Utilized</v>
      </c>
      <c r="J934" s="1" t="s">
        <v>16</v>
      </c>
      <c r="K934" s="1" t="s">
        <v>47</v>
      </c>
      <c r="L934" s="1">
        <v>85</v>
      </c>
      <c r="M934" s="1">
        <v>22</v>
      </c>
      <c r="N934" s="1">
        <f>Delivery[[#This Row],[Delivery Time (min)]]-Delivery[[#This Row],[Delays (min)]]</f>
        <v>63</v>
      </c>
      <c r="O934" s="1" t="str">
        <f>IF(Delivery[[#This Row],[Delays (min)]]&gt;0,"Delayed", "On time")</f>
        <v>Delayed</v>
      </c>
      <c r="P934" s="1" t="str">
        <f>IF(Delivery[[#This Row],[Delays (min)]]&gt;15, "Extremely Delayed", IF(Delivery[[#This Row],[Delays (min)]]=0, "On time",  "Delayed"))</f>
        <v>Extremely Delayed</v>
      </c>
      <c r="Q934" s="1">
        <f>COUNTA(_xlfn.UNIQUE(Delivery[Driver ID]))</f>
        <v>100</v>
      </c>
      <c r="R934" s="1" t="s">
        <v>18</v>
      </c>
      <c r="S934" s="1">
        <f>COUNTA(_xlfn.UNIQUE(Delivery[Route]))</f>
        <v>5</v>
      </c>
      <c r="T934" s="1" t="s">
        <v>19</v>
      </c>
      <c r="U934" s="1" t="s">
        <v>20</v>
      </c>
      <c r="V934" s="1" t="s">
        <v>37</v>
      </c>
      <c r="W934" s="2">
        <v>45170.535416666666</v>
      </c>
    </row>
    <row r="935" spans="1:23" ht="15.75" customHeight="1" x14ac:dyDescent="0.35">
      <c r="A935" s="1">
        <v>1934</v>
      </c>
      <c r="B935" s="1" t="s">
        <v>998</v>
      </c>
      <c r="C935" s="1">
        <f>COUNTA(_xlfn.UNIQUE(Delivery[Delivery City]))</f>
        <v>5</v>
      </c>
      <c r="D935" s="1" t="s">
        <v>156</v>
      </c>
      <c r="E935" s="2">
        <v>45174.561111111114</v>
      </c>
      <c r="F935" s="1" t="s">
        <v>14</v>
      </c>
      <c r="G935" s="1" t="s">
        <v>70</v>
      </c>
      <c r="H935" s="20">
        <f>IFERROR(Delivery[[#This Row],[Delivery Time (min)]]/COUNTIFS(Delivery[Driver ID],Delivery[[#This Row],[Driver ID]]),"")</f>
        <v>14.714285714285714</v>
      </c>
      <c r="I935" s="17" t="str">
        <f>IFERROR((IF(COUNTIFS(Delivery[Driver ID], Delivery[[#This Row],[Driver ID]]) &lt; 16, "Under Utilized","Utilized")), "")</f>
        <v>Under Utilized</v>
      </c>
      <c r="J935" s="1" t="s">
        <v>16</v>
      </c>
      <c r="K935" s="1" t="s">
        <v>24</v>
      </c>
      <c r="L935" s="1">
        <v>206</v>
      </c>
      <c r="M935" s="1">
        <v>13</v>
      </c>
      <c r="N935" s="1">
        <f>Delivery[[#This Row],[Delivery Time (min)]]-Delivery[[#This Row],[Delays (min)]]</f>
        <v>193</v>
      </c>
      <c r="O935" s="1" t="str">
        <f>IF(Delivery[[#This Row],[Delays (min)]]&gt;0,"Delayed", "On time")</f>
        <v>Delayed</v>
      </c>
      <c r="P935" s="1" t="str">
        <f>IF(Delivery[[#This Row],[Delays (min)]]&gt;15, "Extremely Delayed", IF(Delivery[[#This Row],[Delays (min)]]=0, "On time",  "Delayed"))</f>
        <v>Delayed</v>
      </c>
      <c r="Q935" s="1">
        <f>COUNTA(_xlfn.UNIQUE(Delivery[Driver ID]))</f>
        <v>100</v>
      </c>
      <c r="R935" s="1" t="s">
        <v>30</v>
      </c>
      <c r="S935" s="1">
        <f>COUNTA(_xlfn.UNIQUE(Delivery[Route]))</f>
        <v>5</v>
      </c>
      <c r="T935" s="1" t="s">
        <v>19</v>
      </c>
      <c r="U935" s="1" t="s">
        <v>36</v>
      </c>
      <c r="V935" s="1" t="s">
        <v>41</v>
      </c>
      <c r="W935" s="2">
        <v>45170.354166666664</v>
      </c>
    </row>
    <row r="936" spans="1:23" ht="15.75" customHeight="1" x14ac:dyDescent="0.35">
      <c r="A936" s="1">
        <v>1935</v>
      </c>
      <c r="B936" s="1" t="s">
        <v>999</v>
      </c>
      <c r="C936" s="1">
        <f>COUNTA(_xlfn.UNIQUE(Delivery[Delivery City]))</f>
        <v>5</v>
      </c>
      <c r="D936" s="1" t="s">
        <v>159</v>
      </c>
      <c r="E936" s="2">
        <v>45173.42291666667</v>
      </c>
      <c r="F936" s="1" t="s">
        <v>14</v>
      </c>
      <c r="G936" s="1" t="s">
        <v>103</v>
      </c>
      <c r="H936" s="20">
        <f>IFERROR(Delivery[[#This Row],[Delivery Time (min)]]/COUNTIFS(Delivery[Driver ID],Delivery[[#This Row],[Driver ID]]),"")</f>
        <v>9.4</v>
      </c>
      <c r="I936" s="17" t="str">
        <f>IFERROR((IF(COUNTIFS(Delivery[Driver ID], Delivery[[#This Row],[Driver ID]]) &lt; 16, "Under Utilized","Utilized")), "")</f>
        <v>Utilized</v>
      </c>
      <c r="J936" s="1" t="s">
        <v>16</v>
      </c>
      <c r="K936" s="1" t="s">
        <v>47</v>
      </c>
      <c r="L936" s="1">
        <v>188</v>
      </c>
      <c r="M936" s="1">
        <v>15</v>
      </c>
      <c r="N936" s="1">
        <f>Delivery[[#This Row],[Delivery Time (min)]]-Delivery[[#This Row],[Delays (min)]]</f>
        <v>173</v>
      </c>
      <c r="O936" s="1" t="str">
        <f>IF(Delivery[[#This Row],[Delays (min)]]&gt;0,"Delayed", "On time")</f>
        <v>Delayed</v>
      </c>
      <c r="P936" s="1" t="str">
        <f>IF(Delivery[[#This Row],[Delays (min)]]&gt;15, "Extremely Delayed", IF(Delivery[[#This Row],[Delays (min)]]=0, "On time",  "Delayed"))</f>
        <v>Delayed</v>
      </c>
      <c r="Q936" s="1">
        <f>COUNTA(_xlfn.UNIQUE(Delivery[Driver ID]))</f>
        <v>100</v>
      </c>
      <c r="R936" s="1" t="s">
        <v>18</v>
      </c>
      <c r="S936" s="1">
        <f>COUNTA(_xlfn.UNIQUE(Delivery[Route]))</f>
        <v>5</v>
      </c>
      <c r="T936" s="1" t="s">
        <v>19</v>
      </c>
      <c r="U936" s="1" t="s">
        <v>27</v>
      </c>
      <c r="V936" s="1" t="s">
        <v>21</v>
      </c>
      <c r="W936" s="2">
        <v>45170.567361111112</v>
      </c>
    </row>
    <row r="937" spans="1:23" ht="15.75" customHeight="1" x14ac:dyDescent="0.35">
      <c r="A937" s="1">
        <v>1936</v>
      </c>
      <c r="B937" s="1" t="s">
        <v>340</v>
      </c>
      <c r="C937" s="1">
        <f>COUNTA(_xlfn.UNIQUE(Delivery[Delivery City]))</f>
        <v>5</v>
      </c>
      <c r="D937" s="1" t="s">
        <v>159</v>
      </c>
      <c r="E937" s="2">
        <v>45172.488888888889</v>
      </c>
      <c r="F937" s="1" t="s">
        <v>14</v>
      </c>
      <c r="G937" s="1" t="s">
        <v>102</v>
      </c>
      <c r="H937" s="20">
        <f>IFERROR(Delivery[[#This Row],[Delivery Time (min)]]/COUNTIFS(Delivery[Driver ID],Delivery[[#This Row],[Driver ID]]),"")</f>
        <v>12.357142857142858</v>
      </c>
      <c r="I937" s="17" t="str">
        <f>IFERROR((IF(COUNTIFS(Delivery[Driver ID], Delivery[[#This Row],[Driver ID]]) &lt; 16, "Under Utilized","Utilized")), "")</f>
        <v>Under Utilized</v>
      </c>
      <c r="J937" s="1" t="s">
        <v>34</v>
      </c>
      <c r="K937" s="1" t="s">
        <v>35</v>
      </c>
      <c r="L937" s="1">
        <v>173</v>
      </c>
      <c r="M937" s="1">
        <v>19</v>
      </c>
      <c r="N937" s="1">
        <f>Delivery[[#This Row],[Delivery Time (min)]]-Delivery[[#This Row],[Delays (min)]]</f>
        <v>154</v>
      </c>
      <c r="O937" s="1" t="str">
        <f>IF(Delivery[[#This Row],[Delays (min)]]&gt;0,"Delayed", "On time")</f>
        <v>Delayed</v>
      </c>
      <c r="P937" s="1" t="str">
        <f>IF(Delivery[[#This Row],[Delays (min)]]&gt;15, "Extremely Delayed", IF(Delivery[[#This Row],[Delays (min)]]=0, "On time",  "Delayed"))</f>
        <v>Extremely Delayed</v>
      </c>
      <c r="Q937" s="1">
        <f>COUNTA(_xlfn.UNIQUE(Delivery[Driver ID]))</f>
        <v>100</v>
      </c>
      <c r="R937" s="1" t="s">
        <v>25</v>
      </c>
      <c r="S937" s="1">
        <f>COUNTA(_xlfn.UNIQUE(Delivery[Route]))</f>
        <v>5</v>
      </c>
      <c r="T937" s="1" t="s">
        <v>32</v>
      </c>
      <c r="U937" s="1" t="s">
        <v>27</v>
      </c>
      <c r="V937" s="1" t="s">
        <v>41</v>
      </c>
      <c r="W937" s="2">
        <v>45170.62777777778</v>
      </c>
    </row>
    <row r="938" spans="1:23" ht="15.75" customHeight="1" x14ac:dyDescent="0.35">
      <c r="A938" s="1">
        <v>1937</v>
      </c>
      <c r="B938" s="1" t="s">
        <v>578</v>
      </c>
      <c r="C938" s="1">
        <f>COUNTA(_xlfn.UNIQUE(Delivery[Delivery City]))</f>
        <v>5</v>
      </c>
      <c r="D938" s="1" t="s">
        <v>156</v>
      </c>
      <c r="E938" s="2">
        <v>45170.423611111109</v>
      </c>
      <c r="F938" s="1" t="s">
        <v>38</v>
      </c>
      <c r="G938" s="1" t="s">
        <v>131</v>
      </c>
      <c r="H938" s="20">
        <f>IFERROR(Delivery[[#This Row],[Delivery Time (min)]]/COUNTIFS(Delivery[Driver ID],Delivery[[#This Row],[Driver ID]]),"")</f>
        <v>24.666666666666668</v>
      </c>
      <c r="I938" s="17" t="str">
        <f>IFERROR((IF(COUNTIFS(Delivery[Driver ID], Delivery[[#This Row],[Driver ID]]) &lt; 16, "Under Utilized","Utilized")), "")</f>
        <v>Under Utilized</v>
      </c>
      <c r="J938" s="1" t="s">
        <v>16</v>
      </c>
      <c r="K938" s="1" t="s">
        <v>35</v>
      </c>
      <c r="L938" s="1">
        <v>222</v>
      </c>
      <c r="M938" s="1">
        <v>7</v>
      </c>
      <c r="N938" s="1">
        <f>Delivery[[#This Row],[Delivery Time (min)]]-Delivery[[#This Row],[Delays (min)]]</f>
        <v>215</v>
      </c>
      <c r="O938" s="1" t="str">
        <f>IF(Delivery[[#This Row],[Delays (min)]]&gt;0,"Delayed", "On time")</f>
        <v>Delayed</v>
      </c>
      <c r="P938" s="1" t="str">
        <f>IF(Delivery[[#This Row],[Delays (min)]]&gt;15, "Extremely Delayed", IF(Delivery[[#This Row],[Delays (min)]]=0, "On time",  "Delayed"))</f>
        <v>Delayed</v>
      </c>
      <c r="Q938" s="1">
        <f>COUNTA(_xlfn.UNIQUE(Delivery[Driver ID]))</f>
        <v>100</v>
      </c>
      <c r="R938" s="1" t="s">
        <v>18</v>
      </c>
      <c r="S938" s="1">
        <f>COUNTA(_xlfn.UNIQUE(Delivery[Route]))</f>
        <v>5</v>
      </c>
      <c r="T938" s="1" t="s">
        <v>26</v>
      </c>
      <c r="U938" s="1" t="s">
        <v>20</v>
      </c>
      <c r="V938" s="1" t="s">
        <v>37</v>
      </c>
      <c r="W938" s="2">
        <v>45170.505555555559</v>
      </c>
    </row>
    <row r="939" spans="1:23" ht="15.75" customHeight="1" x14ac:dyDescent="0.35">
      <c r="A939" s="1">
        <v>1938</v>
      </c>
      <c r="B939" s="1" t="s">
        <v>1000</v>
      </c>
      <c r="C939" s="1">
        <f>COUNTA(_xlfn.UNIQUE(Delivery[Delivery City]))</f>
        <v>5</v>
      </c>
      <c r="D939" s="1" t="s">
        <v>150</v>
      </c>
      <c r="E939" s="2">
        <v>45174.408333333333</v>
      </c>
      <c r="F939" s="1" t="s">
        <v>38</v>
      </c>
      <c r="G939" s="1" t="s">
        <v>70</v>
      </c>
      <c r="H939" s="20">
        <f>IFERROR(Delivery[[#This Row],[Delivery Time (min)]]/COUNTIFS(Delivery[Driver ID],Delivery[[#This Row],[Driver ID]]),"")</f>
        <v>5.2142857142857144</v>
      </c>
      <c r="I939" s="17" t="str">
        <f>IFERROR((IF(COUNTIFS(Delivery[Driver ID], Delivery[[#This Row],[Driver ID]]) &lt; 16, "Under Utilized","Utilized")), "")</f>
        <v>Under Utilized</v>
      </c>
      <c r="J939" s="1" t="s">
        <v>34</v>
      </c>
      <c r="K939" s="1" t="s">
        <v>17</v>
      </c>
      <c r="L939" s="1">
        <v>73</v>
      </c>
      <c r="M939" s="1">
        <v>21</v>
      </c>
      <c r="N939" s="1">
        <f>Delivery[[#This Row],[Delivery Time (min)]]-Delivery[[#This Row],[Delays (min)]]</f>
        <v>52</v>
      </c>
      <c r="O939" s="1" t="str">
        <f>IF(Delivery[[#This Row],[Delays (min)]]&gt;0,"Delayed", "On time")</f>
        <v>Delayed</v>
      </c>
      <c r="P939" s="1" t="str">
        <f>IF(Delivery[[#This Row],[Delays (min)]]&gt;15, "Extremely Delayed", IF(Delivery[[#This Row],[Delays (min)]]=0, "On time",  "Delayed"))</f>
        <v>Extremely Delayed</v>
      </c>
      <c r="Q939" s="1">
        <f>COUNTA(_xlfn.UNIQUE(Delivery[Driver ID]))</f>
        <v>100</v>
      </c>
      <c r="R939" s="1" t="s">
        <v>18</v>
      </c>
      <c r="S939" s="1">
        <f>COUNTA(_xlfn.UNIQUE(Delivery[Route]))</f>
        <v>5</v>
      </c>
      <c r="T939" s="1" t="s">
        <v>32</v>
      </c>
      <c r="U939" s="1" t="s">
        <v>36</v>
      </c>
      <c r="V939" s="1" t="s">
        <v>21</v>
      </c>
      <c r="W939" s="2">
        <v>45170.682638888888</v>
      </c>
    </row>
    <row r="940" spans="1:23" ht="15.75" customHeight="1" x14ac:dyDescent="0.35">
      <c r="A940" s="1">
        <v>1939</v>
      </c>
      <c r="B940" s="1" t="s">
        <v>1001</v>
      </c>
      <c r="C940" s="1">
        <f>COUNTA(_xlfn.UNIQUE(Delivery[Delivery City]))</f>
        <v>5</v>
      </c>
      <c r="D940" s="1" t="s">
        <v>156</v>
      </c>
      <c r="E940" s="2">
        <v>45175.506249999999</v>
      </c>
      <c r="F940" s="1" t="s">
        <v>14</v>
      </c>
      <c r="G940" s="1" t="s">
        <v>82</v>
      </c>
      <c r="H940" s="20">
        <f>IFERROR(Delivery[[#This Row],[Delivery Time (min)]]/COUNTIFS(Delivery[Driver ID],Delivery[[#This Row],[Driver ID]]),"")</f>
        <v>7.48</v>
      </c>
      <c r="I940" s="17" t="str">
        <f>IFERROR((IF(COUNTIFS(Delivery[Driver ID], Delivery[[#This Row],[Driver ID]]) &lt; 16, "Under Utilized","Utilized")), "")</f>
        <v>Utilized</v>
      </c>
      <c r="J940" s="1" t="s">
        <v>23</v>
      </c>
      <c r="K940" s="1" t="s">
        <v>24</v>
      </c>
      <c r="L940" s="1">
        <v>187</v>
      </c>
      <c r="M940" s="1">
        <v>22</v>
      </c>
      <c r="N940" s="1">
        <f>Delivery[[#This Row],[Delivery Time (min)]]-Delivery[[#This Row],[Delays (min)]]</f>
        <v>165</v>
      </c>
      <c r="O940" s="1" t="str">
        <f>IF(Delivery[[#This Row],[Delays (min)]]&gt;0,"Delayed", "On time")</f>
        <v>Delayed</v>
      </c>
      <c r="P940" s="1" t="str">
        <f>IF(Delivery[[#This Row],[Delays (min)]]&gt;15, "Extremely Delayed", IF(Delivery[[#This Row],[Delays (min)]]=0, "On time",  "Delayed"))</f>
        <v>Extremely Delayed</v>
      </c>
      <c r="Q940" s="1">
        <f>COUNTA(_xlfn.UNIQUE(Delivery[Driver ID]))</f>
        <v>100</v>
      </c>
      <c r="R940" s="1" t="s">
        <v>18</v>
      </c>
      <c r="S940" s="1">
        <f>COUNTA(_xlfn.UNIQUE(Delivery[Route]))</f>
        <v>5</v>
      </c>
      <c r="T940" s="1" t="s">
        <v>19</v>
      </c>
      <c r="U940" s="1" t="s">
        <v>20</v>
      </c>
      <c r="V940" s="1" t="s">
        <v>37</v>
      </c>
      <c r="W940" s="2">
        <v>45170.674305555556</v>
      </c>
    </row>
    <row r="941" spans="1:23" ht="15.75" customHeight="1" x14ac:dyDescent="0.35">
      <c r="A941" s="1">
        <v>1940</v>
      </c>
      <c r="B941" s="1" t="s">
        <v>1002</v>
      </c>
      <c r="C941" s="1">
        <f>COUNTA(_xlfn.UNIQUE(Delivery[Delivery City]))</f>
        <v>5</v>
      </c>
      <c r="D941" s="1" t="s">
        <v>159</v>
      </c>
      <c r="E941" s="2">
        <v>45172.695833333331</v>
      </c>
      <c r="F941" s="1" t="s">
        <v>38</v>
      </c>
      <c r="G941" s="1" t="s">
        <v>127</v>
      </c>
      <c r="H941" s="20">
        <f>IFERROR(Delivery[[#This Row],[Delivery Time (min)]]/COUNTIFS(Delivery[Driver ID],Delivery[[#This Row],[Driver ID]]),"")</f>
        <v>9.5333333333333332</v>
      </c>
      <c r="I941" s="17" t="str">
        <f>IFERROR((IF(COUNTIFS(Delivery[Driver ID], Delivery[[#This Row],[Driver ID]]) &lt; 16, "Under Utilized","Utilized")), "")</f>
        <v>Under Utilized</v>
      </c>
      <c r="J941" s="1" t="s">
        <v>16</v>
      </c>
      <c r="K941" s="1" t="s">
        <v>24</v>
      </c>
      <c r="L941" s="1">
        <v>143</v>
      </c>
      <c r="M941" s="1">
        <v>23</v>
      </c>
      <c r="N941" s="1">
        <f>Delivery[[#This Row],[Delivery Time (min)]]-Delivery[[#This Row],[Delays (min)]]</f>
        <v>120</v>
      </c>
      <c r="O941" s="1" t="str">
        <f>IF(Delivery[[#This Row],[Delays (min)]]&gt;0,"Delayed", "On time")</f>
        <v>Delayed</v>
      </c>
      <c r="P941" s="1" t="str">
        <f>IF(Delivery[[#This Row],[Delays (min)]]&gt;15, "Extremely Delayed", IF(Delivery[[#This Row],[Delays (min)]]=0, "On time",  "Delayed"))</f>
        <v>Extremely Delayed</v>
      </c>
      <c r="Q941" s="1">
        <f>COUNTA(_xlfn.UNIQUE(Delivery[Driver ID]))</f>
        <v>100</v>
      </c>
      <c r="R941" s="1" t="s">
        <v>25</v>
      </c>
      <c r="S941" s="1">
        <f>COUNTA(_xlfn.UNIQUE(Delivery[Route]))</f>
        <v>5</v>
      </c>
      <c r="T941" s="1" t="s">
        <v>19</v>
      </c>
      <c r="U941" s="1" t="s">
        <v>36</v>
      </c>
      <c r="V941" s="1" t="s">
        <v>41</v>
      </c>
      <c r="W941" s="2">
        <v>45170.57916666667</v>
      </c>
    </row>
    <row r="942" spans="1:23" ht="15.75" customHeight="1" x14ac:dyDescent="0.35">
      <c r="A942" s="1">
        <v>1941</v>
      </c>
      <c r="B942" s="1" t="s">
        <v>1003</v>
      </c>
      <c r="C942" s="1">
        <f>COUNTA(_xlfn.UNIQUE(Delivery[Delivery City]))</f>
        <v>5</v>
      </c>
      <c r="D942" s="1" t="s">
        <v>154</v>
      </c>
      <c r="E942" s="2">
        <v>45175.424305555556</v>
      </c>
      <c r="F942" s="1" t="s">
        <v>14</v>
      </c>
      <c r="G942" s="1" t="s">
        <v>108</v>
      </c>
      <c r="H942" s="20">
        <f>IFERROR(Delivery[[#This Row],[Delivery Time (min)]]/COUNTIFS(Delivery[Driver ID],Delivery[[#This Row],[Driver ID]]),"")</f>
        <v>10.454545454545455</v>
      </c>
      <c r="I942" s="17" t="str">
        <f>IFERROR((IF(COUNTIFS(Delivery[Driver ID], Delivery[[#This Row],[Driver ID]]) &lt; 16, "Under Utilized","Utilized")), "")</f>
        <v>Under Utilized</v>
      </c>
      <c r="J942" s="1" t="s">
        <v>34</v>
      </c>
      <c r="K942" s="1" t="s">
        <v>35</v>
      </c>
      <c r="L942" s="1">
        <v>115</v>
      </c>
      <c r="M942" s="1">
        <v>16</v>
      </c>
      <c r="N942" s="1">
        <f>Delivery[[#This Row],[Delivery Time (min)]]-Delivery[[#This Row],[Delays (min)]]</f>
        <v>99</v>
      </c>
      <c r="O942" s="1" t="str">
        <f>IF(Delivery[[#This Row],[Delays (min)]]&gt;0,"Delayed", "On time")</f>
        <v>Delayed</v>
      </c>
      <c r="P942" s="1" t="str">
        <f>IF(Delivery[[#This Row],[Delays (min)]]&gt;15, "Extremely Delayed", IF(Delivery[[#This Row],[Delays (min)]]=0, "On time",  "Delayed"))</f>
        <v>Extremely Delayed</v>
      </c>
      <c r="Q942" s="1">
        <f>COUNTA(_xlfn.UNIQUE(Delivery[Driver ID]))</f>
        <v>100</v>
      </c>
      <c r="R942" s="1" t="s">
        <v>25</v>
      </c>
      <c r="S942" s="1">
        <f>COUNTA(_xlfn.UNIQUE(Delivery[Route]))</f>
        <v>5</v>
      </c>
      <c r="T942" s="1" t="s">
        <v>32</v>
      </c>
      <c r="U942" s="1" t="s">
        <v>20</v>
      </c>
      <c r="V942" s="1" t="s">
        <v>41</v>
      </c>
      <c r="W942" s="2">
        <v>45170.367361111108</v>
      </c>
    </row>
    <row r="943" spans="1:23" ht="15.75" customHeight="1" x14ac:dyDescent="0.35">
      <c r="A943" s="1">
        <v>1942</v>
      </c>
      <c r="B943" s="1" t="s">
        <v>1004</v>
      </c>
      <c r="C943" s="1">
        <f>COUNTA(_xlfn.UNIQUE(Delivery[Delivery City]))</f>
        <v>5</v>
      </c>
      <c r="D943" s="1" t="s">
        <v>154</v>
      </c>
      <c r="E943" s="2">
        <v>45176.585416666669</v>
      </c>
      <c r="F943" s="1" t="s">
        <v>14</v>
      </c>
      <c r="G943" s="1" t="s">
        <v>93</v>
      </c>
      <c r="H943" s="20">
        <f>IFERROR(Delivery[[#This Row],[Delivery Time (min)]]/COUNTIFS(Delivery[Driver ID],Delivery[[#This Row],[Driver ID]]),"")</f>
        <v>12.384615384615385</v>
      </c>
      <c r="I943" s="17" t="str">
        <f>IFERROR((IF(COUNTIFS(Delivery[Driver ID], Delivery[[#This Row],[Driver ID]]) &lt; 16, "Under Utilized","Utilized")), "")</f>
        <v>Under Utilized</v>
      </c>
      <c r="J943" s="1" t="s">
        <v>23</v>
      </c>
      <c r="K943" s="1" t="s">
        <v>35</v>
      </c>
      <c r="L943" s="1">
        <v>161</v>
      </c>
      <c r="M943" s="1">
        <v>6</v>
      </c>
      <c r="N943" s="1">
        <f>Delivery[[#This Row],[Delivery Time (min)]]-Delivery[[#This Row],[Delays (min)]]</f>
        <v>155</v>
      </c>
      <c r="O943" s="1" t="str">
        <f>IF(Delivery[[#This Row],[Delays (min)]]&gt;0,"Delayed", "On time")</f>
        <v>Delayed</v>
      </c>
      <c r="P943" s="1" t="str">
        <f>IF(Delivery[[#This Row],[Delays (min)]]&gt;15, "Extremely Delayed", IF(Delivery[[#This Row],[Delays (min)]]=0, "On time",  "Delayed"))</f>
        <v>Delayed</v>
      </c>
      <c r="Q943" s="1">
        <f>COUNTA(_xlfn.UNIQUE(Delivery[Driver ID]))</f>
        <v>100</v>
      </c>
      <c r="R943" s="1" t="s">
        <v>18</v>
      </c>
      <c r="S943" s="1">
        <f>COUNTA(_xlfn.UNIQUE(Delivery[Route]))</f>
        <v>5</v>
      </c>
      <c r="T943" s="1" t="s">
        <v>32</v>
      </c>
      <c r="U943" s="1" t="s">
        <v>36</v>
      </c>
      <c r="V943" s="1" t="s">
        <v>21</v>
      </c>
      <c r="W943" s="2">
        <v>45170.511111111111</v>
      </c>
    </row>
    <row r="944" spans="1:23" ht="15.75" customHeight="1" x14ac:dyDescent="0.35">
      <c r="A944" s="1">
        <v>1943</v>
      </c>
      <c r="B944" s="1" t="s">
        <v>536</v>
      </c>
      <c r="C944" s="1">
        <f>COUNTA(_xlfn.UNIQUE(Delivery[Delivery City]))</f>
        <v>5</v>
      </c>
      <c r="D944" s="1" t="s">
        <v>156</v>
      </c>
      <c r="E944" s="2">
        <v>45175.452777777777</v>
      </c>
      <c r="F944" s="1" t="s">
        <v>14</v>
      </c>
      <c r="G944" s="1" t="s">
        <v>86</v>
      </c>
      <c r="H944" s="20">
        <f>IFERROR(Delivery[[#This Row],[Delivery Time (min)]]/COUNTIFS(Delivery[Driver ID],Delivery[[#This Row],[Driver ID]]),"")</f>
        <v>11.764705882352942</v>
      </c>
      <c r="I944" s="17" t="str">
        <f>IFERROR((IF(COUNTIFS(Delivery[Driver ID], Delivery[[#This Row],[Driver ID]]) &lt; 16, "Under Utilized","Utilized")), "")</f>
        <v>Utilized</v>
      </c>
      <c r="J944" s="1" t="s">
        <v>23</v>
      </c>
      <c r="K944" s="1" t="s">
        <v>17</v>
      </c>
      <c r="L944" s="1">
        <v>200</v>
      </c>
      <c r="M944" s="1">
        <v>21</v>
      </c>
      <c r="N944" s="1">
        <f>Delivery[[#This Row],[Delivery Time (min)]]-Delivery[[#This Row],[Delays (min)]]</f>
        <v>179</v>
      </c>
      <c r="O944" s="1" t="str">
        <f>IF(Delivery[[#This Row],[Delays (min)]]&gt;0,"Delayed", "On time")</f>
        <v>Delayed</v>
      </c>
      <c r="P944" s="1" t="str">
        <f>IF(Delivery[[#This Row],[Delays (min)]]&gt;15, "Extremely Delayed", IF(Delivery[[#This Row],[Delays (min)]]=0, "On time",  "Delayed"))</f>
        <v>Extremely Delayed</v>
      </c>
      <c r="Q944" s="1">
        <f>COUNTA(_xlfn.UNIQUE(Delivery[Driver ID]))</f>
        <v>100</v>
      </c>
      <c r="R944" s="1" t="s">
        <v>30</v>
      </c>
      <c r="S944" s="1">
        <f>COUNTA(_xlfn.UNIQUE(Delivery[Route]))</f>
        <v>5</v>
      </c>
      <c r="T944" s="1" t="s">
        <v>40</v>
      </c>
      <c r="U944" s="1" t="s">
        <v>20</v>
      </c>
      <c r="V944" s="1" t="s">
        <v>41</v>
      </c>
      <c r="W944" s="2">
        <v>45170.637499999997</v>
      </c>
    </row>
    <row r="945" spans="1:23" ht="15.75" customHeight="1" x14ac:dyDescent="0.35">
      <c r="A945" s="1">
        <v>1944</v>
      </c>
      <c r="B945" s="1" t="s">
        <v>1005</v>
      </c>
      <c r="C945" s="1">
        <f>COUNTA(_xlfn.UNIQUE(Delivery[Delivery City]))</f>
        <v>5</v>
      </c>
      <c r="D945" s="1" t="s">
        <v>150</v>
      </c>
      <c r="E945" s="2">
        <v>45170.474305555559</v>
      </c>
      <c r="F945" s="1" t="s">
        <v>38</v>
      </c>
      <c r="G945" s="1" t="s">
        <v>67</v>
      </c>
      <c r="H945" s="20">
        <f>IFERROR(Delivery[[#This Row],[Delivery Time (min)]]/COUNTIFS(Delivery[Driver ID],Delivery[[#This Row],[Driver ID]]),"")</f>
        <v>5.0555555555555554</v>
      </c>
      <c r="I945" s="17" t="str">
        <f>IFERROR((IF(COUNTIFS(Delivery[Driver ID], Delivery[[#This Row],[Driver ID]]) &lt; 16, "Under Utilized","Utilized")), "")</f>
        <v>Utilized</v>
      </c>
      <c r="J945" s="1" t="s">
        <v>34</v>
      </c>
      <c r="K945" s="1" t="s">
        <v>17</v>
      </c>
      <c r="L945" s="1">
        <v>91</v>
      </c>
      <c r="M945" s="1">
        <v>19</v>
      </c>
      <c r="N945" s="1">
        <f>Delivery[[#This Row],[Delivery Time (min)]]-Delivery[[#This Row],[Delays (min)]]</f>
        <v>72</v>
      </c>
      <c r="O945" s="1" t="str">
        <f>IF(Delivery[[#This Row],[Delays (min)]]&gt;0,"Delayed", "On time")</f>
        <v>Delayed</v>
      </c>
      <c r="P945" s="1" t="str">
        <f>IF(Delivery[[#This Row],[Delays (min)]]&gt;15, "Extremely Delayed", IF(Delivery[[#This Row],[Delays (min)]]=0, "On time",  "Delayed"))</f>
        <v>Extremely Delayed</v>
      </c>
      <c r="Q945" s="1">
        <f>COUNTA(_xlfn.UNIQUE(Delivery[Driver ID]))</f>
        <v>100</v>
      </c>
      <c r="R945" s="1" t="s">
        <v>30</v>
      </c>
      <c r="S945" s="1">
        <f>COUNTA(_xlfn.UNIQUE(Delivery[Route]))</f>
        <v>5</v>
      </c>
      <c r="T945" s="1" t="s">
        <v>32</v>
      </c>
      <c r="U945" s="1" t="s">
        <v>20</v>
      </c>
      <c r="V945" s="1" t="s">
        <v>21</v>
      </c>
      <c r="W945" s="2">
        <v>45170.47152777778</v>
      </c>
    </row>
    <row r="946" spans="1:23" ht="15.75" customHeight="1" x14ac:dyDescent="0.35">
      <c r="A946" s="1">
        <v>1945</v>
      </c>
      <c r="B946" s="1" t="s">
        <v>1006</v>
      </c>
      <c r="C946" s="1">
        <f>COUNTA(_xlfn.UNIQUE(Delivery[Delivery City]))</f>
        <v>5</v>
      </c>
      <c r="D946" s="1" t="s">
        <v>156</v>
      </c>
      <c r="E946" s="2">
        <v>45177.59375</v>
      </c>
      <c r="F946" s="1" t="s">
        <v>38</v>
      </c>
      <c r="G946" s="1" t="s">
        <v>116</v>
      </c>
      <c r="H946" s="20">
        <f>IFERROR(Delivery[[#This Row],[Delivery Time (min)]]/COUNTIFS(Delivery[Driver ID],Delivery[[#This Row],[Driver ID]]),"")</f>
        <v>9.8333333333333339</v>
      </c>
      <c r="I946" s="17" t="str">
        <f>IFERROR((IF(COUNTIFS(Delivery[Driver ID], Delivery[[#This Row],[Driver ID]]) &lt; 16, "Under Utilized","Utilized")), "")</f>
        <v>Utilized</v>
      </c>
      <c r="J946" s="1" t="s">
        <v>34</v>
      </c>
      <c r="K946" s="1" t="s">
        <v>29</v>
      </c>
      <c r="L946" s="1">
        <v>177</v>
      </c>
      <c r="M946" s="1">
        <v>17</v>
      </c>
      <c r="N946" s="1">
        <f>Delivery[[#This Row],[Delivery Time (min)]]-Delivery[[#This Row],[Delays (min)]]</f>
        <v>160</v>
      </c>
      <c r="O946" s="1" t="str">
        <f>IF(Delivery[[#This Row],[Delays (min)]]&gt;0,"Delayed", "On time")</f>
        <v>Delayed</v>
      </c>
      <c r="P946" s="1" t="str">
        <f>IF(Delivery[[#This Row],[Delays (min)]]&gt;15, "Extremely Delayed", IF(Delivery[[#This Row],[Delays (min)]]=0, "On time",  "Delayed"))</f>
        <v>Extremely Delayed</v>
      </c>
      <c r="Q946" s="1">
        <f>COUNTA(_xlfn.UNIQUE(Delivery[Driver ID]))</f>
        <v>100</v>
      </c>
      <c r="R946" s="1" t="s">
        <v>30</v>
      </c>
      <c r="S946" s="1">
        <f>COUNTA(_xlfn.UNIQUE(Delivery[Route]))</f>
        <v>5</v>
      </c>
      <c r="T946" s="1" t="s">
        <v>43</v>
      </c>
      <c r="U946" s="1" t="s">
        <v>36</v>
      </c>
      <c r="V946" s="1" t="s">
        <v>21</v>
      </c>
      <c r="W946" s="2">
        <v>45170.607638888891</v>
      </c>
    </row>
    <row r="947" spans="1:23" ht="15.75" customHeight="1" x14ac:dyDescent="0.35">
      <c r="A947" s="1">
        <v>1946</v>
      </c>
      <c r="B947" s="1" t="s">
        <v>1007</v>
      </c>
      <c r="C947" s="1">
        <f>COUNTA(_xlfn.UNIQUE(Delivery[Delivery City]))</f>
        <v>5</v>
      </c>
      <c r="D947" s="1" t="s">
        <v>150</v>
      </c>
      <c r="E947" s="2">
        <v>45171.461111111108</v>
      </c>
      <c r="F947" s="1" t="s">
        <v>14</v>
      </c>
      <c r="G947" s="1" t="s">
        <v>134</v>
      </c>
      <c r="H947" s="20">
        <f>IFERROR(Delivery[[#This Row],[Delivery Time (min)]]/COUNTIFS(Delivery[Driver ID],Delivery[[#This Row],[Driver ID]]),"")</f>
        <v>9.8461538461538467</v>
      </c>
      <c r="I947" s="17" t="str">
        <f>IFERROR((IF(COUNTIFS(Delivery[Driver ID], Delivery[[#This Row],[Driver ID]]) &lt; 16, "Under Utilized","Utilized")), "")</f>
        <v>Under Utilized</v>
      </c>
      <c r="J947" s="1" t="s">
        <v>34</v>
      </c>
      <c r="K947" s="1" t="s">
        <v>29</v>
      </c>
      <c r="L947" s="1">
        <v>128</v>
      </c>
      <c r="M947" s="1">
        <v>13</v>
      </c>
      <c r="N947" s="1">
        <f>Delivery[[#This Row],[Delivery Time (min)]]-Delivery[[#This Row],[Delays (min)]]</f>
        <v>115</v>
      </c>
      <c r="O947" s="1" t="str">
        <f>IF(Delivery[[#This Row],[Delays (min)]]&gt;0,"Delayed", "On time")</f>
        <v>Delayed</v>
      </c>
      <c r="P947" s="1" t="str">
        <f>IF(Delivery[[#This Row],[Delays (min)]]&gt;15, "Extremely Delayed", IF(Delivery[[#This Row],[Delays (min)]]=0, "On time",  "Delayed"))</f>
        <v>Delayed</v>
      </c>
      <c r="Q947" s="1">
        <f>COUNTA(_xlfn.UNIQUE(Delivery[Driver ID]))</f>
        <v>100</v>
      </c>
      <c r="R947" s="1" t="s">
        <v>30</v>
      </c>
      <c r="S947" s="1">
        <f>COUNTA(_xlfn.UNIQUE(Delivery[Route]))</f>
        <v>5</v>
      </c>
      <c r="T947" s="1" t="s">
        <v>40</v>
      </c>
      <c r="U947" s="1" t="s">
        <v>36</v>
      </c>
      <c r="V947" s="1" t="s">
        <v>37</v>
      </c>
      <c r="W947" s="2">
        <v>45170.554166666669</v>
      </c>
    </row>
    <row r="948" spans="1:23" ht="15.75" customHeight="1" x14ac:dyDescent="0.35">
      <c r="A948" s="1">
        <v>1947</v>
      </c>
      <c r="B948" s="1" t="s">
        <v>1008</v>
      </c>
      <c r="C948" s="1">
        <f>COUNTA(_xlfn.UNIQUE(Delivery[Delivery City]))</f>
        <v>5</v>
      </c>
      <c r="D948" s="1" t="s">
        <v>154</v>
      </c>
      <c r="E948" s="2">
        <v>45174.668749999997</v>
      </c>
      <c r="F948" s="1" t="s">
        <v>38</v>
      </c>
      <c r="G948" s="1" t="s">
        <v>116</v>
      </c>
      <c r="H948" s="20">
        <f>IFERROR(Delivery[[#This Row],[Delivery Time (min)]]/COUNTIFS(Delivery[Driver ID],Delivery[[#This Row],[Driver ID]]),"")</f>
        <v>6.0555555555555554</v>
      </c>
      <c r="I948" s="17" t="str">
        <f>IFERROR((IF(COUNTIFS(Delivery[Driver ID], Delivery[[#This Row],[Driver ID]]) &lt; 16, "Under Utilized","Utilized")), "")</f>
        <v>Utilized</v>
      </c>
      <c r="J948" s="1" t="s">
        <v>23</v>
      </c>
      <c r="K948" s="1" t="s">
        <v>24</v>
      </c>
      <c r="L948" s="1">
        <v>109</v>
      </c>
      <c r="M948" s="1">
        <v>12</v>
      </c>
      <c r="N948" s="1">
        <f>Delivery[[#This Row],[Delivery Time (min)]]-Delivery[[#This Row],[Delays (min)]]</f>
        <v>97</v>
      </c>
      <c r="O948" s="1" t="str">
        <f>IF(Delivery[[#This Row],[Delays (min)]]&gt;0,"Delayed", "On time")</f>
        <v>Delayed</v>
      </c>
      <c r="P948" s="1" t="str">
        <f>IF(Delivery[[#This Row],[Delays (min)]]&gt;15, "Extremely Delayed", IF(Delivery[[#This Row],[Delays (min)]]=0, "On time",  "Delayed"))</f>
        <v>Delayed</v>
      </c>
      <c r="Q948" s="1">
        <f>COUNTA(_xlfn.UNIQUE(Delivery[Driver ID]))</f>
        <v>100</v>
      </c>
      <c r="R948" s="1" t="s">
        <v>18</v>
      </c>
      <c r="S948" s="1">
        <f>COUNTA(_xlfn.UNIQUE(Delivery[Route]))</f>
        <v>5</v>
      </c>
      <c r="T948" s="1" t="s">
        <v>43</v>
      </c>
      <c r="U948" s="1" t="s">
        <v>36</v>
      </c>
      <c r="V948" s="1" t="s">
        <v>41</v>
      </c>
      <c r="W948" s="2">
        <v>45170.703472222223</v>
      </c>
    </row>
    <row r="949" spans="1:23" ht="15.75" customHeight="1" x14ac:dyDescent="0.35">
      <c r="A949" s="1">
        <v>1948</v>
      </c>
      <c r="B949" s="1" t="s">
        <v>1009</v>
      </c>
      <c r="C949" s="1">
        <f>COUNTA(_xlfn.UNIQUE(Delivery[Delivery City]))</f>
        <v>5</v>
      </c>
      <c r="D949" s="1" t="s">
        <v>156</v>
      </c>
      <c r="E949" s="2">
        <v>45177.613194444442</v>
      </c>
      <c r="F949" s="1" t="s">
        <v>38</v>
      </c>
      <c r="G949" s="1" t="s">
        <v>115</v>
      </c>
      <c r="H949" s="20">
        <f>IFERROR(Delivery[[#This Row],[Delivery Time (min)]]/COUNTIFS(Delivery[Driver ID],Delivery[[#This Row],[Driver ID]]),"")</f>
        <v>6.666666666666667</v>
      </c>
      <c r="I949" s="17" t="str">
        <f>IFERROR((IF(COUNTIFS(Delivery[Driver ID], Delivery[[#This Row],[Driver ID]]) &lt; 16, "Under Utilized","Utilized")), "")</f>
        <v>Utilized</v>
      </c>
      <c r="J949" s="1" t="s">
        <v>34</v>
      </c>
      <c r="K949" s="1" t="s">
        <v>29</v>
      </c>
      <c r="L949" s="1">
        <v>120</v>
      </c>
      <c r="M949" s="1">
        <v>16</v>
      </c>
      <c r="N949" s="1">
        <f>Delivery[[#This Row],[Delivery Time (min)]]-Delivery[[#This Row],[Delays (min)]]</f>
        <v>104</v>
      </c>
      <c r="O949" s="1" t="str">
        <f>IF(Delivery[[#This Row],[Delays (min)]]&gt;0,"Delayed", "On time")</f>
        <v>Delayed</v>
      </c>
      <c r="P949" s="1" t="str">
        <f>IF(Delivery[[#This Row],[Delays (min)]]&gt;15, "Extremely Delayed", IF(Delivery[[#This Row],[Delays (min)]]=0, "On time",  "Delayed"))</f>
        <v>Extremely Delayed</v>
      </c>
      <c r="Q949" s="1">
        <f>COUNTA(_xlfn.UNIQUE(Delivery[Driver ID]))</f>
        <v>100</v>
      </c>
      <c r="R949" s="1" t="s">
        <v>30</v>
      </c>
      <c r="S949" s="1">
        <f>COUNTA(_xlfn.UNIQUE(Delivery[Route]))</f>
        <v>5</v>
      </c>
      <c r="T949" s="1" t="s">
        <v>26</v>
      </c>
      <c r="U949" s="1" t="s">
        <v>36</v>
      </c>
      <c r="V949" s="1" t="s">
        <v>37</v>
      </c>
      <c r="W949" s="2">
        <v>45170.46597222222</v>
      </c>
    </row>
    <row r="950" spans="1:23" ht="15.75" customHeight="1" x14ac:dyDescent="0.35">
      <c r="A950" s="1">
        <v>1949</v>
      </c>
      <c r="B950" s="1" t="s">
        <v>194</v>
      </c>
      <c r="C950" s="1">
        <f>COUNTA(_xlfn.UNIQUE(Delivery[Delivery City]))</f>
        <v>5</v>
      </c>
      <c r="D950" s="1" t="s">
        <v>159</v>
      </c>
      <c r="E950" s="2">
        <v>45173.504166666666</v>
      </c>
      <c r="F950" s="1" t="s">
        <v>38</v>
      </c>
      <c r="G950" s="1" t="s">
        <v>39</v>
      </c>
      <c r="H950" s="20">
        <f>IFERROR(Delivery[[#This Row],[Delivery Time (min)]]/COUNTIFS(Delivery[Driver ID],Delivery[[#This Row],[Driver ID]]),"")</f>
        <v>11.65</v>
      </c>
      <c r="I950" s="17" t="str">
        <f>IFERROR((IF(COUNTIFS(Delivery[Driver ID], Delivery[[#This Row],[Driver ID]]) &lt; 16, "Under Utilized","Utilized")), "")</f>
        <v>Utilized</v>
      </c>
      <c r="J950" s="1" t="s">
        <v>16</v>
      </c>
      <c r="K950" s="1" t="s">
        <v>17</v>
      </c>
      <c r="L950" s="1">
        <v>233</v>
      </c>
      <c r="M950" s="1">
        <v>24</v>
      </c>
      <c r="N950" s="1">
        <f>Delivery[[#This Row],[Delivery Time (min)]]-Delivery[[#This Row],[Delays (min)]]</f>
        <v>209</v>
      </c>
      <c r="O950" s="1" t="str">
        <f>IF(Delivery[[#This Row],[Delays (min)]]&gt;0,"Delayed", "On time")</f>
        <v>Delayed</v>
      </c>
      <c r="P950" s="1" t="str">
        <f>IF(Delivery[[#This Row],[Delays (min)]]&gt;15, "Extremely Delayed", IF(Delivery[[#This Row],[Delays (min)]]=0, "On time",  "Delayed"))</f>
        <v>Extremely Delayed</v>
      </c>
      <c r="Q950" s="1">
        <f>COUNTA(_xlfn.UNIQUE(Delivery[Driver ID]))</f>
        <v>100</v>
      </c>
      <c r="R950" s="1" t="s">
        <v>25</v>
      </c>
      <c r="S950" s="1">
        <f>COUNTA(_xlfn.UNIQUE(Delivery[Route]))</f>
        <v>5</v>
      </c>
      <c r="T950" s="1" t="s">
        <v>40</v>
      </c>
      <c r="U950" s="1" t="s">
        <v>36</v>
      </c>
      <c r="V950" s="1" t="s">
        <v>21</v>
      </c>
      <c r="W950" s="2">
        <v>45170.369444444441</v>
      </c>
    </row>
    <row r="951" spans="1:23" ht="15.75" customHeight="1" x14ac:dyDescent="0.35">
      <c r="A951" s="1">
        <v>1950</v>
      </c>
      <c r="B951" s="1" t="s">
        <v>1010</v>
      </c>
      <c r="C951" s="1">
        <f>COUNTA(_xlfn.UNIQUE(Delivery[Delivery City]))</f>
        <v>5</v>
      </c>
      <c r="D951" s="1" t="s">
        <v>159</v>
      </c>
      <c r="E951" s="2">
        <v>45175.354861111111</v>
      </c>
      <c r="F951" s="1" t="s">
        <v>14</v>
      </c>
      <c r="G951" s="1" t="s">
        <v>132</v>
      </c>
      <c r="H951" s="20">
        <f>IFERROR(Delivery[[#This Row],[Delivery Time (min)]]/COUNTIFS(Delivery[Driver ID],Delivery[[#This Row],[Driver ID]]),"")</f>
        <v>5</v>
      </c>
      <c r="I951" s="17" t="str">
        <f>IFERROR((IF(COUNTIFS(Delivery[Driver ID], Delivery[[#This Row],[Driver ID]]) &lt; 16, "Under Utilized","Utilized")), "")</f>
        <v>Under Utilized</v>
      </c>
      <c r="J951" s="1" t="s">
        <v>16</v>
      </c>
      <c r="K951" s="1" t="s">
        <v>47</v>
      </c>
      <c r="L951" s="1">
        <v>65</v>
      </c>
      <c r="M951" s="1">
        <v>20</v>
      </c>
      <c r="N951" s="1">
        <f>Delivery[[#This Row],[Delivery Time (min)]]-Delivery[[#This Row],[Delays (min)]]</f>
        <v>45</v>
      </c>
      <c r="O951" s="1" t="str">
        <f>IF(Delivery[[#This Row],[Delays (min)]]&gt;0,"Delayed", "On time")</f>
        <v>Delayed</v>
      </c>
      <c r="P951" s="1" t="str">
        <f>IF(Delivery[[#This Row],[Delays (min)]]&gt;15, "Extremely Delayed", IF(Delivery[[#This Row],[Delays (min)]]=0, "On time",  "Delayed"))</f>
        <v>Extremely Delayed</v>
      </c>
      <c r="Q951" s="1">
        <f>COUNTA(_xlfn.UNIQUE(Delivery[Driver ID]))</f>
        <v>100</v>
      </c>
      <c r="R951" s="1" t="s">
        <v>30</v>
      </c>
      <c r="S951" s="1">
        <f>COUNTA(_xlfn.UNIQUE(Delivery[Route]))</f>
        <v>5</v>
      </c>
      <c r="T951" s="1" t="s">
        <v>43</v>
      </c>
      <c r="U951" s="1" t="s">
        <v>20</v>
      </c>
      <c r="V951" s="1" t="s">
        <v>41</v>
      </c>
      <c r="W951" s="2">
        <v>45170.459722222222</v>
      </c>
    </row>
    <row r="952" spans="1:23" ht="15.75" customHeight="1" x14ac:dyDescent="0.35">
      <c r="A952" s="1">
        <v>1951</v>
      </c>
      <c r="B952" s="1" t="s">
        <v>762</v>
      </c>
      <c r="C952" s="1">
        <f>COUNTA(_xlfn.UNIQUE(Delivery[Delivery City]))</f>
        <v>5</v>
      </c>
      <c r="D952" s="1" t="s">
        <v>159</v>
      </c>
      <c r="E952" s="2">
        <v>45174.495833333334</v>
      </c>
      <c r="F952" s="1" t="s">
        <v>14</v>
      </c>
      <c r="G952" s="1" t="s">
        <v>89</v>
      </c>
      <c r="H952" s="20">
        <f>IFERROR(Delivery[[#This Row],[Delivery Time (min)]]/COUNTIFS(Delivery[Driver ID],Delivery[[#This Row],[Driver ID]]),"")</f>
        <v>10.35</v>
      </c>
      <c r="I952" s="17" t="str">
        <f>IFERROR((IF(COUNTIFS(Delivery[Driver ID], Delivery[[#This Row],[Driver ID]]) &lt; 16, "Under Utilized","Utilized")), "")</f>
        <v>Utilized</v>
      </c>
      <c r="J952" s="1" t="s">
        <v>16</v>
      </c>
      <c r="K952" s="1" t="s">
        <v>24</v>
      </c>
      <c r="L952" s="1">
        <v>207</v>
      </c>
      <c r="M952" s="1">
        <v>19</v>
      </c>
      <c r="N952" s="1">
        <f>Delivery[[#This Row],[Delivery Time (min)]]-Delivery[[#This Row],[Delays (min)]]</f>
        <v>188</v>
      </c>
      <c r="O952" s="1" t="str">
        <f>IF(Delivery[[#This Row],[Delays (min)]]&gt;0,"Delayed", "On time")</f>
        <v>Delayed</v>
      </c>
      <c r="P952" s="1" t="str">
        <f>IF(Delivery[[#This Row],[Delays (min)]]&gt;15, "Extremely Delayed", IF(Delivery[[#This Row],[Delays (min)]]=0, "On time",  "Delayed"))</f>
        <v>Extremely Delayed</v>
      </c>
      <c r="Q952" s="1">
        <f>COUNTA(_xlfn.UNIQUE(Delivery[Driver ID]))</f>
        <v>100</v>
      </c>
      <c r="R952" s="1" t="s">
        <v>18</v>
      </c>
      <c r="S952" s="1">
        <f>COUNTA(_xlfn.UNIQUE(Delivery[Route]))</f>
        <v>5</v>
      </c>
      <c r="T952" s="1" t="s">
        <v>19</v>
      </c>
      <c r="U952" s="1" t="s">
        <v>27</v>
      </c>
      <c r="V952" s="1" t="s">
        <v>41</v>
      </c>
      <c r="W952" s="2">
        <v>45170.467361111114</v>
      </c>
    </row>
    <row r="953" spans="1:23" ht="15.75" customHeight="1" x14ac:dyDescent="0.35">
      <c r="A953" s="1">
        <v>1952</v>
      </c>
      <c r="B953" s="1" t="s">
        <v>1011</v>
      </c>
      <c r="C953" s="1">
        <f>COUNTA(_xlfn.UNIQUE(Delivery[Delivery City]))</f>
        <v>5</v>
      </c>
      <c r="D953" s="1" t="s">
        <v>167</v>
      </c>
      <c r="E953" s="2">
        <v>45175.40347222222</v>
      </c>
      <c r="F953" s="1" t="s">
        <v>38</v>
      </c>
      <c r="G953" s="1" t="s">
        <v>45</v>
      </c>
      <c r="H953" s="20">
        <f>IFERROR(Delivery[[#This Row],[Delivery Time (min)]]/COUNTIFS(Delivery[Driver ID],Delivery[[#This Row],[Driver ID]]),"")</f>
        <v>10.75</v>
      </c>
      <c r="I953" s="17" t="str">
        <f>IFERROR((IF(COUNTIFS(Delivery[Driver ID], Delivery[[#This Row],[Driver ID]]) &lt; 16, "Under Utilized","Utilized")), "")</f>
        <v>Utilized</v>
      </c>
      <c r="J953" s="1" t="s">
        <v>16</v>
      </c>
      <c r="K953" s="1" t="s">
        <v>17</v>
      </c>
      <c r="L953" s="1">
        <v>172</v>
      </c>
      <c r="M953" s="1">
        <v>24</v>
      </c>
      <c r="N953" s="1">
        <f>Delivery[[#This Row],[Delivery Time (min)]]-Delivery[[#This Row],[Delays (min)]]</f>
        <v>148</v>
      </c>
      <c r="O953" s="1" t="str">
        <f>IF(Delivery[[#This Row],[Delays (min)]]&gt;0,"Delayed", "On time")</f>
        <v>Delayed</v>
      </c>
      <c r="P953" s="1" t="str">
        <f>IF(Delivery[[#This Row],[Delays (min)]]&gt;15, "Extremely Delayed", IF(Delivery[[#This Row],[Delays (min)]]=0, "On time",  "Delayed"))</f>
        <v>Extremely Delayed</v>
      </c>
      <c r="Q953" s="1">
        <f>COUNTA(_xlfn.UNIQUE(Delivery[Driver ID]))</f>
        <v>100</v>
      </c>
      <c r="R953" s="1" t="s">
        <v>25</v>
      </c>
      <c r="S953" s="1">
        <f>COUNTA(_xlfn.UNIQUE(Delivery[Route]))</f>
        <v>5</v>
      </c>
      <c r="T953" s="1" t="s">
        <v>32</v>
      </c>
      <c r="U953" s="1" t="s">
        <v>20</v>
      </c>
      <c r="V953" s="1" t="s">
        <v>41</v>
      </c>
      <c r="W953" s="2">
        <v>45170.438888888886</v>
      </c>
    </row>
    <row r="954" spans="1:23" ht="15.75" customHeight="1" x14ac:dyDescent="0.35">
      <c r="A954" s="1">
        <v>1953</v>
      </c>
      <c r="B954" s="1" t="s">
        <v>339</v>
      </c>
      <c r="C954" s="1">
        <f>COUNTA(_xlfn.UNIQUE(Delivery[Delivery City]))</f>
        <v>5</v>
      </c>
      <c r="D954" s="1" t="s">
        <v>167</v>
      </c>
      <c r="E954" s="2">
        <v>45171.416666666664</v>
      </c>
      <c r="F954" s="1" t="s">
        <v>14</v>
      </c>
      <c r="G954" s="1" t="s">
        <v>112</v>
      </c>
      <c r="H954" s="20">
        <f>IFERROR(Delivery[[#This Row],[Delivery Time (min)]]/COUNTIFS(Delivery[Driver ID],Delivery[[#This Row],[Driver ID]]),"")</f>
        <v>3.25</v>
      </c>
      <c r="I954" s="17" t="str">
        <f>IFERROR((IF(COUNTIFS(Delivery[Driver ID], Delivery[[#This Row],[Driver ID]]) &lt; 16, "Under Utilized","Utilized")), "")</f>
        <v>Utilized</v>
      </c>
      <c r="J954" s="1" t="s">
        <v>16</v>
      </c>
      <c r="K954" s="1" t="s">
        <v>35</v>
      </c>
      <c r="L954" s="1">
        <v>65</v>
      </c>
      <c r="M954" s="1">
        <v>0</v>
      </c>
      <c r="N954" s="1">
        <f>Delivery[[#This Row],[Delivery Time (min)]]-Delivery[[#This Row],[Delays (min)]]</f>
        <v>65</v>
      </c>
      <c r="O954" s="1" t="str">
        <f>IF(Delivery[[#This Row],[Delays (min)]]&gt;0,"Delayed", "On time")</f>
        <v>On time</v>
      </c>
      <c r="P954" s="1" t="str">
        <f>IF(Delivery[[#This Row],[Delays (min)]]&gt;15, "Extremely Delayed", IF(Delivery[[#This Row],[Delays (min)]]=0, "On time",  "Delayed"))</f>
        <v>On time</v>
      </c>
      <c r="Q954" s="1">
        <f>COUNTA(_xlfn.UNIQUE(Delivery[Driver ID]))</f>
        <v>100</v>
      </c>
      <c r="R954" s="1" t="s">
        <v>18</v>
      </c>
      <c r="S954" s="1">
        <f>COUNTA(_xlfn.UNIQUE(Delivery[Route]))</f>
        <v>5</v>
      </c>
      <c r="T954" s="1" t="s">
        <v>19</v>
      </c>
      <c r="U954" s="1" t="s">
        <v>27</v>
      </c>
      <c r="V954" s="1" t="s">
        <v>41</v>
      </c>
      <c r="W954" s="2">
        <v>45170.700694444444</v>
      </c>
    </row>
    <row r="955" spans="1:23" ht="15.75" customHeight="1" x14ac:dyDescent="0.35">
      <c r="A955" s="1">
        <v>1954</v>
      </c>
      <c r="B955" s="1" t="s">
        <v>1012</v>
      </c>
      <c r="C955" s="1">
        <f>COUNTA(_xlfn.UNIQUE(Delivery[Delivery City]))</f>
        <v>5</v>
      </c>
      <c r="D955" s="1" t="s">
        <v>159</v>
      </c>
      <c r="E955" s="2">
        <v>45176.492361111108</v>
      </c>
      <c r="F955" s="1" t="s">
        <v>38</v>
      </c>
      <c r="G955" s="1" t="s">
        <v>133</v>
      </c>
      <c r="H955" s="20">
        <f>IFERROR(Delivery[[#This Row],[Delivery Time (min)]]/COUNTIFS(Delivery[Driver ID],Delivery[[#This Row],[Driver ID]]),"")</f>
        <v>11.5625</v>
      </c>
      <c r="I955" s="17" t="str">
        <f>IFERROR((IF(COUNTIFS(Delivery[Driver ID], Delivery[[#This Row],[Driver ID]]) &lt; 16, "Under Utilized","Utilized")), "")</f>
        <v>Utilized</v>
      </c>
      <c r="J955" s="1" t="s">
        <v>23</v>
      </c>
      <c r="K955" s="1" t="s">
        <v>17</v>
      </c>
      <c r="L955" s="1">
        <v>185</v>
      </c>
      <c r="M955" s="1">
        <v>14</v>
      </c>
      <c r="N955" s="1">
        <f>Delivery[[#This Row],[Delivery Time (min)]]-Delivery[[#This Row],[Delays (min)]]</f>
        <v>171</v>
      </c>
      <c r="O955" s="1" t="str">
        <f>IF(Delivery[[#This Row],[Delays (min)]]&gt;0,"Delayed", "On time")</f>
        <v>Delayed</v>
      </c>
      <c r="P955" s="1" t="str">
        <f>IF(Delivery[[#This Row],[Delays (min)]]&gt;15, "Extremely Delayed", IF(Delivery[[#This Row],[Delays (min)]]=0, "On time",  "Delayed"))</f>
        <v>Delayed</v>
      </c>
      <c r="Q955" s="1">
        <f>COUNTA(_xlfn.UNIQUE(Delivery[Driver ID]))</f>
        <v>100</v>
      </c>
      <c r="R955" s="1" t="s">
        <v>25</v>
      </c>
      <c r="S955" s="1">
        <f>COUNTA(_xlfn.UNIQUE(Delivery[Route]))</f>
        <v>5</v>
      </c>
      <c r="T955" s="1" t="s">
        <v>40</v>
      </c>
      <c r="U955" s="1" t="s">
        <v>36</v>
      </c>
      <c r="V955" s="1" t="s">
        <v>37</v>
      </c>
      <c r="W955" s="2">
        <v>45170.348611111112</v>
      </c>
    </row>
    <row r="956" spans="1:23" ht="15.75" customHeight="1" x14ac:dyDescent="0.35">
      <c r="A956" s="1">
        <v>1955</v>
      </c>
      <c r="B956" s="1" t="s">
        <v>1013</v>
      </c>
      <c r="C956" s="1">
        <f>COUNTA(_xlfn.UNIQUE(Delivery[Delivery City]))</f>
        <v>5</v>
      </c>
      <c r="D956" s="1" t="s">
        <v>150</v>
      </c>
      <c r="E956" s="2">
        <v>45170.434027777781</v>
      </c>
      <c r="F956" s="1" t="s">
        <v>38</v>
      </c>
      <c r="G956" s="1" t="s">
        <v>87</v>
      </c>
      <c r="H956" s="20">
        <f>IFERROR(Delivery[[#This Row],[Delivery Time (min)]]/COUNTIFS(Delivery[Driver ID],Delivery[[#This Row],[Driver ID]]),"")</f>
        <v>5.1111111111111107</v>
      </c>
      <c r="I956" s="17" t="str">
        <f>IFERROR((IF(COUNTIFS(Delivery[Driver ID], Delivery[[#This Row],[Driver ID]]) &lt; 16, "Under Utilized","Utilized")), "")</f>
        <v>Utilized</v>
      </c>
      <c r="J956" s="1" t="s">
        <v>34</v>
      </c>
      <c r="K956" s="1" t="s">
        <v>29</v>
      </c>
      <c r="L956" s="1">
        <v>92</v>
      </c>
      <c r="M956" s="1">
        <v>18</v>
      </c>
      <c r="N956" s="1">
        <f>Delivery[[#This Row],[Delivery Time (min)]]-Delivery[[#This Row],[Delays (min)]]</f>
        <v>74</v>
      </c>
      <c r="O956" s="1" t="str">
        <f>IF(Delivery[[#This Row],[Delays (min)]]&gt;0,"Delayed", "On time")</f>
        <v>Delayed</v>
      </c>
      <c r="P956" s="1" t="str">
        <f>IF(Delivery[[#This Row],[Delays (min)]]&gt;15, "Extremely Delayed", IF(Delivery[[#This Row],[Delays (min)]]=0, "On time",  "Delayed"))</f>
        <v>Extremely Delayed</v>
      </c>
      <c r="Q956" s="1">
        <f>COUNTA(_xlfn.UNIQUE(Delivery[Driver ID]))</f>
        <v>100</v>
      </c>
      <c r="R956" s="1" t="s">
        <v>18</v>
      </c>
      <c r="S956" s="1">
        <f>COUNTA(_xlfn.UNIQUE(Delivery[Route]))</f>
        <v>5</v>
      </c>
      <c r="T956" s="1" t="s">
        <v>26</v>
      </c>
      <c r="U956" s="1" t="s">
        <v>27</v>
      </c>
      <c r="V956" s="1" t="s">
        <v>41</v>
      </c>
      <c r="W956" s="2">
        <v>45170.661805555559</v>
      </c>
    </row>
    <row r="957" spans="1:23" ht="15.75" customHeight="1" x14ac:dyDescent="0.35">
      <c r="A957" s="1">
        <v>1956</v>
      </c>
      <c r="B957" s="1" t="s">
        <v>1014</v>
      </c>
      <c r="C957" s="1">
        <f>COUNTA(_xlfn.UNIQUE(Delivery[Delivery City]))</f>
        <v>5</v>
      </c>
      <c r="D957" s="1" t="s">
        <v>159</v>
      </c>
      <c r="E957" s="2">
        <v>45174.701388888891</v>
      </c>
      <c r="F957" s="1" t="s">
        <v>38</v>
      </c>
      <c r="G957" s="1" t="s">
        <v>133</v>
      </c>
      <c r="H957" s="20">
        <f>IFERROR(Delivery[[#This Row],[Delivery Time (min)]]/COUNTIFS(Delivery[Driver ID],Delivery[[#This Row],[Driver ID]]),"")</f>
        <v>6.3125</v>
      </c>
      <c r="I957" s="17" t="str">
        <f>IFERROR((IF(COUNTIFS(Delivery[Driver ID], Delivery[[#This Row],[Driver ID]]) &lt; 16, "Under Utilized","Utilized")), "")</f>
        <v>Utilized</v>
      </c>
      <c r="J957" s="1" t="s">
        <v>23</v>
      </c>
      <c r="K957" s="1" t="s">
        <v>47</v>
      </c>
      <c r="L957" s="1">
        <v>101</v>
      </c>
      <c r="M957" s="1">
        <v>26</v>
      </c>
      <c r="N957" s="1">
        <f>Delivery[[#This Row],[Delivery Time (min)]]-Delivery[[#This Row],[Delays (min)]]</f>
        <v>75</v>
      </c>
      <c r="O957" s="1" t="str">
        <f>IF(Delivery[[#This Row],[Delays (min)]]&gt;0,"Delayed", "On time")</f>
        <v>Delayed</v>
      </c>
      <c r="P957" s="1" t="str">
        <f>IF(Delivery[[#This Row],[Delays (min)]]&gt;15, "Extremely Delayed", IF(Delivery[[#This Row],[Delays (min)]]=0, "On time",  "Delayed"))</f>
        <v>Extremely Delayed</v>
      </c>
      <c r="Q957" s="1">
        <f>COUNTA(_xlfn.UNIQUE(Delivery[Driver ID]))</f>
        <v>100</v>
      </c>
      <c r="R957" s="1" t="s">
        <v>30</v>
      </c>
      <c r="S957" s="1">
        <f>COUNTA(_xlfn.UNIQUE(Delivery[Route]))</f>
        <v>5</v>
      </c>
      <c r="T957" s="1" t="s">
        <v>32</v>
      </c>
      <c r="U957" s="1" t="s">
        <v>36</v>
      </c>
      <c r="V957" s="1" t="s">
        <v>21</v>
      </c>
      <c r="W957" s="2">
        <v>45170.536805555559</v>
      </c>
    </row>
    <row r="958" spans="1:23" ht="15.75" customHeight="1" x14ac:dyDescent="0.35">
      <c r="A958" s="1">
        <v>1957</v>
      </c>
      <c r="B958" s="1" t="s">
        <v>437</v>
      </c>
      <c r="C958" s="1">
        <f>COUNTA(_xlfn.UNIQUE(Delivery[Delivery City]))</f>
        <v>5</v>
      </c>
      <c r="D958" s="1" t="s">
        <v>154</v>
      </c>
      <c r="E958" s="2">
        <v>45177.593055555553</v>
      </c>
      <c r="F958" s="1" t="s">
        <v>38</v>
      </c>
      <c r="G958" s="1" t="s">
        <v>137</v>
      </c>
      <c r="H958" s="20">
        <f>IFERROR(Delivery[[#This Row],[Delivery Time (min)]]/COUNTIFS(Delivery[Driver ID],Delivery[[#This Row],[Driver ID]]),"")</f>
        <v>10.238095238095237</v>
      </c>
      <c r="I958" s="17" t="str">
        <f>IFERROR((IF(COUNTIFS(Delivery[Driver ID], Delivery[[#This Row],[Driver ID]]) &lt; 16, "Under Utilized","Utilized")), "")</f>
        <v>Utilized</v>
      </c>
      <c r="J958" s="1" t="s">
        <v>23</v>
      </c>
      <c r="K958" s="1" t="s">
        <v>24</v>
      </c>
      <c r="L958" s="1">
        <v>215</v>
      </c>
      <c r="M958" s="1">
        <v>5</v>
      </c>
      <c r="N958" s="1">
        <f>Delivery[[#This Row],[Delivery Time (min)]]-Delivery[[#This Row],[Delays (min)]]</f>
        <v>210</v>
      </c>
      <c r="O958" s="1" t="str">
        <f>IF(Delivery[[#This Row],[Delays (min)]]&gt;0,"Delayed", "On time")</f>
        <v>Delayed</v>
      </c>
      <c r="P958" s="1" t="str">
        <f>IF(Delivery[[#This Row],[Delays (min)]]&gt;15, "Extremely Delayed", IF(Delivery[[#This Row],[Delays (min)]]=0, "On time",  "Delayed"))</f>
        <v>Delayed</v>
      </c>
      <c r="Q958" s="1">
        <f>COUNTA(_xlfn.UNIQUE(Delivery[Driver ID]))</f>
        <v>100</v>
      </c>
      <c r="R958" s="1" t="s">
        <v>25</v>
      </c>
      <c r="S958" s="1">
        <f>COUNTA(_xlfn.UNIQUE(Delivery[Route]))</f>
        <v>5</v>
      </c>
      <c r="T958" s="1" t="s">
        <v>43</v>
      </c>
      <c r="U958" s="1" t="s">
        <v>36</v>
      </c>
      <c r="V958" s="1" t="s">
        <v>37</v>
      </c>
      <c r="W958" s="2">
        <v>45170.566666666666</v>
      </c>
    </row>
    <row r="959" spans="1:23" ht="15.75" customHeight="1" x14ac:dyDescent="0.35">
      <c r="A959" s="1">
        <v>1958</v>
      </c>
      <c r="B959" s="1" t="s">
        <v>1015</v>
      </c>
      <c r="C959" s="1">
        <f>COUNTA(_xlfn.UNIQUE(Delivery[Delivery City]))</f>
        <v>5</v>
      </c>
      <c r="D959" s="1" t="s">
        <v>150</v>
      </c>
      <c r="E959" s="2">
        <v>45171.558333333334</v>
      </c>
      <c r="F959" s="1" t="s">
        <v>38</v>
      </c>
      <c r="G959" s="1" t="s">
        <v>49</v>
      </c>
      <c r="H959" s="20">
        <f>IFERROR(Delivery[[#This Row],[Delivery Time (min)]]/COUNTIFS(Delivery[Driver ID],Delivery[[#This Row],[Driver ID]]),"")</f>
        <v>19</v>
      </c>
      <c r="I959" s="17" t="str">
        <f>IFERROR((IF(COUNTIFS(Delivery[Driver ID], Delivery[[#This Row],[Driver ID]]) &lt; 16, "Under Utilized","Utilized")), "")</f>
        <v>Under Utilized</v>
      </c>
      <c r="J959" s="1" t="s">
        <v>23</v>
      </c>
      <c r="K959" s="1" t="s">
        <v>35</v>
      </c>
      <c r="L959" s="1">
        <v>228</v>
      </c>
      <c r="M959" s="1">
        <v>21</v>
      </c>
      <c r="N959" s="1">
        <f>Delivery[[#This Row],[Delivery Time (min)]]-Delivery[[#This Row],[Delays (min)]]</f>
        <v>207</v>
      </c>
      <c r="O959" s="1" t="str">
        <f>IF(Delivery[[#This Row],[Delays (min)]]&gt;0,"Delayed", "On time")</f>
        <v>Delayed</v>
      </c>
      <c r="P959" s="1" t="str">
        <f>IF(Delivery[[#This Row],[Delays (min)]]&gt;15, "Extremely Delayed", IF(Delivery[[#This Row],[Delays (min)]]=0, "On time",  "Delayed"))</f>
        <v>Extremely Delayed</v>
      </c>
      <c r="Q959" s="1">
        <f>COUNTA(_xlfn.UNIQUE(Delivery[Driver ID]))</f>
        <v>100</v>
      </c>
      <c r="R959" s="1" t="s">
        <v>25</v>
      </c>
      <c r="S959" s="1">
        <f>COUNTA(_xlfn.UNIQUE(Delivery[Route]))</f>
        <v>5</v>
      </c>
      <c r="T959" s="1" t="s">
        <v>40</v>
      </c>
      <c r="U959" s="1" t="s">
        <v>20</v>
      </c>
      <c r="V959" s="1" t="s">
        <v>37</v>
      </c>
      <c r="W959" s="2">
        <v>45170.613888888889</v>
      </c>
    </row>
    <row r="960" spans="1:23" ht="15.75" customHeight="1" x14ac:dyDescent="0.35">
      <c r="A960" s="1">
        <v>1959</v>
      </c>
      <c r="B960" s="1" t="s">
        <v>982</v>
      </c>
      <c r="C960" s="1">
        <f>COUNTA(_xlfn.UNIQUE(Delivery[Delivery City]))</f>
        <v>5</v>
      </c>
      <c r="D960" s="1" t="s">
        <v>159</v>
      </c>
      <c r="E960" s="2">
        <v>45174.573611111111</v>
      </c>
      <c r="F960" s="1" t="s">
        <v>38</v>
      </c>
      <c r="G960" s="1" t="s">
        <v>66</v>
      </c>
      <c r="H960" s="20">
        <f>IFERROR(Delivery[[#This Row],[Delivery Time (min)]]/COUNTIFS(Delivery[Driver ID],Delivery[[#This Row],[Driver ID]]),"")</f>
        <v>4.8461538461538458</v>
      </c>
      <c r="I960" s="17" t="str">
        <f>IFERROR((IF(COUNTIFS(Delivery[Driver ID], Delivery[[#This Row],[Driver ID]]) &lt; 16, "Under Utilized","Utilized")), "")</f>
        <v>Under Utilized</v>
      </c>
      <c r="J960" s="1" t="s">
        <v>34</v>
      </c>
      <c r="K960" s="1" t="s">
        <v>35</v>
      </c>
      <c r="L960" s="1">
        <v>63</v>
      </c>
      <c r="M960" s="1">
        <v>10</v>
      </c>
      <c r="N960" s="1">
        <f>Delivery[[#This Row],[Delivery Time (min)]]-Delivery[[#This Row],[Delays (min)]]</f>
        <v>53</v>
      </c>
      <c r="O960" s="1" t="str">
        <f>IF(Delivery[[#This Row],[Delays (min)]]&gt;0,"Delayed", "On time")</f>
        <v>Delayed</v>
      </c>
      <c r="P960" s="1" t="str">
        <f>IF(Delivery[[#This Row],[Delays (min)]]&gt;15, "Extremely Delayed", IF(Delivery[[#This Row],[Delays (min)]]=0, "On time",  "Delayed"))</f>
        <v>Delayed</v>
      </c>
      <c r="Q960" s="1">
        <f>COUNTA(_xlfn.UNIQUE(Delivery[Driver ID]))</f>
        <v>100</v>
      </c>
      <c r="R960" s="1" t="s">
        <v>25</v>
      </c>
      <c r="S960" s="1">
        <f>COUNTA(_xlfn.UNIQUE(Delivery[Route]))</f>
        <v>5</v>
      </c>
      <c r="T960" s="1" t="s">
        <v>32</v>
      </c>
      <c r="U960" s="1" t="s">
        <v>36</v>
      </c>
      <c r="V960" s="1" t="s">
        <v>21</v>
      </c>
      <c r="W960" s="2">
        <v>45170.579861111109</v>
      </c>
    </row>
    <row r="961" spans="1:23" ht="15.75" customHeight="1" x14ac:dyDescent="0.35">
      <c r="A961" s="1">
        <v>1960</v>
      </c>
      <c r="B961" s="1" t="s">
        <v>1016</v>
      </c>
      <c r="C961" s="1">
        <f>COUNTA(_xlfn.UNIQUE(Delivery[Delivery City]))</f>
        <v>5</v>
      </c>
      <c r="D961" s="1" t="s">
        <v>167</v>
      </c>
      <c r="E961" s="2">
        <v>45175.626388888886</v>
      </c>
      <c r="F961" s="1" t="s">
        <v>38</v>
      </c>
      <c r="G961" s="1" t="s">
        <v>135</v>
      </c>
      <c r="H961" s="20">
        <f>IFERROR(Delivery[[#This Row],[Delivery Time (min)]]/COUNTIFS(Delivery[Driver ID],Delivery[[#This Row],[Driver ID]]),"")</f>
        <v>9.6666666666666661</v>
      </c>
      <c r="I961" s="17" t="str">
        <f>IFERROR((IF(COUNTIFS(Delivery[Driver ID], Delivery[[#This Row],[Driver ID]]) &lt; 16, "Under Utilized","Utilized")), "")</f>
        <v>Under Utilized</v>
      </c>
      <c r="J961" s="1" t="s">
        <v>23</v>
      </c>
      <c r="K961" s="1" t="s">
        <v>17</v>
      </c>
      <c r="L961" s="1">
        <v>116</v>
      </c>
      <c r="M961" s="1">
        <v>26</v>
      </c>
      <c r="N961" s="1">
        <f>Delivery[[#This Row],[Delivery Time (min)]]-Delivery[[#This Row],[Delays (min)]]</f>
        <v>90</v>
      </c>
      <c r="O961" s="1" t="str">
        <f>IF(Delivery[[#This Row],[Delays (min)]]&gt;0,"Delayed", "On time")</f>
        <v>Delayed</v>
      </c>
      <c r="P961" s="1" t="str">
        <f>IF(Delivery[[#This Row],[Delays (min)]]&gt;15, "Extremely Delayed", IF(Delivery[[#This Row],[Delays (min)]]=0, "On time",  "Delayed"))</f>
        <v>Extremely Delayed</v>
      </c>
      <c r="Q961" s="1">
        <f>COUNTA(_xlfn.UNIQUE(Delivery[Driver ID]))</f>
        <v>100</v>
      </c>
      <c r="R961" s="1" t="s">
        <v>30</v>
      </c>
      <c r="S961" s="1">
        <f>COUNTA(_xlfn.UNIQUE(Delivery[Route]))</f>
        <v>5</v>
      </c>
      <c r="T961" s="1" t="s">
        <v>43</v>
      </c>
      <c r="U961" s="1" t="s">
        <v>27</v>
      </c>
      <c r="V961" s="1" t="s">
        <v>41</v>
      </c>
      <c r="W961" s="2">
        <v>45170.574305555558</v>
      </c>
    </row>
    <row r="962" spans="1:23" ht="15.75" customHeight="1" x14ac:dyDescent="0.35">
      <c r="A962" s="1">
        <v>1961</v>
      </c>
      <c r="B962" s="1" t="s">
        <v>1017</v>
      </c>
      <c r="C962" s="1">
        <f>COUNTA(_xlfn.UNIQUE(Delivery[Delivery City]))</f>
        <v>5</v>
      </c>
      <c r="D962" s="1" t="s">
        <v>150</v>
      </c>
      <c r="E962" s="2">
        <v>45171.552777777775</v>
      </c>
      <c r="F962" s="1" t="s">
        <v>14</v>
      </c>
      <c r="G962" s="1" t="s">
        <v>55</v>
      </c>
      <c r="H962" s="20">
        <f>IFERROR(Delivery[[#This Row],[Delivery Time (min)]]/COUNTIFS(Delivery[Driver ID],Delivery[[#This Row],[Driver ID]]),"")</f>
        <v>14.857142857142858</v>
      </c>
      <c r="I962" s="17" t="str">
        <f>IFERROR((IF(COUNTIFS(Delivery[Driver ID], Delivery[[#This Row],[Driver ID]]) &lt; 16, "Under Utilized","Utilized")), "")</f>
        <v>Under Utilized</v>
      </c>
      <c r="J962" s="1" t="s">
        <v>34</v>
      </c>
      <c r="K962" s="1" t="s">
        <v>17</v>
      </c>
      <c r="L962" s="1">
        <v>208</v>
      </c>
      <c r="M962" s="1">
        <v>20</v>
      </c>
      <c r="N962" s="1">
        <f>Delivery[[#This Row],[Delivery Time (min)]]-Delivery[[#This Row],[Delays (min)]]</f>
        <v>188</v>
      </c>
      <c r="O962" s="1" t="str">
        <f>IF(Delivery[[#This Row],[Delays (min)]]&gt;0,"Delayed", "On time")</f>
        <v>Delayed</v>
      </c>
      <c r="P962" s="1" t="str">
        <f>IF(Delivery[[#This Row],[Delays (min)]]&gt;15, "Extremely Delayed", IF(Delivery[[#This Row],[Delays (min)]]=0, "On time",  "Delayed"))</f>
        <v>Extremely Delayed</v>
      </c>
      <c r="Q962" s="1">
        <f>COUNTA(_xlfn.UNIQUE(Delivery[Driver ID]))</f>
        <v>100</v>
      </c>
      <c r="R962" s="1" t="s">
        <v>30</v>
      </c>
      <c r="S962" s="1">
        <f>COUNTA(_xlfn.UNIQUE(Delivery[Route]))</f>
        <v>5</v>
      </c>
      <c r="T962" s="1" t="s">
        <v>40</v>
      </c>
      <c r="U962" s="1" t="s">
        <v>20</v>
      </c>
      <c r="V962" s="1" t="s">
        <v>21</v>
      </c>
      <c r="W962" s="2">
        <v>45170.357638888891</v>
      </c>
    </row>
    <row r="963" spans="1:23" ht="15.75" customHeight="1" x14ac:dyDescent="0.35">
      <c r="A963" s="1">
        <v>1962</v>
      </c>
      <c r="B963" s="1" t="s">
        <v>1018</v>
      </c>
      <c r="C963" s="1">
        <f>COUNTA(_xlfn.UNIQUE(Delivery[Delivery City]))</f>
        <v>5</v>
      </c>
      <c r="D963" s="1" t="s">
        <v>167</v>
      </c>
      <c r="E963" s="2">
        <v>45171.457638888889</v>
      </c>
      <c r="F963" s="1" t="s">
        <v>14</v>
      </c>
      <c r="G963" s="1" t="s">
        <v>100</v>
      </c>
      <c r="H963" s="20">
        <f>IFERROR(Delivery[[#This Row],[Delivery Time (min)]]/COUNTIFS(Delivery[Driver ID],Delivery[[#This Row],[Driver ID]]),"")</f>
        <v>17.23076923076923</v>
      </c>
      <c r="I963" s="17" t="str">
        <f>IFERROR((IF(COUNTIFS(Delivery[Driver ID], Delivery[[#This Row],[Driver ID]]) &lt; 16, "Under Utilized","Utilized")), "")</f>
        <v>Under Utilized</v>
      </c>
      <c r="J963" s="1" t="s">
        <v>23</v>
      </c>
      <c r="K963" s="1" t="s">
        <v>47</v>
      </c>
      <c r="L963" s="1">
        <v>224</v>
      </c>
      <c r="M963" s="1">
        <v>10</v>
      </c>
      <c r="N963" s="1">
        <f>Delivery[[#This Row],[Delivery Time (min)]]-Delivery[[#This Row],[Delays (min)]]</f>
        <v>214</v>
      </c>
      <c r="O963" s="1" t="str">
        <f>IF(Delivery[[#This Row],[Delays (min)]]&gt;0,"Delayed", "On time")</f>
        <v>Delayed</v>
      </c>
      <c r="P963" s="1" t="str">
        <f>IF(Delivery[[#This Row],[Delays (min)]]&gt;15, "Extremely Delayed", IF(Delivery[[#This Row],[Delays (min)]]=0, "On time",  "Delayed"))</f>
        <v>Delayed</v>
      </c>
      <c r="Q963" s="1">
        <f>COUNTA(_xlfn.UNIQUE(Delivery[Driver ID]))</f>
        <v>100</v>
      </c>
      <c r="R963" s="1" t="s">
        <v>30</v>
      </c>
      <c r="S963" s="1">
        <f>COUNTA(_xlfn.UNIQUE(Delivery[Route]))</f>
        <v>5</v>
      </c>
      <c r="T963" s="1" t="s">
        <v>19</v>
      </c>
      <c r="U963" s="1" t="s">
        <v>36</v>
      </c>
      <c r="V963" s="1" t="s">
        <v>21</v>
      </c>
      <c r="W963" s="2">
        <v>45170.685416666667</v>
      </c>
    </row>
    <row r="964" spans="1:23" ht="15.75" customHeight="1" x14ac:dyDescent="0.35">
      <c r="A964" s="1">
        <v>1963</v>
      </c>
      <c r="B964" s="1" t="s">
        <v>959</v>
      </c>
      <c r="C964" s="1">
        <f>COUNTA(_xlfn.UNIQUE(Delivery[Delivery City]))</f>
        <v>5</v>
      </c>
      <c r="D964" s="1" t="s">
        <v>159</v>
      </c>
      <c r="E964" s="2">
        <v>45176.545138888891</v>
      </c>
      <c r="F964" s="1" t="s">
        <v>38</v>
      </c>
      <c r="G964" s="1" t="s">
        <v>132</v>
      </c>
      <c r="H964" s="20">
        <f>IFERROR(Delivery[[#This Row],[Delivery Time (min)]]/COUNTIFS(Delivery[Driver ID],Delivery[[#This Row],[Driver ID]]),"")</f>
        <v>17.692307692307693</v>
      </c>
      <c r="I964" s="17" t="str">
        <f>IFERROR((IF(COUNTIFS(Delivery[Driver ID], Delivery[[#This Row],[Driver ID]]) &lt; 16, "Under Utilized","Utilized")), "")</f>
        <v>Under Utilized</v>
      </c>
      <c r="J964" s="1" t="s">
        <v>34</v>
      </c>
      <c r="K964" s="1" t="s">
        <v>35</v>
      </c>
      <c r="L964" s="1">
        <v>230</v>
      </c>
      <c r="M964" s="1">
        <v>21</v>
      </c>
      <c r="N964" s="1">
        <f>Delivery[[#This Row],[Delivery Time (min)]]-Delivery[[#This Row],[Delays (min)]]</f>
        <v>209</v>
      </c>
      <c r="O964" s="1" t="str">
        <f>IF(Delivery[[#This Row],[Delays (min)]]&gt;0,"Delayed", "On time")</f>
        <v>Delayed</v>
      </c>
      <c r="P964" s="1" t="str">
        <f>IF(Delivery[[#This Row],[Delays (min)]]&gt;15, "Extremely Delayed", IF(Delivery[[#This Row],[Delays (min)]]=0, "On time",  "Delayed"))</f>
        <v>Extremely Delayed</v>
      </c>
      <c r="Q964" s="1">
        <f>COUNTA(_xlfn.UNIQUE(Delivery[Driver ID]))</f>
        <v>100</v>
      </c>
      <c r="R964" s="1" t="s">
        <v>30</v>
      </c>
      <c r="S964" s="1">
        <f>COUNTA(_xlfn.UNIQUE(Delivery[Route]))</f>
        <v>5</v>
      </c>
      <c r="T964" s="1" t="s">
        <v>40</v>
      </c>
      <c r="U964" s="1" t="s">
        <v>20</v>
      </c>
      <c r="V964" s="1" t="s">
        <v>41</v>
      </c>
      <c r="W964" s="2">
        <v>45170.590277777781</v>
      </c>
    </row>
    <row r="965" spans="1:23" ht="15.75" customHeight="1" x14ac:dyDescent="0.35">
      <c r="A965" s="1">
        <v>1964</v>
      </c>
      <c r="B965" s="1" t="s">
        <v>1019</v>
      </c>
      <c r="C965" s="1">
        <f>COUNTA(_xlfn.UNIQUE(Delivery[Delivery City]))</f>
        <v>5</v>
      </c>
      <c r="D965" s="1" t="s">
        <v>156</v>
      </c>
      <c r="E965" s="2">
        <v>45171.50277777778</v>
      </c>
      <c r="F965" s="1" t="s">
        <v>14</v>
      </c>
      <c r="G965" s="1" t="s">
        <v>89</v>
      </c>
      <c r="H965" s="20">
        <f>IFERROR(Delivery[[#This Row],[Delivery Time (min)]]/COUNTIFS(Delivery[Driver ID],Delivery[[#This Row],[Driver ID]]),"")</f>
        <v>6.5</v>
      </c>
      <c r="I965" s="17" t="str">
        <f>IFERROR((IF(COUNTIFS(Delivery[Driver ID], Delivery[[#This Row],[Driver ID]]) &lt; 16, "Under Utilized","Utilized")), "")</f>
        <v>Utilized</v>
      </c>
      <c r="J965" s="1" t="s">
        <v>16</v>
      </c>
      <c r="K965" s="1" t="s">
        <v>47</v>
      </c>
      <c r="L965" s="1">
        <v>130</v>
      </c>
      <c r="M965" s="1">
        <v>18</v>
      </c>
      <c r="N965" s="1">
        <f>Delivery[[#This Row],[Delivery Time (min)]]-Delivery[[#This Row],[Delays (min)]]</f>
        <v>112</v>
      </c>
      <c r="O965" s="1" t="str">
        <f>IF(Delivery[[#This Row],[Delays (min)]]&gt;0,"Delayed", "On time")</f>
        <v>Delayed</v>
      </c>
      <c r="P965" s="1" t="str">
        <f>IF(Delivery[[#This Row],[Delays (min)]]&gt;15, "Extremely Delayed", IF(Delivery[[#This Row],[Delays (min)]]=0, "On time",  "Delayed"))</f>
        <v>Extremely Delayed</v>
      </c>
      <c r="Q965" s="1">
        <f>COUNTA(_xlfn.UNIQUE(Delivery[Driver ID]))</f>
        <v>100</v>
      </c>
      <c r="R965" s="1" t="s">
        <v>30</v>
      </c>
      <c r="S965" s="1">
        <f>COUNTA(_xlfn.UNIQUE(Delivery[Route]))</f>
        <v>5</v>
      </c>
      <c r="T965" s="1" t="s">
        <v>43</v>
      </c>
      <c r="U965" s="1" t="s">
        <v>36</v>
      </c>
      <c r="V965" s="1" t="s">
        <v>41</v>
      </c>
      <c r="W965" s="2">
        <v>45170.522916666669</v>
      </c>
    </row>
    <row r="966" spans="1:23" ht="15.75" customHeight="1" x14ac:dyDescent="0.35">
      <c r="A966" s="1">
        <v>1965</v>
      </c>
      <c r="B966" s="1" t="s">
        <v>1020</v>
      </c>
      <c r="C966" s="1">
        <f>COUNTA(_xlfn.UNIQUE(Delivery[Delivery City]))</f>
        <v>5</v>
      </c>
      <c r="D966" s="1" t="s">
        <v>154</v>
      </c>
      <c r="E966" s="2">
        <v>45176.556250000001</v>
      </c>
      <c r="F966" s="1" t="s">
        <v>38</v>
      </c>
      <c r="G966" s="1" t="s">
        <v>119</v>
      </c>
      <c r="H966" s="20">
        <f>IFERROR(Delivery[[#This Row],[Delivery Time (min)]]/COUNTIFS(Delivery[Driver ID],Delivery[[#This Row],[Driver ID]]),"")</f>
        <v>16.428571428571427</v>
      </c>
      <c r="I966" s="17" t="str">
        <f>IFERROR((IF(COUNTIFS(Delivery[Driver ID], Delivery[[#This Row],[Driver ID]]) &lt; 16, "Under Utilized","Utilized")), "")</f>
        <v>Under Utilized</v>
      </c>
      <c r="J966" s="1" t="s">
        <v>16</v>
      </c>
      <c r="K966" s="1" t="s">
        <v>17</v>
      </c>
      <c r="L966" s="1">
        <v>230</v>
      </c>
      <c r="M966" s="1">
        <v>14</v>
      </c>
      <c r="N966" s="1">
        <f>Delivery[[#This Row],[Delivery Time (min)]]-Delivery[[#This Row],[Delays (min)]]</f>
        <v>216</v>
      </c>
      <c r="O966" s="1" t="str">
        <f>IF(Delivery[[#This Row],[Delays (min)]]&gt;0,"Delayed", "On time")</f>
        <v>Delayed</v>
      </c>
      <c r="P966" s="1" t="str">
        <f>IF(Delivery[[#This Row],[Delays (min)]]&gt;15, "Extremely Delayed", IF(Delivery[[#This Row],[Delays (min)]]=0, "On time",  "Delayed"))</f>
        <v>Delayed</v>
      </c>
      <c r="Q966" s="1">
        <f>COUNTA(_xlfn.UNIQUE(Delivery[Driver ID]))</f>
        <v>100</v>
      </c>
      <c r="R966" s="1" t="s">
        <v>30</v>
      </c>
      <c r="S966" s="1">
        <f>COUNTA(_xlfn.UNIQUE(Delivery[Route]))</f>
        <v>5</v>
      </c>
      <c r="T966" s="1" t="s">
        <v>19</v>
      </c>
      <c r="U966" s="1" t="s">
        <v>36</v>
      </c>
      <c r="V966" s="1" t="s">
        <v>37</v>
      </c>
      <c r="W966" s="2">
        <v>45170.637499999997</v>
      </c>
    </row>
    <row r="967" spans="1:23" ht="15.75" customHeight="1" x14ac:dyDescent="0.35">
      <c r="A967" s="1">
        <v>1966</v>
      </c>
      <c r="B967" s="1" t="s">
        <v>1021</v>
      </c>
      <c r="C967" s="1">
        <f>COUNTA(_xlfn.UNIQUE(Delivery[Delivery City]))</f>
        <v>5</v>
      </c>
      <c r="D967" s="1" t="s">
        <v>167</v>
      </c>
      <c r="E967" s="2">
        <v>45171.500694444447</v>
      </c>
      <c r="F967" s="1" t="s">
        <v>38</v>
      </c>
      <c r="G967" s="1" t="s">
        <v>28</v>
      </c>
      <c r="H967" s="20">
        <f>IFERROR(Delivery[[#This Row],[Delivery Time (min)]]/COUNTIFS(Delivery[Driver ID],Delivery[[#This Row],[Driver ID]]),"")</f>
        <v>11.2</v>
      </c>
      <c r="I967" s="17" t="str">
        <f>IFERROR((IF(COUNTIFS(Delivery[Driver ID], Delivery[[#This Row],[Driver ID]]) &lt; 16, "Under Utilized","Utilized")), "")</f>
        <v>Under Utilized</v>
      </c>
      <c r="J967" s="1" t="s">
        <v>16</v>
      </c>
      <c r="K967" s="1" t="s">
        <v>17</v>
      </c>
      <c r="L967" s="1">
        <v>168</v>
      </c>
      <c r="M967" s="1">
        <v>28</v>
      </c>
      <c r="N967" s="1">
        <f>Delivery[[#This Row],[Delivery Time (min)]]-Delivery[[#This Row],[Delays (min)]]</f>
        <v>140</v>
      </c>
      <c r="O967" s="1" t="str">
        <f>IF(Delivery[[#This Row],[Delays (min)]]&gt;0,"Delayed", "On time")</f>
        <v>Delayed</v>
      </c>
      <c r="P967" s="1" t="str">
        <f>IF(Delivery[[#This Row],[Delays (min)]]&gt;15, "Extremely Delayed", IF(Delivery[[#This Row],[Delays (min)]]=0, "On time",  "Delayed"))</f>
        <v>Extremely Delayed</v>
      </c>
      <c r="Q967" s="1">
        <f>COUNTA(_xlfn.UNIQUE(Delivery[Driver ID]))</f>
        <v>100</v>
      </c>
      <c r="R967" s="1" t="s">
        <v>18</v>
      </c>
      <c r="S967" s="1">
        <f>COUNTA(_xlfn.UNIQUE(Delivery[Route]))</f>
        <v>5</v>
      </c>
      <c r="T967" s="1" t="s">
        <v>32</v>
      </c>
      <c r="U967" s="1" t="s">
        <v>27</v>
      </c>
      <c r="V967" s="1" t="s">
        <v>41</v>
      </c>
      <c r="W967" s="2">
        <v>45170.49722222222</v>
      </c>
    </row>
    <row r="968" spans="1:23" ht="15.75" customHeight="1" x14ac:dyDescent="0.35">
      <c r="A968" s="1">
        <v>1967</v>
      </c>
      <c r="B968" s="1" t="s">
        <v>1022</v>
      </c>
      <c r="C968" s="1">
        <f>COUNTA(_xlfn.UNIQUE(Delivery[Delivery City]))</f>
        <v>5</v>
      </c>
      <c r="D968" s="1" t="s">
        <v>159</v>
      </c>
      <c r="E968" s="2">
        <v>45173.609027777777</v>
      </c>
      <c r="F968" s="1" t="s">
        <v>38</v>
      </c>
      <c r="G968" s="1" t="s">
        <v>119</v>
      </c>
      <c r="H968" s="20">
        <f>IFERROR(Delivery[[#This Row],[Delivery Time (min)]]/COUNTIFS(Delivery[Driver ID],Delivery[[#This Row],[Driver ID]]),"")</f>
        <v>14.428571428571429</v>
      </c>
      <c r="I968" s="17" t="str">
        <f>IFERROR((IF(COUNTIFS(Delivery[Driver ID], Delivery[[#This Row],[Driver ID]]) &lt; 16, "Under Utilized","Utilized")), "")</f>
        <v>Under Utilized</v>
      </c>
      <c r="J968" s="1" t="s">
        <v>16</v>
      </c>
      <c r="K968" s="1" t="s">
        <v>35</v>
      </c>
      <c r="L968" s="1">
        <v>202</v>
      </c>
      <c r="M968" s="1">
        <v>14</v>
      </c>
      <c r="N968" s="1">
        <f>Delivery[[#This Row],[Delivery Time (min)]]-Delivery[[#This Row],[Delays (min)]]</f>
        <v>188</v>
      </c>
      <c r="O968" s="1" t="str">
        <f>IF(Delivery[[#This Row],[Delays (min)]]&gt;0,"Delayed", "On time")</f>
        <v>Delayed</v>
      </c>
      <c r="P968" s="1" t="str">
        <f>IF(Delivery[[#This Row],[Delays (min)]]&gt;15, "Extremely Delayed", IF(Delivery[[#This Row],[Delays (min)]]=0, "On time",  "Delayed"))</f>
        <v>Delayed</v>
      </c>
      <c r="Q968" s="1">
        <f>COUNTA(_xlfn.UNIQUE(Delivery[Driver ID]))</f>
        <v>100</v>
      </c>
      <c r="R968" s="1" t="s">
        <v>18</v>
      </c>
      <c r="S968" s="1">
        <f>COUNTA(_xlfn.UNIQUE(Delivery[Route]))</f>
        <v>5</v>
      </c>
      <c r="T968" s="1" t="s">
        <v>43</v>
      </c>
      <c r="U968" s="1" t="s">
        <v>20</v>
      </c>
      <c r="V968" s="1" t="s">
        <v>41</v>
      </c>
      <c r="W968" s="2">
        <v>45170.478472222225</v>
      </c>
    </row>
    <row r="969" spans="1:23" ht="15.75" customHeight="1" x14ac:dyDescent="0.35">
      <c r="A969" s="1">
        <v>1968</v>
      </c>
      <c r="B969" s="1" t="s">
        <v>1023</v>
      </c>
      <c r="C969" s="1">
        <f>COUNTA(_xlfn.UNIQUE(Delivery[Delivery City]))</f>
        <v>5</v>
      </c>
      <c r="D969" s="1" t="s">
        <v>167</v>
      </c>
      <c r="E969" s="2">
        <v>45177.561111111114</v>
      </c>
      <c r="F969" s="1" t="s">
        <v>14</v>
      </c>
      <c r="G969" s="1" t="s">
        <v>55</v>
      </c>
      <c r="H969" s="20">
        <f>IFERROR(Delivery[[#This Row],[Delivery Time (min)]]/COUNTIFS(Delivery[Driver ID],Delivery[[#This Row],[Driver ID]]),"")</f>
        <v>10.071428571428571</v>
      </c>
      <c r="I969" s="17" t="str">
        <f>IFERROR((IF(COUNTIFS(Delivery[Driver ID], Delivery[[#This Row],[Driver ID]]) &lt; 16, "Under Utilized","Utilized")), "")</f>
        <v>Under Utilized</v>
      </c>
      <c r="J969" s="1" t="s">
        <v>34</v>
      </c>
      <c r="K969" s="1" t="s">
        <v>47</v>
      </c>
      <c r="L969" s="1">
        <v>141</v>
      </c>
      <c r="M969" s="1">
        <v>2</v>
      </c>
      <c r="N969" s="1">
        <f>Delivery[[#This Row],[Delivery Time (min)]]-Delivery[[#This Row],[Delays (min)]]</f>
        <v>139</v>
      </c>
      <c r="O969" s="1" t="str">
        <f>IF(Delivery[[#This Row],[Delays (min)]]&gt;0,"Delayed", "On time")</f>
        <v>Delayed</v>
      </c>
      <c r="P969" s="1" t="str">
        <f>IF(Delivery[[#This Row],[Delays (min)]]&gt;15, "Extremely Delayed", IF(Delivery[[#This Row],[Delays (min)]]=0, "On time",  "Delayed"))</f>
        <v>Delayed</v>
      </c>
      <c r="Q969" s="1">
        <f>COUNTA(_xlfn.UNIQUE(Delivery[Driver ID]))</f>
        <v>100</v>
      </c>
      <c r="R969" s="1" t="s">
        <v>18</v>
      </c>
      <c r="S969" s="1">
        <f>COUNTA(_xlfn.UNIQUE(Delivery[Route]))</f>
        <v>5</v>
      </c>
      <c r="T969" s="1" t="s">
        <v>26</v>
      </c>
      <c r="U969" s="1" t="s">
        <v>20</v>
      </c>
      <c r="V969" s="1" t="s">
        <v>41</v>
      </c>
      <c r="W969" s="2">
        <v>45170.597916666666</v>
      </c>
    </row>
    <row r="970" spans="1:23" ht="15.75" customHeight="1" x14ac:dyDescent="0.35">
      <c r="A970" s="1">
        <v>1969</v>
      </c>
      <c r="B970" s="1" t="s">
        <v>1024</v>
      </c>
      <c r="C970" s="1">
        <f>COUNTA(_xlfn.UNIQUE(Delivery[Delivery City]))</f>
        <v>5</v>
      </c>
      <c r="D970" s="1" t="s">
        <v>167</v>
      </c>
      <c r="E970" s="2">
        <v>45172.57708333333</v>
      </c>
      <c r="F970" s="1" t="s">
        <v>38</v>
      </c>
      <c r="G970" s="1" t="s">
        <v>95</v>
      </c>
      <c r="H970" s="20">
        <f>IFERROR(Delivery[[#This Row],[Delivery Time (min)]]/COUNTIFS(Delivery[Driver ID],Delivery[[#This Row],[Driver ID]]),"")</f>
        <v>14.6</v>
      </c>
      <c r="I970" s="17" t="str">
        <f>IFERROR((IF(COUNTIFS(Delivery[Driver ID], Delivery[[#This Row],[Driver ID]]) &lt; 16, "Under Utilized","Utilized")), "")</f>
        <v>Under Utilized</v>
      </c>
      <c r="J970" s="1" t="s">
        <v>34</v>
      </c>
      <c r="K970" s="1" t="s">
        <v>24</v>
      </c>
      <c r="L970" s="1">
        <v>219</v>
      </c>
      <c r="M970" s="1">
        <v>13</v>
      </c>
      <c r="N970" s="1">
        <f>Delivery[[#This Row],[Delivery Time (min)]]-Delivery[[#This Row],[Delays (min)]]</f>
        <v>206</v>
      </c>
      <c r="O970" s="1" t="str">
        <f>IF(Delivery[[#This Row],[Delays (min)]]&gt;0,"Delayed", "On time")</f>
        <v>Delayed</v>
      </c>
      <c r="P970" s="1" t="str">
        <f>IF(Delivery[[#This Row],[Delays (min)]]&gt;15, "Extremely Delayed", IF(Delivery[[#This Row],[Delays (min)]]=0, "On time",  "Delayed"))</f>
        <v>Delayed</v>
      </c>
      <c r="Q970" s="1">
        <f>COUNTA(_xlfn.UNIQUE(Delivery[Driver ID]))</f>
        <v>100</v>
      </c>
      <c r="R970" s="1" t="s">
        <v>25</v>
      </c>
      <c r="S970" s="1">
        <f>COUNTA(_xlfn.UNIQUE(Delivery[Route]))</f>
        <v>5</v>
      </c>
      <c r="T970" s="1" t="s">
        <v>26</v>
      </c>
      <c r="U970" s="1" t="s">
        <v>27</v>
      </c>
      <c r="V970" s="1" t="s">
        <v>37</v>
      </c>
      <c r="W970" s="2">
        <v>45170.522916666669</v>
      </c>
    </row>
    <row r="971" spans="1:23" ht="15.75" customHeight="1" x14ac:dyDescent="0.35">
      <c r="A971" s="1">
        <v>1970</v>
      </c>
      <c r="B971" s="1" t="s">
        <v>1025</v>
      </c>
      <c r="C971" s="1">
        <f>COUNTA(_xlfn.UNIQUE(Delivery[Delivery City]))</f>
        <v>5</v>
      </c>
      <c r="D971" s="1" t="s">
        <v>154</v>
      </c>
      <c r="E971" s="2">
        <v>45170.354166666664</v>
      </c>
      <c r="F971" s="1" t="s">
        <v>38</v>
      </c>
      <c r="G971" s="1" t="s">
        <v>52</v>
      </c>
      <c r="H971" s="20">
        <f>IFERROR(Delivery[[#This Row],[Delivery Time (min)]]/COUNTIFS(Delivery[Driver ID],Delivery[[#This Row],[Driver ID]]),"")</f>
        <v>6.5</v>
      </c>
      <c r="I971" s="17" t="str">
        <f>IFERROR((IF(COUNTIFS(Delivery[Driver ID], Delivery[[#This Row],[Driver ID]]) &lt; 16, "Under Utilized","Utilized")), "")</f>
        <v>Under Utilized</v>
      </c>
      <c r="J971" s="1" t="s">
        <v>23</v>
      </c>
      <c r="K971" s="1" t="s">
        <v>47</v>
      </c>
      <c r="L971" s="1">
        <v>78</v>
      </c>
      <c r="M971" s="1">
        <v>3</v>
      </c>
      <c r="N971" s="1">
        <f>Delivery[[#This Row],[Delivery Time (min)]]-Delivery[[#This Row],[Delays (min)]]</f>
        <v>75</v>
      </c>
      <c r="O971" s="1" t="str">
        <f>IF(Delivery[[#This Row],[Delays (min)]]&gt;0,"Delayed", "On time")</f>
        <v>Delayed</v>
      </c>
      <c r="P971" s="1" t="str">
        <f>IF(Delivery[[#This Row],[Delays (min)]]&gt;15, "Extremely Delayed", IF(Delivery[[#This Row],[Delays (min)]]=0, "On time",  "Delayed"))</f>
        <v>Delayed</v>
      </c>
      <c r="Q971" s="1">
        <f>COUNTA(_xlfn.UNIQUE(Delivery[Driver ID]))</f>
        <v>100</v>
      </c>
      <c r="R971" s="1" t="s">
        <v>18</v>
      </c>
      <c r="S971" s="1">
        <f>COUNTA(_xlfn.UNIQUE(Delivery[Route]))</f>
        <v>5</v>
      </c>
      <c r="T971" s="1" t="s">
        <v>43</v>
      </c>
      <c r="U971" s="1" t="s">
        <v>36</v>
      </c>
      <c r="V971" s="1" t="s">
        <v>41</v>
      </c>
      <c r="W971" s="2">
        <v>45170.499305555553</v>
      </c>
    </row>
    <row r="972" spans="1:23" ht="15.75" customHeight="1" x14ac:dyDescent="0.35">
      <c r="A972" s="1">
        <v>1971</v>
      </c>
      <c r="B972" s="1" t="s">
        <v>1026</v>
      </c>
      <c r="C972" s="1">
        <f>COUNTA(_xlfn.UNIQUE(Delivery[Delivery City]))</f>
        <v>5</v>
      </c>
      <c r="D972" s="1" t="s">
        <v>167</v>
      </c>
      <c r="E972" s="2">
        <v>45174.417361111111</v>
      </c>
      <c r="F972" s="1" t="s">
        <v>38</v>
      </c>
      <c r="G972" s="1" t="s">
        <v>94</v>
      </c>
      <c r="H972" s="20">
        <f>IFERROR(Delivery[[#This Row],[Delivery Time (min)]]/COUNTIFS(Delivery[Driver ID],Delivery[[#This Row],[Driver ID]]),"")</f>
        <v>9.1818181818181817</v>
      </c>
      <c r="I972" s="17" t="str">
        <f>IFERROR((IF(COUNTIFS(Delivery[Driver ID], Delivery[[#This Row],[Driver ID]]) &lt; 16, "Under Utilized","Utilized")), "")</f>
        <v>Utilized</v>
      </c>
      <c r="J972" s="1" t="s">
        <v>23</v>
      </c>
      <c r="K972" s="1" t="s">
        <v>24</v>
      </c>
      <c r="L972" s="1">
        <v>202</v>
      </c>
      <c r="M972" s="1">
        <v>15</v>
      </c>
      <c r="N972" s="1">
        <f>Delivery[[#This Row],[Delivery Time (min)]]-Delivery[[#This Row],[Delays (min)]]</f>
        <v>187</v>
      </c>
      <c r="O972" s="1" t="str">
        <f>IF(Delivery[[#This Row],[Delays (min)]]&gt;0,"Delayed", "On time")</f>
        <v>Delayed</v>
      </c>
      <c r="P972" s="1" t="str">
        <f>IF(Delivery[[#This Row],[Delays (min)]]&gt;15, "Extremely Delayed", IF(Delivery[[#This Row],[Delays (min)]]=0, "On time",  "Delayed"))</f>
        <v>Delayed</v>
      </c>
      <c r="Q972" s="1">
        <f>COUNTA(_xlfn.UNIQUE(Delivery[Driver ID]))</f>
        <v>100</v>
      </c>
      <c r="R972" s="1" t="s">
        <v>18</v>
      </c>
      <c r="S972" s="1">
        <f>COUNTA(_xlfn.UNIQUE(Delivery[Route]))</f>
        <v>5</v>
      </c>
      <c r="T972" s="1" t="s">
        <v>19</v>
      </c>
      <c r="U972" s="1" t="s">
        <v>27</v>
      </c>
      <c r="V972" s="1" t="s">
        <v>37</v>
      </c>
      <c r="W972" s="2">
        <v>45170.593055555553</v>
      </c>
    </row>
    <row r="973" spans="1:23" ht="15.75" customHeight="1" x14ac:dyDescent="0.35">
      <c r="A973" s="1">
        <v>1972</v>
      </c>
      <c r="B973" s="1" t="s">
        <v>1027</v>
      </c>
      <c r="C973" s="1">
        <f>COUNTA(_xlfn.UNIQUE(Delivery[Delivery City]))</f>
        <v>5</v>
      </c>
      <c r="D973" s="1" t="s">
        <v>159</v>
      </c>
      <c r="E973" s="2">
        <v>45172.435416666667</v>
      </c>
      <c r="F973" s="1" t="s">
        <v>38</v>
      </c>
      <c r="G973" s="1" t="s">
        <v>97</v>
      </c>
      <c r="H973" s="20">
        <f>IFERROR(Delivery[[#This Row],[Delivery Time (min)]]/COUNTIFS(Delivery[Driver ID],Delivery[[#This Row],[Driver ID]]),"")</f>
        <v>5.8125</v>
      </c>
      <c r="I973" s="17" t="str">
        <f>IFERROR((IF(COUNTIFS(Delivery[Driver ID], Delivery[[#This Row],[Driver ID]]) &lt; 16, "Under Utilized","Utilized")), "")</f>
        <v>Utilized</v>
      </c>
      <c r="J973" s="1" t="s">
        <v>23</v>
      </c>
      <c r="K973" s="1" t="s">
        <v>29</v>
      </c>
      <c r="L973" s="1">
        <v>93</v>
      </c>
      <c r="M973" s="1">
        <v>6</v>
      </c>
      <c r="N973" s="1">
        <f>Delivery[[#This Row],[Delivery Time (min)]]-Delivery[[#This Row],[Delays (min)]]</f>
        <v>87</v>
      </c>
      <c r="O973" s="1" t="str">
        <f>IF(Delivery[[#This Row],[Delays (min)]]&gt;0,"Delayed", "On time")</f>
        <v>Delayed</v>
      </c>
      <c r="P973" s="1" t="str">
        <f>IF(Delivery[[#This Row],[Delays (min)]]&gt;15, "Extremely Delayed", IF(Delivery[[#This Row],[Delays (min)]]=0, "On time",  "Delayed"))</f>
        <v>Delayed</v>
      </c>
      <c r="Q973" s="1">
        <f>COUNTA(_xlfn.UNIQUE(Delivery[Driver ID]))</f>
        <v>100</v>
      </c>
      <c r="R973" s="1" t="s">
        <v>25</v>
      </c>
      <c r="S973" s="1">
        <f>COUNTA(_xlfn.UNIQUE(Delivery[Route]))</f>
        <v>5</v>
      </c>
      <c r="T973" s="1" t="s">
        <v>43</v>
      </c>
      <c r="U973" s="1" t="s">
        <v>36</v>
      </c>
      <c r="V973" s="1" t="s">
        <v>21</v>
      </c>
      <c r="W973" s="2">
        <v>45170.456250000003</v>
      </c>
    </row>
    <row r="974" spans="1:23" ht="15.75" customHeight="1" x14ac:dyDescent="0.35">
      <c r="A974" s="1">
        <v>1973</v>
      </c>
      <c r="B974" s="1" t="s">
        <v>1028</v>
      </c>
      <c r="C974" s="1">
        <f>COUNTA(_xlfn.UNIQUE(Delivery[Delivery City]))</f>
        <v>5</v>
      </c>
      <c r="D974" s="1" t="s">
        <v>150</v>
      </c>
      <c r="E974" s="2">
        <v>45177.336111111108</v>
      </c>
      <c r="F974" s="1" t="s">
        <v>14</v>
      </c>
      <c r="G974" s="1" t="s">
        <v>99</v>
      </c>
      <c r="H974" s="20">
        <f>IFERROR(Delivery[[#This Row],[Delivery Time (min)]]/COUNTIFS(Delivery[Driver ID],Delivery[[#This Row],[Driver ID]]),"")</f>
        <v>28.333333333333332</v>
      </c>
      <c r="I974" s="17" t="str">
        <f>IFERROR((IF(COUNTIFS(Delivery[Driver ID], Delivery[[#This Row],[Driver ID]]) &lt; 16, "Under Utilized","Utilized")), "")</f>
        <v>Under Utilized</v>
      </c>
      <c r="J974" s="1" t="s">
        <v>34</v>
      </c>
      <c r="K974" s="1" t="s">
        <v>17</v>
      </c>
      <c r="L974" s="1">
        <v>170</v>
      </c>
      <c r="M974" s="1">
        <v>1</v>
      </c>
      <c r="N974" s="1">
        <f>Delivery[[#This Row],[Delivery Time (min)]]-Delivery[[#This Row],[Delays (min)]]</f>
        <v>169</v>
      </c>
      <c r="O974" s="1" t="str">
        <f>IF(Delivery[[#This Row],[Delays (min)]]&gt;0,"Delayed", "On time")</f>
        <v>Delayed</v>
      </c>
      <c r="P974" s="1" t="str">
        <f>IF(Delivery[[#This Row],[Delays (min)]]&gt;15, "Extremely Delayed", IF(Delivery[[#This Row],[Delays (min)]]=0, "On time",  "Delayed"))</f>
        <v>Delayed</v>
      </c>
      <c r="Q974" s="1">
        <f>COUNTA(_xlfn.UNIQUE(Delivery[Driver ID]))</f>
        <v>100</v>
      </c>
      <c r="R974" s="1" t="s">
        <v>25</v>
      </c>
      <c r="S974" s="1">
        <f>COUNTA(_xlfn.UNIQUE(Delivery[Route]))</f>
        <v>5</v>
      </c>
      <c r="T974" s="1" t="s">
        <v>43</v>
      </c>
      <c r="U974" s="1" t="s">
        <v>20</v>
      </c>
      <c r="V974" s="1" t="s">
        <v>21</v>
      </c>
      <c r="W974" s="2">
        <v>45170.47152777778</v>
      </c>
    </row>
    <row r="975" spans="1:23" ht="15.75" customHeight="1" x14ac:dyDescent="0.35">
      <c r="A975" s="1">
        <v>1974</v>
      </c>
      <c r="B975" s="1" t="s">
        <v>1029</v>
      </c>
      <c r="C975" s="1">
        <f>COUNTA(_xlfn.UNIQUE(Delivery[Delivery City]))</f>
        <v>5</v>
      </c>
      <c r="D975" s="1" t="s">
        <v>159</v>
      </c>
      <c r="E975" s="2">
        <v>45171.380555555559</v>
      </c>
      <c r="F975" s="1" t="s">
        <v>38</v>
      </c>
      <c r="G975" s="1" t="s">
        <v>98</v>
      </c>
      <c r="H975" s="20">
        <f>IFERROR(Delivery[[#This Row],[Delivery Time (min)]]/COUNTIFS(Delivery[Driver ID],Delivery[[#This Row],[Driver ID]]),"")</f>
        <v>5.2941176470588234</v>
      </c>
      <c r="I975" s="17" t="str">
        <f>IFERROR((IF(COUNTIFS(Delivery[Driver ID], Delivery[[#This Row],[Driver ID]]) &lt; 16, "Under Utilized","Utilized")), "")</f>
        <v>Utilized</v>
      </c>
      <c r="J975" s="1" t="s">
        <v>34</v>
      </c>
      <c r="K975" s="1" t="s">
        <v>24</v>
      </c>
      <c r="L975" s="1">
        <v>90</v>
      </c>
      <c r="M975" s="1">
        <v>24</v>
      </c>
      <c r="N975" s="1">
        <f>Delivery[[#This Row],[Delivery Time (min)]]-Delivery[[#This Row],[Delays (min)]]</f>
        <v>66</v>
      </c>
      <c r="O975" s="1" t="str">
        <f>IF(Delivery[[#This Row],[Delays (min)]]&gt;0,"Delayed", "On time")</f>
        <v>Delayed</v>
      </c>
      <c r="P975" s="1" t="str">
        <f>IF(Delivery[[#This Row],[Delays (min)]]&gt;15, "Extremely Delayed", IF(Delivery[[#This Row],[Delays (min)]]=0, "On time",  "Delayed"))</f>
        <v>Extremely Delayed</v>
      </c>
      <c r="Q975" s="1">
        <f>COUNTA(_xlfn.UNIQUE(Delivery[Driver ID]))</f>
        <v>100</v>
      </c>
      <c r="R975" s="1" t="s">
        <v>25</v>
      </c>
      <c r="S975" s="1">
        <f>COUNTA(_xlfn.UNIQUE(Delivery[Route]))</f>
        <v>5</v>
      </c>
      <c r="T975" s="1" t="s">
        <v>19</v>
      </c>
      <c r="U975" s="1" t="s">
        <v>20</v>
      </c>
      <c r="V975" s="1" t="s">
        <v>37</v>
      </c>
      <c r="W975" s="2">
        <v>45170.410416666666</v>
      </c>
    </row>
    <row r="976" spans="1:23" ht="15.75" customHeight="1" x14ac:dyDescent="0.35">
      <c r="A976" s="1">
        <v>1975</v>
      </c>
      <c r="B976" s="1" t="s">
        <v>1030</v>
      </c>
      <c r="C976" s="1">
        <f>COUNTA(_xlfn.UNIQUE(Delivery[Delivery City]))</f>
        <v>5</v>
      </c>
      <c r="D976" s="1" t="s">
        <v>159</v>
      </c>
      <c r="E976" s="2">
        <v>45171.429861111108</v>
      </c>
      <c r="F976" s="1" t="s">
        <v>14</v>
      </c>
      <c r="G976" s="1" t="s">
        <v>105</v>
      </c>
      <c r="H976" s="20">
        <f>IFERROR(Delivery[[#This Row],[Delivery Time (min)]]/COUNTIFS(Delivery[Driver ID],Delivery[[#This Row],[Driver ID]]),"")</f>
        <v>7.6</v>
      </c>
      <c r="I976" s="17" t="str">
        <f>IFERROR((IF(COUNTIFS(Delivery[Driver ID], Delivery[[#This Row],[Driver ID]]) &lt; 16, "Under Utilized","Utilized")), "")</f>
        <v>Under Utilized</v>
      </c>
      <c r="J976" s="1" t="s">
        <v>23</v>
      </c>
      <c r="K976" s="1" t="s">
        <v>29</v>
      </c>
      <c r="L976" s="1">
        <v>114</v>
      </c>
      <c r="M976" s="1">
        <v>17</v>
      </c>
      <c r="N976" s="1">
        <f>Delivery[[#This Row],[Delivery Time (min)]]-Delivery[[#This Row],[Delays (min)]]</f>
        <v>97</v>
      </c>
      <c r="O976" s="1" t="str">
        <f>IF(Delivery[[#This Row],[Delays (min)]]&gt;0,"Delayed", "On time")</f>
        <v>Delayed</v>
      </c>
      <c r="P976" s="1" t="str">
        <f>IF(Delivery[[#This Row],[Delays (min)]]&gt;15, "Extremely Delayed", IF(Delivery[[#This Row],[Delays (min)]]=0, "On time",  "Delayed"))</f>
        <v>Extremely Delayed</v>
      </c>
      <c r="Q976" s="1">
        <f>COUNTA(_xlfn.UNIQUE(Delivery[Driver ID]))</f>
        <v>100</v>
      </c>
      <c r="R976" s="1" t="s">
        <v>18</v>
      </c>
      <c r="S976" s="1">
        <f>COUNTA(_xlfn.UNIQUE(Delivery[Route]))</f>
        <v>5</v>
      </c>
      <c r="T976" s="1" t="s">
        <v>40</v>
      </c>
      <c r="U976" s="1" t="s">
        <v>27</v>
      </c>
      <c r="V976" s="1" t="s">
        <v>37</v>
      </c>
      <c r="W976" s="2">
        <v>45170.461805555555</v>
      </c>
    </row>
    <row r="977" spans="1:23" ht="15.75" customHeight="1" x14ac:dyDescent="0.35">
      <c r="A977" s="1">
        <v>1976</v>
      </c>
      <c r="B977" s="1" t="s">
        <v>1031</v>
      </c>
      <c r="C977" s="1">
        <f>COUNTA(_xlfn.UNIQUE(Delivery[Delivery City]))</f>
        <v>5</v>
      </c>
      <c r="D977" s="1" t="s">
        <v>167</v>
      </c>
      <c r="E977" s="2">
        <v>45173.48333333333</v>
      </c>
      <c r="F977" s="1" t="s">
        <v>38</v>
      </c>
      <c r="G977" s="1" t="s">
        <v>122</v>
      </c>
      <c r="H977" s="20">
        <f>IFERROR(Delivery[[#This Row],[Delivery Time (min)]]/COUNTIFS(Delivery[Driver ID],Delivery[[#This Row],[Driver ID]]),"")</f>
        <v>13.636363636363637</v>
      </c>
      <c r="I977" s="17" t="str">
        <f>IFERROR((IF(COUNTIFS(Delivery[Driver ID], Delivery[[#This Row],[Driver ID]]) &lt; 16, "Under Utilized","Utilized")), "")</f>
        <v>Under Utilized</v>
      </c>
      <c r="J977" s="1" t="s">
        <v>23</v>
      </c>
      <c r="K977" s="1" t="s">
        <v>29</v>
      </c>
      <c r="L977" s="1">
        <v>150</v>
      </c>
      <c r="M977" s="1">
        <v>6</v>
      </c>
      <c r="N977" s="1">
        <f>Delivery[[#This Row],[Delivery Time (min)]]-Delivery[[#This Row],[Delays (min)]]</f>
        <v>144</v>
      </c>
      <c r="O977" s="1" t="str">
        <f>IF(Delivery[[#This Row],[Delays (min)]]&gt;0,"Delayed", "On time")</f>
        <v>Delayed</v>
      </c>
      <c r="P977" s="1" t="str">
        <f>IF(Delivery[[#This Row],[Delays (min)]]&gt;15, "Extremely Delayed", IF(Delivery[[#This Row],[Delays (min)]]=0, "On time",  "Delayed"))</f>
        <v>Delayed</v>
      </c>
      <c r="Q977" s="1">
        <f>COUNTA(_xlfn.UNIQUE(Delivery[Driver ID]))</f>
        <v>100</v>
      </c>
      <c r="R977" s="1" t="s">
        <v>30</v>
      </c>
      <c r="S977" s="1">
        <f>COUNTA(_xlfn.UNIQUE(Delivery[Route]))</f>
        <v>5</v>
      </c>
      <c r="T977" s="1" t="s">
        <v>43</v>
      </c>
      <c r="U977" s="1" t="s">
        <v>36</v>
      </c>
      <c r="V977" s="1" t="s">
        <v>41</v>
      </c>
      <c r="W977" s="2">
        <v>45170.630555555559</v>
      </c>
    </row>
    <row r="978" spans="1:23" ht="15.75" customHeight="1" x14ac:dyDescent="0.35">
      <c r="A978" s="1">
        <v>1977</v>
      </c>
      <c r="B978" s="1" t="s">
        <v>1032</v>
      </c>
      <c r="C978" s="1">
        <f>COUNTA(_xlfn.UNIQUE(Delivery[Delivery City]))</f>
        <v>5</v>
      </c>
      <c r="D978" s="1" t="s">
        <v>156</v>
      </c>
      <c r="E978" s="2">
        <v>45176.622916666667</v>
      </c>
      <c r="F978" s="1" t="s">
        <v>14</v>
      </c>
      <c r="G978" s="1" t="s">
        <v>111</v>
      </c>
      <c r="H978" s="20">
        <f>IFERROR(Delivery[[#This Row],[Delivery Time (min)]]/COUNTIFS(Delivery[Driver ID],Delivery[[#This Row],[Driver ID]]),"")</f>
        <v>18.636363636363637</v>
      </c>
      <c r="I978" s="17" t="str">
        <f>IFERROR((IF(COUNTIFS(Delivery[Driver ID], Delivery[[#This Row],[Driver ID]]) &lt; 16, "Under Utilized","Utilized")), "")</f>
        <v>Under Utilized</v>
      </c>
      <c r="J978" s="1" t="s">
        <v>16</v>
      </c>
      <c r="K978" s="1" t="s">
        <v>17</v>
      </c>
      <c r="L978" s="1">
        <v>205</v>
      </c>
      <c r="M978" s="1">
        <v>21</v>
      </c>
      <c r="N978" s="1">
        <f>Delivery[[#This Row],[Delivery Time (min)]]-Delivery[[#This Row],[Delays (min)]]</f>
        <v>184</v>
      </c>
      <c r="O978" s="1" t="str">
        <f>IF(Delivery[[#This Row],[Delays (min)]]&gt;0,"Delayed", "On time")</f>
        <v>Delayed</v>
      </c>
      <c r="P978" s="1" t="str">
        <f>IF(Delivery[[#This Row],[Delays (min)]]&gt;15, "Extremely Delayed", IF(Delivery[[#This Row],[Delays (min)]]=0, "On time",  "Delayed"))</f>
        <v>Extremely Delayed</v>
      </c>
      <c r="Q978" s="1">
        <f>COUNTA(_xlfn.UNIQUE(Delivery[Driver ID]))</f>
        <v>100</v>
      </c>
      <c r="R978" s="1" t="s">
        <v>30</v>
      </c>
      <c r="S978" s="1">
        <f>COUNTA(_xlfn.UNIQUE(Delivery[Route]))</f>
        <v>5</v>
      </c>
      <c r="T978" s="1" t="s">
        <v>43</v>
      </c>
      <c r="U978" s="1" t="s">
        <v>20</v>
      </c>
      <c r="V978" s="1" t="s">
        <v>37</v>
      </c>
      <c r="W978" s="2">
        <v>45170.401388888888</v>
      </c>
    </row>
    <row r="979" spans="1:23" ht="15.75" customHeight="1" x14ac:dyDescent="0.35">
      <c r="A979" s="1">
        <v>1978</v>
      </c>
      <c r="B979" s="1" t="s">
        <v>1033</v>
      </c>
      <c r="C979" s="1">
        <f>COUNTA(_xlfn.UNIQUE(Delivery[Delivery City]))</f>
        <v>5</v>
      </c>
      <c r="D979" s="1" t="s">
        <v>150</v>
      </c>
      <c r="E979" s="2">
        <v>45177.648611111108</v>
      </c>
      <c r="F979" s="1" t="s">
        <v>38</v>
      </c>
      <c r="G979" s="1" t="s">
        <v>137</v>
      </c>
      <c r="H979" s="20">
        <f>IFERROR(Delivery[[#This Row],[Delivery Time (min)]]/COUNTIFS(Delivery[Driver ID],Delivery[[#This Row],[Driver ID]]),"")</f>
        <v>8.5238095238095237</v>
      </c>
      <c r="I979" s="17" t="str">
        <f>IFERROR((IF(COUNTIFS(Delivery[Driver ID], Delivery[[#This Row],[Driver ID]]) &lt; 16, "Under Utilized","Utilized")), "")</f>
        <v>Utilized</v>
      </c>
      <c r="J979" s="1" t="s">
        <v>23</v>
      </c>
      <c r="K979" s="1" t="s">
        <v>24</v>
      </c>
      <c r="L979" s="1">
        <v>179</v>
      </c>
      <c r="M979" s="1">
        <v>14</v>
      </c>
      <c r="N979" s="1">
        <f>Delivery[[#This Row],[Delivery Time (min)]]-Delivery[[#This Row],[Delays (min)]]</f>
        <v>165</v>
      </c>
      <c r="O979" s="1" t="str">
        <f>IF(Delivery[[#This Row],[Delays (min)]]&gt;0,"Delayed", "On time")</f>
        <v>Delayed</v>
      </c>
      <c r="P979" s="1" t="str">
        <f>IF(Delivery[[#This Row],[Delays (min)]]&gt;15, "Extremely Delayed", IF(Delivery[[#This Row],[Delays (min)]]=0, "On time",  "Delayed"))</f>
        <v>Delayed</v>
      </c>
      <c r="Q979" s="1">
        <f>COUNTA(_xlfn.UNIQUE(Delivery[Driver ID]))</f>
        <v>100</v>
      </c>
      <c r="R979" s="1" t="s">
        <v>18</v>
      </c>
      <c r="S979" s="1">
        <f>COUNTA(_xlfn.UNIQUE(Delivery[Route]))</f>
        <v>5</v>
      </c>
      <c r="T979" s="1" t="s">
        <v>26</v>
      </c>
      <c r="U979" s="1" t="s">
        <v>36</v>
      </c>
      <c r="V979" s="1" t="s">
        <v>37</v>
      </c>
      <c r="W979" s="2">
        <v>45170.40902777778</v>
      </c>
    </row>
    <row r="980" spans="1:23" ht="15.75" customHeight="1" x14ac:dyDescent="0.35">
      <c r="A980" s="1">
        <v>1979</v>
      </c>
      <c r="B980" s="1" t="s">
        <v>1034</v>
      </c>
      <c r="C980" s="1">
        <f>COUNTA(_xlfn.UNIQUE(Delivery[Delivery City]))</f>
        <v>5</v>
      </c>
      <c r="D980" s="1" t="s">
        <v>156</v>
      </c>
      <c r="E980" s="2">
        <v>45177.584722222222</v>
      </c>
      <c r="F980" s="1" t="s">
        <v>14</v>
      </c>
      <c r="G980" s="1" t="s">
        <v>42</v>
      </c>
      <c r="H980" s="20">
        <f>IFERROR(Delivery[[#This Row],[Delivery Time (min)]]/COUNTIFS(Delivery[Driver ID],Delivery[[#This Row],[Driver ID]]),"")</f>
        <v>6.1111111111111107</v>
      </c>
      <c r="I980" s="17" t="str">
        <f>IFERROR((IF(COUNTIFS(Delivery[Driver ID], Delivery[[#This Row],[Driver ID]]) &lt; 16, "Under Utilized","Utilized")), "")</f>
        <v>Utilized</v>
      </c>
      <c r="J980" s="1" t="s">
        <v>23</v>
      </c>
      <c r="K980" s="1" t="s">
        <v>29</v>
      </c>
      <c r="L980" s="1">
        <v>110</v>
      </c>
      <c r="M980" s="1">
        <v>26</v>
      </c>
      <c r="N980" s="1">
        <f>Delivery[[#This Row],[Delivery Time (min)]]-Delivery[[#This Row],[Delays (min)]]</f>
        <v>84</v>
      </c>
      <c r="O980" s="1" t="str">
        <f>IF(Delivery[[#This Row],[Delays (min)]]&gt;0,"Delayed", "On time")</f>
        <v>Delayed</v>
      </c>
      <c r="P980" s="1" t="str">
        <f>IF(Delivery[[#This Row],[Delays (min)]]&gt;15, "Extremely Delayed", IF(Delivery[[#This Row],[Delays (min)]]=0, "On time",  "Delayed"))</f>
        <v>Extremely Delayed</v>
      </c>
      <c r="Q980" s="1">
        <f>COUNTA(_xlfn.UNIQUE(Delivery[Driver ID]))</f>
        <v>100</v>
      </c>
      <c r="R980" s="1" t="s">
        <v>18</v>
      </c>
      <c r="S980" s="1">
        <f>COUNTA(_xlfn.UNIQUE(Delivery[Route]))</f>
        <v>5</v>
      </c>
      <c r="T980" s="1" t="s">
        <v>43</v>
      </c>
      <c r="U980" s="1" t="s">
        <v>36</v>
      </c>
      <c r="V980" s="1" t="s">
        <v>37</v>
      </c>
      <c r="W980" s="2">
        <v>45170.448611111111</v>
      </c>
    </row>
    <row r="981" spans="1:23" ht="15.75" customHeight="1" x14ac:dyDescent="0.35">
      <c r="A981" s="1">
        <v>1980</v>
      </c>
      <c r="B981" s="1" t="s">
        <v>1035</v>
      </c>
      <c r="C981" s="1">
        <f>COUNTA(_xlfn.UNIQUE(Delivery[Delivery City]))</f>
        <v>5</v>
      </c>
      <c r="D981" s="1" t="s">
        <v>167</v>
      </c>
      <c r="E981" s="2">
        <v>45172.461111111108</v>
      </c>
      <c r="F981" s="1" t="s">
        <v>14</v>
      </c>
      <c r="G981" s="1" t="s">
        <v>74</v>
      </c>
      <c r="H981" s="20">
        <f>IFERROR(Delivery[[#This Row],[Delivery Time (min)]]/COUNTIFS(Delivery[Driver ID],Delivery[[#This Row],[Driver ID]]),"")</f>
        <v>11.888888888888889</v>
      </c>
      <c r="I981" s="17" t="str">
        <f>IFERROR((IF(COUNTIFS(Delivery[Driver ID], Delivery[[#This Row],[Driver ID]]) &lt; 16, "Under Utilized","Utilized")), "")</f>
        <v>Utilized</v>
      </c>
      <c r="J981" s="1" t="s">
        <v>23</v>
      </c>
      <c r="K981" s="1" t="s">
        <v>29</v>
      </c>
      <c r="L981" s="1">
        <v>214</v>
      </c>
      <c r="M981" s="1">
        <v>10</v>
      </c>
      <c r="N981" s="1">
        <f>Delivery[[#This Row],[Delivery Time (min)]]-Delivery[[#This Row],[Delays (min)]]</f>
        <v>204</v>
      </c>
      <c r="O981" s="1" t="str">
        <f>IF(Delivery[[#This Row],[Delays (min)]]&gt;0,"Delayed", "On time")</f>
        <v>Delayed</v>
      </c>
      <c r="P981" s="1" t="str">
        <f>IF(Delivery[[#This Row],[Delays (min)]]&gt;15, "Extremely Delayed", IF(Delivery[[#This Row],[Delays (min)]]=0, "On time",  "Delayed"))</f>
        <v>Delayed</v>
      </c>
      <c r="Q981" s="1">
        <f>COUNTA(_xlfn.UNIQUE(Delivery[Driver ID]))</f>
        <v>100</v>
      </c>
      <c r="R981" s="1" t="s">
        <v>18</v>
      </c>
      <c r="S981" s="1">
        <f>COUNTA(_xlfn.UNIQUE(Delivery[Route]))</f>
        <v>5</v>
      </c>
      <c r="T981" s="1" t="s">
        <v>43</v>
      </c>
      <c r="U981" s="1" t="s">
        <v>20</v>
      </c>
      <c r="V981" s="1" t="s">
        <v>41</v>
      </c>
      <c r="W981" s="2">
        <v>45170.430555555555</v>
      </c>
    </row>
    <row r="982" spans="1:23" ht="15.75" customHeight="1" x14ac:dyDescent="0.35">
      <c r="A982" s="1">
        <v>1981</v>
      </c>
      <c r="B982" s="1" t="s">
        <v>1036</v>
      </c>
      <c r="C982" s="1">
        <f>COUNTA(_xlfn.UNIQUE(Delivery[Delivery City]))</f>
        <v>5</v>
      </c>
      <c r="D982" s="1" t="s">
        <v>150</v>
      </c>
      <c r="E982" s="2">
        <v>45177.604861111111</v>
      </c>
      <c r="F982" s="1" t="s">
        <v>14</v>
      </c>
      <c r="G982" s="1" t="s">
        <v>124</v>
      </c>
      <c r="H982" s="20">
        <f>IFERROR(Delivery[[#This Row],[Delivery Time (min)]]/COUNTIFS(Delivery[Driver ID],Delivery[[#This Row],[Driver ID]]),"")</f>
        <v>5.5909090909090908</v>
      </c>
      <c r="I982" s="17" t="str">
        <f>IFERROR((IF(COUNTIFS(Delivery[Driver ID], Delivery[[#This Row],[Driver ID]]) &lt; 16, "Under Utilized","Utilized")), "")</f>
        <v>Utilized</v>
      </c>
      <c r="J982" s="1" t="s">
        <v>16</v>
      </c>
      <c r="K982" s="1" t="s">
        <v>35</v>
      </c>
      <c r="L982" s="1">
        <v>123</v>
      </c>
      <c r="M982" s="1">
        <v>11</v>
      </c>
      <c r="N982" s="1">
        <f>Delivery[[#This Row],[Delivery Time (min)]]-Delivery[[#This Row],[Delays (min)]]</f>
        <v>112</v>
      </c>
      <c r="O982" s="1" t="str">
        <f>IF(Delivery[[#This Row],[Delays (min)]]&gt;0,"Delayed", "On time")</f>
        <v>Delayed</v>
      </c>
      <c r="P982" s="1" t="str">
        <f>IF(Delivery[[#This Row],[Delays (min)]]&gt;15, "Extremely Delayed", IF(Delivery[[#This Row],[Delays (min)]]=0, "On time",  "Delayed"))</f>
        <v>Delayed</v>
      </c>
      <c r="Q982" s="1">
        <f>COUNTA(_xlfn.UNIQUE(Delivery[Driver ID]))</f>
        <v>100</v>
      </c>
      <c r="R982" s="1" t="s">
        <v>25</v>
      </c>
      <c r="S982" s="1">
        <f>COUNTA(_xlfn.UNIQUE(Delivery[Route]))</f>
        <v>5</v>
      </c>
      <c r="T982" s="1" t="s">
        <v>43</v>
      </c>
      <c r="U982" s="1" t="s">
        <v>27</v>
      </c>
      <c r="V982" s="1" t="s">
        <v>21</v>
      </c>
      <c r="W982" s="2">
        <v>45170.413194444445</v>
      </c>
    </row>
    <row r="983" spans="1:23" ht="15.75" customHeight="1" x14ac:dyDescent="0.35">
      <c r="A983" s="1">
        <v>1982</v>
      </c>
      <c r="B983" s="1" t="s">
        <v>1037</v>
      </c>
      <c r="C983" s="1">
        <f>COUNTA(_xlfn.UNIQUE(Delivery[Delivery City]))</f>
        <v>5</v>
      </c>
      <c r="D983" s="1" t="s">
        <v>150</v>
      </c>
      <c r="E983" s="2">
        <v>45172.461805555555</v>
      </c>
      <c r="F983" s="1" t="s">
        <v>14</v>
      </c>
      <c r="G983" s="1" t="s">
        <v>76</v>
      </c>
      <c r="H983" s="20">
        <f>IFERROR(Delivery[[#This Row],[Delivery Time (min)]]/COUNTIFS(Delivery[Driver ID],Delivery[[#This Row],[Driver ID]]),"")</f>
        <v>10.333333333333334</v>
      </c>
      <c r="I983" s="17" t="str">
        <f>IFERROR((IF(COUNTIFS(Delivery[Driver ID], Delivery[[#This Row],[Driver ID]]) &lt; 16, "Under Utilized","Utilized")), "")</f>
        <v>Under Utilized</v>
      </c>
      <c r="J983" s="1" t="s">
        <v>16</v>
      </c>
      <c r="K983" s="1" t="s">
        <v>47</v>
      </c>
      <c r="L983" s="1">
        <v>155</v>
      </c>
      <c r="M983" s="1">
        <v>24</v>
      </c>
      <c r="N983" s="1">
        <f>Delivery[[#This Row],[Delivery Time (min)]]-Delivery[[#This Row],[Delays (min)]]</f>
        <v>131</v>
      </c>
      <c r="O983" s="1" t="str">
        <f>IF(Delivery[[#This Row],[Delays (min)]]&gt;0,"Delayed", "On time")</f>
        <v>Delayed</v>
      </c>
      <c r="P983" s="1" t="str">
        <f>IF(Delivery[[#This Row],[Delays (min)]]&gt;15, "Extremely Delayed", IF(Delivery[[#This Row],[Delays (min)]]=0, "On time",  "Delayed"))</f>
        <v>Extremely Delayed</v>
      </c>
      <c r="Q983" s="1">
        <f>COUNTA(_xlfn.UNIQUE(Delivery[Driver ID]))</f>
        <v>100</v>
      </c>
      <c r="R983" s="1" t="s">
        <v>25</v>
      </c>
      <c r="S983" s="1">
        <f>COUNTA(_xlfn.UNIQUE(Delivery[Route]))</f>
        <v>5</v>
      </c>
      <c r="T983" s="1" t="s">
        <v>43</v>
      </c>
      <c r="U983" s="1" t="s">
        <v>27</v>
      </c>
      <c r="V983" s="1" t="s">
        <v>37</v>
      </c>
      <c r="W983" s="2">
        <v>45170.741666666669</v>
      </c>
    </row>
    <row r="984" spans="1:23" ht="15.75" customHeight="1" x14ac:dyDescent="0.35">
      <c r="A984" s="1">
        <v>1983</v>
      </c>
      <c r="B984" s="1" t="s">
        <v>190</v>
      </c>
      <c r="C984" s="1">
        <f>COUNTA(_xlfn.UNIQUE(Delivery[Delivery City]))</f>
        <v>5</v>
      </c>
      <c r="D984" s="1" t="s">
        <v>150</v>
      </c>
      <c r="E984" s="2">
        <v>45176.436111111114</v>
      </c>
      <c r="F984" s="1" t="s">
        <v>14</v>
      </c>
      <c r="G984" s="1" t="s">
        <v>57</v>
      </c>
      <c r="H984" s="20">
        <f>IFERROR(Delivery[[#This Row],[Delivery Time (min)]]/COUNTIFS(Delivery[Driver ID],Delivery[[#This Row],[Driver ID]]),"")</f>
        <v>15.615384615384615</v>
      </c>
      <c r="I984" s="17" t="str">
        <f>IFERROR((IF(COUNTIFS(Delivery[Driver ID], Delivery[[#This Row],[Driver ID]]) &lt; 16, "Under Utilized","Utilized")), "")</f>
        <v>Under Utilized</v>
      </c>
      <c r="J984" s="1" t="s">
        <v>23</v>
      </c>
      <c r="K984" s="1" t="s">
        <v>24</v>
      </c>
      <c r="L984" s="1">
        <v>203</v>
      </c>
      <c r="M984" s="1">
        <v>24</v>
      </c>
      <c r="N984" s="1">
        <f>Delivery[[#This Row],[Delivery Time (min)]]-Delivery[[#This Row],[Delays (min)]]</f>
        <v>179</v>
      </c>
      <c r="O984" s="1" t="str">
        <f>IF(Delivery[[#This Row],[Delays (min)]]&gt;0,"Delayed", "On time")</f>
        <v>Delayed</v>
      </c>
      <c r="P984" s="1" t="str">
        <f>IF(Delivery[[#This Row],[Delays (min)]]&gt;15, "Extremely Delayed", IF(Delivery[[#This Row],[Delays (min)]]=0, "On time",  "Delayed"))</f>
        <v>Extremely Delayed</v>
      </c>
      <c r="Q984" s="1">
        <f>COUNTA(_xlfn.UNIQUE(Delivery[Driver ID]))</f>
        <v>100</v>
      </c>
      <c r="R984" s="1" t="s">
        <v>25</v>
      </c>
      <c r="S984" s="1">
        <f>COUNTA(_xlfn.UNIQUE(Delivery[Route]))</f>
        <v>5</v>
      </c>
      <c r="T984" s="1" t="s">
        <v>26</v>
      </c>
      <c r="U984" s="1" t="s">
        <v>36</v>
      </c>
      <c r="V984" s="1" t="s">
        <v>21</v>
      </c>
      <c r="W984" s="2">
        <v>45170.461111111108</v>
      </c>
    </row>
    <row r="985" spans="1:23" ht="15.75" customHeight="1" x14ac:dyDescent="0.35">
      <c r="A985" s="1">
        <v>1984</v>
      </c>
      <c r="B985" s="1" t="s">
        <v>1038</v>
      </c>
      <c r="C985" s="1">
        <f>COUNTA(_xlfn.UNIQUE(Delivery[Delivery City]))</f>
        <v>5</v>
      </c>
      <c r="D985" s="1" t="s">
        <v>167</v>
      </c>
      <c r="E985" s="2">
        <v>45175.353472222225</v>
      </c>
      <c r="F985" s="1" t="s">
        <v>14</v>
      </c>
      <c r="G985" s="1" t="s">
        <v>106</v>
      </c>
      <c r="H985" s="20">
        <f>IFERROR(Delivery[[#This Row],[Delivery Time (min)]]/COUNTIFS(Delivery[Driver ID],Delivery[[#This Row],[Driver ID]]),"")</f>
        <v>5.5454545454545459</v>
      </c>
      <c r="I985" s="17" t="str">
        <f>IFERROR((IF(COUNTIFS(Delivery[Driver ID], Delivery[[#This Row],[Driver ID]]) &lt; 16, "Under Utilized","Utilized")), "")</f>
        <v>Under Utilized</v>
      </c>
      <c r="J985" s="1" t="s">
        <v>34</v>
      </c>
      <c r="K985" s="1" t="s">
        <v>35</v>
      </c>
      <c r="L985" s="1">
        <v>61</v>
      </c>
      <c r="M985" s="1">
        <v>29</v>
      </c>
      <c r="N985" s="1">
        <f>Delivery[[#This Row],[Delivery Time (min)]]-Delivery[[#This Row],[Delays (min)]]</f>
        <v>32</v>
      </c>
      <c r="O985" s="1" t="str">
        <f>IF(Delivery[[#This Row],[Delays (min)]]&gt;0,"Delayed", "On time")</f>
        <v>Delayed</v>
      </c>
      <c r="P985" s="1" t="str">
        <f>IF(Delivery[[#This Row],[Delays (min)]]&gt;15, "Extremely Delayed", IF(Delivery[[#This Row],[Delays (min)]]=0, "On time",  "Delayed"))</f>
        <v>Extremely Delayed</v>
      </c>
      <c r="Q985" s="1">
        <f>COUNTA(_xlfn.UNIQUE(Delivery[Driver ID]))</f>
        <v>100</v>
      </c>
      <c r="R985" s="1" t="s">
        <v>30</v>
      </c>
      <c r="S985" s="1">
        <f>COUNTA(_xlfn.UNIQUE(Delivery[Route]))</f>
        <v>5</v>
      </c>
      <c r="T985" s="1" t="s">
        <v>40</v>
      </c>
      <c r="U985" s="1" t="s">
        <v>27</v>
      </c>
      <c r="V985" s="1" t="s">
        <v>41</v>
      </c>
      <c r="W985" s="2">
        <v>45170.581944444442</v>
      </c>
    </row>
    <row r="986" spans="1:23" ht="15.75" customHeight="1" x14ac:dyDescent="0.35">
      <c r="A986" s="1">
        <v>1985</v>
      </c>
      <c r="B986" s="1" t="s">
        <v>1039</v>
      </c>
      <c r="C986" s="1">
        <f>COUNTA(_xlfn.UNIQUE(Delivery[Delivery City]))</f>
        <v>5</v>
      </c>
      <c r="D986" s="1" t="s">
        <v>159</v>
      </c>
      <c r="E986" s="2">
        <v>45177.69027777778</v>
      </c>
      <c r="F986" s="1" t="s">
        <v>14</v>
      </c>
      <c r="G986" s="1" t="s">
        <v>96</v>
      </c>
      <c r="H986" s="20">
        <f>IFERROR(Delivery[[#This Row],[Delivery Time (min)]]/COUNTIFS(Delivery[Driver ID],Delivery[[#This Row],[Driver ID]]),"")</f>
        <v>12.588235294117647</v>
      </c>
      <c r="I986" s="17" t="str">
        <f>IFERROR((IF(COUNTIFS(Delivery[Driver ID], Delivery[[#This Row],[Driver ID]]) &lt; 16, "Under Utilized","Utilized")), "")</f>
        <v>Utilized</v>
      </c>
      <c r="J986" s="1" t="s">
        <v>34</v>
      </c>
      <c r="K986" s="1" t="s">
        <v>17</v>
      </c>
      <c r="L986" s="1">
        <v>214</v>
      </c>
      <c r="M986" s="1">
        <v>23</v>
      </c>
      <c r="N986" s="1">
        <f>Delivery[[#This Row],[Delivery Time (min)]]-Delivery[[#This Row],[Delays (min)]]</f>
        <v>191</v>
      </c>
      <c r="O986" s="1" t="str">
        <f>IF(Delivery[[#This Row],[Delays (min)]]&gt;0,"Delayed", "On time")</f>
        <v>Delayed</v>
      </c>
      <c r="P986" s="1" t="str">
        <f>IF(Delivery[[#This Row],[Delays (min)]]&gt;15, "Extremely Delayed", IF(Delivery[[#This Row],[Delays (min)]]=0, "On time",  "Delayed"))</f>
        <v>Extremely Delayed</v>
      </c>
      <c r="Q986" s="1">
        <f>COUNTA(_xlfn.UNIQUE(Delivery[Driver ID]))</f>
        <v>100</v>
      </c>
      <c r="R986" s="1" t="s">
        <v>18</v>
      </c>
      <c r="S986" s="1">
        <f>COUNTA(_xlfn.UNIQUE(Delivery[Route]))</f>
        <v>5</v>
      </c>
      <c r="T986" s="1" t="s">
        <v>26</v>
      </c>
      <c r="U986" s="1" t="s">
        <v>27</v>
      </c>
      <c r="V986" s="1" t="s">
        <v>21</v>
      </c>
      <c r="W986" s="2">
        <v>45170.473611111112</v>
      </c>
    </row>
    <row r="987" spans="1:23" ht="15.75" customHeight="1" x14ac:dyDescent="0.35">
      <c r="A987" s="1">
        <v>1986</v>
      </c>
      <c r="B987" s="1" t="s">
        <v>1040</v>
      </c>
      <c r="C987" s="1">
        <f>COUNTA(_xlfn.UNIQUE(Delivery[Delivery City]))</f>
        <v>5</v>
      </c>
      <c r="D987" s="1" t="s">
        <v>159</v>
      </c>
      <c r="E987" s="2">
        <v>45175.68472222222</v>
      </c>
      <c r="F987" s="1" t="s">
        <v>38</v>
      </c>
      <c r="G987" s="1" t="s">
        <v>114</v>
      </c>
      <c r="H987" s="20">
        <f>IFERROR(Delivery[[#This Row],[Delivery Time (min)]]/COUNTIFS(Delivery[Driver ID],Delivery[[#This Row],[Driver ID]]),"")</f>
        <v>11.428571428571429</v>
      </c>
      <c r="I987" s="17" t="str">
        <f>IFERROR((IF(COUNTIFS(Delivery[Driver ID], Delivery[[#This Row],[Driver ID]]) &lt; 16, "Under Utilized","Utilized")), "")</f>
        <v>Under Utilized</v>
      </c>
      <c r="J987" s="1" t="s">
        <v>16</v>
      </c>
      <c r="K987" s="1" t="s">
        <v>17</v>
      </c>
      <c r="L987" s="1">
        <v>160</v>
      </c>
      <c r="M987" s="1">
        <v>6</v>
      </c>
      <c r="N987" s="1">
        <f>Delivery[[#This Row],[Delivery Time (min)]]-Delivery[[#This Row],[Delays (min)]]</f>
        <v>154</v>
      </c>
      <c r="O987" s="1" t="str">
        <f>IF(Delivery[[#This Row],[Delays (min)]]&gt;0,"Delayed", "On time")</f>
        <v>Delayed</v>
      </c>
      <c r="P987" s="1" t="str">
        <f>IF(Delivery[[#This Row],[Delays (min)]]&gt;15, "Extremely Delayed", IF(Delivery[[#This Row],[Delays (min)]]=0, "On time",  "Delayed"))</f>
        <v>Delayed</v>
      </c>
      <c r="Q987" s="1">
        <f>COUNTA(_xlfn.UNIQUE(Delivery[Driver ID]))</f>
        <v>100</v>
      </c>
      <c r="R987" s="1" t="s">
        <v>18</v>
      </c>
      <c r="S987" s="1">
        <f>COUNTA(_xlfn.UNIQUE(Delivery[Route]))</f>
        <v>5</v>
      </c>
      <c r="T987" s="1" t="s">
        <v>26</v>
      </c>
      <c r="U987" s="1" t="s">
        <v>20</v>
      </c>
      <c r="V987" s="1" t="s">
        <v>21</v>
      </c>
      <c r="W987" s="2">
        <v>45170.618750000001</v>
      </c>
    </row>
    <row r="988" spans="1:23" ht="15.75" customHeight="1" x14ac:dyDescent="0.35">
      <c r="A988" s="1">
        <v>1987</v>
      </c>
      <c r="B988" s="1" t="s">
        <v>986</v>
      </c>
      <c r="C988" s="1">
        <f>COUNTA(_xlfn.UNIQUE(Delivery[Delivery City]))</f>
        <v>5</v>
      </c>
      <c r="D988" s="1" t="s">
        <v>167</v>
      </c>
      <c r="E988" s="2">
        <v>45173.495138888888</v>
      </c>
      <c r="F988" s="1" t="s">
        <v>38</v>
      </c>
      <c r="G988" s="1" t="s">
        <v>110</v>
      </c>
      <c r="H988" s="20">
        <f>IFERROR(Delivery[[#This Row],[Delivery Time (min)]]/COUNTIFS(Delivery[Driver ID],Delivery[[#This Row],[Driver ID]]),"")</f>
        <v>15.666666666666666</v>
      </c>
      <c r="I988" s="17" t="str">
        <f>IFERROR((IF(COUNTIFS(Delivery[Driver ID], Delivery[[#This Row],[Driver ID]]) &lt; 16, "Under Utilized","Utilized")), "")</f>
        <v>Under Utilized</v>
      </c>
      <c r="J988" s="1" t="s">
        <v>34</v>
      </c>
      <c r="K988" s="1" t="s">
        <v>24</v>
      </c>
      <c r="L988" s="1">
        <v>235</v>
      </c>
      <c r="M988" s="1">
        <v>6</v>
      </c>
      <c r="N988" s="1">
        <f>Delivery[[#This Row],[Delivery Time (min)]]-Delivery[[#This Row],[Delays (min)]]</f>
        <v>229</v>
      </c>
      <c r="O988" s="1" t="str">
        <f>IF(Delivery[[#This Row],[Delays (min)]]&gt;0,"Delayed", "On time")</f>
        <v>Delayed</v>
      </c>
      <c r="P988" s="1" t="str">
        <f>IF(Delivery[[#This Row],[Delays (min)]]&gt;15, "Extremely Delayed", IF(Delivery[[#This Row],[Delays (min)]]=0, "On time",  "Delayed"))</f>
        <v>Delayed</v>
      </c>
      <c r="Q988" s="1">
        <f>COUNTA(_xlfn.UNIQUE(Delivery[Driver ID]))</f>
        <v>100</v>
      </c>
      <c r="R988" s="1" t="s">
        <v>30</v>
      </c>
      <c r="S988" s="1">
        <f>COUNTA(_xlfn.UNIQUE(Delivery[Route]))</f>
        <v>5</v>
      </c>
      <c r="T988" s="1" t="s">
        <v>32</v>
      </c>
      <c r="U988" s="1" t="s">
        <v>27</v>
      </c>
      <c r="V988" s="1" t="s">
        <v>21</v>
      </c>
      <c r="W988" s="2">
        <v>45170.699305555558</v>
      </c>
    </row>
    <row r="989" spans="1:23" ht="15.75" customHeight="1" x14ac:dyDescent="0.35">
      <c r="A989" s="1">
        <v>1988</v>
      </c>
      <c r="B989" s="1" t="s">
        <v>1041</v>
      </c>
      <c r="C989" s="1">
        <f>COUNTA(_xlfn.UNIQUE(Delivery[Delivery City]))</f>
        <v>5</v>
      </c>
      <c r="D989" s="1" t="s">
        <v>156</v>
      </c>
      <c r="E989" s="2">
        <v>45171.508333333331</v>
      </c>
      <c r="F989" s="1" t="s">
        <v>38</v>
      </c>
      <c r="G989" s="1" t="s">
        <v>31</v>
      </c>
      <c r="H989" s="20">
        <f>IFERROR(Delivery[[#This Row],[Delivery Time (min)]]/COUNTIFS(Delivery[Driver ID],Delivery[[#This Row],[Driver ID]]),"")</f>
        <v>7.7058823529411766</v>
      </c>
      <c r="I989" s="17" t="str">
        <f>IFERROR((IF(COUNTIFS(Delivery[Driver ID], Delivery[[#This Row],[Driver ID]]) &lt; 16, "Under Utilized","Utilized")), "")</f>
        <v>Utilized</v>
      </c>
      <c r="J989" s="1" t="s">
        <v>23</v>
      </c>
      <c r="K989" s="1" t="s">
        <v>24</v>
      </c>
      <c r="L989" s="1">
        <v>131</v>
      </c>
      <c r="M989" s="1">
        <v>21</v>
      </c>
      <c r="N989" s="1">
        <f>Delivery[[#This Row],[Delivery Time (min)]]-Delivery[[#This Row],[Delays (min)]]</f>
        <v>110</v>
      </c>
      <c r="O989" s="1" t="str">
        <f>IF(Delivery[[#This Row],[Delays (min)]]&gt;0,"Delayed", "On time")</f>
        <v>Delayed</v>
      </c>
      <c r="P989" s="1" t="str">
        <f>IF(Delivery[[#This Row],[Delays (min)]]&gt;15, "Extremely Delayed", IF(Delivery[[#This Row],[Delays (min)]]=0, "On time",  "Delayed"))</f>
        <v>Extremely Delayed</v>
      </c>
      <c r="Q989" s="1">
        <f>COUNTA(_xlfn.UNIQUE(Delivery[Driver ID]))</f>
        <v>100</v>
      </c>
      <c r="R989" s="1" t="s">
        <v>25</v>
      </c>
      <c r="S989" s="1">
        <f>COUNTA(_xlfn.UNIQUE(Delivery[Route]))</f>
        <v>5</v>
      </c>
      <c r="T989" s="1" t="s">
        <v>19</v>
      </c>
      <c r="U989" s="1" t="s">
        <v>27</v>
      </c>
      <c r="V989" s="1" t="s">
        <v>21</v>
      </c>
      <c r="W989" s="2">
        <v>45170.36041666667</v>
      </c>
    </row>
    <row r="990" spans="1:23" ht="15.75" customHeight="1" x14ac:dyDescent="0.35">
      <c r="A990" s="1">
        <v>1989</v>
      </c>
      <c r="B990" s="1" t="s">
        <v>1042</v>
      </c>
      <c r="C990" s="1">
        <f>COUNTA(_xlfn.UNIQUE(Delivery[Delivery City]))</f>
        <v>5</v>
      </c>
      <c r="D990" s="1" t="s">
        <v>150</v>
      </c>
      <c r="E990" s="2">
        <v>45176.402777777781</v>
      </c>
      <c r="F990" s="1" t="s">
        <v>14</v>
      </c>
      <c r="G990" s="1" t="s">
        <v>112</v>
      </c>
      <c r="H990" s="20">
        <f>IFERROR(Delivery[[#This Row],[Delivery Time (min)]]/COUNTIFS(Delivery[Driver ID],Delivery[[#This Row],[Driver ID]]),"")</f>
        <v>8.25</v>
      </c>
      <c r="I990" s="17" t="str">
        <f>IFERROR((IF(COUNTIFS(Delivery[Driver ID], Delivery[[#This Row],[Driver ID]]) &lt; 16, "Under Utilized","Utilized")), "")</f>
        <v>Utilized</v>
      </c>
      <c r="J990" s="1" t="s">
        <v>34</v>
      </c>
      <c r="K990" s="1" t="s">
        <v>29</v>
      </c>
      <c r="L990" s="1">
        <v>165</v>
      </c>
      <c r="M990" s="1">
        <v>12</v>
      </c>
      <c r="N990" s="1">
        <f>Delivery[[#This Row],[Delivery Time (min)]]-Delivery[[#This Row],[Delays (min)]]</f>
        <v>153</v>
      </c>
      <c r="O990" s="1" t="str">
        <f>IF(Delivery[[#This Row],[Delays (min)]]&gt;0,"Delayed", "On time")</f>
        <v>Delayed</v>
      </c>
      <c r="P990" s="1" t="str">
        <f>IF(Delivery[[#This Row],[Delays (min)]]&gt;15, "Extremely Delayed", IF(Delivery[[#This Row],[Delays (min)]]=0, "On time",  "Delayed"))</f>
        <v>Delayed</v>
      </c>
      <c r="Q990" s="1">
        <f>COUNTA(_xlfn.UNIQUE(Delivery[Driver ID]))</f>
        <v>100</v>
      </c>
      <c r="R990" s="1" t="s">
        <v>30</v>
      </c>
      <c r="S990" s="1">
        <f>COUNTA(_xlfn.UNIQUE(Delivery[Route]))</f>
        <v>5</v>
      </c>
      <c r="T990" s="1" t="s">
        <v>32</v>
      </c>
      <c r="U990" s="1" t="s">
        <v>36</v>
      </c>
      <c r="V990" s="1" t="s">
        <v>21</v>
      </c>
      <c r="W990" s="2">
        <v>45170.468055555553</v>
      </c>
    </row>
    <row r="991" spans="1:23" ht="15.75" customHeight="1" x14ac:dyDescent="0.35">
      <c r="A991" s="1">
        <v>1990</v>
      </c>
      <c r="B991" s="1" t="s">
        <v>1043</v>
      </c>
      <c r="C991" s="1">
        <f>COUNTA(_xlfn.UNIQUE(Delivery[Delivery City]))</f>
        <v>5</v>
      </c>
      <c r="D991" s="1" t="s">
        <v>154</v>
      </c>
      <c r="E991" s="2">
        <v>45173.554861111108</v>
      </c>
      <c r="F991" s="1" t="s">
        <v>38</v>
      </c>
      <c r="G991" s="1" t="s">
        <v>54</v>
      </c>
      <c r="H991" s="20">
        <f>IFERROR(Delivery[[#This Row],[Delivery Time (min)]]/COUNTIFS(Delivery[Driver ID],Delivery[[#This Row],[Driver ID]]),"")</f>
        <v>5</v>
      </c>
      <c r="I991" s="17" t="str">
        <f>IFERROR((IF(COUNTIFS(Delivery[Driver ID], Delivery[[#This Row],[Driver ID]]) &lt; 16, "Under Utilized","Utilized")), "")</f>
        <v>Under Utilized</v>
      </c>
      <c r="J991" s="1" t="s">
        <v>16</v>
      </c>
      <c r="K991" s="1" t="s">
        <v>35</v>
      </c>
      <c r="L991" s="1">
        <v>75</v>
      </c>
      <c r="M991" s="1">
        <v>28</v>
      </c>
      <c r="N991" s="1">
        <f>Delivery[[#This Row],[Delivery Time (min)]]-Delivery[[#This Row],[Delays (min)]]</f>
        <v>47</v>
      </c>
      <c r="O991" s="1" t="str">
        <f>IF(Delivery[[#This Row],[Delays (min)]]&gt;0,"Delayed", "On time")</f>
        <v>Delayed</v>
      </c>
      <c r="P991" s="1" t="str">
        <f>IF(Delivery[[#This Row],[Delays (min)]]&gt;15, "Extremely Delayed", IF(Delivery[[#This Row],[Delays (min)]]=0, "On time",  "Delayed"))</f>
        <v>Extremely Delayed</v>
      </c>
      <c r="Q991" s="1">
        <f>COUNTA(_xlfn.UNIQUE(Delivery[Driver ID]))</f>
        <v>100</v>
      </c>
      <c r="R991" s="1" t="s">
        <v>18</v>
      </c>
      <c r="S991" s="1">
        <f>COUNTA(_xlfn.UNIQUE(Delivery[Route]))</f>
        <v>5</v>
      </c>
      <c r="T991" s="1" t="s">
        <v>32</v>
      </c>
      <c r="U991" s="1" t="s">
        <v>27</v>
      </c>
      <c r="V991" s="1" t="s">
        <v>37</v>
      </c>
      <c r="W991" s="2">
        <v>45170.347222222219</v>
      </c>
    </row>
    <row r="992" spans="1:23" ht="15.75" customHeight="1" x14ac:dyDescent="0.35">
      <c r="A992" s="1">
        <v>1991</v>
      </c>
      <c r="B992" s="1" t="s">
        <v>300</v>
      </c>
      <c r="C992" s="1">
        <f>COUNTA(_xlfn.UNIQUE(Delivery[Delivery City]))</f>
        <v>5</v>
      </c>
      <c r="D992" s="1" t="s">
        <v>167</v>
      </c>
      <c r="E992" s="2">
        <v>45175.355555555558</v>
      </c>
      <c r="F992" s="1" t="s">
        <v>14</v>
      </c>
      <c r="G992" s="1" t="s">
        <v>88</v>
      </c>
      <c r="H992" s="20">
        <f>IFERROR(Delivery[[#This Row],[Delivery Time (min)]]/COUNTIFS(Delivery[Driver ID],Delivery[[#This Row],[Driver ID]]),"")</f>
        <v>5.8666666666666663</v>
      </c>
      <c r="I992" s="17" t="str">
        <f>IFERROR((IF(COUNTIFS(Delivery[Driver ID], Delivery[[#This Row],[Driver ID]]) &lt; 16, "Under Utilized","Utilized")), "")</f>
        <v>Under Utilized</v>
      </c>
      <c r="J992" s="1" t="s">
        <v>16</v>
      </c>
      <c r="K992" s="1" t="s">
        <v>17</v>
      </c>
      <c r="L992" s="1">
        <v>88</v>
      </c>
      <c r="M992" s="1">
        <v>13</v>
      </c>
      <c r="N992" s="1">
        <f>Delivery[[#This Row],[Delivery Time (min)]]-Delivery[[#This Row],[Delays (min)]]</f>
        <v>75</v>
      </c>
      <c r="O992" s="1" t="str">
        <f>IF(Delivery[[#This Row],[Delays (min)]]&gt;0,"Delayed", "On time")</f>
        <v>Delayed</v>
      </c>
      <c r="P992" s="1" t="str">
        <f>IF(Delivery[[#This Row],[Delays (min)]]&gt;15, "Extremely Delayed", IF(Delivery[[#This Row],[Delays (min)]]=0, "On time",  "Delayed"))</f>
        <v>Delayed</v>
      </c>
      <c r="Q992" s="1">
        <f>COUNTA(_xlfn.UNIQUE(Delivery[Driver ID]))</f>
        <v>100</v>
      </c>
      <c r="R992" s="1" t="s">
        <v>30</v>
      </c>
      <c r="S992" s="1">
        <f>COUNTA(_xlfn.UNIQUE(Delivery[Route]))</f>
        <v>5</v>
      </c>
      <c r="T992" s="1" t="s">
        <v>43</v>
      </c>
      <c r="U992" s="1" t="s">
        <v>20</v>
      </c>
      <c r="V992" s="1" t="s">
        <v>41</v>
      </c>
      <c r="W992" s="2">
        <v>45170.490972222222</v>
      </c>
    </row>
    <row r="993" spans="1:23" ht="15.75" customHeight="1" x14ac:dyDescent="0.35">
      <c r="A993" s="1">
        <v>1992</v>
      </c>
      <c r="B993" s="1" t="s">
        <v>1044</v>
      </c>
      <c r="C993" s="1">
        <f>COUNTA(_xlfn.UNIQUE(Delivery[Delivery City]))</f>
        <v>5</v>
      </c>
      <c r="D993" s="1" t="s">
        <v>159</v>
      </c>
      <c r="E993" s="2">
        <v>45171.426388888889</v>
      </c>
      <c r="F993" s="1" t="s">
        <v>14</v>
      </c>
      <c r="G993" s="1" t="s">
        <v>82</v>
      </c>
      <c r="H993" s="20">
        <f>IFERROR(Delivery[[#This Row],[Delivery Time (min)]]/COUNTIFS(Delivery[Driver ID],Delivery[[#This Row],[Driver ID]]),"")</f>
        <v>6.04</v>
      </c>
      <c r="I993" s="17" t="str">
        <f>IFERROR((IF(COUNTIFS(Delivery[Driver ID], Delivery[[#This Row],[Driver ID]]) &lt; 16, "Under Utilized","Utilized")), "")</f>
        <v>Utilized</v>
      </c>
      <c r="J993" s="1" t="s">
        <v>34</v>
      </c>
      <c r="K993" s="1" t="s">
        <v>47</v>
      </c>
      <c r="L993" s="1">
        <v>151</v>
      </c>
      <c r="M993" s="1">
        <v>17</v>
      </c>
      <c r="N993" s="1">
        <f>Delivery[[#This Row],[Delivery Time (min)]]-Delivery[[#This Row],[Delays (min)]]</f>
        <v>134</v>
      </c>
      <c r="O993" s="1" t="str">
        <f>IF(Delivery[[#This Row],[Delays (min)]]&gt;0,"Delayed", "On time")</f>
        <v>Delayed</v>
      </c>
      <c r="P993" s="1" t="str">
        <f>IF(Delivery[[#This Row],[Delays (min)]]&gt;15, "Extremely Delayed", IF(Delivery[[#This Row],[Delays (min)]]=0, "On time",  "Delayed"))</f>
        <v>Extremely Delayed</v>
      </c>
      <c r="Q993" s="1">
        <f>COUNTA(_xlfn.UNIQUE(Delivery[Driver ID]))</f>
        <v>100</v>
      </c>
      <c r="R993" s="1" t="s">
        <v>30</v>
      </c>
      <c r="S993" s="1">
        <f>COUNTA(_xlfn.UNIQUE(Delivery[Route]))</f>
        <v>5</v>
      </c>
      <c r="T993" s="1" t="s">
        <v>43</v>
      </c>
      <c r="U993" s="1" t="s">
        <v>20</v>
      </c>
      <c r="V993" s="1" t="s">
        <v>37</v>
      </c>
      <c r="W993" s="2">
        <v>45170.681250000001</v>
      </c>
    </row>
    <row r="994" spans="1:23" ht="15.75" customHeight="1" x14ac:dyDescent="0.35">
      <c r="A994" s="1">
        <v>1993</v>
      </c>
      <c r="B994" s="1" t="s">
        <v>1045</v>
      </c>
      <c r="C994" s="1">
        <f>COUNTA(_xlfn.UNIQUE(Delivery[Delivery City]))</f>
        <v>5</v>
      </c>
      <c r="D994" s="1" t="s">
        <v>150</v>
      </c>
      <c r="E994" s="2">
        <v>45172.418055555558</v>
      </c>
      <c r="F994" s="1" t="s">
        <v>14</v>
      </c>
      <c r="G994" s="1" t="s">
        <v>64</v>
      </c>
      <c r="H994" s="20">
        <f>IFERROR(Delivery[[#This Row],[Delivery Time (min)]]/COUNTIFS(Delivery[Driver ID],Delivery[[#This Row],[Driver ID]]),"")</f>
        <v>3</v>
      </c>
      <c r="I994" s="17" t="str">
        <f>IFERROR((IF(COUNTIFS(Delivery[Driver ID], Delivery[[#This Row],[Driver ID]]) &lt; 16, "Under Utilized","Utilized")), "")</f>
        <v>Utilized</v>
      </c>
      <c r="J994" s="1" t="s">
        <v>23</v>
      </c>
      <c r="K994" s="1" t="s">
        <v>17</v>
      </c>
      <c r="L994" s="1">
        <v>63</v>
      </c>
      <c r="M994" s="1">
        <v>27</v>
      </c>
      <c r="N994" s="1">
        <f>Delivery[[#This Row],[Delivery Time (min)]]-Delivery[[#This Row],[Delays (min)]]</f>
        <v>36</v>
      </c>
      <c r="O994" s="1" t="str">
        <f>IF(Delivery[[#This Row],[Delays (min)]]&gt;0,"Delayed", "On time")</f>
        <v>Delayed</v>
      </c>
      <c r="P994" s="1" t="str">
        <f>IF(Delivery[[#This Row],[Delays (min)]]&gt;15, "Extremely Delayed", IF(Delivery[[#This Row],[Delays (min)]]=0, "On time",  "Delayed"))</f>
        <v>Extremely Delayed</v>
      </c>
      <c r="Q994" s="1">
        <f>COUNTA(_xlfn.UNIQUE(Delivery[Driver ID]))</f>
        <v>100</v>
      </c>
      <c r="R994" s="1" t="s">
        <v>30</v>
      </c>
      <c r="S994" s="1">
        <f>COUNTA(_xlfn.UNIQUE(Delivery[Route]))</f>
        <v>5</v>
      </c>
      <c r="T994" s="1" t="s">
        <v>43</v>
      </c>
      <c r="U994" s="1" t="s">
        <v>20</v>
      </c>
      <c r="V994" s="1" t="s">
        <v>21</v>
      </c>
      <c r="W994" s="2">
        <v>45170.736805555556</v>
      </c>
    </row>
    <row r="995" spans="1:23" ht="15.75" customHeight="1" x14ac:dyDescent="0.35">
      <c r="A995" s="1">
        <v>1994</v>
      </c>
      <c r="B995" s="1" t="s">
        <v>893</v>
      </c>
      <c r="C995" s="1">
        <f>COUNTA(_xlfn.UNIQUE(Delivery[Delivery City]))</f>
        <v>5</v>
      </c>
      <c r="D995" s="1" t="s">
        <v>156</v>
      </c>
      <c r="E995" s="2">
        <v>45171.400694444441</v>
      </c>
      <c r="F995" s="1" t="s">
        <v>14</v>
      </c>
      <c r="G995" s="1" t="s">
        <v>50</v>
      </c>
      <c r="H995" s="20">
        <f>IFERROR(Delivery[[#This Row],[Delivery Time (min)]]/COUNTIFS(Delivery[Driver ID],Delivery[[#This Row],[Driver ID]]),"")</f>
        <v>12.461538461538462</v>
      </c>
      <c r="I995" s="17" t="str">
        <f>IFERROR((IF(COUNTIFS(Delivery[Driver ID], Delivery[[#This Row],[Driver ID]]) &lt; 16, "Under Utilized","Utilized")), "")</f>
        <v>Under Utilized</v>
      </c>
      <c r="J995" s="1" t="s">
        <v>23</v>
      </c>
      <c r="K995" s="1" t="s">
        <v>24</v>
      </c>
      <c r="L995" s="1">
        <v>162</v>
      </c>
      <c r="M995" s="1">
        <v>25</v>
      </c>
      <c r="N995" s="1">
        <f>Delivery[[#This Row],[Delivery Time (min)]]-Delivery[[#This Row],[Delays (min)]]</f>
        <v>137</v>
      </c>
      <c r="O995" s="1" t="str">
        <f>IF(Delivery[[#This Row],[Delays (min)]]&gt;0,"Delayed", "On time")</f>
        <v>Delayed</v>
      </c>
      <c r="P995" s="1" t="str">
        <f>IF(Delivery[[#This Row],[Delays (min)]]&gt;15, "Extremely Delayed", IF(Delivery[[#This Row],[Delays (min)]]=0, "On time",  "Delayed"))</f>
        <v>Extremely Delayed</v>
      </c>
      <c r="Q995" s="1">
        <f>COUNTA(_xlfn.UNIQUE(Delivery[Driver ID]))</f>
        <v>100</v>
      </c>
      <c r="R995" s="1" t="s">
        <v>30</v>
      </c>
      <c r="S995" s="1">
        <f>COUNTA(_xlfn.UNIQUE(Delivery[Route]))</f>
        <v>5</v>
      </c>
      <c r="T995" s="1" t="s">
        <v>43</v>
      </c>
      <c r="U995" s="1" t="s">
        <v>36</v>
      </c>
      <c r="V995" s="1" t="s">
        <v>37</v>
      </c>
      <c r="W995" s="2">
        <v>45170.549305555556</v>
      </c>
    </row>
    <row r="996" spans="1:23" ht="15.75" customHeight="1" x14ac:dyDescent="0.35">
      <c r="A996" s="1">
        <v>1995</v>
      </c>
      <c r="B996" s="1" t="s">
        <v>1046</v>
      </c>
      <c r="C996" s="1">
        <f>COUNTA(_xlfn.UNIQUE(Delivery[Delivery City]))</f>
        <v>5</v>
      </c>
      <c r="D996" s="1" t="s">
        <v>156</v>
      </c>
      <c r="E996" s="2">
        <v>45170.578472222223</v>
      </c>
      <c r="F996" s="1" t="s">
        <v>38</v>
      </c>
      <c r="G996" s="1" t="s">
        <v>48</v>
      </c>
      <c r="H996" s="20">
        <f>IFERROR(Delivery[[#This Row],[Delivery Time (min)]]/COUNTIFS(Delivery[Driver ID],Delivery[[#This Row],[Driver ID]]),"")</f>
        <v>9.0526315789473681</v>
      </c>
      <c r="I996" s="17" t="str">
        <f>IFERROR((IF(COUNTIFS(Delivery[Driver ID], Delivery[[#This Row],[Driver ID]]) &lt; 16, "Under Utilized","Utilized")), "")</f>
        <v>Utilized</v>
      </c>
      <c r="J996" s="1" t="s">
        <v>34</v>
      </c>
      <c r="K996" s="1" t="s">
        <v>35</v>
      </c>
      <c r="L996" s="1">
        <v>172</v>
      </c>
      <c r="M996" s="1">
        <v>29</v>
      </c>
      <c r="N996" s="1">
        <f>Delivery[[#This Row],[Delivery Time (min)]]-Delivery[[#This Row],[Delays (min)]]</f>
        <v>143</v>
      </c>
      <c r="O996" s="1" t="str">
        <f>IF(Delivery[[#This Row],[Delays (min)]]&gt;0,"Delayed", "On time")</f>
        <v>Delayed</v>
      </c>
      <c r="P996" s="1" t="str">
        <f>IF(Delivery[[#This Row],[Delays (min)]]&gt;15, "Extremely Delayed", IF(Delivery[[#This Row],[Delays (min)]]=0, "On time",  "Delayed"))</f>
        <v>Extremely Delayed</v>
      </c>
      <c r="Q996" s="1">
        <f>COUNTA(_xlfn.UNIQUE(Delivery[Driver ID]))</f>
        <v>100</v>
      </c>
      <c r="R996" s="1" t="s">
        <v>18</v>
      </c>
      <c r="S996" s="1">
        <f>COUNTA(_xlfn.UNIQUE(Delivery[Route]))</f>
        <v>5</v>
      </c>
      <c r="T996" s="1" t="s">
        <v>19</v>
      </c>
      <c r="U996" s="1" t="s">
        <v>20</v>
      </c>
      <c r="V996" s="1" t="s">
        <v>37</v>
      </c>
      <c r="W996" s="2">
        <v>45170.436111111114</v>
      </c>
    </row>
    <row r="997" spans="1:23" ht="15.75" customHeight="1" x14ac:dyDescent="0.35">
      <c r="A997" s="1">
        <v>1996</v>
      </c>
      <c r="B997" s="1" t="s">
        <v>1047</v>
      </c>
      <c r="C997" s="1">
        <f>COUNTA(_xlfn.UNIQUE(Delivery[Delivery City]))</f>
        <v>5</v>
      </c>
      <c r="D997" s="1" t="s">
        <v>159</v>
      </c>
      <c r="E997" s="2">
        <v>45176.563194444447</v>
      </c>
      <c r="F997" s="1" t="s">
        <v>38</v>
      </c>
      <c r="G997" s="1" t="s">
        <v>76</v>
      </c>
      <c r="H997" s="20">
        <f>IFERROR(Delivery[[#This Row],[Delivery Time (min)]]/COUNTIFS(Delivery[Driver ID],Delivery[[#This Row],[Driver ID]]),"")</f>
        <v>15.733333333333333</v>
      </c>
      <c r="I997" s="17" t="str">
        <f>IFERROR((IF(COUNTIFS(Delivery[Driver ID], Delivery[[#This Row],[Driver ID]]) &lt; 16, "Under Utilized","Utilized")), "")</f>
        <v>Under Utilized</v>
      </c>
      <c r="J997" s="1" t="s">
        <v>34</v>
      </c>
      <c r="K997" s="1" t="s">
        <v>24</v>
      </c>
      <c r="L997" s="1">
        <v>236</v>
      </c>
      <c r="M997" s="1">
        <v>27</v>
      </c>
      <c r="N997" s="1">
        <f>Delivery[[#This Row],[Delivery Time (min)]]-Delivery[[#This Row],[Delays (min)]]</f>
        <v>209</v>
      </c>
      <c r="O997" s="1" t="str">
        <f>IF(Delivery[[#This Row],[Delays (min)]]&gt;0,"Delayed", "On time")</f>
        <v>Delayed</v>
      </c>
      <c r="P997" s="1" t="str">
        <f>IF(Delivery[[#This Row],[Delays (min)]]&gt;15, "Extremely Delayed", IF(Delivery[[#This Row],[Delays (min)]]=0, "On time",  "Delayed"))</f>
        <v>Extremely Delayed</v>
      </c>
      <c r="Q997" s="1">
        <f>COUNTA(_xlfn.UNIQUE(Delivery[Driver ID]))</f>
        <v>100</v>
      </c>
      <c r="R997" s="1" t="s">
        <v>18</v>
      </c>
      <c r="S997" s="1">
        <f>COUNTA(_xlfn.UNIQUE(Delivery[Route]))</f>
        <v>5</v>
      </c>
      <c r="T997" s="1" t="s">
        <v>43</v>
      </c>
      <c r="U997" s="1" t="s">
        <v>36</v>
      </c>
      <c r="V997" s="1" t="s">
        <v>37</v>
      </c>
      <c r="W997" s="2">
        <v>45170.429861111108</v>
      </c>
    </row>
    <row r="998" spans="1:23" ht="15.75" customHeight="1" x14ac:dyDescent="0.35">
      <c r="A998" s="1">
        <v>1997</v>
      </c>
      <c r="B998" s="1" t="s">
        <v>1048</v>
      </c>
      <c r="C998" s="1">
        <f>COUNTA(_xlfn.UNIQUE(Delivery[Delivery City]))</f>
        <v>5</v>
      </c>
      <c r="D998" s="1" t="s">
        <v>154</v>
      </c>
      <c r="E998" s="2">
        <v>45177.512499999997</v>
      </c>
      <c r="F998" s="1" t="s">
        <v>14</v>
      </c>
      <c r="G998" s="1" t="s">
        <v>83</v>
      </c>
      <c r="H998" s="20">
        <f>IFERROR(Delivery[[#This Row],[Delivery Time (min)]]/COUNTIFS(Delivery[Driver ID],Delivery[[#This Row],[Driver ID]]),"")</f>
        <v>10.357142857142858</v>
      </c>
      <c r="I998" s="17" t="str">
        <f>IFERROR((IF(COUNTIFS(Delivery[Driver ID], Delivery[[#This Row],[Driver ID]]) &lt; 16, "Under Utilized","Utilized")), "")</f>
        <v>Under Utilized</v>
      </c>
      <c r="J998" s="1" t="s">
        <v>34</v>
      </c>
      <c r="K998" s="1" t="s">
        <v>47</v>
      </c>
      <c r="L998" s="1">
        <v>145</v>
      </c>
      <c r="M998" s="1">
        <v>14</v>
      </c>
      <c r="N998" s="1">
        <f>Delivery[[#This Row],[Delivery Time (min)]]-Delivery[[#This Row],[Delays (min)]]</f>
        <v>131</v>
      </c>
      <c r="O998" s="1" t="str">
        <f>IF(Delivery[[#This Row],[Delays (min)]]&gt;0,"Delayed", "On time")</f>
        <v>Delayed</v>
      </c>
      <c r="P998" s="1" t="str">
        <f>IF(Delivery[[#This Row],[Delays (min)]]&gt;15, "Extremely Delayed", IF(Delivery[[#This Row],[Delays (min)]]=0, "On time",  "Delayed"))</f>
        <v>Delayed</v>
      </c>
      <c r="Q998" s="1">
        <f>COUNTA(_xlfn.UNIQUE(Delivery[Driver ID]))</f>
        <v>100</v>
      </c>
      <c r="R998" s="1" t="s">
        <v>25</v>
      </c>
      <c r="S998" s="1">
        <f>COUNTA(_xlfn.UNIQUE(Delivery[Route]))</f>
        <v>5</v>
      </c>
      <c r="T998" s="1" t="s">
        <v>19</v>
      </c>
      <c r="U998" s="1" t="s">
        <v>27</v>
      </c>
      <c r="V998" s="1" t="s">
        <v>21</v>
      </c>
      <c r="W998" s="2">
        <v>45170.362500000003</v>
      </c>
    </row>
    <row r="999" spans="1:23" ht="15.75" customHeight="1" x14ac:dyDescent="0.35">
      <c r="A999" s="1">
        <v>1998</v>
      </c>
      <c r="B999" s="1" t="s">
        <v>1049</v>
      </c>
      <c r="C999" s="1">
        <f>COUNTA(_xlfn.UNIQUE(Delivery[Delivery City]))</f>
        <v>5</v>
      </c>
      <c r="D999" s="1" t="s">
        <v>156</v>
      </c>
      <c r="E999" s="2">
        <v>45170.520833333336</v>
      </c>
      <c r="F999" s="1" t="s">
        <v>38</v>
      </c>
      <c r="G999" s="1" t="s">
        <v>91</v>
      </c>
      <c r="H999" s="20">
        <f>IFERROR(Delivery[[#This Row],[Delivery Time (min)]]/COUNTIFS(Delivery[Driver ID],Delivery[[#This Row],[Driver ID]]),"")</f>
        <v>9.3529411764705888</v>
      </c>
      <c r="I999" s="17" t="str">
        <f>IFERROR((IF(COUNTIFS(Delivery[Driver ID], Delivery[[#This Row],[Driver ID]]) &lt; 16, "Under Utilized","Utilized")), "")</f>
        <v>Utilized</v>
      </c>
      <c r="J999" s="1" t="s">
        <v>23</v>
      </c>
      <c r="K999" s="1" t="s">
        <v>29</v>
      </c>
      <c r="L999" s="1">
        <v>159</v>
      </c>
      <c r="M999" s="1">
        <v>12</v>
      </c>
      <c r="N999" s="1">
        <f>Delivery[[#This Row],[Delivery Time (min)]]-Delivery[[#This Row],[Delays (min)]]</f>
        <v>147</v>
      </c>
      <c r="O999" s="1" t="str">
        <f>IF(Delivery[[#This Row],[Delays (min)]]&gt;0,"Delayed", "On time")</f>
        <v>Delayed</v>
      </c>
      <c r="P999" s="1" t="str">
        <f>IF(Delivery[[#This Row],[Delays (min)]]&gt;15, "Extremely Delayed", IF(Delivery[[#This Row],[Delays (min)]]=0, "On time",  "Delayed"))</f>
        <v>Delayed</v>
      </c>
      <c r="Q999" s="1">
        <f>COUNTA(_xlfn.UNIQUE(Delivery[Driver ID]))</f>
        <v>100</v>
      </c>
      <c r="R999" s="1" t="s">
        <v>25</v>
      </c>
      <c r="S999" s="1">
        <f>COUNTA(_xlfn.UNIQUE(Delivery[Route]))</f>
        <v>5</v>
      </c>
      <c r="T999" s="1" t="s">
        <v>40</v>
      </c>
      <c r="U999" s="1" t="s">
        <v>20</v>
      </c>
      <c r="V999" s="1" t="s">
        <v>37</v>
      </c>
      <c r="W999" s="2">
        <v>45170.49722222222</v>
      </c>
    </row>
    <row r="1000" spans="1:23" ht="15.75" customHeight="1" x14ac:dyDescent="0.35">
      <c r="A1000" s="1">
        <v>1999</v>
      </c>
      <c r="B1000" s="1" t="s">
        <v>1050</v>
      </c>
      <c r="C1000" s="1">
        <f>COUNTA(_xlfn.UNIQUE(Delivery[Delivery City]))</f>
        <v>5</v>
      </c>
      <c r="D1000" s="1" t="s">
        <v>156</v>
      </c>
      <c r="E1000" s="2">
        <v>45172.333333333336</v>
      </c>
      <c r="F1000" s="1" t="s">
        <v>38</v>
      </c>
      <c r="G1000" s="1" t="s">
        <v>116</v>
      </c>
      <c r="H1000" s="20">
        <f>IFERROR(Delivery[[#This Row],[Delivery Time (min)]]/COUNTIFS(Delivery[Driver ID],Delivery[[#This Row],[Driver ID]]),"")</f>
        <v>13.277777777777779</v>
      </c>
      <c r="I1000" s="17" t="str">
        <f>IFERROR((IF(COUNTIFS(Delivery[Driver ID], Delivery[[#This Row],[Driver ID]]) &lt; 16, "Under Utilized","Utilized")), "")</f>
        <v>Utilized</v>
      </c>
      <c r="J1000" s="1" t="s">
        <v>34</v>
      </c>
      <c r="K1000" s="1" t="s">
        <v>24</v>
      </c>
      <c r="L1000" s="1">
        <v>239</v>
      </c>
      <c r="M1000" s="1">
        <v>10</v>
      </c>
      <c r="N1000" s="1">
        <f>Delivery[[#This Row],[Delivery Time (min)]]-Delivery[[#This Row],[Delays (min)]]</f>
        <v>229</v>
      </c>
      <c r="O1000" s="1" t="str">
        <f>IF(Delivery[[#This Row],[Delays (min)]]&gt;0,"Delayed", "On time")</f>
        <v>Delayed</v>
      </c>
      <c r="P1000" s="1" t="str">
        <f>IF(Delivery[[#This Row],[Delays (min)]]&gt;15, "Extremely Delayed", IF(Delivery[[#This Row],[Delays (min)]]=0, "On time",  "Delayed"))</f>
        <v>Delayed</v>
      </c>
      <c r="Q1000" s="1">
        <f>COUNTA(_xlfn.UNIQUE(Delivery[Driver ID]))</f>
        <v>100</v>
      </c>
      <c r="R1000" s="1" t="s">
        <v>25</v>
      </c>
      <c r="S1000" s="1">
        <f>COUNTA(_xlfn.UNIQUE(Delivery[Route]))</f>
        <v>5</v>
      </c>
      <c r="T1000" s="1" t="s">
        <v>32</v>
      </c>
      <c r="U1000" s="1" t="s">
        <v>27</v>
      </c>
      <c r="V1000" s="1" t="s">
        <v>41</v>
      </c>
      <c r="W1000" s="2">
        <v>45170.501388888886</v>
      </c>
    </row>
    <row r="1001" spans="1:23" ht="15.75" customHeight="1" x14ac:dyDescent="0.35">
      <c r="A1001" s="1">
        <v>2000</v>
      </c>
      <c r="B1001" s="1" t="s">
        <v>1051</v>
      </c>
      <c r="C1001" s="1">
        <f>COUNTA(_xlfn.UNIQUE(Delivery[Delivery City]))</f>
        <v>5</v>
      </c>
      <c r="D1001" s="1" t="s">
        <v>150</v>
      </c>
      <c r="E1001" s="2">
        <v>45177.607638888891</v>
      </c>
      <c r="F1001" s="1" t="s">
        <v>14</v>
      </c>
      <c r="G1001" s="1" t="s">
        <v>120</v>
      </c>
      <c r="H1001" s="20">
        <f>IFERROR(Delivery[[#This Row],[Delivery Time (min)]]/COUNTIFS(Delivery[Driver ID],Delivery[[#This Row],[Driver ID]]),"")</f>
        <v>9.8571428571428577</v>
      </c>
      <c r="I1001" s="17" t="str">
        <f>IFERROR((IF(COUNTIFS(Delivery[Driver ID], Delivery[[#This Row],[Driver ID]]) &lt; 16, "Under Utilized","Utilized")), "")</f>
        <v>Under Utilized</v>
      </c>
      <c r="J1001" s="1" t="s">
        <v>23</v>
      </c>
      <c r="K1001" s="1" t="s">
        <v>24</v>
      </c>
      <c r="L1001" s="1">
        <v>138</v>
      </c>
      <c r="M1001" s="1">
        <v>25</v>
      </c>
      <c r="N1001" s="1">
        <f>Delivery[[#This Row],[Delivery Time (min)]]-Delivery[[#This Row],[Delays (min)]]</f>
        <v>113</v>
      </c>
      <c r="O1001" s="1" t="str">
        <f>IF(Delivery[[#This Row],[Delays (min)]]&gt;0,"Delayed", "On time")</f>
        <v>Delayed</v>
      </c>
      <c r="P1001" s="1" t="str">
        <f>IF(Delivery[[#This Row],[Delays (min)]]&gt;15, "Extremely Delayed", IF(Delivery[[#This Row],[Delays (min)]]=0, "On time",  "Delayed"))</f>
        <v>Extremely Delayed</v>
      </c>
      <c r="Q1001" s="1">
        <f>COUNTA(_xlfn.UNIQUE(Delivery[Driver ID]))</f>
        <v>100</v>
      </c>
      <c r="R1001" s="1" t="s">
        <v>18</v>
      </c>
      <c r="S1001" s="1">
        <f>COUNTA(_xlfn.UNIQUE(Delivery[Route]))</f>
        <v>5</v>
      </c>
      <c r="T1001" s="1" t="s">
        <v>43</v>
      </c>
      <c r="U1001" s="1" t="s">
        <v>36</v>
      </c>
      <c r="V1001" s="1" t="s">
        <v>21</v>
      </c>
      <c r="W1001" s="2">
        <v>45170.506249999999</v>
      </c>
    </row>
    <row r="1002" spans="1:23" ht="15.75" customHeight="1" x14ac:dyDescent="0.35">
      <c r="A1002" s="1">
        <v>2001</v>
      </c>
      <c r="B1002" s="1" t="s">
        <v>954</v>
      </c>
      <c r="C1002" s="1">
        <f>COUNTA(_xlfn.UNIQUE(Delivery[Delivery City]))</f>
        <v>5</v>
      </c>
      <c r="D1002" s="1" t="s">
        <v>150</v>
      </c>
      <c r="E1002" s="2">
        <v>45174.59652777778</v>
      </c>
      <c r="F1002" s="1" t="s">
        <v>38</v>
      </c>
      <c r="G1002" s="1" t="s">
        <v>49</v>
      </c>
      <c r="H1002" s="20">
        <f>IFERROR(Delivery[[#This Row],[Delivery Time (min)]]/COUNTIFS(Delivery[Driver ID],Delivery[[#This Row],[Driver ID]]),"")</f>
        <v>14</v>
      </c>
      <c r="I1002" s="17" t="str">
        <f>IFERROR((IF(COUNTIFS(Delivery[Driver ID], Delivery[[#This Row],[Driver ID]]) &lt; 16, "Under Utilized","Utilized")), "")</f>
        <v>Under Utilized</v>
      </c>
      <c r="J1002" s="1" t="s">
        <v>16</v>
      </c>
      <c r="K1002" s="1" t="s">
        <v>29</v>
      </c>
      <c r="L1002" s="1">
        <v>168</v>
      </c>
      <c r="M1002" s="1">
        <v>13</v>
      </c>
      <c r="N1002" s="1">
        <f>Delivery[[#This Row],[Delivery Time (min)]]-Delivery[[#This Row],[Delays (min)]]</f>
        <v>155</v>
      </c>
      <c r="O1002" s="1" t="str">
        <f>IF(Delivery[[#This Row],[Delays (min)]]&gt;0,"Delayed", "On time")</f>
        <v>Delayed</v>
      </c>
      <c r="P1002" s="1" t="str">
        <f>IF(Delivery[[#This Row],[Delays (min)]]&gt;15, "Extremely Delayed", IF(Delivery[[#This Row],[Delays (min)]]=0, "On time",  "Delayed"))</f>
        <v>Delayed</v>
      </c>
      <c r="Q1002" s="1">
        <f>COUNTA(_xlfn.UNIQUE(Delivery[Driver ID]))</f>
        <v>100</v>
      </c>
      <c r="R1002" s="1" t="s">
        <v>30</v>
      </c>
      <c r="S1002" s="1">
        <f>COUNTA(_xlfn.UNIQUE(Delivery[Route]))</f>
        <v>5</v>
      </c>
      <c r="T1002" s="1" t="s">
        <v>43</v>
      </c>
      <c r="U1002" s="1" t="s">
        <v>27</v>
      </c>
      <c r="V1002" s="1" t="s">
        <v>37</v>
      </c>
      <c r="W1002" s="2">
        <v>45170.654861111114</v>
      </c>
    </row>
    <row r="1003" spans="1:23" ht="15.75" customHeight="1" x14ac:dyDescent="0.35">
      <c r="A1003" s="1">
        <v>2002</v>
      </c>
      <c r="B1003" s="1" t="s">
        <v>1052</v>
      </c>
      <c r="C1003" s="1">
        <f>COUNTA(_xlfn.UNIQUE(Delivery[Delivery City]))</f>
        <v>5</v>
      </c>
      <c r="D1003" s="1" t="s">
        <v>154</v>
      </c>
      <c r="E1003" s="2">
        <v>45176.695833333331</v>
      </c>
      <c r="F1003" s="1" t="s">
        <v>38</v>
      </c>
      <c r="G1003" s="1" t="s">
        <v>85</v>
      </c>
      <c r="H1003" s="20">
        <f>IFERROR(Delivery[[#This Row],[Delivery Time (min)]]/COUNTIFS(Delivery[Driver ID],Delivery[[#This Row],[Driver ID]]),"")</f>
        <v>12.090909090909092</v>
      </c>
      <c r="I1003" s="17" t="str">
        <f>IFERROR((IF(COUNTIFS(Delivery[Driver ID], Delivery[[#This Row],[Driver ID]]) &lt; 16, "Under Utilized","Utilized")), "")</f>
        <v>Under Utilized</v>
      </c>
      <c r="J1003" s="1" t="s">
        <v>23</v>
      </c>
      <c r="K1003" s="1" t="s">
        <v>24</v>
      </c>
      <c r="L1003" s="1">
        <v>133</v>
      </c>
      <c r="M1003" s="1">
        <v>25</v>
      </c>
      <c r="N1003" s="1">
        <f>Delivery[[#This Row],[Delivery Time (min)]]-Delivery[[#This Row],[Delays (min)]]</f>
        <v>108</v>
      </c>
      <c r="O1003" s="1" t="str">
        <f>IF(Delivery[[#This Row],[Delays (min)]]&gt;0,"Delayed", "On time")</f>
        <v>Delayed</v>
      </c>
      <c r="P1003" s="1" t="str">
        <f>IF(Delivery[[#This Row],[Delays (min)]]&gt;15, "Extremely Delayed", IF(Delivery[[#This Row],[Delays (min)]]=0, "On time",  "Delayed"))</f>
        <v>Extremely Delayed</v>
      </c>
      <c r="Q1003" s="1">
        <f>COUNTA(_xlfn.UNIQUE(Delivery[Driver ID]))</f>
        <v>100</v>
      </c>
      <c r="R1003" s="1" t="s">
        <v>18</v>
      </c>
      <c r="S1003" s="1">
        <f>COUNTA(_xlfn.UNIQUE(Delivery[Route]))</f>
        <v>5</v>
      </c>
      <c r="T1003" s="1" t="s">
        <v>43</v>
      </c>
      <c r="U1003" s="1" t="s">
        <v>20</v>
      </c>
      <c r="V1003" s="1" t="s">
        <v>21</v>
      </c>
      <c r="W1003" s="2">
        <v>45170.335416666669</v>
      </c>
    </row>
    <row r="1004" spans="1:23" ht="15.75" customHeight="1" x14ac:dyDescent="0.35">
      <c r="A1004" s="1">
        <v>2003</v>
      </c>
      <c r="B1004" s="1" t="s">
        <v>1053</v>
      </c>
      <c r="C1004" s="1">
        <f>COUNTA(_xlfn.UNIQUE(Delivery[Delivery City]))</f>
        <v>5</v>
      </c>
      <c r="D1004" s="1" t="s">
        <v>159</v>
      </c>
      <c r="E1004" s="2">
        <v>45174.642361111109</v>
      </c>
      <c r="F1004" s="1" t="s">
        <v>14</v>
      </c>
      <c r="G1004" s="1" t="s">
        <v>92</v>
      </c>
      <c r="H1004" s="20">
        <f>IFERROR(Delivery[[#This Row],[Delivery Time (min)]]/COUNTIFS(Delivery[Driver ID],Delivery[[#This Row],[Driver ID]]),"")</f>
        <v>12.153846153846153</v>
      </c>
      <c r="I1004" s="17" t="str">
        <f>IFERROR((IF(COUNTIFS(Delivery[Driver ID], Delivery[[#This Row],[Driver ID]]) &lt; 16, "Under Utilized","Utilized")), "")</f>
        <v>Under Utilized</v>
      </c>
      <c r="J1004" s="1" t="s">
        <v>34</v>
      </c>
      <c r="K1004" s="1" t="s">
        <v>17</v>
      </c>
      <c r="L1004" s="1">
        <v>158</v>
      </c>
      <c r="M1004" s="1">
        <v>16</v>
      </c>
      <c r="N1004" s="1">
        <f>Delivery[[#This Row],[Delivery Time (min)]]-Delivery[[#This Row],[Delays (min)]]</f>
        <v>142</v>
      </c>
      <c r="O1004" s="1" t="str">
        <f>IF(Delivery[[#This Row],[Delays (min)]]&gt;0,"Delayed", "On time")</f>
        <v>Delayed</v>
      </c>
      <c r="P1004" s="1" t="str">
        <f>IF(Delivery[[#This Row],[Delays (min)]]&gt;15, "Extremely Delayed", IF(Delivery[[#This Row],[Delays (min)]]=0, "On time",  "Delayed"))</f>
        <v>Extremely Delayed</v>
      </c>
      <c r="Q1004" s="1">
        <f>COUNTA(_xlfn.UNIQUE(Delivery[Driver ID]))</f>
        <v>100</v>
      </c>
      <c r="R1004" s="1" t="s">
        <v>30</v>
      </c>
      <c r="S1004" s="1">
        <f>COUNTA(_xlfn.UNIQUE(Delivery[Route]))</f>
        <v>5</v>
      </c>
      <c r="T1004" s="1" t="s">
        <v>19</v>
      </c>
      <c r="U1004" s="1" t="s">
        <v>20</v>
      </c>
      <c r="V1004" s="1" t="s">
        <v>21</v>
      </c>
      <c r="W1004" s="2">
        <v>45170.37222222222</v>
      </c>
    </row>
    <row r="1005" spans="1:23" ht="15.75" customHeight="1" x14ac:dyDescent="0.35">
      <c r="A1005" s="1">
        <v>2004</v>
      </c>
      <c r="B1005" s="1" t="s">
        <v>760</v>
      </c>
      <c r="C1005" s="1">
        <f>COUNTA(_xlfn.UNIQUE(Delivery[Delivery City]))</f>
        <v>5</v>
      </c>
      <c r="D1005" s="1" t="s">
        <v>150</v>
      </c>
      <c r="E1005" s="2">
        <v>45177.650694444441</v>
      </c>
      <c r="F1005" s="1" t="s">
        <v>14</v>
      </c>
      <c r="G1005" s="1" t="s">
        <v>122</v>
      </c>
      <c r="H1005" s="20">
        <f>IFERROR(Delivery[[#This Row],[Delivery Time (min)]]/COUNTIFS(Delivery[Driver ID],Delivery[[#This Row],[Driver ID]]),"")</f>
        <v>13.363636363636363</v>
      </c>
      <c r="I1005" s="17" t="str">
        <f>IFERROR((IF(COUNTIFS(Delivery[Driver ID], Delivery[[#This Row],[Driver ID]]) &lt; 16, "Under Utilized","Utilized")), "")</f>
        <v>Under Utilized</v>
      </c>
      <c r="J1005" s="1" t="s">
        <v>16</v>
      </c>
      <c r="K1005" s="1" t="s">
        <v>47</v>
      </c>
      <c r="L1005" s="1">
        <v>147</v>
      </c>
      <c r="M1005" s="1">
        <v>9</v>
      </c>
      <c r="N1005" s="1">
        <f>Delivery[[#This Row],[Delivery Time (min)]]-Delivery[[#This Row],[Delays (min)]]</f>
        <v>138</v>
      </c>
      <c r="O1005" s="1" t="str">
        <f>IF(Delivery[[#This Row],[Delays (min)]]&gt;0,"Delayed", "On time")</f>
        <v>Delayed</v>
      </c>
      <c r="P1005" s="1" t="str">
        <f>IF(Delivery[[#This Row],[Delays (min)]]&gt;15, "Extremely Delayed", IF(Delivery[[#This Row],[Delays (min)]]=0, "On time",  "Delayed"))</f>
        <v>Delayed</v>
      </c>
      <c r="Q1005" s="1">
        <f>COUNTA(_xlfn.UNIQUE(Delivery[Driver ID]))</f>
        <v>100</v>
      </c>
      <c r="R1005" s="1" t="s">
        <v>18</v>
      </c>
      <c r="S1005" s="1">
        <f>COUNTA(_xlfn.UNIQUE(Delivery[Route]))</f>
        <v>5</v>
      </c>
      <c r="T1005" s="1" t="s">
        <v>40</v>
      </c>
      <c r="U1005" s="1" t="s">
        <v>36</v>
      </c>
      <c r="V1005" s="1" t="s">
        <v>37</v>
      </c>
      <c r="W1005" s="2">
        <v>45170.564583333333</v>
      </c>
    </row>
    <row r="1006" spans="1:23" ht="15.75" customHeight="1" x14ac:dyDescent="0.35">
      <c r="A1006" s="1">
        <v>2005</v>
      </c>
      <c r="B1006" s="1" t="s">
        <v>1054</v>
      </c>
      <c r="C1006" s="1">
        <f>COUNTA(_xlfn.UNIQUE(Delivery[Delivery City]))</f>
        <v>5</v>
      </c>
      <c r="D1006" s="1" t="s">
        <v>156</v>
      </c>
      <c r="E1006" s="2">
        <v>45171.538888888892</v>
      </c>
      <c r="F1006" s="1" t="s">
        <v>38</v>
      </c>
      <c r="G1006" s="1" t="s">
        <v>103</v>
      </c>
      <c r="H1006" s="20">
        <f>IFERROR(Delivery[[#This Row],[Delivery Time (min)]]/COUNTIFS(Delivery[Driver ID],Delivery[[#This Row],[Driver ID]]),"")</f>
        <v>7.05</v>
      </c>
      <c r="I1006" s="17" t="str">
        <f>IFERROR((IF(COUNTIFS(Delivery[Driver ID], Delivery[[#This Row],[Driver ID]]) &lt; 16, "Under Utilized","Utilized")), "")</f>
        <v>Utilized</v>
      </c>
      <c r="J1006" s="1" t="s">
        <v>34</v>
      </c>
      <c r="K1006" s="1" t="s">
        <v>29</v>
      </c>
      <c r="L1006" s="1">
        <v>141</v>
      </c>
      <c r="M1006" s="1">
        <v>9</v>
      </c>
      <c r="N1006" s="1">
        <f>Delivery[[#This Row],[Delivery Time (min)]]-Delivery[[#This Row],[Delays (min)]]</f>
        <v>132</v>
      </c>
      <c r="O1006" s="1" t="str">
        <f>IF(Delivery[[#This Row],[Delays (min)]]&gt;0,"Delayed", "On time")</f>
        <v>Delayed</v>
      </c>
      <c r="P1006" s="1" t="str">
        <f>IF(Delivery[[#This Row],[Delays (min)]]&gt;15, "Extremely Delayed", IF(Delivery[[#This Row],[Delays (min)]]=0, "On time",  "Delayed"))</f>
        <v>Delayed</v>
      </c>
      <c r="Q1006" s="1">
        <f>COUNTA(_xlfn.UNIQUE(Delivery[Driver ID]))</f>
        <v>100</v>
      </c>
      <c r="R1006" s="1" t="s">
        <v>30</v>
      </c>
      <c r="S1006" s="1">
        <f>COUNTA(_xlfn.UNIQUE(Delivery[Route]))</f>
        <v>5</v>
      </c>
      <c r="T1006" s="1" t="s">
        <v>32</v>
      </c>
      <c r="U1006" s="1" t="s">
        <v>36</v>
      </c>
      <c r="V1006" s="1" t="s">
        <v>21</v>
      </c>
      <c r="W1006" s="2">
        <v>45170.597222222219</v>
      </c>
    </row>
    <row r="1007" spans="1:23" ht="15.75" customHeight="1" x14ac:dyDescent="0.35">
      <c r="A1007" s="1">
        <v>2006</v>
      </c>
      <c r="B1007" s="1" t="s">
        <v>1055</v>
      </c>
      <c r="C1007" s="1">
        <f>COUNTA(_xlfn.UNIQUE(Delivery[Delivery City]))</f>
        <v>5</v>
      </c>
      <c r="D1007" s="1" t="s">
        <v>167</v>
      </c>
      <c r="E1007" s="2">
        <v>45173.619444444441</v>
      </c>
      <c r="F1007" s="1" t="s">
        <v>38</v>
      </c>
      <c r="G1007" s="1" t="s">
        <v>103</v>
      </c>
      <c r="H1007" s="20">
        <f>IFERROR(Delivery[[#This Row],[Delivery Time (min)]]/COUNTIFS(Delivery[Driver ID],Delivery[[#This Row],[Driver ID]]),"")</f>
        <v>11.5</v>
      </c>
      <c r="I1007" s="17" t="str">
        <f>IFERROR((IF(COUNTIFS(Delivery[Driver ID], Delivery[[#This Row],[Driver ID]]) &lt; 16, "Under Utilized","Utilized")), "")</f>
        <v>Utilized</v>
      </c>
      <c r="J1007" s="1" t="s">
        <v>23</v>
      </c>
      <c r="K1007" s="1" t="s">
        <v>35</v>
      </c>
      <c r="L1007" s="1">
        <v>230</v>
      </c>
      <c r="M1007" s="1">
        <v>23</v>
      </c>
      <c r="N1007" s="1">
        <f>Delivery[[#This Row],[Delivery Time (min)]]-Delivery[[#This Row],[Delays (min)]]</f>
        <v>207</v>
      </c>
      <c r="O1007" s="1" t="str">
        <f>IF(Delivery[[#This Row],[Delays (min)]]&gt;0,"Delayed", "On time")</f>
        <v>Delayed</v>
      </c>
      <c r="P1007" s="1" t="str">
        <f>IF(Delivery[[#This Row],[Delays (min)]]&gt;15, "Extremely Delayed", IF(Delivery[[#This Row],[Delays (min)]]=0, "On time",  "Delayed"))</f>
        <v>Extremely Delayed</v>
      </c>
      <c r="Q1007" s="1">
        <f>COUNTA(_xlfn.UNIQUE(Delivery[Driver ID]))</f>
        <v>100</v>
      </c>
      <c r="R1007" s="1" t="s">
        <v>30</v>
      </c>
      <c r="S1007" s="1">
        <f>COUNTA(_xlfn.UNIQUE(Delivery[Route]))</f>
        <v>5</v>
      </c>
      <c r="T1007" s="1" t="s">
        <v>43</v>
      </c>
      <c r="U1007" s="1" t="s">
        <v>20</v>
      </c>
      <c r="V1007" s="1" t="s">
        <v>21</v>
      </c>
      <c r="W1007" s="2">
        <v>45170.589583333334</v>
      </c>
    </row>
    <row r="1008" spans="1:23" ht="15.75" customHeight="1" x14ac:dyDescent="0.35">
      <c r="A1008" s="1">
        <v>2007</v>
      </c>
      <c r="B1008" s="1" t="s">
        <v>1056</v>
      </c>
      <c r="C1008" s="1">
        <f>COUNTA(_xlfn.UNIQUE(Delivery[Delivery City]))</f>
        <v>5</v>
      </c>
      <c r="D1008" s="1" t="s">
        <v>154</v>
      </c>
      <c r="E1008" s="2">
        <v>45175.62222222222</v>
      </c>
      <c r="F1008" s="1" t="s">
        <v>38</v>
      </c>
      <c r="G1008" s="1" t="s">
        <v>52</v>
      </c>
      <c r="H1008" s="20">
        <f>IFERROR(Delivery[[#This Row],[Delivery Time (min)]]/COUNTIFS(Delivery[Driver ID],Delivery[[#This Row],[Driver ID]]),"")</f>
        <v>13.25</v>
      </c>
      <c r="I1008" s="17" t="str">
        <f>IFERROR((IF(COUNTIFS(Delivery[Driver ID], Delivery[[#This Row],[Driver ID]]) &lt; 16, "Under Utilized","Utilized")), "")</f>
        <v>Under Utilized</v>
      </c>
      <c r="J1008" s="1" t="s">
        <v>34</v>
      </c>
      <c r="K1008" s="1" t="s">
        <v>24</v>
      </c>
      <c r="L1008" s="1">
        <v>159</v>
      </c>
      <c r="M1008" s="1">
        <v>21</v>
      </c>
      <c r="N1008" s="1">
        <f>Delivery[[#This Row],[Delivery Time (min)]]-Delivery[[#This Row],[Delays (min)]]</f>
        <v>138</v>
      </c>
      <c r="O1008" s="1" t="str">
        <f>IF(Delivery[[#This Row],[Delays (min)]]&gt;0,"Delayed", "On time")</f>
        <v>Delayed</v>
      </c>
      <c r="P1008" s="1" t="str">
        <f>IF(Delivery[[#This Row],[Delays (min)]]&gt;15, "Extremely Delayed", IF(Delivery[[#This Row],[Delays (min)]]=0, "On time",  "Delayed"))</f>
        <v>Extremely Delayed</v>
      </c>
      <c r="Q1008" s="1">
        <f>COUNTA(_xlfn.UNIQUE(Delivery[Driver ID]))</f>
        <v>100</v>
      </c>
      <c r="R1008" s="1" t="s">
        <v>30</v>
      </c>
      <c r="S1008" s="1">
        <f>COUNTA(_xlfn.UNIQUE(Delivery[Route]))</f>
        <v>5</v>
      </c>
      <c r="T1008" s="1" t="s">
        <v>32</v>
      </c>
      <c r="U1008" s="1" t="s">
        <v>36</v>
      </c>
      <c r="V1008" s="1" t="s">
        <v>41</v>
      </c>
      <c r="W1008" s="2">
        <v>45170.552083333336</v>
      </c>
    </row>
    <row r="1009" spans="1:23" ht="15.75" customHeight="1" x14ac:dyDescent="0.35">
      <c r="A1009" s="1">
        <v>2008</v>
      </c>
      <c r="B1009" s="1" t="s">
        <v>1057</v>
      </c>
      <c r="C1009" s="1">
        <f>COUNTA(_xlfn.UNIQUE(Delivery[Delivery City]))</f>
        <v>5</v>
      </c>
      <c r="D1009" s="1" t="s">
        <v>154</v>
      </c>
      <c r="E1009" s="2">
        <v>45170.613888888889</v>
      </c>
      <c r="F1009" s="1" t="s">
        <v>38</v>
      </c>
      <c r="G1009" s="1" t="s">
        <v>115</v>
      </c>
      <c r="H1009" s="20">
        <f>IFERROR(Delivery[[#This Row],[Delivery Time (min)]]/COUNTIFS(Delivery[Driver ID],Delivery[[#This Row],[Driver ID]]),"")</f>
        <v>4.3888888888888893</v>
      </c>
      <c r="I1009" s="17" t="str">
        <f>IFERROR((IF(COUNTIFS(Delivery[Driver ID], Delivery[[#This Row],[Driver ID]]) &lt; 16, "Under Utilized","Utilized")), "")</f>
        <v>Utilized</v>
      </c>
      <c r="J1009" s="1" t="s">
        <v>34</v>
      </c>
      <c r="K1009" s="1" t="s">
        <v>29</v>
      </c>
      <c r="L1009" s="1">
        <v>79</v>
      </c>
      <c r="M1009" s="1">
        <v>12</v>
      </c>
      <c r="N1009" s="1">
        <f>Delivery[[#This Row],[Delivery Time (min)]]-Delivery[[#This Row],[Delays (min)]]</f>
        <v>67</v>
      </c>
      <c r="O1009" s="1" t="str">
        <f>IF(Delivery[[#This Row],[Delays (min)]]&gt;0,"Delayed", "On time")</f>
        <v>Delayed</v>
      </c>
      <c r="P1009" s="1" t="str">
        <f>IF(Delivery[[#This Row],[Delays (min)]]&gt;15, "Extremely Delayed", IF(Delivery[[#This Row],[Delays (min)]]=0, "On time",  "Delayed"))</f>
        <v>Delayed</v>
      </c>
      <c r="Q1009" s="1">
        <f>COUNTA(_xlfn.UNIQUE(Delivery[Driver ID]))</f>
        <v>100</v>
      </c>
      <c r="R1009" s="1" t="s">
        <v>18</v>
      </c>
      <c r="S1009" s="1">
        <f>COUNTA(_xlfn.UNIQUE(Delivery[Route]))</f>
        <v>5</v>
      </c>
      <c r="T1009" s="1" t="s">
        <v>40</v>
      </c>
      <c r="U1009" s="1" t="s">
        <v>20</v>
      </c>
      <c r="V1009" s="1" t="s">
        <v>41</v>
      </c>
      <c r="W1009" s="2">
        <v>45170.429861111108</v>
      </c>
    </row>
    <row r="1010" spans="1:23" ht="15.75" customHeight="1" x14ac:dyDescent="0.35">
      <c r="A1010" s="1">
        <v>2009</v>
      </c>
      <c r="B1010" s="1" t="s">
        <v>340</v>
      </c>
      <c r="C1010" s="1">
        <f>COUNTA(_xlfn.UNIQUE(Delivery[Delivery City]))</f>
        <v>5</v>
      </c>
      <c r="D1010" s="1" t="s">
        <v>167</v>
      </c>
      <c r="E1010" s="2">
        <v>45175.537499999999</v>
      </c>
      <c r="F1010" s="1" t="s">
        <v>38</v>
      </c>
      <c r="G1010" s="1" t="s">
        <v>56</v>
      </c>
      <c r="H1010" s="20">
        <f>IFERROR(Delivery[[#This Row],[Delivery Time (min)]]/COUNTIFS(Delivery[Driver ID],Delivery[[#This Row],[Driver ID]]),"")</f>
        <v>5.5</v>
      </c>
      <c r="I1010" s="17" t="str">
        <f>IFERROR((IF(COUNTIFS(Delivery[Driver ID], Delivery[[#This Row],[Driver ID]]) &lt; 16, "Under Utilized","Utilized")), "")</f>
        <v>Utilized</v>
      </c>
      <c r="J1010" s="1" t="s">
        <v>34</v>
      </c>
      <c r="K1010" s="1" t="s">
        <v>24</v>
      </c>
      <c r="L1010" s="1">
        <v>88</v>
      </c>
      <c r="M1010" s="1">
        <v>1</v>
      </c>
      <c r="N1010" s="1">
        <f>Delivery[[#This Row],[Delivery Time (min)]]-Delivery[[#This Row],[Delays (min)]]</f>
        <v>87</v>
      </c>
      <c r="O1010" s="1" t="str">
        <f>IF(Delivery[[#This Row],[Delays (min)]]&gt;0,"Delayed", "On time")</f>
        <v>Delayed</v>
      </c>
      <c r="P1010" s="1" t="str">
        <f>IF(Delivery[[#This Row],[Delays (min)]]&gt;15, "Extremely Delayed", IF(Delivery[[#This Row],[Delays (min)]]=0, "On time",  "Delayed"))</f>
        <v>Delayed</v>
      </c>
      <c r="Q1010" s="1">
        <f>COUNTA(_xlfn.UNIQUE(Delivery[Driver ID]))</f>
        <v>100</v>
      </c>
      <c r="R1010" s="1" t="s">
        <v>30</v>
      </c>
      <c r="S1010" s="1">
        <f>COUNTA(_xlfn.UNIQUE(Delivery[Route]))</f>
        <v>5</v>
      </c>
      <c r="T1010" s="1" t="s">
        <v>43</v>
      </c>
      <c r="U1010" s="1" t="s">
        <v>20</v>
      </c>
      <c r="V1010" s="1" t="s">
        <v>37</v>
      </c>
      <c r="W1010" s="2">
        <v>45170.583333333336</v>
      </c>
    </row>
    <row r="1011" spans="1:23" ht="15.75" customHeight="1" x14ac:dyDescent="0.35">
      <c r="A1011" s="1">
        <v>2010</v>
      </c>
      <c r="B1011" s="1" t="s">
        <v>1058</v>
      </c>
      <c r="C1011" s="1">
        <f>COUNTA(_xlfn.UNIQUE(Delivery[Delivery City]))</f>
        <v>5</v>
      </c>
      <c r="D1011" s="1" t="s">
        <v>150</v>
      </c>
      <c r="E1011" s="2">
        <v>45176.334027777775</v>
      </c>
      <c r="F1011" s="1" t="s">
        <v>14</v>
      </c>
      <c r="G1011" s="1" t="s">
        <v>88</v>
      </c>
      <c r="H1011" s="20">
        <f>IFERROR(Delivery[[#This Row],[Delivery Time (min)]]/COUNTIFS(Delivery[Driver ID],Delivery[[#This Row],[Driver ID]]),"")</f>
        <v>14</v>
      </c>
      <c r="I1011" s="17" t="str">
        <f>IFERROR((IF(COUNTIFS(Delivery[Driver ID], Delivery[[#This Row],[Driver ID]]) &lt; 16, "Under Utilized","Utilized")), "")</f>
        <v>Under Utilized</v>
      </c>
      <c r="J1011" s="1" t="s">
        <v>34</v>
      </c>
      <c r="K1011" s="1" t="s">
        <v>47</v>
      </c>
      <c r="L1011" s="1">
        <v>210</v>
      </c>
      <c r="M1011" s="1">
        <v>0</v>
      </c>
      <c r="N1011" s="1">
        <f>Delivery[[#This Row],[Delivery Time (min)]]-Delivery[[#This Row],[Delays (min)]]</f>
        <v>210</v>
      </c>
      <c r="O1011" s="1" t="str">
        <f>IF(Delivery[[#This Row],[Delays (min)]]&gt;0,"Delayed", "On time")</f>
        <v>On time</v>
      </c>
      <c r="P1011" s="1" t="str">
        <f>IF(Delivery[[#This Row],[Delays (min)]]&gt;15, "Extremely Delayed", IF(Delivery[[#This Row],[Delays (min)]]=0, "On time",  "Delayed"))</f>
        <v>On time</v>
      </c>
      <c r="Q1011" s="1">
        <f>COUNTA(_xlfn.UNIQUE(Delivery[Driver ID]))</f>
        <v>100</v>
      </c>
      <c r="R1011" s="1" t="s">
        <v>30</v>
      </c>
      <c r="S1011" s="1">
        <f>COUNTA(_xlfn.UNIQUE(Delivery[Route]))</f>
        <v>5</v>
      </c>
      <c r="T1011" s="1" t="s">
        <v>40</v>
      </c>
      <c r="U1011" s="1" t="s">
        <v>20</v>
      </c>
      <c r="V1011" s="1" t="s">
        <v>21</v>
      </c>
      <c r="W1011" s="2">
        <v>45170.531944444447</v>
      </c>
    </row>
    <row r="1012" spans="1:23" ht="15.75" customHeight="1" x14ac:dyDescent="0.35">
      <c r="A1012" s="1">
        <v>2011</v>
      </c>
      <c r="B1012" s="1" t="s">
        <v>1059</v>
      </c>
      <c r="C1012" s="1">
        <f>COUNTA(_xlfn.UNIQUE(Delivery[Delivery City]))</f>
        <v>5</v>
      </c>
      <c r="D1012" s="1" t="s">
        <v>154</v>
      </c>
      <c r="E1012" s="2">
        <v>45175.473611111112</v>
      </c>
      <c r="F1012" s="1" t="s">
        <v>38</v>
      </c>
      <c r="G1012" s="1" t="s">
        <v>53</v>
      </c>
      <c r="H1012" s="20">
        <f>IFERROR(Delivery[[#This Row],[Delivery Time (min)]]/COUNTIFS(Delivery[Driver ID],Delivery[[#This Row],[Driver ID]]),"")</f>
        <v>19.727272727272727</v>
      </c>
      <c r="I1012" s="17" t="str">
        <f>IFERROR((IF(COUNTIFS(Delivery[Driver ID], Delivery[[#This Row],[Driver ID]]) &lt; 16, "Under Utilized","Utilized")), "")</f>
        <v>Under Utilized</v>
      </c>
      <c r="J1012" s="1" t="s">
        <v>34</v>
      </c>
      <c r="K1012" s="1" t="s">
        <v>24</v>
      </c>
      <c r="L1012" s="1">
        <v>217</v>
      </c>
      <c r="M1012" s="1">
        <v>29</v>
      </c>
      <c r="N1012" s="1">
        <f>Delivery[[#This Row],[Delivery Time (min)]]-Delivery[[#This Row],[Delays (min)]]</f>
        <v>188</v>
      </c>
      <c r="O1012" s="1" t="str">
        <f>IF(Delivery[[#This Row],[Delays (min)]]&gt;0,"Delayed", "On time")</f>
        <v>Delayed</v>
      </c>
      <c r="P1012" s="1" t="str">
        <f>IF(Delivery[[#This Row],[Delays (min)]]&gt;15, "Extremely Delayed", IF(Delivery[[#This Row],[Delays (min)]]=0, "On time",  "Delayed"))</f>
        <v>Extremely Delayed</v>
      </c>
      <c r="Q1012" s="1">
        <f>COUNTA(_xlfn.UNIQUE(Delivery[Driver ID]))</f>
        <v>100</v>
      </c>
      <c r="R1012" s="1" t="s">
        <v>25</v>
      </c>
      <c r="S1012" s="1">
        <f>COUNTA(_xlfn.UNIQUE(Delivery[Route]))</f>
        <v>5</v>
      </c>
      <c r="T1012" s="1" t="s">
        <v>19</v>
      </c>
      <c r="U1012" s="1" t="s">
        <v>27</v>
      </c>
      <c r="V1012" s="1" t="s">
        <v>21</v>
      </c>
      <c r="W1012" s="2">
        <v>45170.677777777775</v>
      </c>
    </row>
    <row r="1013" spans="1:23" ht="15.75" customHeight="1" x14ac:dyDescent="0.35">
      <c r="A1013" s="1">
        <v>2012</v>
      </c>
      <c r="B1013" s="1" t="s">
        <v>1060</v>
      </c>
      <c r="C1013" s="1">
        <f>COUNTA(_xlfn.UNIQUE(Delivery[Delivery City]))</f>
        <v>5</v>
      </c>
      <c r="D1013" s="1" t="s">
        <v>154</v>
      </c>
      <c r="E1013" s="2">
        <v>45173.479166666664</v>
      </c>
      <c r="F1013" s="1" t="s">
        <v>38</v>
      </c>
      <c r="G1013" s="1" t="s">
        <v>105</v>
      </c>
      <c r="H1013" s="20">
        <f>IFERROR(Delivery[[#This Row],[Delivery Time (min)]]/COUNTIFS(Delivery[Driver ID],Delivery[[#This Row],[Driver ID]]),"")</f>
        <v>12.8</v>
      </c>
      <c r="I1013" s="17" t="str">
        <f>IFERROR((IF(COUNTIFS(Delivery[Driver ID], Delivery[[#This Row],[Driver ID]]) &lt; 16, "Under Utilized","Utilized")), "")</f>
        <v>Under Utilized</v>
      </c>
      <c r="J1013" s="1" t="s">
        <v>16</v>
      </c>
      <c r="K1013" s="1" t="s">
        <v>17</v>
      </c>
      <c r="L1013" s="1">
        <v>192</v>
      </c>
      <c r="M1013" s="1">
        <v>8</v>
      </c>
      <c r="N1013" s="1">
        <f>Delivery[[#This Row],[Delivery Time (min)]]-Delivery[[#This Row],[Delays (min)]]</f>
        <v>184</v>
      </c>
      <c r="O1013" s="1" t="str">
        <f>IF(Delivery[[#This Row],[Delays (min)]]&gt;0,"Delayed", "On time")</f>
        <v>Delayed</v>
      </c>
      <c r="P1013" s="1" t="str">
        <f>IF(Delivery[[#This Row],[Delays (min)]]&gt;15, "Extremely Delayed", IF(Delivery[[#This Row],[Delays (min)]]=0, "On time",  "Delayed"))</f>
        <v>Delayed</v>
      </c>
      <c r="Q1013" s="1">
        <f>COUNTA(_xlfn.UNIQUE(Delivery[Driver ID]))</f>
        <v>100</v>
      </c>
      <c r="R1013" s="1" t="s">
        <v>30</v>
      </c>
      <c r="S1013" s="1">
        <f>COUNTA(_xlfn.UNIQUE(Delivery[Route]))</f>
        <v>5</v>
      </c>
      <c r="T1013" s="1" t="s">
        <v>43</v>
      </c>
      <c r="U1013" s="1" t="s">
        <v>27</v>
      </c>
      <c r="V1013" s="1" t="s">
        <v>37</v>
      </c>
      <c r="W1013" s="2">
        <v>45170.426388888889</v>
      </c>
    </row>
    <row r="1014" spans="1:23" ht="15.75" customHeight="1" x14ac:dyDescent="0.35">
      <c r="A1014" s="1">
        <v>2013</v>
      </c>
      <c r="B1014" s="1" t="s">
        <v>1061</v>
      </c>
      <c r="C1014" s="1">
        <f>COUNTA(_xlfn.UNIQUE(Delivery[Delivery City]))</f>
        <v>5</v>
      </c>
      <c r="D1014" s="1" t="s">
        <v>154</v>
      </c>
      <c r="E1014" s="2">
        <v>45176.359027777777</v>
      </c>
      <c r="F1014" s="1" t="s">
        <v>38</v>
      </c>
      <c r="G1014" s="1" t="s">
        <v>92</v>
      </c>
      <c r="H1014" s="20">
        <f>IFERROR(Delivery[[#This Row],[Delivery Time (min)]]/COUNTIFS(Delivery[Driver ID],Delivery[[#This Row],[Driver ID]]),"")</f>
        <v>7.2307692307692308</v>
      </c>
      <c r="I1014" s="17" t="str">
        <f>IFERROR((IF(COUNTIFS(Delivery[Driver ID], Delivery[[#This Row],[Driver ID]]) &lt; 16, "Under Utilized","Utilized")), "")</f>
        <v>Under Utilized</v>
      </c>
      <c r="J1014" s="1" t="s">
        <v>16</v>
      </c>
      <c r="K1014" s="1" t="s">
        <v>17</v>
      </c>
      <c r="L1014" s="1">
        <v>94</v>
      </c>
      <c r="M1014" s="1">
        <v>28</v>
      </c>
      <c r="N1014" s="1">
        <f>Delivery[[#This Row],[Delivery Time (min)]]-Delivery[[#This Row],[Delays (min)]]</f>
        <v>66</v>
      </c>
      <c r="O1014" s="1" t="str">
        <f>IF(Delivery[[#This Row],[Delays (min)]]&gt;0,"Delayed", "On time")</f>
        <v>Delayed</v>
      </c>
      <c r="P1014" s="1" t="str">
        <f>IF(Delivery[[#This Row],[Delays (min)]]&gt;15, "Extremely Delayed", IF(Delivery[[#This Row],[Delays (min)]]=0, "On time",  "Delayed"))</f>
        <v>Extremely Delayed</v>
      </c>
      <c r="Q1014" s="1">
        <f>COUNTA(_xlfn.UNIQUE(Delivery[Driver ID]))</f>
        <v>100</v>
      </c>
      <c r="R1014" s="1" t="s">
        <v>18</v>
      </c>
      <c r="S1014" s="1">
        <f>COUNTA(_xlfn.UNIQUE(Delivery[Route]))</f>
        <v>5</v>
      </c>
      <c r="T1014" s="1" t="s">
        <v>26</v>
      </c>
      <c r="U1014" s="1" t="s">
        <v>27</v>
      </c>
      <c r="V1014" s="1" t="s">
        <v>37</v>
      </c>
      <c r="W1014" s="2">
        <v>45170.568749999999</v>
      </c>
    </row>
    <row r="1015" spans="1:23" ht="15.75" customHeight="1" x14ac:dyDescent="0.35">
      <c r="A1015" s="1">
        <v>2014</v>
      </c>
      <c r="B1015" s="1" t="s">
        <v>1062</v>
      </c>
      <c r="C1015" s="1">
        <f>COUNTA(_xlfn.UNIQUE(Delivery[Delivery City]))</f>
        <v>5</v>
      </c>
      <c r="D1015" s="1" t="s">
        <v>167</v>
      </c>
      <c r="E1015" s="2">
        <v>45176.525000000001</v>
      </c>
      <c r="F1015" s="1" t="s">
        <v>38</v>
      </c>
      <c r="G1015" s="1" t="s">
        <v>39</v>
      </c>
      <c r="H1015" s="20">
        <f>IFERROR(Delivery[[#This Row],[Delivery Time (min)]]/COUNTIFS(Delivery[Driver ID],Delivery[[#This Row],[Driver ID]]),"")</f>
        <v>11.05</v>
      </c>
      <c r="I1015" s="17" t="str">
        <f>IFERROR((IF(COUNTIFS(Delivery[Driver ID], Delivery[[#This Row],[Driver ID]]) &lt; 16, "Under Utilized","Utilized")), "")</f>
        <v>Utilized</v>
      </c>
      <c r="J1015" s="1" t="s">
        <v>16</v>
      </c>
      <c r="K1015" s="1" t="s">
        <v>24</v>
      </c>
      <c r="L1015" s="1">
        <v>221</v>
      </c>
      <c r="M1015" s="1">
        <v>8</v>
      </c>
      <c r="N1015" s="1">
        <f>Delivery[[#This Row],[Delivery Time (min)]]-Delivery[[#This Row],[Delays (min)]]</f>
        <v>213</v>
      </c>
      <c r="O1015" s="1" t="str">
        <f>IF(Delivery[[#This Row],[Delays (min)]]&gt;0,"Delayed", "On time")</f>
        <v>Delayed</v>
      </c>
      <c r="P1015" s="1" t="str">
        <f>IF(Delivery[[#This Row],[Delays (min)]]&gt;15, "Extremely Delayed", IF(Delivery[[#This Row],[Delays (min)]]=0, "On time",  "Delayed"))</f>
        <v>Delayed</v>
      </c>
      <c r="Q1015" s="1">
        <f>COUNTA(_xlfn.UNIQUE(Delivery[Driver ID]))</f>
        <v>100</v>
      </c>
      <c r="R1015" s="1" t="s">
        <v>30</v>
      </c>
      <c r="S1015" s="1">
        <f>COUNTA(_xlfn.UNIQUE(Delivery[Route]))</f>
        <v>5</v>
      </c>
      <c r="T1015" s="1" t="s">
        <v>40</v>
      </c>
      <c r="U1015" s="1" t="s">
        <v>36</v>
      </c>
      <c r="V1015" s="1" t="s">
        <v>41</v>
      </c>
      <c r="W1015" s="2">
        <v>45170.609027777777</v>
      </c>
    </row>
    <row r="1016" spans="1:23" ht="15.75" customHeight="1" x14ac:dyDescent="0.35">
      <c r="A1016" s="1">
        <v>2015</v>
      </c>
      <c r="B1016" s="1" t="s">
        <v>1063</v>
      </c>
      <c r="C1016" s="1">
        <f>COUNTA(_xlfn.UNIQUE(Delivery[Delivery City]))</f>
        <v>5</v>
      </c>
      <c r="D1016" s="1" t="s">
        <v>150</v>
      </c>
      <c r="E1016" s="2">
        <v>45177.436805555553</v>
      </c>
      <c r="F1016" s="1" t="s">
        <v>14</v>
      </c>
      <c r="G1016" s="1" t="s">
        <v>69</v>
      </c>
      <c r="H1016" s="20">
        <f>IFERROR(Delivery[[#This Row],[Delivery Time (min)]]/COUNTIFS(Delivery[Driver ID],Delivery[[#This Row],[Driver ID]]),"")</f>
        <v>15.23076923076923</v>
      </c>
      <c r="I1016" s="17" t="str">
        <f>IFERROR((IF(COUNTIFS(Delivery[Driver ID], Delivery[[#This Row],[Driver ID]]) &lt; 16, "Under Utilized","Utilized")), "")</f>
        <v>Under Utilized</v>
      </c>
      <c r="J1016" s="1" t="s">
        <v>34</v>
      </c>
      <c r="K1016" s="1" t="s">
        <v>17</v>
      </c>
      <c r="L1016" s="1">
        <v>198</v>
      </c>
      <c r="M1016" s="1">
        <v>27</v>
      </c>
      <c r="N1016" s="1">
        <f>Delivery[[#This Row],[Delivery Time (min)]]-Delivery[[#This Row],[Delays (min)]]</f>
        <v>171</v>
      </c>
      <c r="O1016" s="1" t="str">
        <f>IF(Delivery[[#This Row],[Delays (min)]]&gt;0,"Delayed", "On time")</f>
        <v>Delayed</v>
      </c>
      <c r="P1016" s="1" t="str">
        <f>IF(Delivery[[#This Row],[Delays (min)]]&gt;15, "Extremely Delayed", IF(Delivery[[#This Row],[Delays (min)]]=0, "On time",  "Delayed"))</f>
        <v>Extremely Delayed</v>
      </c>
      <c r="Q1016" s="1">
        <f>COUNTA(_xlfn.UNIQUE(Delivery[Driver ID]))</f>
        <v>100</v>
      </c>
      <c r="R1016" s="1" t="s">
        <v>30</v>
      </c>
      <c r="S1016" s="1">
        <f>COUNTA(_xlfn.UNIQUE(Delivery[Route]))</f>
        <v>5</v>
      </c>
      <c r="T1016" s="1" t="s">
        <v>32</v>
      </c>
      <c r="U1016" s="1" t="s">
        <v>27</v>
      </c>
      <c r="V1016" s="1" t="s">
        <v>37</v>
      </c>
      <c r="W1016" s="2">
        <v>45170.496527777781</v>
      </c>
    </row>
    <row r="1017" spans="1:23" ht="15.75" customHeight="1" x14ac:dyDescent="0.35">
      <c r="A1017" s="1">
        <v>2016</v>
      </c>
      <c r="B1017" s="1" t="s">
        <v>1064</v>
      </c>
      <c r="C1017" s="1">
        <f>COUNTA(_xlfn.UNIQUE(Delivery[Delivery City]))</f>
        <v>5</v>
      </c>
      <c r="D1017" s="1" t="s">
        <v>159</v>
      </c>
      <c r="E1017" s="2">
        <v>45175.379861111112</v>
      </c>
      <c r="F1017" s="1" t="s">
        <v>14</v>
      </c>
      <c r="G1017" s="1" t="s">
        <v>94</v>
      </c>
      <c r="H1017" s="20">
        <f>IFERROR(Delivery[[#This Row],[Delivery Time (min)]]/COUNTIFS(Delivery[Driver ID],Delivery[[#This Row],[Driver ID]]),"")</f>
        <v>5.0454545454545459</v>
      </c>
      <c r="I1017" s="17" t="str">
        <f>IFERROR((IF(COUNTIFS(Delivery[Driver ID], Delivery[[#This Row],[Driver ID]]) &lt; 16, "Under Utilized","Utilized")), "")</f>
        <v>Utilized</v>
      </c>
      <c r="J1017" s="1" t="s">
        <v>16</v>
      </c>
      <c r="K1017" s="1" t="s">
        <v>24</v>
      </c>
      <c r="L1017" s="1">
        <v>111</v>
      </c>
      <c r="M1017" s="1">
        <v>8</v>
      </c>
      <c r="N1017" s="1">
        <f>Delivery[[#This Row],[Delivery Time (min)]]-Delivery[[#This Row],[Delays (min)]]</f>
        <v>103</v>
      </c>
      <c r="O1017" s="1" t="str">
        <f>IF(Delivery[[#This Row],[Delays (min)]]&gt;0,"Delayed", "On time")</f>
        <v>Delayed</v>
      </c>
      <c r="P1017" s="1" t="str">
        <f>IF(Delivery[[#This Row],[Delays (min)]]&gt;15, "Extremely Delayed", IF(Delivery[[#This Row],[Delays (min)]]=0, "On time",  "Delayed"))</f>
        <v>Delayed</v>
      </c>
      <c r="Q1017" s="1">
        <f>COUNTA(_xlfn.UNIQUE(Delivery[Driver ID]))</f>
        <v>100</v>
      </c>
      <c r="R1017" s="1" t="s">
        <v>25</v>
      </c>
      <c r="S1017" s="1">
        <f>COUNTA(_xlfn.UNIQUE(Delivery[Route]))</f>
        <v>5</v>
      </c>
      <c r="T1017" s="1" t="s">
        <v>32</v>
      </c>
      <c r="U1017" s="1" t="s">
        <v>20</v>
      </c>
      <c r="V1017" s="1" t="s">
        <v>41</v>
      </c>
      <c r="W1017" s="2">
        <v>45170.478472222225</v>
      </c>
    </row>
    <row r="1018" spans="1:23" ht="15.75" customHeight="1" x14ac:dyDescent="0.35">
      <c r="A1018" s="1">
        <v>2017</v>
      </c>
      <c r="B1018" s="1" t="s">
        <v>1065</v>
      </c>
      <c r="C1018" s="1">
        <f>COUNTA(_xlfn.UNIQUE(Delivery[Delivery City]))</f>
        <v>5</v>
      </c>
      <c r="D1018" s="1" t="s">
        <v>156</v>
      </c>
      <c r="E1018" s="2">
        <v>45176.441666666666</v>
      </c>
      <c r="F1018" s="1" t="s">
        <v>38</v>
      </c>
      <c r="G1018" s="1" t="s">
        <v>97</v>
      </c>
      <c r="H1018" s="20">
        <f>IFERROR(Delivery[[#This Row],[Delivery Time (min)]]/COUNTIFS(Delivery[Driver ID],Delivery[[#This Row],[Driver ID]]),"")</f>
        <v>12.0625</v>
      </c>
      <c r="I1018" s="17" t="str">
        <f>IFERROR((IF(COUNTIFS(Delivery[Driver ID], Delivery[[#This Row],[Driver ID]]) &lt; 16, "Under Utilized","Utilized")), "")</f>
        <v>Utilized</v>
      </c>
      <c r="J1018" s="1" t="s">
        <v>34</v>
      </c>
      <c r="K1018" s="1" t="s">
        <v>29</v>
      </c>
      <c r="L1018" s="1">
        <v>193</v>
      </c>
      <c r="M1018" s="1">
        <v>27</v>
      </c>
      <c r="N1018" s="1">
        <f>Delivery[[#This Row],[Delivery Time (min)]]-Delivery[[#This Row],[Delays (min)]]</f>
        <v>166</v>
      </c>
      <c r="O1018" s="1" t="str">
        <f>IF(Delivery[[#This Row],[Delays (min)]]&gt;0,"Delayed", "On time")</f>
        <v>Delayed</v>
      </c>
      <c r="P1018" s="1" t="str">
        <f>IF(Delivery[[#This Row],[Delays (min)]]&gt;15, "Extremely Delayed", IF(Delivery[[#This Row],[Delays (min)]]=0, "On time",  "Delayed"))</f>
        <v>Extremely Delayed</v>
      </c>
      <c r="Q1018" s="1">
        <f>COUNTA(_xlfn.UNIQUE(Delivery[Driver ID]))</f>
        <v>100</v>
      </c>
      <c r="R1018" s="1" t="s">
        <v>25</v>
      </c>
      <c r="S1018" s="1">
        <f>COUNTA(_xlfn.UNIQUE(Delivery[Route]))</f>
        <v>5</v>
      </c>
      <c r="T1018" s="1" t="s">
        <v>43</v>
      </c>
      <c r="U1018" s="1" t="s">
        <v>20</v>
      </c>
      <c r="V1018" s="1" t="s">
        <v>37</v>
      </c>
      <c r="W1018" s="2">
        <v>45170.685416666667</v>
      </c>
    </row>
    <row r="1019" spans="1:23" ht="15.75" customHeight="1" x14ac:dyDescent="0.35">
      <c r="A1019" s="1">
        <v>2018</v>
      </c>
      <c r="B1019" s="1" t="s">
        <v>1066</v>
      </c>
      <c r="C1019" s="1">
        <f>COUNTA(_xlfn.UNIQUE(Delivery[Delivery City]))</f>
        <v>5</v>
      </c>
      <c r="D1019" s="1" t="s">
        <v>156</v>
      </c>
      <c r="E1019" s="2">
        <v>45173.472222222219</v>
      </c>
      <c r="F1019" s="1" t="s">
        <v>14</v>
      </c>
      <c r="G1019" s="1" t="s">
        <v>97</v>
      </c>
      <c r="H1019" s="20">
        <f>IFERROR(Delivery[[#This Row],[Delivery Time (min)]]/COUNTIFS(Delivery[Driver ID],Delivery[[#This Row],[Driver ID]]),"")</f>
        <v>13.6875</v>
      </c>
      <c r="I1019" s="17" t="str">
        <f>IFERROR((IF(COUNTIFS(Delivery[Driver ID], Delivery[[#This Row],[Driver ID]]) &lt; 16, "Under Utilized","Utilized")), "")</f>
        <v>Utilized</v>
      </c>
      <c r="J1019" s="1" t="s">
        <v>23</v>
      </c>
      <c r="K1019" s="1" t="s">
        <v>47</v>
      </c>
      <c r="L1019" s="1">
        <v>219</v>
      </c>
      <c r="M1019" s="1">
        <v>14</v>
      </c>
      <c r="N1019" s="1">
        <f>Delivery[[#This Row],[Delivery Time (min)]]-Delivery[[#This Row],[Delays (min)]]</f>
        <v>205</v>
      </c>
      <c r="O1019" s="1" t="str">
        <f>IF(Delivery[[#This Row],[Delays (min)]]&gt;0,"Delayed", "On time")</f>
        <v>Delayed</v>
      </c>
      <c r="P1019" s="1" t="str">
        <f>IF(Delivery[[#This Row],[Delays (min)]]&gt;15, "Extremely Delayed", IF(Delivery[[#This Row],[Delays (min)]]=0, "On time",  "Delayed"))</f>
        <v>Delayed</v>
      </c>
      <c r="Q1019" s="1">
        <f>COUNTA(_xlfn.UNIQUE(Delivery[Driver ID]))</f>
        <v>100</v>
      </c>
      <c r="R1019" s="1" t="s">
        <v>18</v>
      </c>
      <c r="S1019" s="1">
        <f>COUNTA(_xlfn.UNIQUE(Delivery[Route]))</f>
        <v>5</v>
      </c>
      <c r="T1019" s="1" t="s">
        <v>43</v>
      </c>
      <c r="U1019" s="1" t="s">
        <v>27</v>
      </c>
      <c r="V1019" s="1" t="s">
        <v>21</v>
      </c>
      <c r="W1019" s="2">
        <v>45170.703472222223</v>
      </c>
    </row>
    <row r="1020" spans="1:23" ht="15.75" customHeight="1" x14ac:dyDescent="0.35">
      <c r="A1020" s="1">
        <v>2019</v>
      </c>
      <c r="B1020" s="1" t="s">
        <v>1067</v>
      </c>
      <c r="C1020" s="1">
        <f>COUNTA(_xlfn.UNIQUE(Delivery[Delivery City]))</f>
        <v>5</v>
      </c>
      <c r="D1020" s="1" t="s">
        <v>159</v>
      </c>
      <c r="E1020" s="2">
        <v>45175.363888888889</v>
      </c>
      <c r="F1020" s="1" t="s">
        <v>14</v>
      </c>
      <c r="G1020" s="1" t="s">
        <v>71</v>
      </c>
      <c r="H1020" s="20">
        <f>IFERROR(Delivery[[#This Row],[Delivery Time (min)]]/COUNTIFS(Delivery[Driver ID],Delivery[[#This Row],[Driver ID]]),"")</f>
        <v>3.36</v>
      </c>
      <c r="I1020" s="17" t="str">
        <f>IFERROR((IF(COUNTIFS(Delivery[Driver ID], Delivery[[#This Row],[Driver ID]]) &lt; 16, "Under Utilized","Utilized")), "")</f>
        <v>Utilized</v>
      </c>
      <c r="J1020" s="1" t="s">
        <v>34</v>
      </c>
      <c r="K1020" s="1" t="s">
        <v>29</v>
      </c>
      <c r="L1020" s="1">
        <v>84</v>
      </c>
      <c r="M1020" s="1">
        <v>13</v>
      </c>
      <c r="N1020" s="1">
        <f>Delivery[[#This Row],[Delivery Time (min)]]-Delivery[[#This Row],[Delays (min)]]</f>
        <v>71</v>
      </c>
      <c r="O1020" s="1" t="str">
        <f>IF(Delivery[[#This Row],[Delays (min)]]&gt;0,"Delayed", "On time")</f>
        <v>Delayed</v>
      </c>
      <c r="P1020" s="1" t="str">
        <f>IF(Delivery[[#This Row],[Delays (min)]]&gt;15, "Extremely Delayed", IF(Delivery[[#This Row],[Delays (min)]]=0, "On time",  "Delayed"))</f>
        <v>Delayed</v>
      </c>
      <c r="Q1020" s="1">
        <f>COUNTA(_xlfn.UNIQUE(Delivery[Driver ID]))</f>
        <v>100</v>
      </c>
      <c r="R1020" s="1" t="s">
        <v>30</v>
      </c>
      <c r="S1020" s="1">
        <f>COUNTA(_xlfn.UNIQUE(Delivery[Route]))</f>
        <v>5</v>
      </c>
      <c r="T1020" s="1" t="s">
        <v>40</v>
      </c>
      <c r="U1020" s="1" t="s">
        <v>36</v>
      </c>
      <c r="V1020" s="1" t="s">
        <v>21</v>
      </c>
      <c r="W1020" s="2">
        <v>45170.53125</v>
      </c>
    </row>
    <row r="1021" spans="1:23" ht="15.75" customHeight="1" x14ac:dyDescent="0.35">
      <c r="A1021" s="1">
        <v>2020</v>
      </c>
      <c r="B1021" s="1" t="s">
        <v>1068</v>
      </c>
      <c r="C1021" s="1">
        <f>COUNTA(_xlfn.UNIQUE(Delivery[Delivery City]))</f>
        <v>5</v>
      </c>
      <c r="D1021" s="1" t="s">
        <v>156</v>
      </c>
      <c r="E1021" s="2">
        <v>45170.656944444447</v>
      </c>
      <c r="F1021" s="1" t="s">
        <v>14</v>
      </c>
      <c r="G1021" s="1" t="s">
        <v>114</v>
      </c>
      <c r="H1021" s="20">
        <f>IFERROR(Delivery[[#This Row],[Delivery Time (min)]]/COUNTIFS(Delivery[Driver ID],Delivery[[#This Row],[Driver ID]]),"")</f>
        <v>14.285714285714286</v>
      </c>
      <c r="I1021" s="17" t="str">
        <f>IFERROR((IF(COUNTIFS(Delivery[Driver ID], Delivery[[#This Row],[Driver ID]]) &lt; 16, "Under Utilized","Utilized")), "")</f>
        <v>Under Utilized</v>
      </c>
      <c r="J1021" s="1" t="s">
        <v>34</v>
      </c>
      <c r="K1021" s="1" t="s">
        <v>47</v>
      </c>
      <c r="L1021" s="1">
        <v>200</v>
      </c>
      <c r="M1021" s="1">
        <v>10</v>
      </c>
      <c r="N1021" s="1">
        <f>Delivery[[#This Row],[Delivery Time (min)]]-Delivery[[#This Row],[Delays (min)]]</f>
        <v>190</v>
      </c>
      <c r="O1021" s="1" t="str">
        <f>IF(Delivery[[#This Row],[Delays (min)]]&gt;0,"Delayed", "On time")</f>
        <v>Delayed</v>
      </c>
      <c r="P1021" s="1" t="str">
        <f>IF(Delivery[[#This Row],[Delays (min)]]&gt;15, "Extremely Delayed", IF(Delivery[[#This Row],[Delays (min)]]=0, "On time",  "Delayed"))</f>
        <v>Delayed</v>
      </c>
      <c r="Q1021" s="1">
        <f>COUNTA(_xlfn.UNIQUE(Delivery[Driver ID]))</f>
        <v>100</v>
      </c>
      <c r="R1021" s="1" t="s">
        <v>30</v>
      </c>
      <c r="S1021" s="1">
        <f>COUNTA(_xlfn.UNIQUE(Delivery[Route]))</f>
        <v>5</v>
      </c>
      <c r="T1021" s="1" t="s">
        <v>40</v>
      </c>
      <c r="U1021" s="1" t="s">
        <v>27</v>
      </c>
      <c r="V1021" s="1" t="s">
        <v>41</v>
      </c>
      <c r="W1021" s="2">
        <v>45170.551388888889</v>
      </c>
    </row>
    <row r="1022" spans="1:23" ht="15.75" customHeight="1" x14ac:dyDescent="0.35">
      <c r="A1022" s="1">
        <v>2021</v>
      </c>
      <c r="B1022" s="1" t="s">
        <v>1069</v>
      </c>
      <c r="C1022" s="1">
        <f>COUNTA(_xlfn.UNIQUE(Delivery[Delivery City]))</f>
        <v>5</v>
      </c>
      <c r="D1022" s="1" t="s">
        <v>167</v>
      </c>
      <c r="E1022" s="2">
        <v>45175.432638888888</v>
      </c>
      <c r="F1022" s="1" t="s">
        <v>14</v>
      </c>
      <c r="G1022" s="1" t="s">
        <v>94</v>
      </c>
      <c r="H1022" s="20">
        <f>IFERROR(Delivery[[#This Row],[Delivery Time (min)]]/COUNTIFS(Delivery[Driver ID],Delivery[[#This Row],[Driver ID]]),"")</f>
        <v>3.5454545454545454</v>
      </c>
      <c r="I1022" s="17" t="str">
        <f>IFERROR((IF(COUNTIFS(Delivery[Driver ID], Delivery[[#This Row],[Driver ID]]) &lt; 16, "Under Utilized","Utilized")), "")</f>
        <v>Utilized</v>
      </c>
      <c r="J1022" s="1" t="s">
        <v>16</v>
      </c>
      <c r="K1022" s="1" t="s">
        <v>17</v>
      </c>
      <c r="L1022" s="1">
        <v>78</v>
      </c>
      <c r="M1022" s="1">
        <v>17</v>
      </c>
      <c r="N1022" s="1">
        <f>Delivery[[#This Row],[Delivery Time (min)]]-Delivery[[#This Row],[Delays (min)]]</f>
        <v>61</v>
      </c>
      <c r="O1022" s="1" t="str">
        <f>IF(Delivery[[#This Row],[Delays (min)]]&gt;0,"Delayed", "On time")</f>
        <v>Delayed</v>
      </c>
      <c r="P1022" s="1" t="str">
        <f>IF(Delivery[[#This Row],[Delays (min)]]&gt;15, "Extremely Delayed", IF(Delivery[[#This Row],[Delays (min)]]=0, "On time",  "Delayed"))</f>
        <v>Extremely Delayed</v>
      </c>
      <c r="Q1022" s="1">
        <f>COUNTA(_xlfn.UNIQUE(Delivery[Driver ID]))</f>
        <v>100</v>
      </c>
      <c r="R1022" s="1" t="s">
        <v>18</v>
      </c>
      <c r="S1022" s="1">
        <f>COUNTA(_xlfn.UNIQUE(Delivery[Route]))</f>
        <v>5</v>
      </c>
      <c r="T1022" s="1" t="s">
        <v>40</v>
      </c>
      <c r="U1022" s="1" t="s">
        <v>36</v>
      </c>
      <c r="V1022" s="1" t="s">
        <v>41</v>
      </c>
      <c r="W1022" s="2">
        <v>45170.547222222223</v>
      </c>
    </row>
    <row r="1023" spans="1:23" ht="15.75" customHeight="1" x14ac:dyDescent="0.35">
      <c r="A1023" s="1">
        <v>2022</v>
      </c>
      <c r="B1023" s="1" t="s">
        <v>1070</v>
      </c>
      <c r="C1023" s="1">
        <f>COUNTA(_xlfn.UNIQUE(Delivery[Delivery City]))</f>
        <v>5</v>
      </c>
      <c r="D1023" s="1" t="s">
        <v>150</v>
      </c>
      <c r="E1023" s="2">
        <v>45172.381944444445</v>
      </c>
      <c r="F1023" s="1" t="s">
        <v>14</v>
      </c>
      <c r="G1023" s="1" t="s">
        <v>107</v>
      </c>
      <c r="H1023" s="20">
        <f>IFERROR(Delivery[[#This Row],[Delivery Time (min)]]/COUNTIFS(Delivery[Driver ID],Delivery[[#This Row],[Driver ID]]),"")</f>
        <v>9.25</v>
      </c>
      <c r="I1023" s="17" t="str">
        <f>IFERROR((IF(COUNTIFS(Delivery[Driver ID], Delivery[[#This Row],[Driver ID]]) &lt; 16, "Under Utilized","Utilized")), "")</f>
        <v>Under Utilized</v>
      </c>
      <c r="J1023" s="1" t="s">
        <v>16</v>
      </c>
      <c r="K1023" s="1" t="s">
        <v>47</v>
      </c>
      <c r="L1023" s="1">
        <v>111</v>
      </c>
      <c r="M1023" s="1">
        <v>18</v>
      </c>
      <c r="N1023" s="1">
        <f>Delivery[[#This Row],[Delivery Time (min)]]-Delivery[[#This Row],[Delays (min)]]</f>
        <v>93</v>
      </c>
      <c r="O1023" s="1" t="str">
        <f>IF(Delivery[[#This Row],[Delays (min)]]&gt;0,"Delayed", "On time")</f>
        <v>Delayed</v>
      </c>
      <c r="P1023" s="1" t="str">
        <f>IF(Delivery[[#This Row],[Delays (min)]]&gt;15, "Extremely Delayed", IF(Delivery[[#This Row],[Delays (min)]]=0, "On time",  "Delayed"))</f>
        <v>Extremely Delayed</v>
      </c>
      <c r="Q1023" s="1">
        <f>COUNTA(_xlfn.UNIQUE(Delivery[Driver ID]))</f>
        <v>100</v>
      </c>
      <c r="R1023" s="1" t="s">
        <v>30</v>
      </c>
      <c r="S1023" s="1">
        <f>COUNTA(_xlfn.UNIQUE(Delivery[Route]))</f>
        <v>5</v>
      </c>
      <c r="T1023" s="1" t="s">
        <v>19</v>
      </c>
      <c r="U1023" s="1" t="s">
        <v>27</v>
      </c>
      <c r="V1023" s="1" t="s">
        <v>41</v>
      </c>
      <c r="W1023" s="2">
        <v>45170.659722222219</v>
      </c>
    </row>
    <row r="1024" spans="1:23" ht="15.75" customHeight="1" x14ac:dyDescent="0.35">
      <c r="A1024" s="1">
        <v>2023</v>
      </c>
      <c r="B1024" s="1" t="s">
        <v>1071</v>
      </c>
      <c r="C1024" s="1">
        <f>COUNTA(_xlfn.UNIQUE(Delivery[Delivery City]))</f>
        <v>5</v>
      </c>
      <c r="D1024" s="1" t="s">
        <v>159</v>
      </c>
      <c r="E1024" s="2">
        <v>45173.643055555556</v>
      </c>
      <c r="F1024" s="1" t="s">
        <v>14</v>
      </c>
      <c r="G1024" s="1" t="s">
        <v>124</v>
      </c>
      <c r="H1024" s="20">
        <f>IFERROR(Delivery[[#This Row],[Delivery Time (min)]]/COUNTIFS(Delivery[Driver ID],Delivery[[#This Row],[Driver ID]]),"")</f>
        <v>9.3181818181818183</v>
      </c>
      <c r="I1024" s="17" t="str">
        <f>IFERROR((IF(COUNTIFS(Delivery[Driver ID], Delivery[[#This Row],[Driver ID]]) &lt; 16, "Under Utilized","Utilized")), "")</f>
        <v>Utilized</v>
      </c>
      <c r="J1024" s="1" t="s">
        <v>23</v>
      </c>
      <c r="K1024" s="1" t="s">
        <v>17</v>
      </c>
      <c r="L1024" s="1">
        <v>205</v>
      </c>
      <c r="M1024" s="1">
        <v>10</v>
      </c>
      <c r="N1024" s="1">
        <f>Delivery[[#This Row],[Delivery Time (min)]]-Delivery[[#This Row],[Delays (min)]]</f>
        <v>195</v>
      </c>
      <c r="O1024" s="1" t="str">
        <f>IF(Delivery[[#This Row],[Delays (min)]]&gt;0,"Delayed", "On time")</f>
        <v>Delayed</v>
      </c>
      <c r="P1024" s="1" t="str">
        <f>IF(Delivery[[#This Row],[Delays (min)]]&gt;15, "Extremely Delayed", IF(Delivery[[#This Row],[Delays (min)]]=0, "On time",  "Delayed"))</f>
        <v>Delayed</v>
      </c>
      <c r="Q1024" s="1">
        <f>COUNTA(_xlfn.UNIQUE(Delivery[Driver ID]))</f>
        <v>100</v>
      </c>
      <c r="R1024" s="1" t="s">
        <v>30</v>
      </c>
      <c r="S1024" s="1">
        <f>COUNTA(_xlfn.UNIQUE(Delivery[Route]))</f>
        <v>5</v>
      </c>
      <c r="T1024" s="1" t="s">
        <v>26</v>
      </c>
      <c r="U1024" s="1" t="s">
        <v>36</v>
      </c>
      <c r="V1024" s="1" t="s">
        <v>41</v>
      </c>
      <c r="W1024" s="2">
        <v>45170.414583333331</v>
      </c>
    </row>
    <row r="1025" spans="1:23" ht="15.75" customHeight="1" x14ac:dyDescent="0.35">
      <c r="A1025" s="1">
        <v>2024</v>
      </c>
      <c r="B1025" s="1" t="s">
        <v>1072</v>
      </c>
      <c r="C1025" s="1">
        <f>COUNTA(_xlfn.UNIQUE(Delivery[Delivery City]))</f>
        <v>5</v>
      </c>
      <c r="D1025" s="1" t="s">
        <v>154</v>
      </c>
      <c r="E1025" s="2">
        <v>45173.59652777778</v>
      </c>
      <c r="F1025" s="1" t="s">
        <v>14</v>
      </c>
      <c r="G1025" s="1" t="s">
        <v>124</v>
      </c>
      <c r="H1025" s="20">
        <f>IFERROR(Delivery[[#This Row],[Delivery Time (min)]]/COUNTIFS(Delivery[Driver ID],Delivery[[#This Row],[Driver ID]]),"")</f>
        <v>9.9090909090909083</v>
      </c>
      <c r="I1025" s="17" t="str">
        <f>IFERROR((IF(COUNTIFS(Delivery[Driver ID], Delivery[[#This Row],[Driver ID]]) &lt; 16, "Under Utilized","Utilized")), "")</f>
        <v>Utilized</v>
      </c>
      <c r="J1025" s="1" t="s">
        <v>16</v>
      </c>
      <c r="K1025" s="1" t="s">
        <v>29</v>
      </c>
      <c r="L1025" s="1">
        <v>218</v>
      </c>
      <c r="M1025" s="1">
        <v>24</v>
      </c>
      <c r="N1025" s="1">
        <f>Delivery[[#This Row],[Delivery Time (min)]]-Delivery[[#This Row],[Delays (min)]]</f>
        <v>194</v>
      </c>
      <c r="O1025" s="1" t="str">
        <f>IF(Delivery[[#This Row],[Delays (min)]]&gt;0,"Delayed", "On time")</f>
        <v>Delayed</v>
      </c>
      <c r="P1025" s="1" t="str">
        <f>IF(Delivery[[#This Row],[Delays (min)]]&gt;15, "Extremely Delayed", IF(Delivery[[#This Row],[Delays (min)]]=0, "On time",  "Delayed"))</f>
        <v>Extremely Delayed</v>
      </c>
      <c r="Q1025" s="1">
        <f>COUNTA(_xlfn.UNIQUE(Delivery[Driver ID]))</f>
        <v>100</v>
      </c>
      <c r="R1025" s="1" t="s">
        <v>25</v>
      </c>
      <c r="S1025" s="1">
        <f>COUNTA(_xlfn.UNIQUE(Delivery[Route]))</f>
        <v>5</v>
      </c>
      <c r="T1025" s="1" t="s">
        <v>19</v>
      </c>
      <c r="U1025" s="1" t="s">
        <v>20</v>
      </c>
      <c r="V1025" s="1" t="s">
        <v>37</v>
      </c>
      <c r="W1025" s="2">
        <v>45170.579861111109</v>
      </c>
    </row>
    <row r="1026" spans="1:23" ht="15.75" customHeight="1" x14ac:dyDescent="0.35">
      <c r="A1026" s="1">
        <v>2025</v>
      </c>
      <c r="B1026" s="1" t="s">
        <v>1073</v>
      </c>
      <c r="C1026" s="1">
        <f>COUNTA(_xlfn.UNIQUE(Delivery[Delivery City]))</f>
        <v>5</v>
      </c>
      <c r="D1026" s="1" t="s">
        <v>156</v>
      </c>
      <c r="E1026" s="2">
        <v>45175.412499999999</v>
      </c>
      <c r="F1026" s="1" t="s">
        <v>38</v>
      </c>
      <c r="G1026" s="1" t="s">
        <v>72</v>
      </c>
      <c r="H1026" s="20">
        <f>IFERROR(Delivery[[#This Row],[Delivery Time (min)]]/COUNTIFS(Delivery[Driver ID],Delivery[[#This Row],[Driver ID]]),"")</f>
        <v>10.0625</v>
      </c>
      <c r="I1026" s="17" t="str">
        <f>IFERROR((IF(COUNTIFS(Delivery[Driver ID], Delivery[[#This Row],[Driver ID]]) &lt; 16, "Under Utilized","Utilized")), "")</f>
        <v>Utilized</v>
      </c>
      <c r="J1026" s="1" t="s">
        <v>23</v>
      </c>
      <c r="K1026" s="1" t="s">
        <v>17</v>
      </c>
      <c r="L1026" s="1">
        <v>161</v>
      </c>
      <c r="M1026" s="1">
        <v>2</v>
      </c>
      <c r="N1026" s="1">
        <f>Delivery[[#This Row],[Delivery Time (min)]]-Delivery[[#This Row],[Delays (min)]]</f>
        <v>159</v>
      </c>
      <c r="O1026" s="1" t="str">
        <f>IF(Delivery[[#This Row],[Delays (min)]]&gt;0,"Delayed", "On time")</f>
        <v>Delayed</v>
      </c>
      <c r="P1026" s="1" t="str">
        <f>IF(Delivery[[#This Row],[Delays (min)]]&gt;15, "Extremely Delayed", IF(Delivery[[#This Row],[Delays (min)]]=0, "On time",  "Delayed"))</f>
        <v>Delayed</v>
      </c>
      <c r="Q1026" s="1">
        <f>COUNTA(_xlfn.UNIQUE(Delivery[Driver ID]))</f>
        <v>100</v>
      </c>
      <c r="R1026" s="1" t="s">
        <v>25</v>
      </c>
      <c r="S1026" s="1">
        <f>COUNTA(_xlfn.UNIQUE(Delivery[Route]))</f>
        <v>5</v>
      </c>
      <c r="T1026" s="1" t="s">
        <v>19</v>
      </c>
      <c r="U1026" s="1" t="s">
        <v>20</v>
      </c>
      <c r="V1026" s="1" t="s">
        <v>41</v>
      </c>
      <c r="W1026" s="2">
        <v>45170.418749999997</v>
      </c>
    </row>
    <row r="1027" spans="1:23" ht="15.75" customHeight="1" x14ac:dyDescent="0.35">
      <c r="A1027" s="1">
        <v>2026</v>
      </c>
      <c r="B1027" s="1" t="s">
        <v>1074</v>
      </c>
      <c r="C1027" s="1">
        <f>COUNTA(_xlfn.UNIQUE(Delivery[Delivery City]))</f>
        <v>5</v>
      </c>
      <c r="D1027" s="1" t="s">
        <v>156</v>
      </c>
      <c r="E1027" s="2">
        <v>45175.540277777778</v>
      </c>
      <c r="F1027" s="1" t="s">
        <v>14</v>
      </c>
      <c r="G1027" s="1" t="s">
        <v>126</v>
      </c>
      <c r="H1027" s="20">
        <f>IFERROR(Delivery[[#This Row],[Delivery Time (min)]]/COUNTIFS(Delivery[Driver ID],Delivery[[#This Row],[Driver ID]]),"")</f>
        <v>13.176470588235293</v>
      </c>
      <c r="I1027" s="17" t="str">
        <f>IFERROR((IF(COUNTIFS(Delivery[Driver ID], Delivery[[#This Row],[Driver ID]]) &lt; 16, "Under Utilized","Utilized")), "")</f>
        <v>Utilized</v>
      </c>
      <c r="J1027" s="1" t="s">
        <v>34</v>
      </c>
      <c r="K1027" s="1" t="s">
        <v>47</v>
      </c>
      <c r="L1027" s="1">
        <v>224</v>
      </c>
      <c r="M1027" s="1">
        <v>15</v>
      </c>
      <c r="N1027" s="1">
        <f>Delivery[[#This Row],[Delivery Time (min)]]-Delivery[[#This Row],[Delays (min)]]</f>
        <v>209</v>
      </c>
      <c r="O1027" s="1" t="str">
        <f>IF(Delivery[[#This Row],[Delays (min)]]&gt;0,"Delayed", "On time")</f>
        <v>Delayed</v>
      </c>
      <c r="P1027" s="1" t="str">
        <f>IF(Delivery[[#This Row],[Delays (min)]]&gt;15, "Extremely Delayed", IF(Delivery[[#This Row],[Delays (min)]]=0, "On time",  "Delayed"))</f>
        <v>Delayed</v>
      </c>
      <c r="Q1027" s="1">
        <f>COUNTA(_xlfn.UNIQUE(Delivery[Driver ID]))</f>
        <v>100</v>
      </c>
      <c r="R1027" s="1" t="s">
        <v>30</v>
      </c>
      <c r="S1027" s="1">
        <f>COUNTA(_xlfn.UNIQUE(Delivery[Route]))</f>
        <v>5</v>
      </c>
      <c r="T1027" s="1" t="s">
        <v>26</v>
      </c>
      <c r="U1027" s="1" t="s">
        <v>36</v>
      </c>
      <c r="V1027" s="1" t="s">
        <v>37</v>
      </c>
      <c r="W1027" s="2">
        <v>45170.665277777778</v>
      </c>
    </row>
    <row r="1028" spans="1:23" ht="15.75" customHeight="1" x14ac:dyDescent="0.35">
      <c r="A1028" s="1">
        <v>2027</v>
      </c>
      <c r="B1028" s="1" t="s">
        <v>644</v>
      </c>
      <c r="C1028" s="1">
        <f>COUNTA(_xlfn.UNIQUE(Delivery[Delivery City]))</f>
        <v>5</v>
      </c>
      <c r="D1028" s="1" t="s">
        <v>167</v>
      </c>
      <c r="E1028" s="2">
        <v>45174.598611111112</v>
      </c>
      <c r="F1028" s="1" t="s">
        <v>14</v>
      </c>
      <c r="G1028" s="1" t="s">
        <v>137</v>
      </c>
      <c r="H1028" s="20">
        <f>IFERROR(Delivery[[#This Row],[Delivery Time (min)]]/COUNTIFS(Delivery[Driver ID],Delivery[[#This Row],[Driver ID]]),"")</f>
        <v>6.3809523809523814</v>
      </c>
      <c r="I1028" s="17" t="str">
        <f>IFERROR((IF(COUNTIFS(Delivery[Driver ID], Delivery[[#This Row],[Driver ID]]) &lt; 16, "Under Utilized","Utilized")), "")</f>
        <v>Utilized</v>
      </c>
      <c r="J1028" s="1" t="s">
        <v>34</v>
      </c>
      <c r="K1028" s="1" t="s">
        <v>35</v>
      </c>
      <c r="L1028" s="1">
        <v>134</v>
      </c>
      <c r="M1028" s="1">
        <v>1</v>
      </c>
      <c r="N1028" s="1">
        <f>Delivery[[#This Row],[Delivery Time (min)]]-Delivery[[#This Row],[Delays (min)]]</f>
        <v>133</v>
      </c>
      <c r="O1028" s="1" t="str">
        <f>IF(Delivery[[#This Row],[Delays (min)]]&gt;0,"Delayed", "On time")</f>
        <v>Delayed</v>
      </c>
      <c r="P1028" s="1" t="str">
        <f>IF(Delivery[[#This Row],[Delays (min)]]&gt;15, "Extremely Delayed", IF(Delivery[[#This Row],[Delays (min)]]=0, "On time",  "Delayed"))</f>
        <v>Delayed</v>
      </c>
      <c r="Q1028" s="1">
        <f>COUNTA(_xlfn.UNIQUE(Delivery[Driver ID]))</f>
        <v>100</v>
      </c>
      <c r="R1028" s="1" t="s">
        <v>25</v>
      </c>
      <c r="S1028" s="1">
        <f>COUNTA(_xlfn.UNIQUE(Delivery[Route]))</f>
        <v>5</v>
      </c>
      <c r="T1028" s="1" t="s">
        <v>40</v>
      </c>
      <c r="U1028" s="1" t="s">
        <v>27</v>
      </c>
      <c r="V1028" s="1" t="s">
        <v>37</v>
      </c>
      <c r="W1028" s="2">
        <v>45170.633333333331</v>
      </c>
    </row>
    <row r="1029" spans="1:23" ht="15.75" customHeight="1" x14ac:dyDescent="0.35">
      <c r="A1029" s="1">
        <v>2028</v>
      </c>
      <c r="B1029" s="1" t="s">
        <v>1075</v>
      </c>
      <c r="C1029" s="1">
        <f>COUNTA(_xlfn.UNIQUE(Delivery[Delivery City]))</f>
        <v>5</v>
      </c>
      <c r="D1029" s="1" t="s">
        <v>154</v>
      </c>
      <c r="E1029" s="2">
        <v>45176.612500000003</v>
      </c>
      <c r="F1029" s="1" t="s">
        <v>14</v>
      </c>
      <c r="G1029" s="1" t="s">
        <v>28</v>
      </c>
      <c r="H1029" s="20">
        <f>IFERROR(Delivery[[#This Row],[Delivery Time (min)]]/COUNTIFS(Delivery[Driver ID],Delivery[[#This Row],[Driver ID]]),"")</f>
        <v>10.466666666666667</v>
      </c>
      <c r="I1029" s="17" t="str">
        <f>IFERROR((IF(COUNTIFS(Delivery[Driver ID], Delivery[[#This Row],[Driver ID]]) &lt; 16, "Under Utilized","Utilized")), "")</f>
        <v>Under Utilized</v>
      </c>
      <c r="J1029" s="1" t="s">
        <v>16</v>
      </c>
      <c r="K1029" s="1" t="s">
        <v>35</v>
      </c>
      <c r="L1029" s="1">
        <v>157</v>
      </c>
      <c r="M1029" s="1">
        <v>20</v>
      </c>
      <c r="N1029" s="1">
        <f>Delivery[[#This Row],[Delivery Time (min)]]-Delivery[[#This Row],[Delays (min)]]</f>
        <v>137</v>
      </c>
      <c r="O1029" s="1" t="str">
        <f>IF(Delivery[[#This Row],[Delays (min)]]&gt;0,"Delayed", "On time")</f>
        <v>Delayed</v>
      </c>
      <c r="P1029" s="1" t="str">
        <f>IF(Delivery[[#This Row],[Delays (min)]]&gt;15, "Extremely Delayed", IF(Delivery[[#This Row],[Delays (min)]]=0, "On time",  "Delayed"))</f>
        <v>Extremely Delayed</v>
      </c>
      <c r="Q1029" s="1">
        <f>COUNTA(_xlfn.UNIQUE(Delivery[Driver ID]))</f>
        <v>100</v>
      </c>
      <c r="R1029" s="1" t="s">
        <v>25</v>
      </c>
      <c r="S1029" s="1">
        <f>COUNTA(_xlfn.UNIQUE(Delivery[Route]))</f>
        <v>5</v>
      </c>
      <c r="T1029" s="1" t="s">
        <v>19</v>
      </c>
      <c r="U1029" s="1" t="s">
        <v>27</v>
      </c>
      <c r="V1029" s="1" t="s">
        <v>41</v>
      </c>
      <c r="W1029" s="2">
        <v>45170.559027777781</v>
      </c>
    </row>
    <row r="1030" spans="1:23" ht="15.75" customHeight="1" x14ac:dyDescent="0.35">
      <c r="A1030" s="1">
        <v>2029</v>
      </c>
      <c r="B1030" s="1" t="s">
        <v>1076</v>
      </c>
      <c r="C1030" s="1">
        <f>COUNTA(_xlfn.UNIQUE(Delivery[Delivery City]))</f>
        <v>5</v>
      </c>
      <c r="D1030" s="1" t="s">
        <v>167</v>
      </c>
      <c r="E1030" s="2">
        <v>45175.47152777778</v>
      </c>
      <c r="F1030" s="1" t="s">
        <v>14</v>
      </c>
      <c r="G1030" s="1" t="s">
        <v>73</v>
      </c>
      <c r="H1030" s="20">
        <f>IFERROR(Delivery[[#This Row],[Delivery Time (min)]]/COUNTIFS(Delivery[Driver ID],Delivery[[#This Row],[Driver ID]]),"")</f>
        <v>15.444444444444445</v>
      </c>
      <c r="I1030" s="17" t="str">
        <f>IFERROR((IF(COUNTIFS(Delivery[Driver ID], Delivery[[#This Row],[Driver ID]]) &lt; 16, "Under Utilized","Utilized")), "")</f>
        <v>Under Utilized</v>
      </c>
      <c r="J1030" s="1" t="s">
        <v>23</v>
      </c>
      <c r="K1030" s="1" t="s">
        <v>17</v>
      </c>
      <c r="L1030" s="1">
        <v>139</v>
      </c>
      <c r="M1030" s="1">
        <v>3</v>
      </c>
      <c r="N1030" s="1">
        <f>Delivery[[#This Row],[Delivery Time (min)]]-Delivery[[#This Row],[Delays (min)]]</f>
        <v>136</v>
      </c>
      <c r="O1030" s="1" t="str">
        <f>IF(Delivery[[#This Row],[Delays (min)]]&gt;0,"Delayed", "On time")</f>
        <v>Delayed</v>
      </c>
      <c r="P1030" s="1" t="str">
        <f>IF(Delivery[[#This Row],[Delays (min)]]&gt;15, "Extremely Delayed", IF(Delivery[[#This Row],[Delays (min)]]=0, "On time",  "Delayed"))</f>
        <v>Delayed</v>
      </c>
      <c r="Q1030" s="1">
        <f>COUNTA(_xlfn.UNIQUE(Delivery[Driver ID]))</f>
        <v>100</v>
      </c>
      <c r="R1030" s="1" t="s">
        <v>25</v>
      </c>
      <c r="S1030" s="1">
        <f>COUNTA(_xlfn.UNIQUE(Delivery[Route]))</f>
        <v>5</v>
      </c>
      <c r="T1030" s="1" t="s">
        <v>43</v>
      </c>
      <c r="U1030" s="1" t="s">
        <v>27</v>
      </c>
      <c r="V1030" s="1" t="s">
        <v>37</v>
      </c>
      <c r="W1030" s="2">
        <v>45170.466666666667</v>
      </c>
    </row>
    <row r="1031" spans="1:23" ht="15.75" customHeight="1" x14ac:dyDescent="0.35">
      <c r="A1031" s="1">
        <v>2030</v>
      </c>
      <c r="B1031" s="1" t="s">
        <v>1077</v>
      </c>
      <c r="C1031" s="1">
        <f>COUNTA(_xlfn.UNIQUE(Delivery[Delivery City]))</f>
        <v>5</v>
      </c>
      <c r="D1031" s="1" t="s">
        <v>156</v>
      </c>
      <c r="E1031" s="2">
        <v>45174.538194444445</v>
      </c>
      <c r="F1031" s="1" t="s">
        <v>38</v>
      </c>
      <c r="G1031" s="1" t="s">
        <v>116</v>
      </c>
      <c r="H1031" s="20">
        <f>IFERROR(Delivery[[#This Row],[Delivery Time (min)]]/COUNTIFS(Delivery[Driver ID],Delivery[[#This Row],[Driver ID]]),"")</f>
        <v>11.166666666666666</v>
      </c>
      <c r="I1031" s="17" t="str">
        <f>IFERROR((IF(COUNTIFS(Delivery[Driver ID], Delivery[[#This Row],[Driver ID]]) &lt; 16, "Under Utilized","Utilized")), "")</f>
        <v>Utilized</v>
      </c>
      <c r="J1031" s="1" t="s">
        <v>23</v>
      </c>
      <c r="K1031" s="1" t="s">
        <v>35</v>
      </c>
      <c r="L1031" s="1">
        <v>201</v>
      </c>
      <c r="M1031" s="1">
        <v>14</v>
      </c>
      <c r="N1031" s="1">
        <f>Delivery[[#This Row],[Delivery Time (min)]]-Delivery[[#This Row],[Delays (min)]]</f>
        <v>187</v>
      </c>
      <c r="O1031" s="1" t="str">
        <f>IF(Delivery[[#This Row],[Delays (min)]]&gt;0,"Delayed", "On time")</f>
        <v>Delayed</v>
      </c>
      <c r="P1031" s="1" t="str">
        <f>IF(Delivery[[#This Row],[Delays (min)]]&gt;15, "Extremely Delayed", IF(Delivery[[#This Row],[Delays (min)]]=0, "On time",  "Delayed"))</f>
        <v>Delayed</v>
      </c>
      <c r="Q1031" s="1">
        <f>COUNTA(_xlfn.UNIQUE(Delivery[Driver ID]))</f>
        <v>100</v>
      </c>
      <c r="R1031" s="1" t="s">
        <v>25</v>
      </c>
      <c r="S1031" s="1">
        <f>COUNTA(_xlfn.UNIQUE(Delivery[Route]))</f>
        <v>5</v>
      </c>
      <c r="T1031" s="1" t="s">
        <v>26</v>
      </c>
      <c r="U1031" s="1" t="s">
        <v>27</v>
      </c>
      <c r="V1031" s="1" t="s">
        <v>41</v>
      </c>
      <c r="W1031" s="2">
        <v>45170.591666666667</v>
      </c>
    </row>
    <row r="1032" spans="1:23" ht="15.75" customHeight="1" x14ac:dyDescent="0.35">
      <c r="A1032" s="1">
        <v>2031</v>
      </c>
      <c r="B1032" s="1" t="s">
        <v>1078</v>
      </c>
      <c r="C1032" s="1">
        <f>COUNTA(_xlfn.UNIQUE(Delivery[Delivery City]))</f>
        <v>5</v>
      </c>
      <c r="D1032" s="1" t="s">
        <v>167</v>
      </c>
      <c r="E1032" s="2">
        <v>45174.47152777778</v>
      </c>
      <c r="F1032" s="1" t="s">
        <v>38</v>
      </c>
      <c r="G1032" s="1" t="s">
        <v>110</v>
      </c>
      <c r="H1032" s="20">
        <f>IFERROR(Delivery[[#This Row],[Delivery Time (min)]]/COUNTIFS(Delivery[Driver ID],Delivery[[#This Row],[Driver ID]]),"")</f>
        <v>12.066666666666666</v>
      </c>
      <c r="I1032" s="17" t="str">
        <f>IFERROR((IF(COUNTIFS(Delivery[Driver ID], Delivery[[#This Row],[Driver ID]]) &lt; 16, "Under Utilized","Utilized")), "")</f>
        <v>Under Utilized</v>
      </c>
      <c r="J1032" s="1" t="s">
        <v>23</v>
      </c>
      <c r="K1032" s="1" t="s">
        <v>24</v>
      </c>
      <c r="L1032" s="1">
        <v>181</v>
      </c>
      <c r="M1032" s="1">
        <v>19</v>
      </c>
      <c r="N1032" s="1">
        <f>Delivery[[#This Row],[Delivery Time (min)]]-Delivery[[#This Row],[Delays (min)]]</f>
        <v>162</v>
      </c>
      <c r="O1032" s="1" t="str">
        <f>IF(Delivery[[#This Row],[Delays (min)]]&gt;0,"Delayed", "On time")</f>
        <v>Delayed</v>
      </c>
      <c r="P1032" s="1" t="str">
        <f>IF(Delivery[[#This Row],[Delays (min)]]&gt;15, "Extremely Delayed", IF(Delivery[[#This Row],[Delays (min)]]=0, "On time",  "Delayed"))</f>
        <v>Extremely Delayed</v>
      </c>
      <c r="Q1032" s="1">
        <f>COUNTA(_xlfn.UNIQUE(Delivery[Driver ID]))</f>
        <v>100</v>
      </c>
      <c r="R1032" s="1" t="s">
        <v>18</v>
      </c>
      <c r="S1032" s="1">
        <f>COUNTA(_xlfn.UNIQUE(Delivery[Route]))</f>
        <v>5</v>
      </c>
      <c r="T1032" s="1" t="s">
        <v>40</v>
      </c>
      <c r="U1032" s="1" t="s">
        <v>27</v>
      </c>
      <c r="V1032" s="1" t="s">
        <v>37</v>
      </c>
      <c r="W1032" s="2">
        <v>45170.393055555556</v>
      </c>
    </row>
    <row r="1033" spans="1:23" ht="15.75" customHeight="1" x14ac:dyDescent="0.35">
      <c r="A1033" s="1">
        <v>2032</v>
      </c>
      <c r="B1033" s="1" t="s">
        <v>1079</v>
      </c>
      <c r="C1033" s="1">
        <f>COUNTA(_xlfn.UNIQUE(Delivery[Delivery City]))</f>
        <v>5</v>
      </c>
      <c r="D1033" s="1" t="s">
        <v>154</v>
      </c>
      <c r="E1033" s="2">
        <v>45174.409722222219</v>
      </c>
      <c r="F1033" s="1" t="s">
        <v>14</v>
      </c>
      <c r="G1033" s="1" t="s">
        <v>99</v>
      </c>
      <c r="H1033" s="20">
        <f>IFERROR(Delivery[[#This Row],[Delivery Time (min)]]/COUNTIFS(Delivery[Driver ID],Delivery[[#This Row],[Driver ID]]),"")</f>
        <v>15.5</v>
      </c>
      <c r="I1033" s="17" t="str">
        <f>IFERROR((IF(COUNTIFS(Delivery[Driver ID], Delivery[[#This Row],[Driver ID]]) &lt; 16, "Under Utilized","Utilized")), "")</f>
        <v>Under Utilized</v>
      </c>
      <c r="J1033" s="1" t="s">
        <v>34</v>
      </c>
      <c r="K1033" s="1" t="s">
        <v>24</v>
      </c>
      <c r="L1033" s="1">
        <v>93</v>
      </c>
      <c r="M1033" s="1">
        <v>18</v>
      </c>
      <c r="N1033" s="1">
        <f>Delivery[[#This Row],[Delivery Time (min)]]-Delivery[[#This Row],[Delays (min)]]</f>
        <v>75</v>
      </c>
      <c r="O1033" s="1" t="str">
        <f>IF(Delivery[[#This Row],[Delays (min)]]&gt;0,"Delayed", "On time")</f>
        <v>Delayed</v>
      </c>
      <c r="P1033" s="1" t="str">
        <f>IF(Delivery[[#This Row],[Delays (min)]]&gt;15, "Extremely Delayed", IF(Delivery[[#This Row],[Delays (min)]]=0, "On time",  "Delayed"))</f>
        <v>Extremely Delayed</v>
      </c>
      <c r="Q1033" s="1">
        <f>COUNTA(_xlfn.UNIQUE(Delivery[Driver ID]))</f>
        <v>100</v>
      </c>
      <c r="R1033" s="1" t="s">
        <v>25</v>
      </c>
      <c r="S1033" s="1">
        <f>COUNTA(_xlfn.UNIQUE(Delivery[Route]))</f>
        <v>5</v>
      </c>
      <c r="T1033" s="1" t="s">
        <v>19</v>
      </c>
      <c r="U1033" s="1" t="s">
        <v>36</v>
      </c>
      <c r="V1033" s="1" t="s">
        <v>37</v>
      </c>
      <c r="W1033" s="2">
        <v>45170.444444444445</v>
      </c>
    </row>
    <row r="1034" spans="1:23" ht="15.75" customHeight="1" x14ac:dyDescent="0.35">
      <c r="A1034" s="1">
        <v>2033</v>
      </c>
      <c r="B1034" s="1" t="s">
        <v>1080</v>
      </c>
      <c r="C1034" s="1">
        <f>COUNTA(_xlfn.UNIQUE(Delivery[Delivery City]))</f>
        <v>5</v>
      </c>
      <c r="D1034" s="1" t="s">
        <v>154</v>
      </c>
      <c r="E1034" s="2">
        <v>45173.392361111109</v>
      </c>
      <c r="F1034" s="1" t="s">
        <v>38</v>
      </c>
      <c r="G1034" s="1" t="s">
        <v>109</v>
      </c>
      <c r="H1034" s="20">
        <f>IFERROR(Delivery[[#This Row],[Delivery Time (min)]]/COUNTIFS(Delivery[Driver ID],Delivery[[#This Row],[Driver ID]]),"")</f>
        <v>7.5</v>
      </c>
      <c r="I1034" s="17" t="str">
        <f>IFERROR((IF(COUNTIFS(Delivery[Driver ID], Delivery[[#This Row],[Driver ID]]) &lt; 16, "Under Utilized","Utilized")), "")</f>
        <v>Utilized</v>
      </c>
      <c r="J1034" s="1" t="s">
        <v>34</v>
      </c>
      <c r="K1034" s="1" t="s">
        <v>29</v>
      </c>
      <c r="L1034" s="1">
        <v>150</v>
      </c>
      <c r="M1034" s="1">
        <v>3</v>
      </c>
      <c r="N1034" s="1">
        <f>Delivery[[#This Row],[Delivery Time (min)]]-Delivery[[#This Row],[Delays (min)]]</f>
        <v>147</v>
      </c>
      <c r="O1034" s="1" t="str">
        <f>IF(Delivery[[#This Row],[Delays (min)]]&gt;0,"Delayed", "On time")</f>
        <v>Delayed</v>
      </c>
      <c r="P1034" s="1" t="str">
        <f>IF(Delivery[[#This Row],[Delays (min)]]&gt;15, "Extremely Delayed", IF(Delivery[[#This Row],[Delays (min)]]=0, "On time",  "Delayed"))</f>
        <v>Delayed</v>
      </c>
      <c r="Q1034" s="1">
        <f>COUNTA(_xlfn.UNIQUE(Delivery[Driver ID]))</f>
        <v>100</v>
      </c>
      <c r="R1034" s="1" t="s">
        <v>30</v>
      </c>
      <c r="S1034" s="1">
        <f>COUNTA(_xlfn.UNIQUE(Delivery[Route]))</f>
        <v>5</v>
      </c>
      <c r="T1034" s="1" t="s">
        <v>40</v>
      </c>
      <c r="U1034" s="1" t="s">
        <v>36</v>
      </c>
      <c r="V1034" s="1" t="s">
        <v>41</v>
      </c>
      <c r="W1034" s="2">
        <v>45170.586805555555</v>
      </c>
    </row>
    <row r="1035" spans="1:23" ht="15.75" customHeight="1" x14ac:dyDescent="0.35">
      <c r="A1035" s="1">
        <v>2034</v>
      </c>
      <c r="B1035" s="1" t="s">
        <v>1035</v>
      </c>
      <c r="C1035" s="1">
        <f>COUNTA(_xlfn.UNIQUE(Delivery[Delivery City]))</f>
        <v>5</v>
      </c>
      <c r="D1035" s="1" t="s">
        <v>159</v>
      </c>
      <c r="E1035" s="2">
        <v>45174.495138888888</v>
      </c>
      <c r="F1035" s="1" t="s">
        <v>14</v>
      </c>
      <c r="G1035" s="1" t="s">
        <v>105</v>
      </c>
      <c r="H1035" s="20">
        <f>IFERROR(Delivery[[#This Row],[Delivery Time (min)]]/COUNTIFS(Delivery[Driver ID],Delivery[[#This Row],[Driver ID]]),"")</f>
        <v>6.0666666666666664</v>
      </c>
      <c r="I1035" s="17" t="str">
        <f>IFERROR((IF(COUNTIFS(Delivery[Driver ID], Delivery[[#This Row],[Driver ID]]) &lt; 16, "Under Utilized","Utilized")), "")</f>
        <v>Under Utilized</v>
      </c>
      <c r="J1035" s="1" t="s">
        <v>34</v>
      </c>
      <c r="K1035" s="1" t="s">
        <v>47</v>
      </c>
      <c r="L1035" s="1">
        <v>91</v>
      </c>
      <c r="M1035" s="1">
        <v>22</v>
      </c>
      <c r="N1035" s="1">
        <f>Delivery[[#This Row],[Delivery Time (min)]]-Delivery[[#This Row],[Delays (min)]]</f>
        <v>69</v>
      </c>
      <c r="O1035" s="1" t="str">
        <f>IF(Delivery[[#This Row],[Delays (min)]]&gt;0,"Delayed", "On time")</f>
        <v>Delayed</v>
      </c>
      <c r="P1035" s="1" t="str">
        <f>IF(Delivery[[#This Row],[Delays (min)]]&gt;15, "Extremely Delayed", IF(Delivery[[#This Row],[Delays (min)]]=0, "On time",  "Delayed"))</f>
        <v>Extremely Delayed</v>
      </c>
      <c r="Q1035" s="1">
        <f>COUNTA(_xlfn.UNIQUE(Delivery[Driver ID]))</f>
        <v>100</v>
      </c>
      <c r="R1035" s="1" t="s">
        <v>25</v>
      </c>
      <c r="S1035" s="1">
        <f>COUNTA(_xlfn.UNIQUE(Delivery[Route]))</f>
        <v>5</v>
      </c>
      <c r="T1035" s="1" t="s">
        <v>26</v>
      </c>
      <c r="U1035" s="1" t="s">
        <v>36</v>
      </c>
      <c r="V1035" s="1" t="s">
        <v>37</v>
      </c>
      <c r="W1035" s="2">
        <v>45170.380555555559</v>
      </c>
    </row>
    <row r="1036" spans="1:23" ht="15.75" customHeight="1" x14ac:dyDescent="0.35">
      <c r="A1036" s="1">
        <v>2035</v>
      </c>
      <c r="B1036" s="1" t="s">
        <v>1081</v>
      </c>
      <c r="C1036" s="1">
        <f>COUNTA(_xlfn.UNIQUE(Delivery[Delivery City]))</f>
        <v>5</v>
      </c>
      <c r="D1036" s="1" t="s">
        <v>156</v>
      </c>
      <c r="E1036" s="2">
        <v>45177.525694444441</v>
      </c>
      <c r="F1036" s="1" t="s">
        <v>38</v>
      </c>
      <c r="G1036" s="1" t="s">
        <v>54</v>
      </c>
      <c r="H1036" s="20">
        <f>IFERROR(Delivery[[#This Row],[Delivery Time (min)]]/COUNTIFS(Delivery[Driver ID],Delivery[[#This Row],[Driver ID]]),"")</f>
        <v>13.133333333333333</v>
      </c>
      <c r="I1036" s="17" t="str">
        <f>IFERROR((IF(COUNTIFS(Delivery[Driver ID], Delivery[[#This Row],[Driver ID]]) &lt; 16, "Under Utilized","Utilized")), "")</f>
        <v>Under Utilized</v>
      </c>
      <c r="J1036" s="1" t="s">
        <v>34</v>
      </c>
      <c r="K1036" s="1" t="s">
        <v>17</v>
      </c>
      <c r="L1036" s="1">
        <v>197</v>
      </c>
      <c r="M1036" s="1">
        <v>5</v>
      </c>
      <c r="N1036" s="1">
        <f>Delivery[[#This Row],[Delivery Time (min)]]-Delivery[[#This Row],[Delays (min)]]</f>
        <v>192</v>
      </c>
      <c r="O1036" s="1" t="str">
        <f>IF(Delivery[[#This Row],[Delays (min)]]&gt;0,"Delayed", "On time")</f>
        <v>Delayed</v>
      </c>
      <c r="P1036" s="1" t="str">
        <f>IF(Delivery[[#This Row],[Delays (min)]]&gt;15, "Extremely Delayed", IF(Delivery[[#This Row],[Delays (min)]]=0, "On time",  "Delayed"))</f>
        <v>Delayed</v>
      </c>
      <c r="Q1036" s="1">
        <f>COUNTA(_xlfn.UNIQUE(Delivery[Driver ID]))</f>
        <v>100</v>
      </c>
      <c r="R1036" s="1" t="s">
        <v>18</v>
      </c>
      <c r="S1036" s="1">
        <f>COUNTA(_xlfn.UNIQUE(Delivery[Route]))</f>
        <v>5</v>
      </c>
      <c r="T1036" s="1" t="s">
        <v>32</v>
      </c>
      <c r="U1036" s="1" t="s">
        <v>36</v>
      </c>
      <c r="V1036" s="1" t="s">
        <v>37</v>
      </c>
      <c r="W1036" s="2">
        <v>45170.442361111112</v>
      </c>
    </row>
    <row r="1037" spans="1:23" ht="15.75" customHeight="1" x14ac:dyDescent="0.35">
      <c r="A1037" s="1">
        <v>2036</v>
      </c>
      <c r="B1037" s="1" t="s">
        <v>1082</v>
      </c>
      <c r="C1037" s="1">
        <f>COUNTA(_xlfn.UNIQUE(Delivery[Delivery City]))</f>
        <v>5</v>
      </c>
      <c r="D1037" s="1" t="s">
        <v>154</v>
      </c>
      <c r="E1037" s="2">
        <v>45174.509722222225</v>
      </c>
      <c r="F1037" s="1" t="s">
        <v>38</v>
      </c>
      <c r="G1037" s="1" t="s">
        <v>115</v>
      </c>
      <c r="H1037" s="20">
        <f>IFERROR(Delivery[[#This Row],[Delivery Time (min)]]/COUNTIFS(Delivery[Driver ID],Delivery[[#This Row],[Driver ID]]),"")</f>
        <v>9.6111111111111107</v>
      </c>
      <c r="I1037" s="17" t="str">
        <f>IFERROR((IF(COUNTIFS(Delivery[Driver ID], Delivery[[#This Row],[Driver ID]]) &lt; 16, "Under Utilized","Utilized")), "")</f>
        <v>Utilized</v>
      </c>
      <c r="J1037" s="1" t="s">
        <v>16</v>
      </c>
      <c r="K1037" s="1" t="s">
        <v>17</v>
      </c>
      <c r="L1037" s="1">
        <v>173</v>
      </c>
      <c r="M1037" s="1">
        <v>2</v>
      </c>
      <c r="N1037" s="1">
        <f>Delivery[[#This Row],[Delivery Time (min)]]-Delivery[[#This Row],[Delays (min)]]</f>
        <v>171</v>
      </c>
      <c r="O1037" s="1" t="str">
        <f>IF(Delivery[[#This Row],[Delays (min)]]&gt;0,"Delayed", "On time")</f>
        <v>Delayed</v>
      </c>
      <c r="P1037" s="1" t="str">
        <f>IF(Delivery[[#This Row],[Delays (min)]]&gt;15, "Extremely Delayed", IF(Delivery[[#This Row],[Delays (min)]]=0, "On time",  "Delayed"))</f>
        <v>Delayed</v>
      </c>
      <c r="Q1037" s="1">
        <f>COUNTA(_xlfn.UNIQUE(Delivery[Driver ID]))</f>
        <v>100</v>
      </c>
      <c r="R1037" s="1" t="s">
        <v>18</v>
      </c>
      <c r="S1037" s="1">
        <f>COUNTA(_xlfn.UNIQUE(Delivery[Route]))</f>
        <v>5</v>
      </c>
      <c r="T1037" s="1" t="s">
        <v>32</v>
      </c>
      <c r="U1037" s="1" t="s">
        <v>20</v>
      </c>
      <c r="V1037" s="1" t="s">
        <v>21</v>
      </c>
      <c r="W1037" s="2">
        <v>45170.345138888886</v>
      </c>
    </row>
    <row r="1038" spans="1:23" ht="15.75" customHeight="1" x14ac:dyDescent="0.35">
      <c r="A1038" s="1">
        <v>2037</v>
      </c>
      <c r="B1038" s="1" t="s">
        <v>173</v>
      </c>
      <c r="C1038" s="1">
        <f>COUNTA(_xlfn.UNIQUE(Delivery[Delivery City]))</f>
        <v>5</v>
      </c>
      <c r="D1038" s="1" t="s">
        <v>156</v>
      </c>
      <c r="E1038" s="2">
        <v>45170.594444444447</v>
      </c>
      <c r="F1038" s="1" t="s">
        <v>14</v>
      </c>
      <c r="G1038" s="1" t="s">
        <v>126</v>
      </c>
      <c r="H1038" s="20">
        <f>IFERROR(Delivery[[#This Row],[Delivery Time (min)]]/COUNTIFS(Delivery[Driver ID],Delivery[[#This Row],[Driver ID]]),"")</f>
        <v>9</v>
      </c>
      <c r="I1038" s="17" t="str">
        <f>IFERROR((IF(COUNTIFS(Delivery[Driver ID], Delivery[[#This Row],[Driver ID]]) &lt; 16, "Under Utilized","Utilized")), "")</f>
        <v>Utilized</v>
      </c>
      <c r="J1038" s="1" t="s">
        <v>23</v>
      </c>
      <c r="K1038" s="1" t="s">
        <v>17</v>
      </c>
      <c r="L1038" s="1">
        <v>153</v>
      </c>
      <c r="M1038" s="1">
        <v>1</v>
      </c>
      <c r="N1038" s="1">
        <f>Delivery[[#This Row],[Delivery Time (min)]]-Delivery[[#This Row],[Delays (min)]]</f>
        <v>152</v>
      </c>
      <c r="O1038" s="1" t="str">
        <f>IF(Delivery[[#This Row],[Delays (min)]]&gt;0,"Delayed", "On time")</f>
        <v>Delayed</v>
      </c>
      <c r="P1038" s="1" t="str">
        <f>IF(Delivery[[#This Row],[Delays (min)]]&gt;15, "Extremely Delayed", IF(Delivery[[#This Row],[Delays (min)]]=0, "On time",  "Delayed"))</f>
        <v>Delayed</v>
      </c>
      <c r="Q1038" s="1">
        <f>COUNTA(_xlfn.UNIQUE(Delivery[Driver ID]))</f>
        <v>100</v>
      </c>
      <c r="R1038" s="1" t="s">
        <v>18</v>
      </c>
      <c r="S1038" s="1">
        <f>COUNTA(_xlfn.UNIQUE(Delivery[Route]))</f>
        <v>5</v>
      </c>
      <c r="T1038" s="1" t="s">
        <v>26</v>
      </c>
      <c r="U1038" s="1" t="s">
        <v>36</v>
      </c>
      <c r="V1038" s="1" t="s">
        <v>37</v>
      </c>
      <c r="W1038" s="2">
        <v>45170.490972222222</v>
      </c>
    </row>
    <row r="1039" spans="1:23" ht="15.75" customHeight="1" x14ac:dyDescent="0.35">
      <c r="A1039" s="1">
        <v>2038</v>
      </c>
      <c r="B1039" s="1" t="s">
        <v>679</v>
      </c>
      <c r="C1039" s="1">
        <f>COUNTA(_xlfn.UNIQUE(Delivery[Delivery City]))</f>
        <v>5</v>
      </c>
      <c r="D1039" s="1" t="s">
        <v>167</v>
      </c>
      <c r="E1039" s="2">
        <v>45172.7</v>
      </c>
      <c r="F1039" s="1" t="s">
        <v>14</v>
      </c>
      <c r="G1039" s="1" t="s">
        <v>50</v>
      </c>
      <c r="H1039" s="20">
        <f>IFERROR(Delivery[[#This Row],[Delivery Time (min)]]/COUNTIFS(Delivery[Driver ID],Delivery[[#This Row],[Driver ID]]),"")</f>
        <v>13.307692307692308</v>
      </c>
      <c r="I1039" s="17" t="str">
        <f>IFERROR((IF(COUNTIFS(Delivery[Driver ID], Delivery[[#This Row],[Driver ID]]) &lt; 16, "Under Utilized","Utilized")), "")</f>
        <v>Under Utilized</v>
      </c>
      <c r="J1039" s="1" t="s">
        <v>16</v>
      </c>
      <c r="K1039" s="1" t="s">
        <v>35</v>
      </c>
      <c r="L1039" s="1">
        <v>173</v>
      </c>
      <c r="M1039" s="1">
        <v>21</v>
      </c>
      <c r="N1039" s="1">
        <f>Delivery[[#This Row],[Delivery Time (min)]]-Delivery[[#This Row],[Delays (min)]]</f>
        <v>152</v>
      </c>
      <c r="O1039" s="1" t="str">
        <f>IF(Delivery[[#This Row],[Delays (min)]]&gt;0,"Delayed", "On time")</f>
        <v>Delayed</v>
      </c>
      <c r="P1039" s="1" t="str">
        <f>IF(Delivery[[#This Row],[Delays (min)]]&gt;15, "Extremely Delayed", IF(Delivery[[#This Row],[Delays (min)]]=0, "On time",  "Delayed"))</f>
        <v>Extremely Delayed</v>
      </c>
      <c r="Q1039" s="1">
        <f>COUNTA(_xlfn.UNIQUE(Delivery[Driver ID]))</f>
        <v>100</v>
      </c>
      <c r="R1039" s="1" t="s">
        <v>30</v>
      </c>
      <c r="S1039" s="1">
        <f>COUNTA(_xlfn.UNIQUE(Delivery[Route]))</f>
        <v>5</v>
      </c>
      <c r="T1039" s="1" t="s">
        <v>19</v>
      </c>
      <c r="U1039" s="1" t="s">
        <v>36</v>
      </c>
      <c r="V1039" s="1" t="s">
        <v>41</v>
      </c>
      <c r="W1039" s="2">
        <v>45170.413194444445</v>
      </c>
    </row>
    <row r="1040" spans="1:23" ht="15.75" customHeight="1" x14ac:dyDescent="0.35">
      <c r="A1040" s="1">
        <v>2039</v>
      </c>
      <c r="B1040" s="1" t="s">
        <v>1083</v>
      </c>
      <c r="C1040" s="1">
        <f>COUNTA(_xlfn.UNIQUE(Delivery[Delivery City]))</f>
        <v>5</v>
      </c>
      <c r="D1040" s="1" t="s">
        <v>167</v>
      </c>
      <c r="E1040" s="2">
        <v>45170.426388888889</v>
      </c>
      <c r="F1040" s="1" t="s">
        <v>14</v>
      </c>
      <c r="G1040" s="1" t="s">
        <v>22</v>
      </c>
      <c r="H1040" s="20">
        <f>IFERROR(Delivery[[#This Row],[Delivery Time (min)]]/COUNTIFS(Delivery[Driver ID],Delivery[[#This Row],[Driver ID]]),"")</f>
        <v>10.529411764705882</v>
      </c>
      <c r="I1040" s="17" t="str">
        <f>IFERROR((IF(COUNTIFS(Delivery[Driver ID], Delivery[[#This Row],[Driver ID]]) &lt; 16, "Under Utilized","Utilized")), "")</f>
        <v>Utilized</v>
      </c>
      <c r="J1040" s="1" t="s">
        <v>23</v>
      </c>
      <c r="K1040" s="1" t="s">
        <v>17</v>
      </c>
      <c r="L1040" s="1">
        <v>179</v>
      </c>
      <c r="M1040" s="1">
        <v>14</v>
      </c>
      <c r="N1040" s="1">
        <f>Delivery[[#This Row],[Delivery Time (min)]]-Delivery[[#This Row],[Delays (min)]]</f>
        <v>165</v>
      </c>
      <c r="O1040" s="1" t="str">
        <f>IF(Delivery[[#This Row],[Delays (min)]]&gt;0,"Delayed", "On time")</f>
        <v>Delayed</v>
      </c>
      <c r="P1040" s="1" t="str">
        <f>IF(Delivery[[#This Row],[Delays (min)]]&gt;15, "Extremely Delayed", IF(Delivery[[#This Row],[Delays (min)]]=0, "On time",  "Delayed"))</f>
        <v>Delayed</v>
      </c>
      <c r="Q1040" s="1">
        <f>COUNTA(_xlfn.UNIQUE(Delivery[Driver ID]))</f>
        <v>100</v>
      </c>
      <c r="R1040" s="1" t="s">
        <v>18</v>
      </c>
      <c r="S1040" s="1">
        <f>COUNTA(_xlfn.UNIQUE(Delivery[Route]))</f>
        <v>5</v>
      </c>
      <c r="T1040" s="1" t="s">
        <v>43</v>
      </c>
      <c r="U1040" s="1" t="s">
        <v>36</v>
      </c>
      <c r="V1040" s="1" t="s">
        <v>37</v>
      </c>
      <c r="W1040" s="2">
        <v>45170.737500000003</v>
      </c>
    </row>
    <row r="1041" spans="1:23" ht="15.75" customHeight="1" x14ac:dyDescent="0.35">
      <c r="A1041" s="1">
        <v>2040</v>
      </c>
      <c r="B1041" s="1" t="s">
        <v>168</v>
      </c>
      <c r="C1041" s="1">
        <f>COUNTA(_xlfn.UNIQUE(Delivery[Delivery City]))</f>
        <v>5</v>
      </c>
      <c r="D1041" s="1" t="s">
        <v>159</v>
      </c>
      <c r="E1041" s="2">
        <v>45176.563888888886</v>
      </c>
      <c r="F1041" s="1" t="s">
        <v>14</v>
      </c>
      <c r="G1041" s="1" t="s">
        <v>74</v>
      </c>
      <c r="H1041" s="20">
        <f>IFERROR(Delivery[[#This Row],[Delivery Time (min)]]/COUNTIFS(Delivery[Driver ID],Delivery[[#This Row],[Driver ID]]),"")</f>
        <v>13.166666666666666</v>
      </c>
      <c r="I1041" s="17" t="str">
        <f>IFERROR((IF(COUNTIFS(Delivery[Driver ID], Delivery[[#This Row],[Driver ID]]) &lt; 16, "Under Utilized","Utilized")), "")</f>
        <v>Utilized</v>
      </c>
      <c r="J1041" s="1" t="s">
        <v>16</v>
      </c>
      <c r="K1041" s="1" t="s">
        <v>47</v>
      </c>
      <c r="L1041" s="1">
        <v>237</v>
      </c>
      <c r="M1041" s="1">
        <v>7</v>
      </c>
      <c r="N1041" s="1">
        <f>Delivery[[#This Row],[Delivery Time (min)]]-Delivery[[#This Row],[Delays (min)]]</f>
        <v>230</v>
      </c>
      <c r="O1041" s="1" t="str">
        <f>IF(Delivery[[#This Row],[Delays (min)]]&gt;0,"Delayed", "On time")</f>
        <v>Delayed</v>
      </c>
      <c r="P1041" s="1" t="str">
        <f>IF(Delivery[[#This Row],[Delays (min)]]&gt;15, "Extremely Delayed", IF(Delivery[[#This Row],[Delays (min)]]=0, "On time",  "Delayed"))</f>
        <v>Delayed</v>
      </c>
      <c r="Q1041" s="1">
        <f>COUNTA(_xlfn.UNIQUE(Delivery[Driver ID]))</f>
        <v>100</v>
      </c>
      <c r="R1041" s="1" t="s">
        <v>25</v>
      </c>
      <c r="S1041" s="1">
        <f>COUNTA(_xlfn.UNIQUE(Delivery[Route]))</f>
        <v>5</v>
      </c>
      <c r="T1041" s="1" t="s">
        <v>19</v>
      </c>
      <c r="U1041" s="1" t="s">
        <v>36</v>
      </c>
      <c r="V1041" s="1" t="s">
        <v>21</v>
      </c>
      <c r="W1041" s="2">
        <v>45170.642361111109</v>
      </c>
    </row>
    <row r="1042" spans="1:23" ht="15.75" customHeight="1" x14ac:dyDescent="0.35">
      <c r="A1042" s="1">
        <v>2041</v>
      </c>
      <c r="B1042" s="1" t="s">
        <v>1084</v>
      </c>
      <c r="C1042" s="1">
        <f>COUNTA(_xlfn.UNIQUE(Delivery[Delivery City]))</f>
        <v>5</v>
      </c>
      <c r="D1042" s="1" t="s">
        <v>159</v>
      </c>
      <c r="E1042" s="2">
        <v>45177.443055555559</v>
      </c>
      <c r="F1042" s="1" t="s">
        <v>38</v>
      </c>
      <c r="G1042" s="1" t="s">
        <v>57</v>
      </c>
      <c r="H1042" s="20">
        <f>IFERROR(Delivery[[#This Row],[Delivery Time (min)]]/COUNTIFS(Delivery[Driver ID],Delivery[[#This Row],[Driver ID]]),"")</f>
        <v>16.76923076923077</v>
      </c>
      <c r="I1042" s="17" t="str">
        <f>IFERROR((IF(COUNTIFS(Delivery[Driver ID], Delivery[[#This Row],[Driver ID]]) &lt; 16, "Under Utilized","Utilized")), "")</f>
        <v>Under Utilized</v>
      </c>
      <c r="J1042" s="1" t="s">
        <v>16</v>
      </c>
      <c r="K1042" s="1" t="s">
        <v>29</v>
      </c>
      <c r="L1042" s="1">
        <v>218</v>
      </c>
      <c r="M1042" s="1">
        <v>28</v>
      </c>
      <c r="N1042" s="1">
        <f>Delivery[[#This Row],[Delivery Time (min)]]-Delivery[[#This Row],[Delays (min)]]</f>
        <v>190</v>
      </c>
      <c r="O1042" s="1" t="str">
        <f>IF(Delivery[[#This Row],[Delays (min)]]&gt;0,"Delayed", "On time")</f>
        <v>Delayed</v>
      </c>
      <c r="P1042" s="1" t="str">
        <f>IF(Delivery[[#This Row],[Delays (min)]]&gt;15, "Extremely Delayed", IF(Delivery[[#This Row],[Delays (min)]]=0, "On time",  "Delayed"))</f>
        <v>Extremely Delayed</v>
      </c>
      <c r="Q1042" s="1">
        <f>COUNTA(_xlfn.UNIQUE(Delivery[Driver ID]))</f>
        <v>100</v>
      </c>
      <c r="R1042" s="1" t="s">
        <v>25</v>
      </c>
      <c r="S1042" s="1">
        <f>COUNTA(_xlfn.UNIQUE(Delivery[Route]))</f>
        <v>5</v>
      </c>
      <c r="T1042" s="1" t="s">
        <v>43</v>
      </c>
      <c r="U1042" s="1" t="s">
        <v>27</v>
      </c>
      <c r="V1042" s="1" t="s">
        <v>37</v>
      </c>
      <c r="W1042" s="2">
        <v>45170.671527777777</v>
      </c>
    </row>
    <row r="1043" spans="1:23" ht="15.75" customHeight="1" x14ac:dyDescent="0.35">
      <c r="A1043" s="1">
        <v>2042</v>
      </c>
      <c r="B1043" s="1" t="s">
        <v>1085</v>
      </c>
      <c r="C1043" s="1">
        <f>COUNTA(_xlfn.UNIQUE(Delivery[Delivery City]))</f>
        <v>5</v>
      </c>
      <c r="D1043" s="1" t="s">
        <v>167</v>
      </c>
      <c r="E1043" s="2">
        <v>45174.48333333333</v>
      </c>
      <c r="F1043" s="1" t="s">
        <v>14</v>
      </c>
      <c r="G1043" s="1" t="s">
        <v>97</v>
      </c>
      <c r="H1043" s="20">
        <f>IFERROR(Delivery[[#This Row],[Delivery Time (min)]]/COUNTIFS(Delivery[Driver ID],Delivery[[#This Row],[Driver ID]]),"")</f>
        <v>14.875</v>
      </c>
      <c r="I1043" s="17" t="str">
        <f>IFERROR((IF(COUNTIFS(Delivery[Driver ID], Delivery[[#This Row],[Driver ID]]) &lt; 16, "Under Utilized","Utilized")), "")</f>
        <v>Utilized</v>
      </c>
      <c r="J1043" s="1" t="s">
        <v>23</v>
      </c>
      <c r="K1043" s="1" t="s">
        <v>35</v>
      </c>
      <c r="L1043" s="1">
        <v>238</v>
      </c>
      <c r="M1043" s="1">
        <v>8</v>
      </c>
      <c r="N1043" s="1">
        <f>Delivery[[#This Row],[Delivery Time (min)]]-Delivery[[#This Row],[Delays (min)]]</f>
        <v>230</v>
      </c>
      <c r="O1043" s="1" t="str">
        <f>IF(Delivery[[#This Row],[Delays (min)]]&gt;0,"Delayed", "On time")</f>
        <v>Delayed</v>
      </c>
      <c r="P1043" s="1" t="str">
        <f>IF(Delivery[[#This Row],[Delays (min)]]&gt;15, "Extremely Delayed", IF(Delivery[[#This Row],[Delays (min)]]=0, "On time",  "Delayed"))</f>
        <v>Delayed</v>
      </c>
      <c r="Q1043" s="1">
        <f>COUNTA(_xlfn.UNIQUE(Delivery[Driver ID]))</f>
        <v>100</v>
      </c>
      <c r="R1043" s="1" t="s">
        <v>18</v>
      </c>
      <c r="S1043" s="1">
        <f>COUNTA(_xlfn.UNIQUE(Delivery[Route]))</f>
        <v>5</v>
      </c>
      <c r="T1043" s="1" t="s">
        <v>40</v>
      </c>
      <c r="U1043" s="1" t="s">
        <v>27</v>
      </c>
      <c r="V1043" s="1" t="s">
        <v>41</v>
      </c>
      <c r="W1043" s="2">
        <v>45170.48333333333</v>
      </c>
    </row>
    <row r="1044" spans="1:23" ht="15.75" customHeight="1" x14ac:dyDescent="0.35">
      <c r="A1044" s="1">
        <v>2043</v>
      </c>
      <c r="B1044" s="1" t="s">
        <v>1086</v>
      </c>
      <c r="C1044" s="1">
        <f>COUNTA(_xlfn.UNIQUE(Delivery[Delivery City]))</f>
        <v>5</v>
      </c>
      <c r="D1044" s="1" t="s">
        <v>154</v>
      </c>
      <c r="E1044" s="2">
        <v>45172.385416666664</v>
      </c>
      <c r="F1044" s="1" t="s">
        <v>14</v>
      </c>
      <c r="G1044" s="1" t="s">
        <v>134</v>
      </c>
      <c r="H1044" s="20">
        <f>IFERROR(Delivery[[#This Row],[Delivery Time (min)]]/COUNTIFS(Delivery[Driver ID],Delivery[[#This Row],[Driver ID]]),"")</f>
        <v>10.076923076923077</v>
      </c>
      <c r="I1044" s="17" t="str">
        <f>IFERROR((IF(COUNTIFS(Delivery[Driver ID], Delivery[[#This Row],[Driver ID]]) &lt; 16, "Under Utilized","Utilized")), "")</f>
        <v>Under Utilized</v>
      </c>
      <c r="J1044" s="1" t="s">
        <v>23</v>
      </c>
      <c r="K1044" s="1" t="s">
        <v>24</v>
      </c>
      <c r="L1044" s="1">
        <v>131</v>
      </c>
      <c r="M1044" s="1">
        <v>7</v>
      </c>
      <c r="N1044" s="1">
        <f>Delivery[[#This Row],[Delivery Time (min)]]-Delivery[[#This Row],[Delays (min)]]</f>
        <v>124</v>
      </c>
      <c r="O1044" s="1" t="str">
        <f>IF(Delivery[[#This Row],[Delays (min)]]&gt;0,"Delayed", "On time")</f>
        <v>Delayed</v>
      </c>
      <c r="P1044" s="1" t="str">
        <f>IF(Delivery[[#This Row],[Delays (min)]]&gt;15, "Extremely Delayed", IF(Delivery[[#This Row],[Delays (min)]]=0, "On time",  "Delayed"))</f>
        <v>Delayed</v>
      </c>
      <c r="Q1044" s="1">
        <f>COUNTA(_xlfn.UNIQUE(Delivery[Driver ID]))</f>
        <v>100</v>
      </c>
      <c r="R1044" s="1" t="s">
        <v>18</v>
      </c>
      <c r="S1044" s="1">
        <f>COUNTA(_xlfn.UNIQUE(Delivery[Route]))</f>
        <v>5</v>
      </c>
      <c r="T1044" s="1" t="s">
        <v>32</v>
      </c>
      <c r="U1044" s="1" t="s">
        <v>20</v>
      </c>
      <c r="V1044" s="1" t="s">
        <v>37</v>
      </c>
      <c r="W1044" s="2">
        <v>45170.431250000001</v>
      </c>
    </row>
    <row r="1045" spans="1:23" ht="15.75" customHeight="1" x14ac:dyDescent="0.35">
      <c r="A1045" s="1">
        <v>2044</v>
      </c>
      <c r="B1045" s="1" t="s">
        <v>1087</v>
      </c>
      <c r="C1045" s="1">
        <f>COUNTA(_xlfn.UNIQUE(Delivery[Delivery City]))</f>
        <v>5</v>
      </c>
      <c r="D1045" s="1" t="s">
        <v>154</v>
      </c>
      <c r="E1045" s="2">
        <v>45177.375</v>
      </c>
      <c r="F1045" s="1" t="s">
        <v>14</v>
      </c>
      <c r="G1045" s="1" t="s">
        <v>116</v>
      </c>
      <c r="H1045" s="20">
        <f>IFERROR(Delivery[[#This Row],[Delivery Time (min)]]/COUNTIFS(Delivery[Driver ID],Delivery[[#This Row],[Driver ID]]),"")</f>
        <v>10.111111111111111</v>
      </c>
      <c r="I1045" s="17" t="str">
        <f>IFERROR((IF(COUNTIFS(Delivery[Driver ID], Delivery[[#This Row],[Driver ID]]) &lt; 16, "Under Utilized","Utilized")), "")</f>
        <v>Utilized</v>
      </c>
      <c r="J1045" s="1" t="s">
        <v>16</v>
      </c>
      <c r="K1045" s="1" t="s">
        <v>24</v>
      </c>
      <c r="L1045" s="1">
        <v>182</v>
      </c>
      <c r="M1045" s="1">
        <v>17</v>
      </c>
      <c r="N1045" s="1">
        <f>Delivery[[#This Row],[Delivery Time (min)]]-Delivery[[#This Row],[Delays (min)]]</f>
        <v>165</v>
      </c>
      <c r="O1045" s="1" t="str">
        <f>IF(Delivery[[#This Row],[Delays (min)]]&gt;0,"Delayed", "On time")</f>
        <v>Delayed</v>
      </c>
      <c r="P1045" s="1" t="str">
        <f>IF(Delivery[[#This Row],[Delays (min)]]&gt;15, "Extremely Delayed", IF(Delivery[[#This Row],[Delays (min)]]=0, "On time",  "Delayed"))</f>
        <v>Extremely Delayed</v>
      </c>
      <c r="Q1045" s="1">
        <f>COUNTA(_xlfn.UNIQUE(Delivery[Driver ID]))</f>
        <v>100</v>
      </c>
      <c r="R1045" s="1" t="s">
        <v>30</v>
      </c>
      <c r="S1045" s="1">
        <f>COUNTA(_xlfn.UNIQUE(Delivery[Route]))</f>
        <v>5</v>
      </c>
      <c r="T1045" s="1" t="s">
        <v>32</v>
      </c>
      <c r="U1045" s="1" t="s">
        <v>36</v>
      </c>
      <c r="V1045" s="1" t="s">
        <v>37</v>
      </c>
      <c r="W1045" s="2">
        <v>45170.65347222222</v>
      </c>
    </row>
    <row r="1046" spans="1:23" ht="15.75" customHeight="1" x14ac:dyDescent="0.35">
      <c r="A1046" s="1">
        <v>2045</v>
      </c>
      <c r="B1046" s="1" t="s">
        <v>296</v>
      </c>
      <c r="C1046" s="1">
        <f>COUNTA(_xlfn.UNIQUE(Delivery[Delivery City]))</f>
        <v>5</v>
      </c>
      <c r="D1046" s="1" t="s">
        <v>167</v>
      </c>
      <c r="E1046" s="2">
        <v>45172.418749999997</v>
      </c>
      <c r="F1046" s="1" t="s">
        <v>38</v>
      </c>
      <c r="G1046" s="1" t="s">
        <v>106</v>
      </c>
      <c r="H1046" s="20">
        <f>IFERROR(Delivery[[#This Row],[Delivery Time (min)]]/COUNTIFS(Delivery[Driver ID],Delivery[[#This Row],[Driver ID]]),"")</f>
        <v>9.2727272727272734</v>
      </c>
      <c r="I1046" s="17" t="str">
        <f>IFERROR((IF(COUNTIFS(Delivery[Driver ID], Delivery[[#This Row],[Driver ID]]) &lt; 16, "Under Utilized","Utilized")), "")</f>
        <v>Under Utilized</v>
      </c>
      <c r="J1046" s="1" t="s">
        <v>23</v>
      </c>
      <c r="K1046" s="1" t="s">
        <v>29</v>
      </c>
      <c r="L1046" s="1">
        <v>102</v>
      </c>
      <c r="M1046" s="1">
        <v>4</v>
      </c>
      <c r="N1046" s="1">
        <f>Delivery[[#This Row],[Delivery Time (min)]]-Delivery[[#This Row],[Delays (min)]]</f>
        <v>98</v>
      </c>
      <c r="O1046" s="1" t="str">
        <f>IF(Delivery[[#This Row],[Delays (min)]]&gt;0,"Delayed", "On time")</f>
        <v>Delayed</v>
      </c>
      <c r="P1046" s="1" t="str">
        <f>IF(Delivery[[#This Row],[Delays (min)]]&gt;15, "Extremely Delayed", IF(Delivery[[#This Row],[Delays (min)]]=0, "On time",  "Delayed"))</f>
        <v>Delayed</v>
      </c>
      <c r="Q1046" s="1">
        <f>COUNTA(_xlfn.UNIQUE(Delivery[Driver ID]))</f>
        <v>100</v>
      </c>
      <c r="R1046" s="1" t="s">
        <v>25</v>
      </c>
      <c r="S1046" s="1">
        <f>COUNTA(_xlfn.UNIQUE(Delivery[Route]))</f>
        <v>5</v>
      </c>
      <c r="T1046" s="1" t="s">
        <v>19</v>
      </c>
      <c r="U1046" s="1" t="s">
        <v>20</v>
      </c>
      <c r="V1046" s="1" t="s">
        <v>21</v>
      </c>
      <c r="W1046" s="2">
        <v>45170.573611111111</v>
      </c>
    </row>
    <row r="1047" spans="1:23" ht="15.75" customHeight="1" x14ac:dyDescent="0.35">
      <c r="A1047" s="1">
        <v>2046</v>
      </c>
      <c r="B1047" s="1" t="s">
        <v>1088</v>
      </c>
      <c r="C1047" s="1">
        <f>COUNTA(_xlfn.UNIQUE(Delivery[Delivery City]))</f>
        <v>5</v>
      </c>
      <c r="D1047" s="1" t="s">
        <v>156</v>
      </c>
      <c r="E1047" s="2">
        <v>45177.413194444445</v>
      </c>
      <c r="F1047" s="1" t="s">
        <v>14</v>
      </c>
      <c r="G1047" s="1" t="s">
        <v>109</v>
      </c>
      <c r="H1047" s="20">
        <f>IFERROR(Delivery[[#This Row],[Delivery Time (min)]]/COUNTIFS(Delivery[Driver ID],Delivery[[#This Row],[Driver ID]]),"")</f>
        <v>5.0999999999999996</v>
      </c>
      <c r="I1047" s="17" t="str">
        <f>IFERROR((IF(COUNTIFS(Delivery[Driver ID], Delivery[[#This Row],[Driver ID]]) &lt; 16, "Under Utilized","Utilized")), "")</f>
        <v>Utilized</v>
      </c>
      <c r="J1047" s="1" t="s">
        <v>16</v>
      </c>
      <c r="K1047" s="1" t="s">
        <v>17</v>
      </c>
      <c r="L1047" s="1">
        <v>102</v>
      </c>
      <c r="M1047" s="1">
        <v>24</v>
      </c>
      <c r="N1047" s="1">
        <f>Delivery[[#This Row],[Delivery Time (min)]]-Delivery[[#This Row],[Delays (min)]]</f>
        <v>78</v>
      </c>
      <c r="O1047" s="1" t="str">
        <f>IF(Delivery[[#This Row],[Delays (min)]]&gt;0,"Delayed", "On time")</f>
        <v>Delayed</v>
      </c>
      <c r="P1047" s="1" t="str">
        <f>IF(Delivery[[#This Row],[Delays (min)]]&gt;15, "Extremely Delayed", IF(Delivery[[#This Row],[Delays (min)]]=0, "On time",  "Delayed"))</f>
        <v>Extremely Delayed</v>
      </c>
      <c r="Q1047" s="1">
        <f>COUNTA(_xlfn.UNIQUE(Delivery[Driver ID]))</f>
        <v>100</v>
      </c>
      <c r="R1047" s="1" t="s">
        <v>30</v>
      </c>
      <c r="S1047" s="1">
        <f>COUNTA(_xlfn.UNIQUE(Delivery[Route]))</f>
        <v>5</v>
      </c>
      <c r="T1047" s="1" t="s">
        <v>26</v>
      </c>
      <c r="U1047" s="1" t="s">
        <v>20</v>
      </c>
      <c r="V1047" s="1" t="s">
        <v>41</v>
      </c>
      <c r="W1047" s="2">
        <v>45170.418749999997</v>
      </c>
    </row>
    <row r="1048" spans="1:23" ht="15.75" customHeight="1" x14ac:dyDescent="0.35">
      <c r="A1048" s="1">
        <v>2047</v>
      </c>
      <c r="B1048" s="1" t="s">
        <v>263</v>
      </c>
      <c r="C1048" s="1">
        <f>COUNTA(_xlfn.UNIQUE(Delivery[Delivery City]))</f>
        <v>5</v>
      </c>
      <c r="D1048" s="1" t="s">
        <v>159</v>
      </c>
      <c r="E1048" s="2">
        <v>45175.354166666664</v>
      </c>
      <c r="F1048" s="1" t="s">
        <v>38</v>
      </c>
      <c r="G1048" s="1" t="s">
        <v>88</v>
      </c>
      <c r="H1048" s="20">
        <f>IFERROR(Delivery[[#This Row],[Delivery Time (min)]]/COUNTIFS(Delivery[Driver ID],Delivery[[#This Row],[Driver ID]]),"")</f>
        <v>8.0666666666666664</v>
      </c>
      <c r="I1048" s="17" t="str">
        <f>IFERROR((IF(COUNTIFS(Delivery[Driver ID], Delivery[[#This Row],[Driver ID]]) &lt; 16, "Under Utilized","Utilized")), "")</f>
        <v>Under Utilized</v>
      </c>
      <c r="J1048" s="1" t="s">
        <v>23</v>
      </c>
      <c r="K1048" s="1" t="s">
        <v>24</v>
      </c>
      <c r="L1048" s="1">
        <v>121</v>
      </c>
      <c r="M1048" s="1">
        <v>0</v>
      </c>
      <c r="N1048" s="1">
        <f>Delivery[[#This Row],[Delivery Time (min)]]-Delivery[[#This Row],[Delays (min)]]</f>
        <v>121</v>
      </c>
      <c r="O1048" s="1" t="str">
        <f>IF(Delivery[[#This Row],[Delays (min)]]&gt;0,"Delayed", "On time")</f>
        <v>On time</v>
      </c>
      <c r="P1048" s="1" t="str">
        <f>IF(Delivery[[#This Row],[Delays (min)]]&gt;15, "Extremely Delayed", IF(Delivery[[#This Row],[Delays (min)]]=0, "On time",  "Delayed"))</f>
        <v>On time</v>
      </c>
      <c r="Q1048" s="1">
        <f>COUNTA(_xlfn.UNIQUE(Delivery[Driver ID]))</f>
        <v>100</v>
      </c>
      <c r="R1048" s="1" t="s">
        <v>25</v>
      </c>
      <c r="S1048" s="1">
        <f>COUNTA(_xlfn.UNIQUE(Delivery[Route]))</f>
        <v>5</v>
      </c>
      <c r="T1048" s="1" t="s">
        <v>19</v>
      </c>
      <c r="U1048" s="1" t="s">
        <v>36</v>
      </c>
      <c r="V1048" s="1" t="s">
        <v>37</v>
      </c>
      <c r="W1048" s="2">
        <v>45170.647222222222</v>
      </c>
    </row>
    <row r="1049" spans="1:23" ht="15.75" customHeight="1" x14ac:dyDescent="0.35">
      <c r="A1049" s="1">
        <v>2048</v>
      </c>
      <c r="B1049" s="1" t="s">
        <v>1089</v>
      </c>
      <c r="C1049" s="1">
        <f>COUNTA(_xlfn.UNIQUE(Delivery[Delivery City]))</f>
        <v>5</v>
      </c>
      <c r="D1049" s="1" t="s">
        <v>154</v>
      </c>
      <c r="E1049" s="2">
        <v>45175.539583333331</v>
      </c>
      <c r="F1049" s="1" t="s">
        <v>38</v>
      </c>
      <c r="G1049" s="1" t="s">
        <v>83</v>
      </c>
      <c r="H1049" s="20">
        <f>IFERROR(Delivery[[#This Row],[Delivery Time (min)]]/COUNTIFS(Delivery[Driver ID],Delivery[[#This Row],[Driver ID]]),"")</f>
        <v>16.571428571428573</v>
      </c>
      <c r="I1049" s="17" t="str">
        <f>IFERROR((IF(COUNTIFS(Delivery[Driver ID], Delivery[[#This Row],[Driver ID]]) &lt; 16, "Under Utilized","Utilized")), "")</f>
        <v>Under Utilized</v>
      </c>
      <c r="J1049" s="1" t="s">
        <v>34</v>
      </c>
      <c r="K1049" s="1" t="s">
        <v>29</v>
      </c>
      <c r="L1049" s="1">
        <v>232</v>
      </c>
      <c r="M1049" s="1">
        <v>24</v>
      </c>
      <c r="N1049" s="1">
        <f>Delivery[[#This Row],[Delivery Time (min)]]-Delivery[[#This Row],[Delays (min)]]</f>
        <v>208</v>
      </c>
      <c r="O1049" s="1" t="str">
        <f>IF(Delivery[[#This Row],[Delays (min)]]&gt;0,"Delayed", "On time")</f>
        <v>Delayed</v>
      </c>
      <c r="P1049" s="1" t="str">
        <f>IF(Delivery[[#This Row],[Delays (min)]]&gt;15, "Extremely Delayed", IF(Delivery[[#This Row],[Delays (min)]]=0, "On time",  "Delayed"))</f>
        <v>Extremely Delayed</v>
      </c>
      <c r="Q1049" s="1">
        <f>COUNTA(_xlfn.UNIQUE(Delivery[Driver ID]))</f>
        <v>100</v>
      </c>
      <c r="R1049" s="1" t="s">
        <v>30</v>
      </c>
      <c r="S1049" s="1">
        <f>COUNTA(_xlfn.UNIQUE(Delivery[Route]))</f>
        <v>5</v>
      </c>
      <c r="T1049" s="1" t="s">
        <v>26</v>
      </c>
      <c r="U1049" s="1" t="s">
        <v>20</v>
      </c>
      <c r="V1049" s="1" t="s">
        <v>37</v>
      </c>
      <c r="W1049" s="2">
        <v>45170.711111111108</v>
      </c>
    </row>
    <row r="1050" spans="1:23" ht="15.75" customHeight="1" x14ac:dyDescent="0.35">
      <c r="A1050" s="1">
        <v>2049</v>
      </c>
      <c r="B1050" s="1" t="s">
        <v>1090</v>
      </c>
      <c r="C1050" s="1">
        <f>COUNTA(_xlfn.UNIQUE(Delivery[Delivery City]))</f>
        <v>5</v>
      </c>
      <c r="D1050" s="1" t="s">
        <v>150</v>
      </c>
      <c r="E1050" s="2">
        <v>45176.470833333333</v>
      </c>
      <c r="F1050" s="1" t="s">
        <v>14</v>
      </c>
      <c r="G1050" s="1" t="s">
        <v>48</v>
      </c>
      <c r="H1050" s="20">
        <f>IFERROR(Delivery[[#This Row],[Delivery Time (min)]]/COUNTIFS(Delivery[Driver ID],Delivery[[#This Row],[Driver ID]]),"")</f>
        <v>5.2631578947368425</v>
      </c>
      <c r="I1050" s="17" t="str">
        <f>IFERROR((IF(COUNTIFS(Delivery[Driver ID], Delivery[[#This Row],[Driver ID]]) &lt; 16, "Under Utilized","Utilized")), "")</f>
        <v>Utilized</v>
      </c>
      <c r="J1050" s="1" t="s">
        <v>16</v>
      </c>
      <c r="K1050" s="1" t="s">
        <v>17</v>
      </c>
      <c r="L1050" s="1">
        <v>100</v>
      </c>
      <c r="M1050" s="1">
        <v>12</v>
      </c>
      <c r="N1050" s="1">
        <f>Delivery[[#This Row],[Delivery Time (min)]]-Delivery[[#This Row],[Delays (min)]]</f>
        <v>88</v>
      </c>
      <c r="O1050" s="1" t="str">
        <f>IF(Delivery[[#This Row],[Delays (min)]]&gt;0,"Delayed", "On time")</f>
        <v>Delayed</v>
      </c>
      <c r="P1050" s="1" t="str">
        <f>IF(Delivery[[#This Row],[Delays (min)]]&gt;15, "Extremely Delayed", IF(Delivery[[#This Row],[Delays (min)]]=0, "On time",  "Delayed"))</f>
        <v>Delayed</v>
      </c>
      <c r="Q1050" s="1">
        <f>COUNTA(_xlfn.UNIQUE(Delivery[Driver ID]))</f>
        <v>100</v>
      </c>
      <c r="R1050" s="1" t="s">
        <v>25</v>
      </c>
      <c r="S1050" s="1">
        <f>COUNTA(_xlfn.UNIQUE(Delivery[Route]))</f>
        <v>5</v>
      </c>
      <c r="T1050" s="1" t="s">
        <v>43</v>
      </c>
      <c r="U1050" s="1" t="s">
        <v>20</v>
      </c>
      <c r="V1050" s="1" t="s">
        <v>37</v>
      </c>
      <c r="W1050" s="2">
        <v>45170.700694444444</v>
      </c>
    </row>
    <row r="1051" spans="1:23" ht="15.75" customHeight="1" x14ac:dyDescent="0.35">
      <c r="A1051" s="1">
        <v>2050</v>
      </c>
      <c r="B1051" s="1" t="s">
        <v>1091</v>
      </c>
      <c r="C1051" s="1">
        <f>COUNTA(_xlfn.UNIQUE(Delivery[Delivery City]))</f>
        <v>5</v>
      </c>
      <c r="D1051" s="1" t="s">
        <v>159</v>
      </c>
      <c r="E1051" s="2">
        <v>45177.556250000001</v>
      </c>
      <c r="F1051" s="1" t="s">
        <v>38</v>
      </c>
      <c r="G1051" s="1" t="s">
        <v>108</v>
      </c>
      <c r="H1051" s="20">
        <f>IFERROR(Delivery[[#This Row],[Delivery Time (min)]]/COUNTIFS(Delivery[Driver ID],Delivery[[#This Row],[Driver ID]]),"")</f>
        <v>11.181818181818182</v>
      </c>
      <c r="I1051" s="17" t="str">
        <f>IFERROR((IF(COUNTIFS(Delivery[Driver ID], Delivery[[#This Row],[Driver ID]]) &lt; 16, "Under Utilized","Utilized")), "")</f>
        <v>Under Utilized</v>
      </c>
      <c r="J1051" s="1" t="s">
        <v>34</v>
      </c>
      <c r="K1051" s="1" t="s">
        <v>24</v>
      </c>
      <c r="L1051" s="1">
        <v>123</v>
      </c>
      <c r="M1051" s="1">
        <v>26</v>
      </c>
      <c r="N1051" s="1">
        <f>Delivery[[#This Row],[Delivery Time (min)]]-Delivery[[#This Row],[Delays (min)]]</f>
        <v>97</v>
      </c>
      <c r="O1051" s="1" t="str">
        <f>IF(Delivery[[#This Row],[Delays (min)]]&gt;0,"Delayed", "On time")</f>
        <v>Delayed</v>
      </c>
      <c r="P1051" s="1" t="str">
        <f>IF(Delivery[[#This Row],[Delays (min)]]&gt;15, "Extremely Delayed", IF(Delivery[[#This Row],[Delays (min)]]=0, "On time",  "Delayed"))</f>
        <v>Extremely Delayed</v>
      </c>
      <c r="Q1051" s="1">
        <f>COUNTA(_xlfn.UNIQUE(Delivery[Driver ID]))</f>
        <v>100</v>
      </c>
      <c r="R1051" s="1" t="s">
        <v>18</v>
      </c>
      <c r="S1051" s="1">
        <f>COUNTA(_xlfn.UNIQUE(Delivery[Route]))</f>
        <v>5</v>
      </c>
      <c r="T1051" s="1" t="s">
        <v>26</v>
      </c>
      <c r="U1051" s="1" t="s">
        <v>27</v>
      </c>
      <c r="V1051" s="1" t="s">
        <v>41</v>
      </c>
      <c r="W1051" s="2">
        <v>45170.520138888889</v>
      </c>
    </row>
    <row r="1052" spans="1:23" ht="15.75" customHeight="1" x14ac:dyDescent="0.35">
      <c r="A1052" s="1">
        <v>2051</v>
      </c>
      <c r="B1052" s="1" t="s">
        <v>1092</v>
      </c>
      <c r="C1052" s="1">
        <f>COUNTA(_xlfn.UNIQUE(Delivery[Delivery City]))</f>
        <v>5</v>
      </c>
      <c r="D1052" s="1" t="s">
        <v>150</v>
      </c>
      <c r="E1052" s="2">
        <v>45172.45416666667</v>
      </c>
      <c r="F1052" s="1" t="s">
        <v>14</v>
      </c>
      <c r="G1052" s="1" t="s">
        <v>96</v>
      </c>
      <c r="H1052" s="20">
        <f>IFERROR(Delivery[[#This Row],[Delivery Time (min)]]/COUNTIFS(Delivery[Driver ID],Delivery[[#This Row],[Driver ID]]),"")</f>
        <v>8.6470588235294112</v>
      </c>
      <c r="I1052" s="17" t="str">
        <f>IFERROR((IF(COUNTIFS(Delivery[Driver ID], Delivery[[#This Row],[Driver ID]]) &lt; 16, "Under Utilized","Utilized")), "")</f>
        <v>Utilized</v>
      </c>
      <c r="J1052" s="1" t="s">
        <v>34</v>
      </c>
      <c r="K1052" s="1" t="s">
        <v>17</v>
      </c>
      <c r="L1052" s="1">
        <v>147</v>
      </c>
      <c r="M1052" s="1">
        <v>28</v>
      </c>
      <c r="N1052" s="1">
        <f>Delivery[[#This Row],[Delivery Time (min)]]-Delivery[[#This Row],[Delays (min)]]</f>
        <v>119</v>
      </c>
      <c r="O1052" s="1" t="str">
        <f>IF(Delivery[[#This Row],[Delays (min)]]&gt;0,"Delayed", "On time")</f>
        <v>Delayed</v>
      </c>
      <c r="P1052" s="1" t="str">
        <f>IF(Delivery[[#This Row],[Delays (min)]]&gt;15, "Extremely Delayed", IF(Delivery[[#This Row],[Delays (min)]]=0, "On time",  "Delayed"))</f>
        <v>Extremely Delayed</v>
      </c>
      <c r="Q1052" s="1">
        <f>COUNTA(_xlfn.UNIQUE(Delivery[Driver ID]))</f>
        <v>100</v>
      </c>
      <c r="R1052" s="1" t="s">
        <v>30</v>
      </c>
      <c r="S1052" s="1">
        <f>COUNTA(_xlfn.UNIQUE(Delivery[Route]))</f>
        <v>5</v>
      </c>
      <c r="T1052" s="1" t="s">
        <v>40</v>
      </c>
      <c r="U1052" s="1" t="s">
        <v>36</v>
      </c>
      <c r="V1052" s="1" t="s">
        <v>37</v>
      </c>
      <c r="W1052" s="2">
        <v>45170.390972222223</v>
      </c>
    </row>
    <row r="1053" spans="1:23" ht="15.75" customHeight="1" x14ac:dyDescent="0.35">
      <c r="A1053" s="1">
        <v>2052</v>
      </c>
      <c r="B1053" s="1" t="s">
        <v>1093</v>
      </c>
      <c r="C1053" s="1">
        <f>COUNTA(_xlfn.UNIQUE(Delivery[Delivery City]))</f>
        <v>5</v>
      </c>
      <c r="D1053" s="1" t="s">
        <v>167</v>
      </c>
      <c r="E1053" s="2">
        <v>45170.34375</v>
      </c>
      <c r="F1053" s="1" t="s">
        <v>38</v>
      </c>
      <c r="G1053" s="1" t="s">
        <v>82</v>
      </c>
      <c r="H1053" s="20">
        <f>IFERROR(Delivery[[#This Row],[Delivery Time (min)]]/COUNTIFS(Delivery[Driver ID],Delivery[[#This Row],[Driver ID]]),"")</f>
        <v>6.88</v>
      </c>
      <c r="I1053" s="17" t="str">
        <f>IFERROR((IF(COUNTIFS(Delivery[Driver ID], Delivery[[#This Row],[Driver ID]]) &lt; 16, "Under Utilized","Utilized")), "")</f>
        <v>Utilized</v>
      </c>
      <c r="J1053" s="1" t="s">
        <v>16</v>
      </c>
      <c r="K1053" s="1" t="s">
        <v>29</v>
      </c>
      <c r="L1053" s="1">
        <v>172</v>
      </c>
      <c r="M1053" s="1">
        <v>3</v>
      </c>
      <c r="N1053" s="1">
        <f>Delivery[[#This Row],[Delivery Time (min)]]-Delivery[[#This Row],[Delays (min)]]</f>
        <v>169</v>
      </c>
      <c r="O1053" s="1" t="str">
        <f>IF(Delivery[[#This Row],[Delays (min)]]&gt;0,"Delayed", "On time")</f>
        <v>Delayed</v>
      </c>
      <c r="P1053" s="1" t="str">
        <f>IF(Delivery[[#This Row],[Delays (min)]]&gt;15, "Extremely Delayed", IF(Delivery[[#This Row],[Delays (min)]]=0, "On time",  "Delayed"))</f>
        <v>Delayed</v>
      </c>
      <c r="Q1053" s="1">
        <f>COUNTA(_xlfn.UNIQUE(Delivery[Driver ID]))</f>
        <v>100</v>
      </c>
      <c r="R1053" s="1" t="s">
        <v>30</v>
      </c>
      <c r="S1053" s="1">
        <f>COUNTA(_xlfn.UNIQUE(Delivery[Route]))</f>
        <v>5</v>
      </c>
      <c r="T1053" s="1" t="s">
        <v>40</v>
      </c>
      <c r="U1053" s="1" t="s">
        <v>20</v>
      </c>
      <c r="V1053" s="1" t="s">
        <v>41</v>
      </c>
      <c r="W1053" s="2">
        <v>45170.456250000003</v>
      </c>
    </row>
    <row r="1054" spans="1:23" ht="15.75" customHeight="1" x14ac:dyDescent="0.35">
      <c r="A1054" s="1">
        <v>2053</v>
      </c>
      <c r="B1054" s="1" t="s">
        <v>1094</v>
      </c>
      <c r="C1054" s="1">
        <f>COUNTA(_xlfn.UNIQUE(Delivery[Delivery City]))</f>
        <v>5</v>
      </c>
      <c r="D1054" s="1" t="s">
        <v>167</v>
      </c>
      <c r="E1054" s="2">
        <v>45174.34652777778</v>
      </c>
      <c r="F1054" s="1" t="s">
        <v>14</v>
      </c>
      <c r="G1054" s="1" t="s">
        <v>124</v>
      </c>
      <c r="H1054" s="20">
        <f>IFERROR(Delivery[[#This Row],[Delivery Time (min)]]/COUNTIFS(Delivery[Driver ID],Delivery[[#This Row],[Driver ID]]),"")</f>
        <v>10.818181818181818</v>
      </c>
      <c r="I1054" s="17" t="str">
        <f>IFERROR((IF(COUNTIFS(Delivery[Driver ID], Delivery[[#This Row],[Driver ID]]) &lt; 16, "Under Utilized","Utilized")), "")</f>
        <v>Utilized</v>
      </c>
      <c r="J1054" s="1" t="s">
        <v>23</v>
      </c>
      <c r="K1054" s="1" t="s">
        <v>24</v>
      </c>
      <c r="L1054" s="1">
        <v>238</v>
      </c>
      <c r="M1054" s="1">
        <v>29</v>
      </c>
      <c r="N1054" s="1">
        <f>Delivery[[#This Row],[Delivery Time (min)]]-Delivery[[#This Row],[Delays (min)]]</f>
        <v>209</v>
      </c>
      <c r="O1054" s="1" t="str">
        <f>IF(Delivery[[#This Row],[Delays (min)]]&gt;0,"Delayed", "On time")</f>
        <v>Delayed</v>
      </c>
      <c r="P1054" s="1" t="str">
        <f>IF(Delivery[[#This Row],[Delays (min)]]&gt;15, "Extremely Delayed", IF(Delivery[[#This Row],[Delays (min)]]=0, "On time",  "Delayed"))</f>
        <v>Extremely Delayed</v>
      </c>
      <c r="Q1054" s="1">
        <f>COUNTA(_xlfn.UNIQUE(Delivery[Driver ID]))</f>
        <v>100</v>
      </c>
      <c r="R1054" s="1" t="s">
        <v>25</v>
      </c>
      <c r="S1054" s="1">
        <f>COUNTA(_xlfn.UNIQUE(Delivery[Route]))</f>
        <v>5</v>
      </c>
      <c r="T1054" s="1" t="s">
        <v>32</v>
      </c>
      <c r="U1054" s="1" t="s">
        <v>36</v>
      </c>
      <c r="V1054" s="1" t="s">
        <v>37</v>
      </c>
      <c r="W1054" s="2">
        <v>45170.460416666669</v>
      </c>
    </row>
    <row r="1055" spans="1:23" ht="15.75" customHeight="1" x14ac:dyDescent="0.35">
      <c r="A1055" s="1">
        <v>2054</v>
      </c>
      <c r="B1055" s="1" t="s">
        <v>682</v>
      </c>
      <c r="C1055" s="1">
        <f>COUNTA(_xlfn.UNIQUE(Delivery[Delivery City]))</f>
        <v>5</v>
      </c>
      <c r="D1055" s="1" t="s">
        <v>159</v>
      </c>
      <c r="E1055" s="2">
        <v>45174.620833333334</v>
      </c>
      <c r="F1055" s="1" t="s">
        <v>38</v>
      </c>
      <c r="G1055" s="1" t="s">
        <v>125</v>
      </c>
      <c r="H1055" s="20">
        <f>IFERROR(Delivery[[#This Row],[Delivery Time (min)]]/COUNTIFS(Delivery[Driver ID],Delivery[[#This Row],[Driver ID]]),"")</f>
        <v>10.923076923076923</v>
      </c>
      <c r="I1055" s="17" t="str">
        <f>IFERROR((IF(COUNTIFS(Delivery[Driver ID], Delivery[[#This Row],[Driver ID]]) &lt; 16, "Under Utilized","Utilized")), "")</f>
        <v>Under Utilized</v>
      </c>
      <c r="J1055" s="1" t="s">
        <v>23</v>
      </c>
      <c r="K1055" s="1" t="s">
        <v>47</v>
      </c>
      <c r="L1055" s="1">
        <v>142</v>
      </c>
      <c r="M1055" s="1">
        <v>22</v>
      </c>
      <c r="N1055" s="1">
        <f>Delivery[[#This Row],[Delivery Time (min)]]-Delivery[[#This Row],[Delays (min)]]</f>
        <v>120</v>
      </c>
      <c r="O1055" s="1" t="str">
        <f>IF(Delivery[[#This Row],[Delays (min)]]&gt;0,"Delayed", "On time")</f>
        <v>Delayed</v>
      </c>
      <c r="P1055" s="1" t="str">
        <f>IF(Delivery[[#This Row],[Delays (min)]]&gt;15, "Extremely Delayed", IF(Delivery[[#This Row],[Delays (min)]]=0, "On time",  "Delayed"))</f>
        <v>Extremely Delayed</v>
      </c>
      <c r="Q1055" s="1">
        <f>COUNTA(_xlfn.UNIQUE(Delivery[Driver ID]))</f>
        <v>100</v>
      </c>
      <c r="R1055" s="1" t="s">
        <v>25</v>
      </c>
      <c r="S1055" s="1">
        <f>COUNTA(_xlfn.UNIQUE(Delivery[Route]))</f>
        <v>5</v>
      </c>
      <c r="T1055" s="1" t="s">
        <v>19</v>
      </c>
      <c r="U1055" s="1" t="s">
        <v>36</v>
      </c>
      <c r="V1055" s="1" t="s">
        <v>37</v>
      </c>
      <c r="W1055" s="2">
        <v>45170.376388888886</v>
      </c>
    </row>
    <row r="1056" spans="1:23" ht="15.75" customHeight="1" x14ac:dyDescent="0.35">
      <c r="A1056" s="1">
        <v>2055</v>
      </c>
      <c r="B1056" s="1" t="s">
        <v>1095</v>
      </c>
      <c r="C1056" s="1">
        <f>COUNTA(_xlfn.UNIQUE(Delivery[Delivery City]))</f>
        <v>5</v>
      </c>
      <c r="D1056" s="1" t="s">
        <v>159</v>
      </c>
      <c r="E1056" s="2">
        <v>45171.624305555553</v>
      </c>
      <c r="F1056" s="1" t="s">
        <v>38</v>
      </c>
      <c r="G1056" s="1" t="s">
        <v>121</v>
      </c>
      <c r="H1056" s="20">
        <f>IFERROR(Delivery[[#This Row],[Delivery Time (min)]]/COUNTIFS(Delivery[Driver ID],Delivery[[#This Row],[Driver ID]]),"")</f>
        <v>6.5714285714285712</v>
      </c>
      <c r="I1056" s="17" t="str">
        <f>IFERROR((IF(COUNTIFS(Delivery[Driver ID], Delivery[[#This Row],[Driver ID]]) &lt; 16, "Under Utilized","Utilized")), "")</f>
        <v>Under Utilized</v>
      </c>
      <c r="J1056" s="1" t="s">
        <v>16</v>
      </c>
      <c r="K1056" s="1" t="s">
        <v>29</v>
      </c>
      <c r="L1056" s="1">
        <v>92</v>
      </c>
      <c r="M1056" s="1">
        <v>29</v>
      </c>
      <c r="N1056" s="1">
        <f>Delivery[[#This Row],[Delivery Time (min)]]-Delivery[[#This Row],[Delays (min)]]</f>
        <v>63</v>
      </c>
      <c r="O1056" s="1" t="str">
        <f>IF(Delivery[[#This Row],[Delays (min)]]&gt;0,"Delayed", "On time")</f>
        <v>Delayed</v>
      </c>
      <c r="P1056" s="1" t="str">
        <f>IF(Delivery[[#This Row],[Delays (min)]]&gt;15, "Extremely Delayed", IF(Delivery[[#This Row],[Delays (min)]]=0, "On time",  "Delayed"))</f>
        <v>Extremely Delayed</v>
      </c>
      <c r="Q1056" s="1">
        <f>COUNTA(_xlfn.UNIQUE(Delivery[Driver ID]))</f>
        <v>100</v>
      </c>
      <c r="R1056" s="1" t="s">
        <v>25</v>
      </c>
      <c r="S1056" s="1">
        <f>COUNTA(_xlfn.UNIQUE(Delivery[Route]))</f>
        <v>5</v>
      </c>
      <c r="T1056" s="1" t="s">
        <v>40</v>
      </c>
      <c r="U1056" s="1" t="s">
        <v>20</v>
      </c>
      <c r="V1056" s="1" t="s">
        <v>41</v>
      </c>
      <c r="W1056" s="2">
        <v>45170.676388888889</v>
      </c>
    </row>
    <row r="1057" spans="1:23" ht="15.75" customHeight="1" x14ac:dyDescent="0.35">
      <c r="A1057" s="1">
        <v>2056</v>
      </c>
      <c r="B1057" s="1" t="s">
        <v>1096</v>
      </c>
      <c r="C1057" s="1">
        <f>COUNTA(_xlfn.UNIQUE(Delivery[Delivery City]))</f>
        <v>5</v>
      </c>
      <c r="D1057" s="1" t="s">
        <v>167</v>
      </c>
      <c r="E1057" s="2">
        <v>45173.448611111111</v>
      </c>
      <c r="F1057" s="1" t="s">
        <v>14</v>
      </c>
      <c r="G1057" s="1" t="s">
        <v>111</v>
      </c>
      <c r="H1057" s="20">
        <f>IFERROR(Delivery[[#This Row],[Delivery Time (min)]]/COUNTIFS(Delivery[Driver ID],Delivery[[#This Row],[Driver ID]]),"")</f>
        <v>16.09090909090909</v>
      </c>
      <c r="I1057" s="17" t="str">
        <f>IFERROR((IF(COUNTIFS(Delivery[Driver ID], Delivery[[#This Row],[Driver ID]]) &lt; 16, "Under Utilized","Utilized")), "")</f>
        <v>Under Utilized</v>
      </c>
      <c r="J1057" s="1" t="s">
        <v>23</v>
      </c>
      <c r="K1057" s="1" t="s">
        <v>29</v>
      </c>
      <c r="L1057" s="1">
        <v>177</v>
      </c>
      <c r="M1057" s="1">
        <v>18</v>
      </c>
      <c r="N1057" s="1">
        <f>Delivery[[#This Row],[Delivery Time (min)]]-Delivery[[#This Row],[Delays (min)]]</f>
        <v>159</v>
      </c>
      <c r="O1057" s="1" t="str">
        <f>IF(Delivery[[#This Row],[Delays (min)]]&gt;0,"Delayed", "On time")</f>
        <v>Delayed</v>
      </c>
      <c r="P1057" s="1" t="str">
        <f>IF(Delivery[[#This Row],[Delays (min)]]&gt;15, "Extremely Delayed", IF(Delivery[[#This Row],[Delays (min)]]=0, "On time",  "Delayed"))</f>
        <v>Extremely Delayed</v>
      </c>
      <c r="Q1057" s="1">
        <f>COUNTA(_xlfn.UNIQUE(Delivery[Driver ID]))</f>
        <v>100</v>
      </c>
      <c r="R1057" s="1" t="s">
        <v>25</v>
      </c>
      <c r="S1057" s="1">
        <f>COUNTA(_xlfn.UNIQUE(Delivery[Route]))</f>
        <v>5</v>
      </c>
      <c r="T1057" s="1" t="s">
        <v>40</v>
      </c>
      <c r="U1057" s="1" t="s">
        <v>36</v>
      </c>
      <c r="V1057" s="1" t="s">
        <v>37</v>
      </c>
      <c r="W1057" s="2">
        <v>45170.51666666667</v>
      </c>
    </row>
    <row r="1058" spans="1:23" ht="15.75" customHeight="1" x14ac:dyDescent="0.35">
      <c r="A1058" s="1">
        <v>2057</v>
      </c>
      <c r="B1058" s="1" t="s">
        <v>1097</v>
      </c>
      <c r="C1058" s="1">
        <f>COUNTA(_xlfn.UNIQUE(Delivery[Delivery City]))</f>
        <v>5</v>
      </c>
      <c r="D1058" s="1" t="s">
        <v>150</v>
      </c>
      <c r="E1058" s="2">
        <v>45170.369444444441</v>
      </c>
      <c r="F1058" s="1" t="s">
        <v>38</v>
      </c>
      <c r="G1058" s="1" t="s">
        <v>103</v>
      </c>
      <c r="H1058" s="20">
        <f>IFERROR(Delivery[[#This Row],[Delivery Time (min)]]/COUNTIFS(Delivery[Driver ID],Delivery[[#This Row],[Driver ID]]),"")</f>
        <v>5.9</v>
      </c>
      <c r="I1058" s="17" t="str">
        <f>IFERROR((IF(COUNTIFS(Delivery[Driver ID], Delivery[[#This Row],[Driver ID]]) &lt; 16, "Under Utilized","Utilized")), "")</f>
        <v>Utilized</v>
      </c>
      <c r="J1058" s="1" t="s">
        <v>23</v>
      </c>
      <c r="K1058" s="1" t="s">
        <v>29</v>
      </c>
      <c r="L1058" s="1">
        <v>118</v>
      </c>
      <c r="M1058" s="1">
        <v>2</v>
      </c>
      <c r="N1058" s="1">
        <f>Delivery[[#This Row],[Delivery Time (min)]]-Delivery[[#This Row],[Delays (min)]]</f>
        <v>116</v>
      </c>
      <c r="O1058" s="1" t="str">
        <f>IF(Delivery[[#This Row],[Delays (min)]]&gt;0,"Delayed", "On time")</f>
        <v>Delayed</v>
      </c>
      <c r="P1058" s="1" t="str">
        <f>IF(Delivery[[#This Row],[Delays (min)]]&gt;15, "Extremely Delayed", IF(Delivery[[#This Row],[Delays (min)]]=0, "On time",  "Delayed"))</f>
        <v>Delayed</v>
      </c>
      <c r="Q1058" s="1">
        <f>COUNTA(_xlfn.UNIQUE(Delivery[Driver ID]))</f>
        <v>100</v>
      </c>
      <c r="R1058" s="1" t="s">
        <v>25</v>
      </c>
      <c r="S1058" s="1">
        <f>COUNTA(_xlfn.UNIQUE(Delivery[Route]))</f>
        <v>5</v>
      </c>
      <c r="T1058" s="1" t="s">
        <v>43</v>
      </c>
      <c r="U1058" s="1" t="s">
        <v>36</v>
      </c>
      <c r="V1058" s="1" t="s">
        <v>37</v>
      </c>
      <c r="W1058" s="2">
        <v>45170.731944444444</v>
      </c>
    </row>
    <row r="1059" spans="1:23" ht="15.75" customHeight="1" x14ac:dyDescent="0.35">
      <c r="A1059" s="1">
        <v>2058</v>
      </c>
      <c r="B1059" s="1" t="s">
        <v>1098</v>
      </c>
      <c r="C1059" s="1">
        <f>COUNTA(_xlfn.UNIQUE(Delivery[Delivery City]))</f>
        <v>5</v>
      </c>
      <c r="D1059" s="1" t="s">
        <v>150</v>
      </c>
      <c r="E1059" s="2">
        <v>45175.456250000003</v>
      </c>
      <c r="F1059" s="1" t="s">
        <v>38</v>
      </c>
      <c r="G1059" s="1" t="s">
        <v>113</v>
      </c>
      <c r="H1059" s="20">
        <f>IFERROR(Delivery[[#This Row],[Delivery Time (min)]]/COUNTIFS(Delivery[Driver ID],Delivery[[#This Row],[Driver ID]]),"")</f>
        <v>7.0555555555555554</v>
      </c>
      <c r="I1059" s="17" t="str">
        <f>IFERROR((IF(COUNTIFS(Delivery[Driver ID], Delivery[[#This Row],[Driver ID]]) &lt; 16, "Under Utilized","Utilized")), "")</f>
        <v>Utilized</v>
      </c>
      <c r="J1059" s="1" t="s">
        <v>16</v>
      </c>
      <c r="K1059" s="1" t="s">
        <v>47</v>
      </c>
      <c r="L1059" s="1">
        <v>127</v>
      </c>
      <c r="M1059" s="1">
        <v>22</v>
      </c>
      <c r="N1059" s="1">
        <f>Delivery[[#This Row],[Delivery Time (min)]]-Delivery[[#This Row],[Delays (min)]]</f>
        <v>105</v>
      </c>
      <c r="O1059" s="1" t="str">
        <f>IF(Delivery[[#This Row],[Delays (min)]]&gt;0,"Delayed", "On time")</f>
        <v>Delayed</v>
      </c>
      <c r="P1059" s="1" t="str">
        <f>IF(Delivery[[#This Row],[Delays (min)]]&gt;15, "Extremely Delayed", IF(Delivery[[#This Row],[Delays (min)]]=0, "On time",  "Delayed"))</f>
        <v>Extremely Delayed</v>
      </c>
      <c r="Q1059" s="1">
        <f>COUNTA(_xlfn.UNIQUE(Delivery[Driver ID]))</f>
        <v>100</v>
      </c>
      <c r="R1059" s="1" t="s">
        <v>25</v>
      </c>
      <c r="S1059" s="1">
        <f>COUNTA(_xlfn.UNIQUE(Delivery[Route]))</f>
        <v>5</v>
      </c>
      <c r="T1059" s="1" t="s">
        <v>32</v>
      </c>
      <c r="U1059" s="1" t="s">
        <v>20</v>
      </c>
      <c r="V1059" s="1" t="s">
        <v>41</v>
      </c>
      <c r="W1059" s="2">
        <v>45170.465277777781</v>
      </c>
    </row>
    <row r="1060" spans="1:23" ht="15.75" customHeight="1" x14ac:dyDescent="0.35">
      <c r="A1060" s="1">
        <v>2059</v>
      </c>
      <c r="B1060" s="1" t="s">
        <v>1099</v>
      </c>
      <c r="C1060" s="1">
        <f>COUNTA(_xlfn.UNIQUE(Delivery[Delivery City]))</f>
        <v>5</v>
      </c>
      <c r="D1060" s="1" t="s">
        <v>156</v>
      </c>
      <c r="E1060" s="2">
        <v>45171.380555555559</v>
      </c>
      <c r="F1060" s="1" t="s">
        <v>14</v>
      </c>
      <c r="G1060" s="1" t="s">
        <v>134</v>
      </c>
      <c r="H1060" s="20">
        <f>IFERROR(Delivery[[#This Row],[Delivery Time (min)]]/COUNTIFS(Delivery[Driver ID],Delivery[[#This Row],[Driver ID]]),"")</f>
        <v>14.076923076923077</v>
      </c>
      <c r="I1060" s="17" t="str">
        <f>IFERROR((IF(COUNTIFS(Delivery[Driver ID], Delivery[[#This Row],[Driver ID]]) &lt; 16, "Under Utilized","Utilized")), "")</f>
        <v>Under Utilized</v>
      </c>
      <c r="J1060" s="1" t="s">
        <v>16</v>
      </c>
      <c r="K1060" s="1" t="s">
        <v>24</v>
      </c>
      <c r="L1060" s="1">
        <v>183</v>
      </c>
      <c r="M1060" s="1">
        <v>14</v>
      </c>
      <c r="N1060" s="1">
        <f>Delivery[[#This Row],[Delivery Time (min)]]-Delivery[[#This Row],[Delays (min)]]</f>
        <v>169</v>
      </c>
      <c r="O1060" s="1" t="str">
        <f>IF(Delivery[[#This Row],[Delays (min)]]&gt;0,"Delayed", "On time")</f>
        <v>Delayed</v>
      </c>
      <c r="P1060" s="1" t="str">
        <f>IF(Delivery[[#This Row],[Delays (min)]]&gt;15, "Extremely Delayed", IF(Delivery[[#This Row],[Delays (min)]]=0, "On time",  "Delayed"))</f>
        <v>Delayed</v>
      </c>
      <c r="Q1060" s="1">
        <f>COUNTA(_xlfn.UNIQUE(Delivery[Driver ID]))</f>
        <v>100</v>
      </c>
      <c r="R1060" s="1" t="s">
        <v>30</v>
      </c>
      <c r="S1060" s="1">
        <f>COUNTA(_xlfn.UNIQUE(Delivery[Route]))</f>
        <v>5</v>
      </c>
      <c r="T1060" s="1" t="s">
        <v>19</v>
      </c>
      <c r="U1060" s="1" t="s">
        <v>27</v>
      </c>
      <c r="V1060" s="1" t="s">
        <v>21</v>
      </c>
      <c r="W1060" s="2">
        <v>45170.390277777777</v>
      </c>
    </row>
    <row r="1061" spans="1:23" ht="15.75" customHeight="1" x14ac:dyDescent="0.35">
      <c r="A1061" s="1">
        <v>2060</v>
      </c>
      <c r="B1061" s="1" t="s">
        <v>1100</v>
      </c>
      <c r="C1061" s="1">
        <f>COUNTA(_xlfn.UNIQUE(Delivery[Delivery City]))</f>
        <v>5</v>
      </c>
      <c r="D1061" s="1" t="s">
        <v>150</v>
      </c>
      <c r="E1061" s="2">
        <v>45177.490277777775</v>
      </c>
      <c r="F1061" s="1" t="s">
        <v>38</v>
      </c>
      <c r="G1061" s="1" t="s">
        <v>130</v>
      </c>
      <c r="H1061" s="20">
        <f>IFERROR(Delivery[[#This Row],[Delivery Time (min)]]/COUNTIFS(Delivery[Driver ID],Delivery[[#This Row],[Driver ID]]),"")</f>
        <v>9.3125</v>
      </c>
      <c r="I1061" s="17" t="str">
        <f>IFERROR((IF(COUNTIFS(Delivery[Driver ID], Delivery[[#This Row],[Driver ID]]) &lt; 16, "Under Utilized","Utilized")), "")</f>
        <v>Utilized</v>
      </c>
      <c r="J1061" s="1" t="s">
        <v>34</v>
      </c>
      <c r="K1061" s="1" t="s">
        <v>17</v>
      </c>
      <c r="L1061" s="1">
        <v>149</v>
      </c>
      <c r="M1061" s="1">
        <v>29</v>
      </c>
      <c r="N1061" s="1">
        <f>Delivery[[#This Row],[Delivery Time (min)]]-Delivery[[#This Row],[Delays (min)]]</f>
        <v>120</v>
      </c>
      <c r="O1061" s="1" t="str">
        <f>IF(Delivery[[#This Row],[Delays (min)]]&gt;0,"Delayed", "On time")</f>
        <v>Delayed</v>
      </c>
      <c r="P1061" s="1" t="str">
        <f>IF(Delivery[[#This Row],[Delays (min)]]&gt;15, "Extremely Delayed", IF(Delivery[[#This Row],[Delays (min)]]=0, "On time",  "Delayed"))</f>
        <v>Extremely Delayed</v>
      </c>
      <c r="Q1061" s="1">
        <f>COUNTA(_xlfn.UNIQUE(Delivery[Driver ID]))</f>
        <v>100</v>
      </c>
      <c r="R1061" s="1" t="s">
        <v>18</v>
      </c>
      <c r="S1061" s="1">
        <f>COUNTA(_xlfn.UNIQUE(Delivery[Route]))</f>
        <v>5</v>
      </c>
      <c r="T1061" s="1" t="s">
        <v>19</v>
      </c>
      <c r="U1061" s="1" t="s">
        <v>20</v>
      </c>
      <c r="V1061" s="1" t="s">
        <v>41</v>
      </c>
      <c r="W1061" s="2">
        <v>45170.53402777778</v>
      </c>
    </row>
    <row r="1062" spans="1:23" ht="15.75" customHeight="1" x14ac:dyDescent="0.35">
      <c r="A1062" s="1">
        <v>2061</v>
      </c>
      <c r="B1062" s="1" t="s">
        <v>1101</v>
      </c>
      <c r="C1062" s="1">
        <f>COUNTA(_xlfn.UNIQUE(Delivery[Delivery City]))</f>
        <v>5</v>
      </c>
      <c r="D1062" s="1" t="s">
        <v>159</v>
      </c>
      <c r="E1062" s="2">
        <v>45176.57916666667</v>
      </c>
      <c r="F1062" s="1" t="s">
        <v>38</v>
      </c>
      <c r="G1062" s="1" t="s">
        <v>110</v>
      </c>
      <c r="H1062" s="20">
        <f>IFERROR(Delivery[[#This Row],[Delivery Time (min)]]/COUNTIFS(Delivery[Driver ID],Delivery[[#This Row],[Driver ID]]),"")</f>
        <v>9.6666666666666661</v>
      </c>
      <c r="I1062" s="17" t="str">
        <f>IFERROR((IF(COUNTIFS(Delivery[Driver ID], Delivery[[#This Row],[Driver ID]]) &lt; 16, "Under Utilized","Utilized")), "")</f>
        <v>Under Utilized</v>
      </c>
      <c r="J1062" s="1" t="s">
        <v>23</v>
      </c>
      <c r="K1062" s="1" t="s">
        <v>24</v>
      </c>
      <c r="L1062" s="1">
        <v>145</v>
      </c>
      <c r="M1062" s="1">
        <v>6</v>
      </c>
      <c r="N1062" s="1">
        <f>Delivery[[#This Row],[Delivery Time (min)]]-Delivery[[#This Row],[Delays (min)]]</f>
        <v>139</v>
      </c>
      <c r="O1062" s="1" t="str">
        <f>IF(Delivery[[#This Row],[Delays (min)]]&gt;0,"Delayed", "On time")</f>
        <v>Delayed</v>
      </c>
      <c r="P1062" s="1" t="str">
        <f>IF(Delivery[[#This Row],[Delays (min)]]&gt;15, "Extremely Delayed", IF(Delivery[[#This Row],[Delays (min)]]=0, "On time",  "Delayed"))</f>
        <v>Delayed</v>
      </c>
      <c r="Q1062" s="1">
        <f>COUNTA(_xlfn.UNIQUE(Delivery[Driver ID]))</f>
        <v>100</v>
      </c>
      <c r="R1062" s="1" t="s">
        <v>30</v>
      </c>
      <c r="S1062" s="1">
        <f>COUNTA(_xlfn.UNIQUE(Delivery[Route]))</f>
        <v>5</v>
      </c>
      <c r="T1062" s="1" t="s">
        <v>43</v>
      </c>
      <c r="U1062" s="1" t="s">
        <v>20</v>
      </c>
      <c r="V1062" s="1" t="s">
        <v>37</v>
      </c>
      <c r="W1062" s="2">
        <v>45170.720833333333</v>
      </c>
    </row>
    <row r="1063" spans="1:23" ht="15.75" customHeight="1" x14ac:dyDescent="0.35">
      <c r="A1063" s="1">
        <v>2062</v>
      </c>
      <c r="B1063" s="1" t="s">
        <v>1102</v>
      </c>
      <c r="C1063" s="1">
        <f>COUNTA(_xlfn.UNIQUE(Delivery[Delivery City]))</f>
        <v>5</v>
      </c>
      <c r="D1063" s="1" t="s">
        <v>154</v>
      </c>
      <c r="E1063" s="2">
        <v>45176.564583333333</v>
      </c>
      <c r="F1063" s="1" t="s">
        <v>38</v>
      </c>
      <c r="G1063" s="1" t="s">
        <v>28</v>
      </c>
      <c r="H1063" s="20">
        <f>IFERROR(Delivery[[#This Row],[Delivery Time (min)]]/COUNTIFS(Delivery[Driver ID],Delivery[[#This Row],[Driver ID]]),"")</f>
        <v>10.266666666666667</v>
      </c>
      <c r="I1063" s="17" t="str">
        <f>IFERROR((IF(COUNTIFS(Delivery[Driver ID], Delivery[[#This Row],[Driver ID]]) &lt; 16, "Under Utilized","Utilized")), "")</f>
        <v>Under Utilized</v>
      </c>
      <c r="J1063" s="1" t="s">
        <v>34</v>
      </c>
      <c r="K1063" s="1" t="s">
        <v>17</v>
      </c>
      <c r="L1063" s="1">
        <v>154</v>
      </c>
      <c r="M1063" s="1">
        <v>4</v>
      </c>
      <c r="N1063" s="1">
        <f>Delivery[[#This Row],[Delivery Time (min)]]-Delivery[[#This Row],[Delays (min)]]</f>
        <v>150</v>
      </c>
      <c r="O1063" s="1" t="str">
        <f>IF(Delivery[[#This Row],[Delays (min)]]&gt;0,"Delayed", "On time")</f>
        <v>Delayed</v>
      </c>
      <c r="P1063" s="1" t="str">
        <f>IF(Delivery[[#This Row],[Delays (min)]]&gt;15, "Extremely Delayed", IF(Delivery[[#This Row],[Delays (min)]]=0, "On time",  "Delayed"))</f>
        <v>Delayed</v>
      </c>
      <c r="Q1063" s="1">
        <f>COUNTA(_xlfn.UNIQUE(Delivery[Driver ID]))</f>
        <v>100</v>
      </c>
      <c r="R1063" s="1" t="s">
        <v>18</v>
      </c>
      <c r="S1063" s="1">
        <f>COUNTA(_xlfn.UNIQUE(Delivery[Route]))</f>
        <v>5</v>
      </c>
      <c r="T1063" s="1" t="s">
        <v>26</v>
      </c>
      <c r="U1063" s="1" t="s">
        <v>20</v>
      </c>
      <c r="V1063" s="1" t="s">
        <v>37</v>
      </c>
      <c r="W1063" s="2">
        <v>45170.619444444441</v>
      </c>
    </row>
    <row r="1064" spans="1:23" ht="15.75" customHeight="1" x14ac:dyDescent="0.35">
      <c r="A1064" s="1">
        <v>2063</v>
      </c>
      <c r="B1064" s="1" t="s">
        <v>1103</v>
      </c>
      <c r="C1064" s="1">
        <f>COUNTA(_xlfn.UNIQUE(Delivery[Delivery City]))</f>
        <v>5</v>
      </c>
      <c r="D1064" s="1" t="s">
        <v>159</v>
      </c>
      <c r="E1064" s="2">
        <v>45175.472916666666</v>
      </c>
      <c r="F1064" s="1" t="s">
        <v>38</v>
      </c>
      <c r="G1064" s="1" t="s">
        <v>130</v>
      </c>
      <c r="H1064" s="20">
        <f>IFERROR(Delivery[[#This Row],[Delivery Time (min)]]/COUNTIFS(Delivery[Driver ID],Delivery[[#This Row],[Driver ID]]),"")</f>
        <v>8.4375</v>
      </c>
      <c r="I1064" s="17" t="str">
        <f>IFERROR((IF(COUNTIFS(Delivery[Driver ID], Delivery[[#This Row],[Driver ID]]) &lt; 16, "Under Utilized","Utilized")), "")</f>
        <v>Utilized</v>
      </c>
      <c r="J1064" s="1" t="s">
        <v>16</v>
      </c>
      <c r="K1064" s="1" t="s">
        <v>47</v>
      </c>
      <c r="L1064" s="1">
        <v>135</v>
      </c>
      <c r="M1064" s="1">
        <v>24</v>
      </c>
      <c r="N1064" s="1">
        <f>Delivery[[#This Row],[Delivery Time (min)]]-Delivery[[#This Row],[Delays (min)]]</f>
        <v>111</v>
      </c>
      <c r="O1064" s="1" t="str">
        <f>IF(Delivery[[#This Row],[Delays (min)]]&gt;0,"Delayed", "On time")</f>
        <v>Delayed</v>
      </c>
      <c r="P1064" s="1" t="str">
        <f>IF(Delivery[[#This Row],[Delays (min)]]&gt;15, "Extremely Delayed", IF(Delivery[[#This Row],[Delays (min)]]=0, "On time",  "Delayed"))</f>
        <v>Extremely Delayed</v>
      </c>
      <c r="Q1064" s="1">
        <f>COUNTA(_xlfn.UNIQUE(Delivery[Driver ID]))</f>
        <v>100</v>
      </c>
      <c r="R1064" s="1" t="s">
        <v>30</v>
      </c>
      <c r="S1064" s="1">
        <f>COUNTA(_xlfn.UNIQUE(Delivery[Route]))</f>
        <v>5</v>
      </c>
      <c r="T1064" s="1" t="s">
        <v>40</v>
      </c>
      <c r="U1064" s="1" t="s">
        <v>36</v>
      </c>
      <c r="V1064" s="1" t="s">
        <v>21</v>
      </c>
      <c r="W1064" s="2">
        <v>45170.470833333333</v>
      </c>
    </row>
    <row r="1065" spans="1:23" ht="15.75" customHeight="1" x14ac:dyDescent="0.35">
      <c r="A1065" s="1">
        <v>2064</v>
      </c>
      <c r="B1065" s="1" t="s">
        <v>1104</v>
      </c>
      <c r="C1065" s="1">
        <f>COUNTA(_xlfn.UNIQUE(Delivery[Delivery City]))</f>
        <v>5</v>
      </c>
      <c r="D1065" s="1" t="s">
        <v>156</v>
      </c>
      <c r="E1065" s="2">
        <v>45176.625</v>
      </c>
      <c r="F1065" s="1" t="s">
        <v>14</v>
      </c>
      <c r="G1065" s="1" t="s">
        <v>63</v>
      </c>
      <c r="H1065" s="20">
        <f>IFERROR(Delivery[[#This Row],[Delivery Time (min)]]/COUNTIFS(Delivery[Driver ID],Delivery[[#This Row],[Driver ID]]),"")</f>
        <v>21.25</v>
      </c>
      <c r="I1065" s="17" t="str">
        <f>IFERROR((IF(COUNTIFS(Delivery[Driver ID], Delivery[[#This Row],[Driver ID]]) &lt; 16, "Under Utilized","Utilized")), "")</f>
        <v>Under Utilized</v>
      </c>
      <c r="J1065" s="1" t="s">
        <v>23</v>
      </c>
      <c r="K1065" s="1" t="s">
        <v>24</v>
      </c>
      <c r="L1065" s="1">
        <v>170</v>
      </c>
      <c r="M1065" s="1">
        <v>28</v>
      </c>
      <c r="N1065" s="1">
        <f>Delivery[[#This Row],[Delivery Time (min)]]-Delivery[[#This Row],[Delays (min)]]</f>
        <v>142</v>
      </c>
      <c r="O1065" s="1" t="str">
        <f>IF(Delivery[[#This Row],[Delays (min)]]&gt;0,"Delayed", "On time")</f>
        <v>Delayed</v>
      </c>
      <c r="P1065" s="1" t="str">
        <f>IF(Delivery[[#This Row],[Delays (min)]]&gt;15, "Extremely Delayed", IF(Delivery[[#This Row],[Delays (min)]]=0, "On time",  "Delayed"))</f>
        <v>Extremely Delayed</v>
      </c>
      <c r="Q1065" s="1">
        <f>COUNTA(_xlfn.UNIQUE(Delivery[Driver ID]))</f>
        <v>100</v>
      </c>
      <c r="R1065" s="1" t="s">
        <v>30</v>
      </c>
      <c r="S1065" s="1">
        <f>COUNTA(_xlfn.UNIQUE(Delivery[Route]))</f>
        <v>5</v>
      </c>
      <c r="T1065" s="1" t="s">
        <v>43</v>
      </c>
      <c r="U1065" s="1" t="s">
        <v>27</v>
      </c>
      <c r="V1065" s="1" t="s">
        <v>37</v>
      </c>
      <c r="W1065" s="2">
        <v>45170.709027777775</v>
      </c>
    </row>
    <row r="1066" spans="1:23" ht="15.75" customHeight="1" x14ac:dyDescent="0.35">
      <c r="A1066" s="1">
        <v>2065</v>
      </c>
      <c r="B1066" s="1" t="s">
        <v>1105</v>
      </c>
      <c r="C1066" s="1">
        <f>COUNTA(_xlfn.UNIQUE(Delivery[Delivery City]))</f>
        <v>5</v>
      </c>
      <c r="D1066" s="1" t="s">
        <v>154</v>
      </c>
      <c r="E1066" s="2">
        <v>45173.415972222225</v>
      </c>
      <c r="F1066" s="1" t="s">
        <v>38</v>
      </c>
      <c r="G1066" s="1" t="s">
        <v>110</v>
      </c>
      <c r="H1066" s="20">
        <f>IFERROR(Delivery[[#This Row],[Delivery Time (min)]]/COUNTIFS(Delivery[Driver ID],Delivery[[#This Row],[Driver ID]]),"")</f>
        <v>13.533333333333333</v>
      </c>
      <c r="I1066" s="17" t="str">
        <f>IFERROR((IF(COUNTIFS(Delivery[Driver ID], Delivery[[#This Row],[Driver ID]]) &lt; 16, "Under Utilized","Utilized")), "")</f>
        <v>Under Utilized</v>
      </c>
      <c r="J1066" s="1" t="s">
        <v>23</v>
      </c>
      <c r="K1066" s="1" t="s">
        <v>47</v>
      </c>
      <c r="L1066" s="1">
        <v>203</v>
      </c>
      <c r="M1066" s="1">
        <v>24</v>
      </c>
      <c r="N1066" s="1">
        <f>Delivery[[#This Row],[Delivery Time (min)]]-Delivery[[#This Row],[Delays (min)]]</f>
        <v>179</v>
      </c>
      <c r="O1066" s="1" t="str">
        <f>IF(Delivery[[#This Row],[Delays (min)]]&gt;0,"Delayed", "On time")</f>
        <v>Delayed</v>
      </c>
      <c r="P1066" s="1" t="str">
        <f>IF(Delivery[[#This Row],[Delays (min)]]&gt;15, "Extremely Delayed", IF(Delivery[[#This Row],[Delays (min)]]=0, "On time",  "Delayed"))</f>
        <v>Extremely Delayed</v>
      </c>
      <c r="Q1066" s="1">
        <f>COUNTA(_xlfn.UNIQUE(Delivery[Driver ID]))</f>
        <v>100</v>
      </c>
      <c r="R1066" s="1" t="s">
        <v>25</v>
      </c>
      <c r="S1066" s="1">
        <f>COUNTA(_xlfn.UNIQUE(Delivery[Route]))</f>
        <v>5</v>
      </c>
      <c r="T1066" s="1" t="s">
        <v>32</v>
      </c>
      <c r="U1066" s="1" t="s">
        <v>36</v>
      </c>
      <c r="V1066" s="1" t="s">
        <v>21</v>
      </c>
      <c r="W1066" s="2">
        <v>45170.425694444442</v>
      </c>
    </row>
    <row r="1067" spans="1:23" ht="15.75" customHeight="1" x14ac:dyDescent="0.35">
      <c r="A1067" s="1">
        <v>2066</v>
      </c>
      <c r="B1067" s="1" t="s">
        <v>1106</v>
      </c>
      <c r="C1067" s="1">
        <f>COUNTA(_xlfn.UNIQUE(Delivery[Delivery City]))</f>
        <v>5</v>
      </c>
      <c r="D1067" s="1" t="s">
        <v>150</v>
      </c>
      <c r="E1067" s="2">
        <v>45175.386111111111</v>
      </c>
      <c r="F1067" s="1" t="s">
        <v>38</v>
      </c>
      <c r="G1067" s="1" t="s">
        <v>61</v>
      </c>
      <c r="H1067" s="20">
        <f>IFERROR(Delivery[[#This Row],[Delivery Time (min)]]/COUNTIFS(Delivery[Driver ID],Delivery[[#This Row],[Driver ID]]),"")</f>
        <v>12.941176470588236</v>
      </c>
      <c r="I1067" s="17" t="str">
        <f>IFERROR((IF(COUNTIFS(Delivery[Driver ID], Delivery[[#This Row],[Driver ID]]) &lt; 16, "Under Utilized","Utilized")), "")</f>
        <v>Utilized</v>
      </c>
      <c r="J1067" s="1" t="s">
        <v>23</v>
      </c>
      <c r="K1067" s="1" t="s">
        <v>17</v>
      </c>
      <c r="L1067" s="1">
        <v>220</v>
      </c>
      <c r="M1067" s="1">
        <v>19</v>
      </c>
      <c r="N1067" s="1">
        <f>Delivery[[#This Row],[Delivery Time (min)]]-Delivery[[#This Row],[Delays (min)]]</f>
        <v>201</v>
      </c>
      <c r="O1067" s="1" t="str">
        <f>IF(Delivery[[#This Row],[Delays (min)]]&gt;0,"Delayed", "On time")</f>
        <v>Delayed</v>
      </c>
      <c r="P1067" s="1" t="str">
        <f>IF(Delivery[[#This Row],[Delays (min)]]&gt;15, "Extremely Delayed", IF(Delivery[[#This Row],[Delays (min)]]=0, "On time",  "Delayed"))</f>
        <v>Extremely Delayed</v>
      </c>
      <c r="Q1067" s="1">
        <f>COUNTA(_xlfn.UNIQUE(Delivery[Driver ID]))</f>
        <v>100</v>
      </c>
      <c r="R1067" s="1" t="s">
        <v>18</v>
      </c>
      <c r="S1067" s="1">
        <f>COUNTA(_xlfn.UNIQUE(Delivery[Route]))</f>
        <v>5</v>
      </c>
      <c r="T1067" s="1" t="s">
        <v>19</v>
      </c>
      <c r="U1067" s="1" t="s">
        <v>20</v>
      </c>
      <c r="V1067" s="1" t="s">
        <v>41</v>
      </c>
      <c r="W1067" s="2">
        <v>45170.710416666669</v>
      </c>
    </row>
    <row r="1068" spans="1:23" ht="15.75" customHeight="1" x14ac:dyDescent="0.35">
      <c r="A1068" s="1">
        <v>2067</v>
      </c>
      <c r="B1068" s="1" t="s">
        <v>1107</v>
      </c>
      <c r="C1068" s="1">
        <f>COUNTA(_xlfn.UNIQUE(Delivery[Delivery City]))</f>
        <v>5</v>
      </c>
      <c r="D1068" s="1" t="s">
        <v>150</v>
      </c>
      <c r="E1068" s="2">
        <v>45173.679861111108</v>
      </c>
      <c r="F1068" s="1" t="s">
        <v>14</v>
      </c>
      <c r="G1068" s="1" t="s">
        <v>33</v>
      </c>
      <c r="H1068" s="20">
        <f>IFERROR(Delivery[[#This Row],[Delivery Time (min)]]/COUNTIFS(Delivery[Driver ID],Delivery[[#This Row],[Driver ID]]),"")</f>
        <v>8.6</v>
      </c>
      <c r="I1068" s="17" t="str">
        <f>IFERROR((IF(COUNTIFS(Delivery[Driver ID], Delivery[[#This Row],[Driver ID]]) &lt; 16, "Under Utilized","Utilized")), "")</f>
        <v>Under Utilized</v>
      </c>
      <c r="J1068" s="1" t="s">
        <v>34</v>
      </c>
      <c r="K1068" s="1" t="s">
        <v>24</v>
      </c>
      <c r="L1068" s="1">
        <v>86</v>
      </c>
      <c r="M1068" s="1">
        <v>13</v>
      </c>
      <c r="N1068" s="1">
        <f>Delivery[[#This Row],[Delivery Time (min)]]-Delivery[[#This Row],[Delays (min)]]</f>
        <v>73</v>
      </c>
      <c r="O1068" s="1" t="str">
        <f>IF(Delivery[[#This Row],[Delays (min)]]&gt;0,"Delayed", "On time")</f>
        <v>Delayed</v>
      </c>
      <c r="P1068" s="1" t="str">
        <f>IF(Delivery[[#This Row],[Delays (min)]]&gt;15, "Extremely Delayed", IF(Delivery[[#This Row],[Delays (min)]]=0, "On time",  "Delayed"))</f>
        <v>Delayed</v>
      </c>
      <c r="Q1068" s="1">
        <f>COUNTA(_xlfn.UNIQUE(Delivery[Driver ID]))</f>
        <v>100</v>
      </c>
      <c r="R1068" s="1" t="s">
        <v>30</v>
      </c>
      <c r="S1068" s="1">
        <f>COUNTA(_xlfn.UNIQUE(Delivery[Route]))</f>
        <v>5</v>
      </c>
      <c r="T1068" s="1" t="s">
        <v>43</v>
      </c>
      <c r="U1068" s="1" t="s">
        <v>36</v>
      </c>
      <c r="V1068" s="1" t="s">
        <v>21</v>
      </c>
      <c r="W1068" s="2">
        <v>45170.657638888886</v>
      </c>
    </row>
    <row r="1069" spans="1:23" ht="15.75" customHeight="1" x14ac:dyDescent="0.35">
      <c r="A1069" s="1">
        <v>2068</v>
      </c>
      <c r="B1069" s="1" t="s">
        <v>1108</v>
      </c>
      <c r="C1069" s="1">
        <f>COUNTA(_xlfn.UNIQUE(Delivery[Delivery City]))</f>
        <v>5</v>
      </c>
      <c r="D1069" s="1" t="s">
        <v>167</v>
      </c>
      <c r="E1069" s="2">
        <v>45175.530555555553</v>
      </c>
      <c r="F1069" s="1" t="s">
        <v>14</v>
      </c>
      <c r="G1069" s="1" t="s">
        <v>123</v>
      </c>
      <c r="H1069" s="20">
        <f>IFERROR(Delivery[[#This Row],[Delivery Time (min)]]/COUNTIFS(Delivery[Driver ID],Delivery[[#This Row],[Driver ID]]),"")</f>
        <v>13.8125</v>
      </c>
      <c r="I1069" s="17" t="str">
        <f>IFERROR((IF(COUNTIFS(Delivery[Driver ID], Delivery[[#This Row],[Driver ID]]) &lt; 16, "Under Utilized","Utilized")), "")</f>
        <v>Utilized</v>
      </c>
      <c r="J1069" s="1" t="s">
        <v>23</v>
      </c>
      <c r="K1069" s="1" t="s">
        <v>29</v>
      </c>
      <c r="L1069" s="1">
        <v>221</v>
      </c>
      <c r="M1069" s="1">
        <v>8</v>
      </c>
      <c r="N1069" s="1">
        <f>Delivery[[#This Row],[Delivery Time (min)]]-Delivery[[#This Row],[Delays (min)]]</f>
        <v>213</v>
      </c>
      <c r="O1069" s="1" t="str">
        <f>IF(Delivery[[#This Row],[Delays (min)]]&gt;0,"Delayed", "On time")</f>
        <v>Delayed</v>
      </c>
      <c r="P1069" s="1" t="str">
        <f>IF(Delivery[[#This Row],[Delays (min)]]&gt;15, "Extremely Delayed", IF(Delivery[[#This Row],[Delays (min)]]=0, "On time",  "Delayed"))</f>
        <v>Delayed</v>
      </c>
      <c r="Q1069" s="1">
        <f>COUNTA(_xlfn.UNIQUE(Delivery[Driver ID]))</f>
        <v>100</v>
      </c>
      <c r="R1069" s="1" t="s">
        <v>18</v>
      </c>
      <c r="S1069" s="1">
        <f>COUNTA(_xlfn.UNIQUE(Delivery[Route]))</f>
        <v>5</v>
      </c>
      <c r="T1069" s="1" t="s">
        <v>40</v>
      </c>
      <c r="U1069" s="1" t="s">
        <v>20</v>
      </c>
      <c r="V1069" s="1" t="s">
        <v>37</v>
      </c>
      <c r="W1069" s="2">
        <v>45170.428472222222</v>
      </c>
    </row>
    <row r="1070" spans="1:23" ht="15.75" customHeight="1" x14ac:dyDescent="0.35">
      <c r="A1070" s="1">
        <v>2069</v>
      </c>
      <c r="B1070" s="1" t="s">
        <v>1109</v>
      </c>
      <c r="C1070" s="1">
        <f>COUNTA(_xlfn.UNIQUE(Delivery[Delivery City]))</f>
        <v>5</v>
      </c>
      <c r="D1070" s="1" t="s">
        <v>154</v>
      </c>
      <c r="E1070" s="2">
        <v>45173.599999999999</v>
      </c>
      <c r="F1070" s="1" t="s">
        <v>38</v>
      </c>
      <c r="G1070" s="1" t="s">
        <v>112</v>
      </c>
      <c r="H1070" s="20">
        <f>IFERROR(Delivery[[#This Row],[Delivery Time (min)]]/COUNTIFS(Delivery[Driver ID],Delivery[[#This Row],[Driver ID]]),"")</f>
        <v>9.9499999999999993</v>
      </c>
      <c r="I1070" s="17" t="str">
        <f>IFERROR((IF(COUNTIFS(Delivery[Driver ID], Delivery[[#This Row],[Driver ID]]) &lt; 16, "Under Utilized","Utilized")), "")</f>
        <v>Utilized</v>
      </c>
      <c r="J1070" s="1" t="s">
        <v>16</v>
      </c>
      <c r="K1070" s="1" t="s">
        <v>24</v>
      </c>
      <c r="L1070" s="1">
        <v>199</v>
      </c>
      <c r="M1070" s="1">
        <v>9</v>
      </c>
      <c r="N1070" s="1">
        <f>Delivery[[#This Row],[Delivery Time (min)]]-Delivery[[#This Row],[Delays (min)]]</f>
        <v>190</v>
      </c>
      <c r="O1070" s="1" t="str">
        <f>IF(Delivery[[#This Row],[Delays (min)]]&gt;0,"Delayed", "On time")</f>
        <v>Delayed</v>
      </c>
      <c r="P1070" s="1" t="str">
        <f>IF(Delivery[[#This Row],[Delays (min)]]&gt;15, "Extremely Delayed", IF(Delivery[[#This Row],[Delays (min)]]=0, "On time",  "Delayed"))</f>
        <v>Delayed</v>
      </c>
      <c r="Q1070" s="1">
        <f>COUNTA(_xlfn.UNIQUE(Delivery[Driver ID]))</f>
        <v>100</v>
      </c>
      <c r="R1070" s="1" t="s">
        <v>18</v>
      </c>
      <c r="S1070" s="1">
        <f>COUNTA(_xlfn.UNIQUE(Delivery[Route]))</f>
        <v>5</v>
      </c>
      <c r="T1070" s="1" t="s">
        <v>26</v>
      </c>
      <c r="U1070" s="1" t="s">
        <v>36</v>
      </c>
      <c r="V1070" s="1" t="s">
        <v>41</v>
      </c>
      <c r="W1070" s="2">
        <v>45170.521527777775</v>
      </c>
    </row>
    <row r="1071" spans="1:23" ht="15.75" customHeight="1" x14ac:dyDescent="0.35">
      <c r="A1071" s="1">
        <v>2070</v>
      </c>
      <c r="B1071" s="1" t="s">
        <v>1110</v>
      </c>
      <c r="C1071" s="1">
        <f>COUNTA(_xlfn.UNIQUE(Delivery[Delivery City]))</f>
        <v>5</v>
      </c>
      <c r="D1071" s="1" t="s">
        <v>156</v>
      </c>
      <c r="E1071" s="2">
        <v>45173.37777777778</v>
      </c>
      <c r="F1071" s="1" t="s">
        <v>14</v>
      </c>
      <c r="G1071" s="1" t="s">
        <v>92</v>
      </c>
      <c r="H1071" s="20">
        <f>IFERROR(Delivery[[#This Row],[Delivery Time (min)]]/COUNTIFS(Delivery[Driver ID],Delivery[[#This Row],[Driver ID]]),"")</f>
        <v>15.923076923076923</v>
      </c>
      <c r="I1071" s="17" t="str">
        <f>IFERROR((IF(COUNTIFS(Delivery[Driver ID], Delivery[[#This Row],[Driver ID]]) &lt; 16, "Under Utilized","Utilized")), "")</f>
        <v>Under Utilized</v>
      </c>
      <c r="J1071" s="1" t="s">
        <v>16</v>
      </c>
      <c r="K1071" s="1" t="s">
        <v>47</v>
      </c>
      <c r="L1071" s="1">
        <v>207</v>
      </c>
      <c r="M1071" s="1">
        <v>5</v>
      </c>
      <c r="N1071" s="1">
        <f>Delivery[[#This Row],[Delivery Time (min)]]-Delivery[[#This Row],[Delays (min)]]</f>
        <v>202</v>
      </c>
      <c r="O1071" s="1" t="str">
        <f>IF(Delivery[[#This Row],[Delays (min)]]&gt;0,"Delayed", "On time")</f>
        <v>Delayed</v>
      </c>
      <c r="P1071" s="1" t="str">
        <f>IF(Delivery[[#This Row],[Delays (min)]]&gt;15, "Extremely Delayed", IF(Delivery[[#This Row],[Delays (min)]]=0, "On time",  "Delayed"))</f>
        <v>Delayed</v>
      </c>
      <c r="Q1071" s="1">
        <f>COUNTA(_xlfn.UNIQUE(Delivery[Driver ID]))</f>
        <v>100</v>
      </c>
      <c r="R1071" s="1" t="s">
        <v>30</v>
      </c>
      <c r="S1071" s="1">
        <f>COUNTA(_xlfn.UNIQUE(Delivery[Route]))</f>
        <v>5</v>
      </c>
      <c r="T1071" s="1" t="s">
        <v>32</v>
      </c>
      <c r="U1071" s="1" t="s">
        <v>36</v>
      </c>
      <c r="V1071" s="1" t="s">
        <v>37</v>
      </c>
      <c r="W1071" s="2">
        <v>45170.422222222223</v>
      </c>
    </row>
    <row r="1072" spans="1:23" ht="15.75" customHeight="1" x14ac:dyDescent="0.35">
      <c r="A1072" s="1">
        <v>2071</v>
      </c>
      <c r="B1072" s="1" t="s">
        <v>1111</v>
      </c>
      <c r="C1072" s="1">
        <f>COUNTA(_xlfn.UNIQUE(Delivery[Delivery City]))</f>
        <v>5</v>
      </c>
      <c r="D1072" s="1" t="s">
        <v>167</v>
      </c>
      <c r="E1072" s="2">
        <v>45175.690972222219</v>
      </c>
      <c r="F1072" s="1" t="s">
        <v>38</v>
      </c>
      <c r="G1072" s="1" t="s">
        <v>62</v>
      </c>
      <c r="H1072" s="20">
        <f>IFERROR(Delivery[[#This Row],[Delivery Time (min)]]/COUNTIFS(Delivery[Driver ID],Delivery[[#This Row],[Driver ID]]),"")</f>
        <v>15.538461538461538</v>
      </c>
      <c r="I1072" s="17" t="str">
        <f>IFERROR((IF(COUNTIFS(Delivery[Driver ID], Delivery[[#This Row],[Driver ID]]) &lt; 16, "Under Utilized","Utilized")), "")</f>
        <v>Under Utilized</v>
      </c>
      <c r="J1072" s="1" t="s">
        <v>23</v>
      </c>
      <c r="K1072" s="1" t="s">
        <v>29</v>
      </c>
      <c r="L1072" s="1">
        <v>202</v>
      </c>
      <c r="M1072" s="1">
        <v>1</v>
      </c>
      <c r="N1072" s="1">
        <f>Delivery[[#This Row],[Delivery Time (min)]]-Delivery[[#This Row],[Delays (min)]]</f>
        <v>201</v>
      </c>
      <c r="O1072" s="1" t="str">
        <f>IF(Delivery[[#This Row],[Delays (min)]]&gt;0,"Delayed", "On time")</f>
        <v>Delayed</v>
      </c>
      <c r="P1072" s="1" t="str">
        <f>IF(Delivery[[#This Row],[Delays (min)]]&gt;15, "Extremely Delayed", IF(Delivery[[#This Row],[Delays (min)]]=0, "On time",  "Delayed"))</f>
        <v>Delayed</v>
      </c>
      <c r="Q1072" s="1">
        <f>COUNTA(_xlfn.UNIQUE(Delivery[Driver ID]))</f>
        <v>100</v>
      </c>
      <c r="R1072" s="1" t="s">
        <v>18</v>
      </c>
      <c r="S1072" s="1">
        <f>COUNTA(_xlfn.UNIQUE(Delivery[Route]))</f>
        <v>5</v>
      </c>
      <c r="T1072" s="1" t="s">
        <v>40</v>
      </c>
      <c r="U1072" s="1" t="s">
        <v>36</v>
      </c>
      <c r="V1072" s="1" t="s">
        <v>41</v>
      </c>
      <c r="W1072" s="2">
        <v>45170.42083333333</v>
      </c>
    </row>
    <row r="1073" spans="1:23" ht="15.75" customHeight="1" x14ac:dyDescent="0.35">
      <c r="A1073" s="1">
        <v>2072</v>
      </c>
      <c r="B1073" s="1" t="s">
        <v>1112</v>
      </c>
      <c r="C1073" s="1">
        <f>COUNTA(_xlfn.UNIQUE(Delivery[Delivery City]))</f>
        <v>5</v>
      </c>
      <c r="D1073" s="1" t="s">
        <v>156</v>
      </c>
      <c r="E1073" s="2">
        <v>45173.37222222222</v>
      </c>
      <c r="F1073" s="1" t="s">
        <v>14</v>
      </c>
      <c r="G1073" s="1" t="s">
        <v>100</v>
      </c>
      <c r="H1073" s="20">
        <f>IFERROR(Delivery[[#This Row],[Delivery Time (min)]]/COUNTIFS(Delivery[Driver ID],Delivery[[#This Row],[Driver ID]]),"")</f>
        <v>13.076923076923077</v>
      </c>
      <c r="I1073" s="17" t="str">
        <f>IFERROR((IF(COUNTIFS(Delivery[Driver ID], Delivery[[#This Row],[Driver ID]]) &lt; 16, "Under Utilized","Utilized")), "")</f>
        <v>Under Utilized</v>
      </c>
      <c r="J1073" s="1" t="s">
        <v>34</v>
      </c>
      <c r="K1073" s="1" t="s">
        <v>47</v>
      </c>
      <c r="L1073" s="1">
        <v>170</v>
      </c>
      <c r="M1073" s="1">
        <v>14</v>
      </c>
      <c r="N1073" s="1">
        <f>Delivery[[#This Row],[Delivery Time (min)]]-Delivery[[#This Row],[Delays (min)]]</f>
        <v>156</v>
      </c>
      <c r="O1073" s="1" t="str">
        <f>IF(Delivery[[#This Row],[Delays (min)]]&gt;0,"Delayed", "On time")</f>
        <v>Delayed</v>
      </c>
      <c r="P1073" s="1" t="str">
        <f>IF(Delivery[[#This Row],[Delays (min)]]&gt;15, "Extremely Delayed", IF(Delivery[[#This Row],[Delays (min)]]=0, "On time",  "Delayed"))</f>
        <v>Delayed</v>
      </c>
      <c r="Q1073" s="1">
        <f>COUNTA(_xlfn.UNIQUE(Delivery[Driver ID]))</f>
        <v>100</v>
      </c>
      <c r="R1073" s="1" t="s">
        <v>30</v>
      </c>
      <c r="S1073" s="1">
        <f>COUNTA(_xlfn.UNIQUE(Delivery[Route]))</f>
        <v>5</v>
      </c>
      <c r="T1073" s="1" t="s">
        <v>40</v>
      </c>
      <c r="U1073" s="1" t="s">
        <v>20</v>
      </c>
      <c r="V1073" s="1" t="s">
        <v>21</v>
      </c>
      <c r="W1073" s="2">
        <v>45170.386111111111</v>
      </c>
    </row>
    <row r="1074" spans="1:23" ht="15.75" customHeight="1" x14ac:dyDescent="0.35">
      <c r="A1074" s="1">
        <v>2073</v>
      </c>
      <c r="B1074" s="1" t="s">
        <v>1113</v>
      </c>
      <c r="C1074" s="1">
        <f>COUNTA(_xlfn.UNIQUE(Delivery[Delivery City]))</f>
        <v>5</v>
      </c>
      <c r="D1074" s="1" t="s">
        <v>154</v>
      </c>
      <c r="E1074" s="2">
        <v>45172.538888888892</v>
      </c>
      <c r="F1074" s="1" t="s">
        <v>38</v>
      </c>
      <c r="G1074" s="1" t="s">
        <v>134</v>
      </c>
      <c r="H1074" s="20">
        <f>IFERROR(Delivery[[#This Row],[Delivery Time (min)]]/COUNTIFS(Delivery[Driver ID],Delivery[[#This Row],[Driver ID]]),"")</f>
        <v>8.4615384615384617</v>
      </c>
      <c r="I1074" s="17" t="str">
        <f>IFERROR((IF(COUNTIFS(Delivery[Driver ID], Delivery[[#This Row],[Driver ID]]) &lt; 16, "Under Utilized","Utilized")), "")</f>
        <v>Under Utilized</v>
      </c>
      <c r="J1074" s="1" t="s">
        <v>23</v>
      </c>
      <c r="K1074" s="1" t="s">
        <v>35</v>
      </c>
      <c r="L1074" s="1">
        <v>110</v>
      </c>
      <c r="M1074" s="1">
        <v>13</v>
      </c>
      <c r="N1074" s="1">
        <f>Delivery[[#This Row],[Delivery Time (min)]]-Delivery[[#This Row],[Delays (min)]]</f>
        <v>97</v>
      </c>
      <c r="O1074" s="1" t="str">
        <f>IF(Delivery[[#This Row],[Delays (min)]]&gt;0,"Delayed", "On time")</f>
        <v>Delayed</v>
      </c>
      <c r="P1074" s="1" t="str">
        <f>IF(Delivery[[#This Row],[Delays (min)]]&gt;15, "Extremely Delayed", IF(Delivery[[#This Row],[Delays (min)]]=0, "On time",  "Delayed"))</f>
        <v>Delayed</v>
      </c>
      <c r="Q1074" s="1">
        <f>COUNTA(_xlfn.UNIQUE(Delivery[Driver ID]))</f>
        <v>100</v>
      </c>
      <c r="R1074" s="1" t="s">
        <v>25</v>
      </c>
      <c r="S1074" s="1">
        <f>COUNTA(_xlfn.UNIQUE(Delivery[Route]))</f>
        <v>5</v>
      </c>
      <c r="T1074" s="1" t="s">
        <v>43</v>
      </c>
      <c r="U1074" s="1" t="s">
        <v>20</v>
      </c>
      <c r="V1074" s="1" t="s">
        <v>37</v>
      </c>
      <c r="W1074" s="2">
        <v>45170.57916666667</v>
      </c>
    </row>
    <row r="1075" spans="1:23" ht="15.75" customHeight="1" x14ac:dyDescent="0.35">
      <c r="A1075" s="1">
        <v>2074</v>
      </c>
      <c r="B1075" s="1" t="s">
        <v>1114</v>
      </c>
      <c r="C1075" s="1">
        <f>COUNTA(_xlfn.UNIQUE(Delivery[Delivery City]))</f>
        <v>5</v>
      </c>
      <c r="D1075" s="1" t="s">
        <v>150</v>
      </c>
      <c r="E1075" s="2">
        <v>45176.495138888888</v>
      </c>
      <c r="F1075" s="1" t="s">
        <v>38</v>
      </c>
      <c r="G1075" s="1" t="s">
        <v>54</v>
      </c>
      <c r="H1075" s="20">
        <f>IFERROR(Delivery[[#This Row],[Delivery Time (min)]]/COUNTIFS(Delivery[Driver ID],Delivery[[#This Row],[Driver ID]]),"")</f>
        <v>7.8</v>
      </c>
      <c r="I1075" s="17" t="str">
        <f>IFERROR((IF(COUNTIFS(Delivery[Driver ID], Delivery[[#This Row],[Driver ID]]) &lt; 16, "Under Utilized","Utilized")), "")</f>
        <v>Under Utilized</v>
      </c>
      <c r="J1075" s="1" t="s">
        <v>16</v>
      </c>
      <c r="K1075" s="1" t="s">
        <v>35</v>
      </c>
      <c r="L1075" s="1">
        <v>117</v>
      </c>
      <c r="M1075" s="1">
        <v>13</v>
      </c>
      <c r="N1075" s="1">
        <f>Delivery[[#This Row],[Delivery Time (min)]]-Delivery[[#This Row],[Delays (min)]]</f>
        <v>104</v>
      </c>
      <c r="O1075" s="1" t="str">
        <f>IF(Delivery[[#This Row],[Delays (min)]]&gt;0,"Delayed", "On time")</f>
        <v>Delayed</v>
      </c>
      <c r="P1075" s="1" t="str">
        <f>IF(Delivery[[#This Row],[Delays (min)]]&gt;15, "Extremely Delayed", IF(Delivery[[#This Row],[Delays (min)]]=0, "On time",  "Delayed"))</f>
        <v>Delayed</v>
      </c>
      <c r="Q1075" s="1">
        <f>COUNTA(_xlfn.UNIQUE(Delivery[Driver ID]))</f>
        <v>100</v>
      </c>
      <c r="R1075" s="1" t="s">
        <v>18</v>
      </c>
      <c r="S1075" s="1">
        <f>COUNTA(_xlfn.UNIQUE(Delivery[Route]))</f>
        <v>5</v>
      </c>
      <c r="T1075" s="1" t="s">
        <v>40</v>
      </c>
      <c r="U1075" s="1" t="s">
        <v>20</v>
      </c>
      <c r="V1075" s="1" t="s">
        <v>21</v>
      </c>
      <c r="W1075" s="2">
        <v>45170.613194444442</v>
      </c>
    </row>
    <row r="1076" spans="1:23" ht="15.75" customHeight="1" x14ac:dyDescent="0.35">
      <c r="A1076" s="1">
        <v>2075</v>
      </c>
      <c r="B1076" s="1" t="s">
        <v>1115</v>
      </c>
      <c r="C1076" s="1">
        <f>COUNTA(_xlfn.UNIQUE(Delivery[Delivery City]))</f>
        <v>5</v>
      </c>
      <c r="D1076" s="1" t="s">
        <v>159</v>
      </c>
      <c r="E1076" s="2">
        <v>45172.457638888889</v>
      </c>
      <c r="F1076" s="1" t="s">
        <v>38</v>
      </c>
      <c r="G1076" s="1" t="s">
        <v>137</v>
      </c>
      <c r="H1076" s="20">
        <f>IFERROR(Delivery[[#This Row],[Delivery Time (min)]]/COUNTIFS(Delivery[Driver ID],Delivery[[#This Row],[Driver ID]]),"")</f>
        <v>6.2380952380952381</v>
      </c>
      <c r="I1076" s="17" t="str">
        <f>IFERROR((IF(COUNTIFS(Delivery[Driver ID], Delivery[[#This Row],[Driver ID]]) &lt; 16, "Under Utilized","Utilized")), "")</f>
        <v>Utilized</v>
      </c>
      <c r="J1076" s="1" t="s">
        <v>16</v>
      </c>
      <c r="K1076" s="1" t="s">
        <v>35</v>
      </c>
      <c r="L1076" s="1">
        <v>131</v>
      </c>
      <c r="M1076" s="1">
        <v>24</v>
      </c>
      <c r="N1076" s="1">
        <f>Delivery[[#This Row],[Delivery Time (min)]]-Delivery[[#This Row],[Delays (min)]]</f>
        <v>107</v>
      </c>
      <c r="O1076" s="1" t="str">
        <f>IF(Delivery[[#This Row],[Delays (min)]]&gt;0,"Delayed", "On time")</f>
        <v>Delayed</v>
      </c>
      <c r="P1076" s="1" t="str">
        <f>IF(Delivery[[#This Row],[Delays (min)]]&gt;15, "Extremely Delayed", IF(Delivery[[#This Row],[Delays (min)]]=0, "On time",  "Delayed"))</f>
        <v>Extremely Delayed</v>
      </c>
      <c r="Q1076" s="1">
        <f>COUNTA(_xlfn.UNIQUE(Delivery[Driver ID]))</f>
        <v>100</v>
      </c>
      <c r="R1076" s="1" t="s">
        <v>25</v>
      </c>
      <c r="S1076" s="1">
        <f>COUNTA(_xlfn.UNIQUE(Delivery[Route]))</f>
        <v>5</v>
      </c>
      <c r="T1076" s="1" t="s">
        <v>19</v>
      </c>
      <c r="U1076" s="1" t="s">
        <v>27</v>
      </c>
      <c r="V1076" s="1" t="s">
        <v>41</v>
      </c>
      <c r="W1076" s="2">
        <v>45170.454861111109</v>
      </c>
    </row>
    <row r="1077" spans="1:23" ht="15.75" customHeight="1" x14ac:dyDescent="0.35">
      <c r="A1077" s="1">
        <v>2076</v>
      </c>
      <c r="B1077" s="1" t="s">
        <v>1116</v>
      </c>
      <c r="C1077" s="1">
        <f>COUNTA(_xlfn.UNIQUE(Delivery[Delivery City]))</f>
        <v>5</v>
      </c>
      <c r="D1077" s="1" t="s">
        <v>156</v>
      </c>
      <c r="E1077" s="2">
        <v>45173.370833333334</v>
      </c>
      <c r="F1077" s="1" t="s">
        <v>38</v>
      </c>
      <c r="G1077" s="1" t="s">
        <v>105</v>
      </c>
      <c r="H1077" s="20">
        <f>IFERROR(Delivery[[#This Row],[Delivery Time (min)]]/COUNTIFS(Delivery[Driver ID],Delivery[[#This Row],[Driver ID]]),"")</f>
        <v>13.933333333333334</v>
      </c>
      <c r="I1077" s="17" t="str">
        <f>IFERROR((IF(COUNTIFS(Delivery[Driver ID], Delivery[[#This Row],[Driver ID]]) &lt; 16, "Under Utilized","Utilized")), "")</f>
        <v>Under Utilized</v>
      </c>
      <c r="J1077" s="1" t="s">
        <v>34</v>
      </c>
      <c r="K1077" s="1" t="s">
        <v>47</v>
      </c>
      <c r="L1077" s="1">
        <v>209</v>
      </c>
      <c r="M1077" s="1">
        <v>11</v>
      </c>
      <c r="N1077" s="1">
        <f>Delivery[[#This Row],[Delivery Time (min)]]-Delivery[[#This Row],[Delays (min)]]</f>
        <v>198</v>
      </c>
      <c r="O1077" s="1" t="str">
        <f>IF(Delivery[[#This Row],[Delays (min)]]&gt;0,"Delayed", "On time")</f>
        <v>Delayed</v>
      </c>
      <c r="P1077" s="1" t="str">
        <f>IF(Delivery[[#This Row],[Delays (min)]]&gt;15, "Extremely Delayed", IF(Delivery[[#This Row],[Delays (min)]]=0, "On time",  "Delayed"))</f>
        <v>Delayed</v>
      </c>
      <c r="Q1077" s="1">
        <f>COUNTA(_xlfn.UNIQUE(Delivery[Driver ID]))</f>
        <v>100</v>
      </c>
      <c r="R1077" s="1" t="s">
        <v>18</v>
      </c>
      <c r="S1077" s="1">
        <f>COUNTA(_xlfn.UNIQUE(Delivery[Route]))</f>
        <v>5</v>
      </c>
      <c r="T1077" s="1" t="s">
        <v>32</v>
      </c>
      <c r="U1077" s="1" t="s">
        <v>27</v>
      </c>
      <c r="V1077" s="1" t="s">
        <v>41</v>
      </c>
      <c r="W1077" s="2">
        <v>45170.535416666666</v>
      </c>
    </row>
    <row r="1078" spans="1:23" ht="15.75" customHeight="1" x14ac:dyDescent="0.35">
      <c r="A1078" s="1">
        <v>2077</v>
      </c>
      <c r="B1078" s="1" t="s">
        <v>1117</v>
      </c>
      <c r="C1078" s="1">
        <f>COUNTA(_xlfn.UNIQUE(Delivery[Delivery City]))</f>
        <v>5</v>
      </c>
      <c r="D1078" s="1" t="s">
        <v>156</v>
      </c>
      <c r="E1078" s="2">
        <v>45177.47152777778</v>
      </c>
      <c r="F1078" s="1" t="s">
        <v>14</v>
      </c>
      <c r="G1078" s="1" t="s">
        <v>60</v>
      </c>
      <c r="H1078" s="20">
        <f>IFERROR(Delivery[[#This Row],[Delivery Time (min)]]/COUNTIFS(Delivery[Driver ID],Delivery[[#This Row],[Driver ID]]),"")</f>
        <v>9.3529411764705888</v>
      </c>
      <c r="I1078" s="17" t="str">
        <f>IFERROR((IF(COUNTIFS(Delivery[Driver ID], Delivery[[#This Row],[Driver ID]]) &lt; 16, "Under Utilized","Utilized")), "")</f>
        <v>Utilized</v>
      </c>
      <c r="J1078" s="1" t="s">
        <v>23</v>
      </c>
      <c r="K1078" s="1" t="s">
        <v>35</v>
      </c>
      <c r="L1078" s="1">
        <v>159</v>
      </c>
      <c r="M1078" s="1">
        <v>19</v>
      </c>
      <c r="N1078" s="1">
        <f>Delivery[[#This Row],[Delivery Time (min)]]-Delivery[[#This Row],[Delays (min)]]</f>
        <v>140</v>
      </c>
      <c r="O1078" s="1" t="str">
        <f>IF(Delivery[[#This Row],[Delays (min)]]&gt;0,"Delayed", "On time")</f>
        <v>Delayed</v>
      </c>
      <c r="P1078" s="1" t="str">
        <f>IF(Delivery[[#This Row],[Delays (min)]]&gt;15, "Extremely Delayed", IF(Delivery[[#This Row],[Delays (min)]]=0, "On time",  "Delayed"))</f>
        <v>Extremely Delayed</v>
      </c>
      <c r="Q1078" s="1">
        <f>COUNTA(_xlfn.UNIQUE(Delivery[Driver ID]))</f>
        <v>100</v>
      </c>
      <c r="R1078" s="1" t="s">
        <v>30</v>
      </c>
      <c r="S1078" s="1">
        <f>COUNTA(_xlfn.UNIQUE(Delivery[Route]))</f>
        <v>5</v>
      </c>
      <c r="T1078" s="1" t="s">
        <v>26</v>
      </c>
      <c r="U1078" s="1" t="s">
        <v>20</v>
      </c>
      <c r="V1078" s="1" t="s">
        <v>41</v>
      </c>
      <c r="W1078" s="2">
        <v>45170.579861111109</v>
      </c>
    </row>
    <row r="1079" spans="1:23" ht="15.75" customHeight="1" x14ac:dyDescent="0.35">
      <c r="A1079" s="1">
        <v>2078</v>
      </c>
      <c r="B1079" s="1" t="s">
        <v>1118</v>
      </c>
      <c r="C1079" s="1">
        <f>COUNTA(_xlfn.UNIQUE(Delivery[Delivery City]))</f>
        <v>5</v>
      </c>
      <c r="D1079" s="1" t="s">
        <v>150</v>
      </c>
      <c r="E1079" s="2">
        <v>45174.507638888892</v>
      </c>
      <c r="F1079" s="1" t="s">
        <v>14</v>
      </c>
      <c r="G1079" s="1" t="s">
        <v>81</v>
      </c>
      <c r="H1079" s="20">
        <f>IFERROR(Delivery[[#This Row],[Delivery Time (min)]]/COUNTIFS(Delivery[Driver ID],Delivery[[#This Row],[Driver ID]]),"")</f>
        <v>3.64</v>
      </c>
      <c r="I1079" s="17" t="str">
        <f>IFERROR((IF(COUNTIFS(Delivery[Driver ID], Delivery[[#This Row],[Driver ID]]) &lt; 16, "Under Utilized","Utilized")), "")</f>
        <v>Utilized</v>
      </c>
      <c r="J1079" s="1" t="s">
        <v>23</v>
      </c>
      <c r="K1079" s="1" t="s">
        <v>17</v>
      </c>
      <c r="L1079" s="1">
        <v>91</v>
      </c>
      <c r="M1079" s="1">
        <v>4</v>
      </c>
      <c r="N1079" s="1">
        <f>Delivery[[#This Row],[Delivery Time (min)]]-Delivery[[#This Row],[Delays (min)]]</f>
        <v>87</v>
      </c>
      <c r="O1079" s="1" t="str">
        <f>IF(Delivery[[#This Row],[Delays (min)]]&gt;0,"Delayed", "On time")</f>
        <v>Delayed</v>
      </c>
      <c r="P1079" s="1" t="str">
        <f>IF(Delivery[[#This Row],[Delays (min)]]&gt;15, "Extremely Delayed", IF(Delivery[[#This Row],[Delays (min)]]=0, "On time",  "Delayed"))</f>
        <v>Delayed</v>
      </c>
      <c r="Q1079" s="1">
        <f>COUNTA(_xlfn.UNIQUE(Delivery[Driver ID]))</f>
        <v>100</v>
      </c>
      <c r="R1079" s="1" t="s">
        <v>25</v>
      </c>
      <c r="S1079" s="1">
        <f>COUNTA(_xlfn.UNIQUE(Delivery[Route]))</f>
        <v>5</v>
      </c>
      <c r="T1079" s="1" t="s">
        <v>40</v>
      </c>
      <c r="U1079" s="1" t="s">
        <v>20</v>
      </c>
      <c r="V1079" s="1" t="s">
        <v>41</v>
      </c>
      <c r="W1079" s="2">
        <v>45170.445833333331</v>
      </c>
    </row>
    <row r="1080" spans="1:23" ht="15.75" customHeight="1" x14ac:dyDescent="0.35">
      <c r="A1080" s="1">
        <v>2079</v>
      </c>
      <c r="B1080" s="1" t="s">
        <v>223</v>
      </c>
      <c r="C1080" s="1">
        <f>COUNTA(_xlfn.UNIQUE(Delivery[Delivery City]))</f>
        <v>5</v>
      </c>
      <c r="D1080" s="1" t="s">
        <v>159</v>
      </c>
      <c r="E1080" s="2">
        <v>45171.592361111114</v>
      </c>
      <c r="F1080" s="1" t="s">
        <v>14</v>
      </c>
      <c r="G1080" s="1" t="s">
        <v>67</v>
      </c>
      <c r="H1080" s="20">
        <f>IFERROR(Delivery[[#This Row],[Delivery Time (min)]]/COUNTIFS(Delivery[Driver ID],Delivery[[#This Row],[Driver ID]]),"")</f>
        <v>12.888888888888889</v>
      </c>
      <c r="I1080" s="17" t="str">
        <f>IFERROR((IF(COUNTIFS(Delivery[Driver ID], Delivery[[#This Row],[Driver ID]]) &lt; 16, "Under Utilized","Utilized")), "")</f>
        <v>Utilized</v>
      </c>
      <c r="J1080" s="1" t="s">
        <v>34</v>
      </c>
      <c r="K1080" s="1" t="s">
        <v>29</v>
      </c>
      <c r="L1080" s="1">
        <v>232</v>
      </c>
      <c r="M1080" s="1">
        <v>2</v>
      </c>
      <c r="N1080" s="1">
        <f>Delivery[[#This Row],[Delivery Time (min)]]-Delivery[[#This Row],[Delays (min)]]</f>
        <v>230</v>
      </c>
      <c r="O1080" s="1" t="str">
        <f>IF(Delivery[[#This Row],[Delays (min)]]&gt;0,"Delayed", "On time")</f>
        <v>Delayed</v>
      </c>
      <c r="P1080" s="1" t="str">
        <f>IF(Delivery[[#This Row],[Delays (min)]]&gt;15, "Extremely Delayed", IF(Delivery[[#This Row],[Delays (min)]]=0, "On time",  "Delayed"))</f>
        <v>Delayed</v>
      </c>
      <c r="Q1080" s="1">
        <f>COUNTA(_xlfn.UNIQUE(Delivery[Driver ID]))</f>
        <v>100</v>
      </c>
      <c r="R1080" s="1" t="s">
        <v>25</v>
      </c>
      <c r="S1080" s="1">
        <f>COUNTA(_xlfn.UNIQUE(Delivery[Route]))</f>
        <v>5</v>
      </c>
      <c r="T1080" s="1" t="s">
        <v>32</v>
      </c>
      <c r="U1080" s="1" t="s">
        <v>36</v>
      </c>
      <c r="V1080" s="1" t="s">
        <v>21</v>
      </c>
      <c r="W1080" s="2">
        <v>45170.529166666667</v>
      </c>
    </row>
    <row r="1081" spans="1:23" ht="15.75" customHeight="1" x14ac:dyDescent="0.35">
      <c r="A1081" s="1">
        <v>2080</v>
      </c>
      <c r="B1081" s="1" t="s">
        <v>1119</v>
      </c>
      <c r="C1081" s="1">
        <f>COUNTA(_xlfn.UNIQUE(Delivery[Delivery City]))</f>
        <v>5</v>
      </c>
      <c r="D1081" s="1" t="s">
        <v>154</v>
      </c>
      <c r="E1081" s="2">
        <v>45173.34652777778</v>
      </c>
      <c r="F1081" s="1" t="s">
        <v>38</v>
      </c>
      <c r="G1081" s="1" t="s">
        <v>70</v>
      </c>
      <c r="H1081" s="20">
        <f>IFERROR(Delivery[[#This Row],[Delivery Time (min)]]/COUNTIFS(Delivery[Driver ID],Delivery[[#This Row],[Driver ID]]),"")</f>
        <v>17.071428571428573</v>
      </c>
      <c r="I1081" s="17" t="str">
        <f>IFERROR((IF(COUNTIFS(Delivery[Driver ID], Delivery[[#This Row],[Driver ID]]) &lt; 16, "Under Utilized","Utilized")), "")</f>
        <v>Under Utilized</v>
      </c>
      <c r="J1081" s="1" t="s">
        <v>16</v>
      </c>
      <c r="K1081" s="1" t="s">
        <v>47</v>
      </c>
      <c r="L1081" s="1">
        <v>239</v>
      </c>
      <c r="M1081" s="1">
        <v>21</v>
      </c>
      <c r="N1081" s="1">
        <f>Delivery[[#This Row],[Delivery Time (min)]]-Delivery[[#This Row],[Delays (min)]]</f>
        <v>218</v>
      </c>
      <c r="O1081" s="1" t="str">
        <f>IF(Delivery[[#This Row],[Delays (min)]]&gt;0,"Delayed", "On time")</f>
        <v>Delayed</v>
      </c>
      <c r="P1081" s="1" t="str">
        <f>IF(Delivery[[#This Row],[Delays (min)]]&gt;15, "Extremely Delayed", IF(Delivery[[#This Row],[Delays (min)]]=0, "On time",  "Delayed"))</f>
        <v>Extremely Delayed</v>
      </c>
      <c r="Q1081" s="1">
        <f>COUNTA(_xlfn.UNIQUE(Delivery[Driver ID]))</f>
        <v>100</v>
      </c>
      <c r="R1081" s="1" t="s">
        <v>18</v>
      </c>
      <c r="S1081" s="1">
        <f>COUNTA(_xlfn.UNIQUE(Delivery[Route]))</f>
        <v>5</v>
      </c>
      <c r="T1081" s="1" t="s">
        <v>19</v>
      </c>
      <c r="U1081" s="1" t="s">
        <v>36</v>
      </c>
      <c r="V1081" s="1" t="s">
        <v>41</v>
      </c>
      <c r="W1081" s="2">
        <v>45170.53402777778</v>
      </c>
    </row>
    <row r="1082" spans="1:23" ht="15.75" customHeight="1" x14ac:dyDescent="0.35">
      <c r="A1082" s="1">
        <v>2081</v>
      </c>
      <c r="B1082" s="1" t="s">
        <v>1120</v>
      </c>
      <c r="C1082" s="1">
        <f>COUNTA(_xlfn.UNIQUE(Delivery[Delivery City]))</f>
        <v>5</v>
      </c>
      <c r="D1082" s="1" t="s">
        <v>156</v>
      </c>
      <c r="E1082" s="2">
        <v>45176.65625</v>
      </c>
      <c r="F1082" s="1" t="s">
        <v>38</v>
      </c>
      <c r="G1082" s="1" t="s">
        <v>117</v>
      </c>
      <c r="H1082" s="20">
        <f>IFERROR(Delivery[[#This Row],[Delivery Time (min)]]/COUNTIFS(Delivery[Driver ID],Delivery[[#This Row],[Driver ID]]),"")</f>
        <v>12.210526315789474</v>
      </c>
      <c r="I1082" s="17" t="str">
        <f>IFERROR((IF(COUNTIFS(Delivery[Driver ID], Delivery[[#This Row],[Driver ID]]) &lt; 16, "Under Utilized","Utilized")), "")</f>
        <v>Utilized</v>
      </c>
      <c r="J1082" s="1" t="s">
        <v>34</v>
      </c>
      <c r="K1082" s="1" t="s">
        <v>35</v>
      </c>
      <c r="L1082" s="1">
        <v>232</v>
      </c>
      <c r="M1082" s="1">
        <v>23</v>
      </c>
      <c r="N1082" s="1">
        <f>Delivery[[#This Row],[Delivery Time (min)]]-Delivery[[#This Row],[Delays (min)]]</f>
        <v>209</v>
      </c>
      <c r="O1082" s="1" t="str">
        <f>IF(Delivery[[#This Row],[Delays (min)]]&gt;0,"Delayed", "On time")</f>
        <v>Delayed</v>
      </c>
      <c r="P1082" s="1" t="str">
        <f>IF(Delivery[[#This Row],[Delays (min)]]&gt;15, "Extremely Delayed", IF(Delivery[[#This Row],[Delays (min)]]=0, "On time",  "Delayed"))</f>
        <v>Extremely Delayed</v>
      </c>
      <c r="Q1082" s="1">
        <f>COUNTA(_xlfn.UNIQUE(Delivery[Driver ID]))</f>
        <v>100</v>
      </c>
      <c r="R1082" s="1" t="s">
        <v>18</v>
      </c>
      <c r="S1082" s="1">
        <f>COUNTA(_xlfn.UNIQUE(Delivery[Route]))</f>
        <v>5</v>
      </c>
      <c r="T1082" s="1" t="s">
        <v>19</v>
      </c>
      <c r="U1082" s="1" t="s">
        <v>36</v>
      </c>
      <c r="V1082" s="1" t="s">
        <v>21</v>
      </c>
      <c r="W1082" s="2">
        <v>45170.51666666667</v>
      </c>
    </row>
    <row r="1083" spans="1:23" ht="15.75" customHeight="1" x14ac:dyDescent="0.35">
      <c r="A1083" s="1">
        <v>2082</v>
      </c>
      <c r="B1083" s="1" t="s">
        <v>1121</v>
      </c>
      <c r="C1083" s="1">
        <f>COUNTA(_xlfn.UNIQUE(Delivery[Delivery City]))</f>
        <v>5</v>
      </c>
      <c r="D1083" s="1" t="s">
        <v>156</v>
      </c>
      <c r="E1083" s="2">
        <v>45176.699305555558</v>
      </c>
      <c r="F1083" s="1" t="s">
        <v>14</v>
      </c>
      <c r="G1083" s="1" t="s">
        <v>87</v>
      </c>
      <c r="H1083" s="20">
        <f>IFERROR(Delivery[[#This Row],[Delivery Time (min)]]/COUNTIFS(Delivery[Driver ID],Delivery[[#This Row],[Driver ID]]),"")</f>
        <v>5.1111111111111107</v>
      </c>
      <c r="I1083" s="17" t="str">
        <f>IFERROR((IF(COUNTIFS(Delivery[Driver ID], Delivery[[#This Row],[Driver ID]]) &lt; 16, "Under Utilized","Utilized")), "")</f>
        <v>Utilized</v>
      </c>
      <c r="J1083" s="1" t="s">
        <v>16</v>
      </c>
      <c r="K1083" s="1" t="s">
        <v>35</v>
      </c>
      <c r="L1083" s="1">
        <v>92</v>
      </c>
      <c r="M1083" s="1">
        <v>16</v>
      </c>
      <c r="N1083" s="1">
        <f>Delivery[[#This Row],[Delivery Time (min)]]-Delivery[[#This Row],[Delays (min)]]</f>
        <v>76</v>
      </c>
      <c r="O1083" s="1" t="str">
        <f>IF(Delivery[[#This Row],[Delays (min)]]&gt;0,"Delayed", "On time")</f>
        <v>Delayed</v>
      </c>
      <c r="P1083" s="1" t="str">
        <f>IF(Delivery[[#This Row],[Delays (min)]]&gt;15, "Extremely Delayed", IF(Delivery[[#This Row],[Delays (min)]]=0, "On time",  "Delayed"))</f>
        <v>Extremely Delayed</v>
      </c>
      <c r="Q1083" s="1">
        <f>COUNTA(_xlfn.UNIQUE(Delivery[Driver ID]))</f>
        <v>100</v>
      </c>
      <c r="R1083" s="1" t="s">
        <v>30</v>
      </c>
      <c r="S1083" s="1">
        <f>COUNTA(_xlfn.UNIQUE(Delivery[Route]))</f>
        <v>5</v>
      </c>
      <c r="T1083" s="1" t="s">
        <v>40</v>
      </c>
      <c r="U1083" s="1" t="s">
        <v>20</v>
      </c>
      <c r="V1083" s="1" t="s">
        <v>21</v>
      </c>
      <c r="W1083" s="2">
        <v>45170.588888888888</v>
      </c>
    </row>
    <row r="1084" spans="1:23" ht="15.75" customHeight="1" x14ac:dyDescent="0.35">
      <c r="A1084" s="1">
        <v>2083</v>
      </c>
      <c r="B1084" s="1" t="s">
        <v>229</v>
      </c>
      <c r="C1084" s="1">
        <f>COUNTA(_xlfn.UNIQUE(Delivery[Delivery City]))</f>
        <v>5</v>
      </c>
      <c r="D1084" s="1" t="s">
        <v>159</v>
      </c>
      <c r="E1084" s="2">
        <v>45170.703472222223</v>
      </c>
      <c r="F1084" s="1" t="s">
        <v>14</v>
      </c>
      <c r="G1084" s="1" t="s">
        <v>108</v>
      </c>
      <c r="H1084" s="20">
        <f>IFERROR(Delivery[[#This Row],[Delivery Time (min)]]/COUNTIFS(Delivery[Driver ID],Delivery[[#This Row],[Driver ID]]),"")</f>
        <v>7.8181818181818183</v>
      </c>
      <c r="I1084" s="17" t="str">
        <f>IFERROR((IF(COUNTIFS(Delivery[Driver ID], Delivery[[#This Row],[Driver ID]]) &lt; 16, "Under Utilized","Utilized")), "")</f>
        <v>Under Utilized</v>
      </c>
      <c r="J1084" s="1" t="s">
        <v>23</v>
      </c>
      <c r="K1084" s="1" t="s">
        <v>17</v>
      </c>
      <c r="L1084" s="1">
        <v>86</v>
      </c>
      <c r="M1084" s="1">
        <v>15</v>
      </c>
      <c r="N1084" s="1">
        <f>Delivery[[#This Row],[Delivery Time (min)]]-Delivery[[#This Row],[Delays (min)]]</f>
        <v>71</v>
      </c>
      <c r="O1084" s="1" t="str">
        <f>IF(Delivery[[#This Row],[Delays (min)]]&gt;0,"Delayed", "On time")</f>
        <v>Delayed</v>
      </c>
      <c r="P1084" s="1" t="str">
        <f>IF(Delivery[[#This Row],[Delays (min)]]&gt;15, "Extremely Delayed", IF(Delivery[[#This Row],[Delays (min)]]=0, "On time",  "Delayed"))</f>
        <v>Delayed</v>
      </c>
      <c r="Q1084" s="1">
        <f>COUNTA(_xlfn.UNIQUE(Delivery[Driver ID]))</f>
        <v>100</v>
      </c>
      <c r="R1084" s="1" t="s">
        <v>30</v>
      </c>
      <c r="S1084" s="1">
        <f>COUNTA(_xlfn.UNIQUE(Delivery[Route]))</f>
        <v>5</v>
      </c>
      <c r="T1084" s="1" t="s">
        <v>43</v>
      </c>
      <c r="U1084" s="1" t="s">
        <v>27</v>
      </c>
      <c r="V1084" s="1" t="s">
        <v>21</v>
      </c>
      <c r="W1084" s="2">
        <v>45170.615972222222</v>
      </c>
    </row>
    <row r="1085" spans="1:23" ht="15.75" customHeight="1" x14ac:dyDescent="0.35">
      <c r="A1085" s="1">
        <v>2084</v>
      </c>
      <c r="B1085" s="1" t="s">
        <v>1122</v>
      </c>
      <c r="C1085" s="1">
        <f>COUNTA(_xlfn.UNIQUE(Delivery[Delivery City]))</f>
        <v>5</v>
      </c>
      <c r="D1085" s="1" t="s">
        <v>150</v>
      </c>
      <c r="E1085" s="2">
        <v>45175.357638888891</v>
      </c>
      <c r="F1085" s="1" t="s">
        <v>14</v>
      </c>
      <c r="G1085" s="1" t="s">
        <v>61</v>
      </c>
      <c r="H1085" s="20">
        <f>IFERROR(Delivery[[#This Row],[Delivery Time (min)]]/COUNTIFS(Delivery[Driver ID],Delivery[[#This Row],[Driver ID]]),"")</f>
        <v>4.9411764705882355</v>
      </c>
      <c r="I1085" s="17" t="str">
        <f>IFERROR((IF(COUNTIFS(Delivery[Driver ID], Delivery[[#This Row],[Driver ID]]) &lt; 16, "Under Utilized","Utilized")), "")</f>
        <v>Utilized</v>
      </c>
      <c r="J1085" s="1" t="s">
        <v>23</v>
      </c>
      <c r="K1085" s="1" t="s">
        <v>29</v>
      </c>
      <c r="L1085" s="1">
        <v>84</v>
      </c>
      <c r="M1085" s="1">
        <v>29</v>
      </c>
      <c r="N1085" s="1">
        <f>Delivery[[#This Row],[Delivery Time (min)]]-Delivery[[#This Row],[Delays (min)]]</f>
        <v>55</v>
      </c>
      <c r="O1085" s="1" t="str">
        <f>IF(Delivery[[#This Row],[Delays (min)]]&gt;0,"Delayed", "On time")</f>
        <v>Delayed</v>
      </c>
      <c r="P1085" s="1" t="str">
        <f>IF(Delivery[[#This Row],[Delays (min)]]&gt;15, "Extremely Delayed", IF(Delivery[[#This Row],[Delays (min)]]=0, "On time",  "Delayed"))</f>
        <v>Extremely Delayed</v>
      </c>
      <c r="Q1085" s="1">
        <f>COUNTA(_xlfn.UNIQUE(Delivery[Driver ID]))</f>
        <v>100</v>
      </c>
      <c r="R1085" s="1" t="s">
        <v>18</v>
      </c>
      <c r="S1085" s="1">
        <f>COUNTA(_xlfn.UNIQUE(Delivery[Route]))</f>
        <v>5</v>
      </c>
      <c r="T1085" s="1" t="s">
        <v>40</v>
      </c>
      <c r="U1085" s="1" t="s">
        <v>36</v>
      </c>
      <c r="V1085" s="1" t="s">
        <v>21</v>
      </c>
      <c r="W1085" s="2">
        <v>45170.631249999999</v>
      </c>
    </row>
    <row r="1086" spans="1:23" ht="15.75" customHeight="1" x14ac:dyDescent="0.35">
      <c r="A1086" s="1">
        <v>2085</v>
      </c>
      <c r="B1086" s="1" t="s">
        <v>1123</v>
      </c>
      <c r="C1086" s="1">
        <f>COUNTA(_xlfn.UNIQUE(Delivery[Delivery City]))</f>
        <v>5</v>
      </c>
      <c r="D1086" s="1" t="s">
        <v>167</v>
      </c>
      <c r="E1086" s="2">
        <v>45174.441666666666</v>
      </c>
      <c r="F1086" s="1" t="s">
        <v>38</v>
      </c>
      <c r="G1086" s="1" t="s">
        <v>89</v>
      </c>
      <c r="H1086" s="20">
        <f>IFERROR(Delivery[[#This Row],[Delivery Time (min)]]/COUNTIFS(Delivery[Driver ID],Delivery[[#This Row],[Driver ID]]),"")</f>
        <v>5.6</v>
      </c>
      <c r="I1086" s="17" t="str">
        <f>IFERROR((IF(COUNTIFS(Delivery[Driver ID], Delivery[[#This Row],[Driver ID]]) &lt; 16, "Under Utilized","Utilized")), "")</f>
        <v>Utilized</v>
      </c>
      <c r="J1086" s="1" t="s">
        <v>16</v>
      </c>
      <c r="K1086" s="1" t="s">
        <v>24</v>
      </c>
      <c r="L1086" s="1">
        <v>112</v>
      </c>
      <c r="M1086" s="1">
        <v>13</v>
      </c>
      <c r="N1086" s="1">
        <f>Delivery[[#This Row],[Delivery Time (min)]]-Delivery[[#This Row],[Delays (min)]]</f>
        <v>99</v>
      </c>
      <c r="O1086" s="1" t="str">
        <f>IF(Delivery[[#This Row],[Delays (min)]]&gt;0,"Delayed", "On time")</f>
        <v>Delayed</v>
      </c>
      <c r="P1086" s="1" t="str">
        <f>IF(Delivery[[#This Row],[Delays (min)]]&gt;15, "Extremely Delayed", IF(Delivery[[#This Row],[Delays (min)]]=0, "On time",  "Delayed"))</f>
        <v>Delayed</v>
      </c>
      <c r="Q1086" s="1">
        <f>COUNTA(_xlfn.UNIQUE(Delivery[Driver ID]))</f>
        <v>100</v>
      </c>
      <c r="R1086" s="1" t="s">
        <v>25</v>
      </c>
      <c r="S1086" s="1">
        <f>COUNTA(_xlfn.UNIQUE(Delivery[Route]))</f>
        <v>5</v>
      </c>
      <c r="T1086" s="1" t="s">
        <v>19</v>
      </c>
      <c r="U1086" s="1" t="s">
        <v>20</v>
      </c>
      <c r="V1086" s="1" t="s">
        <v>41</v>
      </c>
      <c r="W1086" s="2">
        <v>45170.617361111108</v>
      </c>
    </row>
    <row r="1087" spans="1:23" ht="15.75" customHeight="1" x14ac:dyDescent="0.35">
      <c r="A1087" s="1">
        <v>2086</v>
      </c>
      <c r="B1087" s="1" t="s">
        <v>929</v>
      </c>
      <c r="C1087" s="1">
        <f>COUNTA(_xlfn.UNIQUE(Delivery[Delivery City]))</f>
        <v>5</v>
      </c>
      <c r="D1087" s="1" t="s">
        <v>154</v>
      </c>
      <c r="E1087" s="2">
        <v>45170.616666666669</v>
      </c>
      <c r="F1087" s="1" t="s">
        <v>14</v>
      </c>
      <c r="G1087" s="1" t="s">
        <v>98</v>
      </c>
      <c r="H1087" s="20">
        <f>IFERROR(Delivery[[#This Row],[Delivery Time (min)]]/COUNTIFS(Delivery[Driver ID],Delivery[[#This Row],[Driver ID]]),"")</f>
        <v>11.176470588235293</v>
      </c>
      <c r="I1087" s="17" t="str">
        <f>IFERROR((IF(COUNTIFS(Delivery[Driver ID], Delivery[[#This Row],[Driver ID]]) &lt; 16, "Under Utilized","Utilized")), "")</f>
        <v>Utilized</v>
      </c>
      <c r="J1087" s="1" t="s">
        <v>34</v>
      </c>
      <c r="K1087" s="1" t="s">
        <v>24</v>
      </c>
      <c r="L1087" s="1">
        <v>190</v>
      </c>
      <c r="M1087" s="1">
        <v>11</v>
      </c>
      <c r="N1087" s="1">
        <f>Delivery[[#This Row],[Delivery Time (min)]]-Delivery[[#This Row],[Delays (min)]]</f>
        <v>179</v>
      </c>
      <c r="O1087" s="1" t="str">
        <f>IF(Delivery[[#This Row],[Delays (min)]]&gt;0,"Delayed", "On time")</f>
        <v>Delayed</v>
      </c>
      <c r="P1087" s="1" t="str">
        <f>IF(Delivery[[#This Row],[Delays (min)]]&gt;15, "Extremely Delayed", IF(Delivery[[#This Row],[Delays (min)]]=0, "On time",  "Delayed"))</f>
        <v>Delayed</v>
      </c>
      <c r="Q1087" s="1">
        <f>COUNTA(_xlfn.UNIQUE(Delivery[Driver ID]))</f>
        <v>100</v>
      </c>
      <c r="R1087" s="1" t="s">
        <v>25</v>
      </c>
      <c r="S1087" s="1">
        <f>COUNTA(_xlfn.UNIQUE(Delivery[Route]))</f>
        <v>5</v>
      </c>
      <c r="T1087" s="1" t="s">
        <v>43</v>
      </c>
      <c r="U1087" s="1" t="s">
        <v>36</v>
      </c>
      <c r="V1087" s="1" t="s">
        <v>41</v>
      </c>
      <c r="W1087" s="2">
        <v>45170.659722222219</v>
      </c>
    </row>
    <row r="1088" spans="1:23" ht="15.75" customHeight="1" x14ac:dyDescent="0.35">
      <c r="A1088" s="1">
        <v>2087</v>
      </c>
      <c r="B1088" s="1" t="s">
        <v>1124</v>
      </c>
      <c r="C1088" s="1">
        <f>COUNTA(_xlfn.UNIQUE(Delivery[Delivery City]))</f>
        <v>5</v>
      </c>
      <c r="D1088" s="1" t="s">
        <v>159</v>
      </c>
      <c r="E1088" s="2">
        <v>45171.455555555556</v>
      </c>
      <c r="F1088" s="1" t="s">
        <v>14</v>
      </c>
      <c r="G1088" s="1" t="s">
        <v>96</v>
      </c>
      <c r="H1088" s="20">
        <f>IFERROR(Delivery[[#This Row],[Delivery Time (min)]]/COUNTIFS(Delivery[Driver ID],Delivery[[#This Row],[Driver ID]]),"")</f>
        <v>14</v>
      </c>
      <c r="I1088" s="17" t="str">
        <f>IFERROR((IF(COUNTIFS(Delivery[Driver ID], Delivery[[#This Row],[Driver ID]]) &lt; 16, "Under Utilized","Utilized")), "")</f>
        <v>Utilized</v>
      </c>
      <c r="J1088" s="1" t="s">
        <v>23</v>
      </c>
      <c r="K1088" s="1" t="s">
        <v>47</v>
      </c>
      <c r="L1088" s="1">
        <v>238</v>
      </c>
      <c r="M1088" s="1">
        <v>24</v>
      </c>
      <c r="N1088" s="1">
        <f>Delivery[[#This Row],[Delivery Time (min)]]-Delivery[[#This Row],[Delays (min)]]</f>
        <v>214</v>
      </c>
      <c r="O1088" s="1" t="str">
        <f>IF(Delivery[[#This Row],[Delays (min)]]&gt;0,"Delayed", "On time")</f>
        <v>Delayed</v>
      </c>
      <c r="P1088" s="1" t="str">
        <f>IF(Delivery[[#This Row],[Delays (min)]]&gt;15, "Extremely Delayed", IF(Delivery[[#This Row],[Delays (min)]]=0, "On time",  "Delayed"))</f>
        <v>Extremely Delayed</v>
      </c>
      <c r="Q1088" s="1">
        <f>COUNTA(_xlfn.UNIQUE(Delivery[Driver ID]))</f>
        <v>100</v>
      </c>
      <c r="R1088" s="1" t="s">
        <v>25</v>
      </c>
      <c r="S1088" s="1">
        <f>COUNTA(_xlfn.UNIQUE(Delivery[Route]))</f>
        <v>5</v>
      </c>
      <c r="T1088" s="1" t="s">
        <v>43</v>
      </c>
      <c r="U1088" s="1" t="s">
        <v>27</v>
      </c>
      <c r="V1088" s="1" t="s">
        <v>21</v>
      </c>
      <c r="W1088" s="2">
        <v>45170.597222222219</v>
      </c>
    </row>
    <row r="1089" spans="1:23" ht="15.75" customHeight="1" x14ac:dyDescent="0.35">
      <c r="A1089" s="1">
        <v>2088</v>
      </c>
      <c r="B1089" s="1" t="s">
        <v>1125</v>
      </c>
      <c r="C1089" s="1">
        <f>COUNTA(_xlfn.UNIQUE(Delivery[Delivery City]))</f>
        <v>5</v>
      </c>
      <c r="D1089" s="1" t="s">
        <v>150</v>
      </c>
      <c r="E1089" s="2">
        <v>45174.644444444442</v>
      </c>
      <c r="F1089" s="1" t="s">
        <v>14</v>
      </c>
      <c r="G1089" s="1" t="s">
        <v>109</v>
      </c>
      <c r="H1089" s="20">
        <f>IFERROR(Delivery[[#This Row],[Delivery Time (min)]]/COUNTIFS(Delivery[Driver ID],Delivery[[#This Row],[Driver ID]]),"")</f>
        <v>3.85</v>
      </c>
      <c r="I1089" s="17" t="str">
        <f>IFERROR((IF(COUNTIFS(Delivery[Driver ID], Delivery[[#This Row],[Driver ID]]) &lt; 16, "Under Utilized","Utilized")), "")</f>
        <v>Utilized</v>
      </c>
      <c r="J1089" s="1" t="s">
        <v>16</v>
      </c>
      <c r="K1089" s="1" t="s">
        <v>24</v>
      </c>
      <c r="L1089" s="1">
        <v>77</v>
      </c>
      <c r="M1089" s="1">
        <v>21</v>
      </c>
      <c r="N1089" s="1">
        <f>Delivery[[#This Row],[Delivery Time (min)]]-Delivery[[#This Row],[Delays (min)]]</f>
        <v>56</v>
      </c>
      <c r="O1089" s="1" t="str">
        <f>IF(Delivery[[#This Row],[Delays (min)]]&gt;0,"Delayed", "On time")</f>
        <v>Delayed</v>
      </c>
      <c r="P1089" s="1" t="str">
        <f>IF(Delivery[[#This Row],[Delays (min)]]&gt;15, "Extremely Delayed", IF(Delivery[[#This Row],[Delays (min)]]=0, "On time",  "Delayed"))</f>
        <v>Extremely Delayed</v>
      </c>
      <c r="Q1089" s="1">
        <f>COUNTA(_xlfn.UNIQUE(Delivery[Driver ID]))</f>
        <v>100</v>
      </c>
      <c r="R1089" s="1" t="s">
        <v>18</v>
      </c>
      <c r="S1089" s="1">
        <f>COUNTA(_xlfn.UNIQUE(Delivery[Route]))</f>
        <v>5</v>
      </c>
      <c r="T1089" s="1" t="s">
        <v>40</v>
      </c>
      <c r="U1089" s="1" t="s">
        <v>27</v>
      </c>
      <c r="V1089" s="1" t="s">
        <v>41</v>
      </c>
      <c r="W1089" s="2">
        <v>45170.571527777778</v>
      </c>
    </row>
    <row r="1090" spans="1:23" ht="15.75" customHeight="1" x14ac:dyDescent="0.35">
      <c r="A1090" s="1">
        <v>2089</v>
      </c>
      <c r="B1090" s="1" t="s">
        <v>1126</v>
      </c>
      <c r="C1090" s="1">
        <f>COUNTA(_xlfn.UNIQUE(Delivery[Delivery City]))</f>
        <v>5</v>
      </c>
      <c r="D1090" s="1" t="s">
        <v>167</v>
      </c>
      <c r="E1090" s="2">
        <v>45174.395138888889</v>
      </c>
      <c r="F1090" s="1" t="s">
        <v>38</v>
      </c>
      <c r="G1090" s="1" t="s">
        <v>124</v>
      </c>
      <c r="H1090" s="20">
        <f>IFERROR(Delivery[[#This Row],[Delivery Time (min)]]/COUNTIFS(Delivery[Driver ID],Delivery[[#This Row],[Driver ID]]),"")</f>
        <v>5.7727272727272725</v>
      </c>
      <c r="I1090" s="17" t="str">
        <f>IFERROR((IF(COUNTIFS(Delivery[Driver ID], Delivery[[#This Row],[Driver ID]]) &lt; 16, "Under Utilized","Utilized")), "")</f>
        <v>Utilized</v>
      </c>
      <c r="J1090" s="1" t="s">
        <v>16</v>
      </c>
      <c r="K1090" s="1" t="s">
        <v>35</v>
      </c>
      <c r="L1090" s="1">
        <v>127</v>
      </c>
      <c r="M1090" s="1">
        <v>9</v>
      </c>
      <c r="N1090" s="1">
        <f>Delivery[[#This Row],[Delivery Time (min)]]-Delivery[[#This Row],[Delays (min)]]</f>
        <v>118</v>
      </c>
      <c r="O1090" s="1" t="str">
        <f>IF(Delivery[[#This Row],[Delays (min)]]&gt;0,"Delayed", "On time")</f>
        <v>Delayed</v>
      </c>
      <c r="P1090" s="1" t="str">
        <f>IF(Delivery[[#This Row],[Delays (min)]]&gt;15, "Extremely Delayed", IF(Delivery[[#This Row],[Delays (min)]]=0, "On time",  "Delayed"))</f>
        <v>Delayed</v>
      </c>
      <c r="Q1090" s="1">
        <f>COUNTA(_xlfn.UNIQUE(Delivery[Driver ID]))</f>
        <v>100</v>
      </c>
      <c r="R1090" s="1" t="s">
        <v>18</v>
      </c>
      <c r="S1090" s="1">
        <f>COUNTA(_xlfn.UNIQUE(Delivery[Route]))</f>
        <v>5</v>
      </c>
      <c r="T1090" s="1" t="s">
        <v>43</v>
      </c>
      <c r="U1090" s="1" t="s">
        <v>27</v>
      </c>
      <c r="V1090" s="1" t="s">
        <v>21</v>
      </c>
      <c r="W1090" s="2">
        <v>45170.547222222223</v>
      </c>
    </row>
    <row r="1091" spans="1:23" ht="15.75" customHeight="1" x14ac:dyDescent="0.35">
      <c r="A1091" s="1">
        <v>2090</v>
      </c>
      <c r="B1091" s="1" t="s">
        <v>1127</v>
      </c>
      <c r="C1091" s="1">
        <f>COUNTA(_xlfn.UNIQUE(Delivery[Delivery City]))</f>
        <v>5</v>
      </c>
      <c r="D1091" s="1" t="s">
        <v>150</v>
      </c>
      <c r="E1091" s="2">
        <v>45174.459722222222</v>
      </c>
      <c r="F1091" s="1" t="s">
        <v>38</v>
      </c>
      <c r="G1091" s="1" t="s">
        <v>92</v>
      </c>
      <c r="H1091" s="20">
        <f>IFERROR(Delivery[[#This Row],[Delivery Time (min)]]/COUNTIFS(Delivery[Driver ID],Delivery[[#This Row],[Driver ID]]),"")</f>
        <v>9.1538461538461533</v>
      </c>
      <c r="I1091" s="17" t="str">
        <f>IFERROR((IF(COUNTIFS(Delivery[Driver ID], Delivery[[#This Row],[Driver ID]]) &lt; 16, "Under Utilized","Utilized")), "")</f>
        <v>Under Utilized</v>
      </c>
      <c r="J1091" s="1" t="s">
        <v>23</v>
      </c>
      <c r="K1091" s="1" t="s">
        <v>47</v>
      </c>
      <c r="L1091" s="1">
        <v>119</v>
      </c>
      <c r="M1091" s="1">
        <v>9</v>
      </c>
      <c r="N1091" s="1">
        <f>Delivery[[#This Row],[Delivery Time (min)]]-Delivery[[#This Row],[Delays (min)]]</f>
        <v>110</v>
      </c>
      <c r="O1091" s="1" t="str">
        <f>IF(Delivery[[#This Row],[Delays (min)]]&gt;0,"Delayed", "On time")</f>
        <v>Delayed</v>
      </c>
      <c r="P1091" s="1" t="str">
        <f>IF(Delivery[[#This Row],[Delays (min)]]&gt;15, "Extremely Delayed", IF(Delivery[[#This Row],[Delays (min)]]=0, "On time",  "Delayed"))</f>
        <v>Delayed</v>
      </c>
      <c r="Q1091" s="1">
        <f>COUNTA(_xlfn.UNIQUE(Delivery[Driver ID]))</f>
        <v>100</v>
      </c>
      <c r="R1091" s="1" t="s">
        <v>30</v>
      </c>
      <c r="S1091" s="1">
        <f>COUNTA(_xlfn.UNIQUE(Delivery[Route]))</f>
        <v>5</v>
      </c>
      <c r="T1091" s="1" t="s">
        <v>19</v>
      </c>
      <c r="U1091" s="1" t="s">
        <v>36</v>
      </c>
      <c r="V1091" s="1" t="s">
        <v>21</v>
      </c>
      <c r="W1091" s="2">
        <v>45170.388888888891</v>
      </c>
    </row>
    <row r="1092" spans="1:23" ht="15.75" customHeight="1" x14ac:dyDescent="0.35">
      <c r="A1092" s="1">
        <v>2091</v>
      </c>
      <c r="B1092" s="1" t="s">
        <v>1128</v>
      </c>
      <c r="C1092" s="1">
        <f>COUNTA(_xlfn.UNIQUE(Delivery[Delivery City]))</f>
        <v>5</v>
      </c>
      <c r="D1092" s="1" t="s">
        <v>159</v>
      </c>
      <c r="E1092" s="2">
        <v>45175.495138888888</v>
      </c>
      <c r="F1092" s="1" t="s">
        <v>14</v>
      </c>
      <c r="G1092" s="1" t="s">
        <v>64</v>
      </c>
      <c r="H1092" s="20">
        <f>IFERROR(Delivery[[#This Row],[Delivery Time (min)]]/COUNTIFS(Delivery[Driver ID],Delivery[[#This Row],[Driver ID]]),"")</f>
        <v>6.333333333333333</v>
      </c>
      <c r="I1092" s="17" t="str">
        <f>IFERROR((IF(COUNTIFS(Delivery[Driver ID], Delivery[[#This Row],[Driver ID]]) &lt; 16, "Under Utilized","Utilized")), "")</f>
        <v>Utilized</v>
      </c>
      <c r="J1092" s="1" t="s">
        <v>34</v>
      </c>
      <c r="K1092" s="1" t="s">
        <v>35</v>
      </c>
      <c r="L1092" s="1">
        <v>133</v>
      </c>
      <c r="M1092" s="1">
        <v>22</v>
      </c>
      <c r="N1092" s="1">
        <f>Delivery[[#This Row],[Delivery Time (min)]]-Delivery[[#This Row],[Delays (min)]]</f>
        <v>111</v>
      </c>
      <c r="O1092" s="1" t="str">
        <f>IF(Delivery[[#This Row],[Delays (min)]]&gt;0,"Delayed", "On time")</f>
        <v>Delayed</v>
      </c>
      <c r="P1092" s="1" t="str">
        <f>IF(Delivery[[#This Row],[Delays (min)]]&gt;15, "Extremely Delayed", IF(Delivery[[#This Row],[Delays (min)]]=0, "On time",  "Delayed"))</f>
        <v>Extremely Delayed</v>
      </c>
      <c r="Q1092" s="1">
        <f>COUNTA(_xlfn.UNIQUE(Delivery[Driver ID]))</f>
        <v>100</v>
      </c>
      <c r="R1092" s="1" t="s">
        <v>25</v>
      </c>
      <c r="S1092" s="1">
        <f>COUNTA(_xlfn.UNIQUE(Delivery[Route]))</f>
        <v>5</v>
      </c>
      <c r="T1092" s="1" t="s">
        <v>32</v>
      </c>
      <c r="U1092" s="1" t="s">
        <v>36</v>
      </c>
      <c r="V1092" s="1" t="s">
        <v>41</v>
      </c>
      <c r="W1092" s="2">
        <v>45170.616666666669</v>
      </c>
    </row>
    <row r="1093" spans="1:23" ht="15.75" customHeight="1" x14ac:dyDescent="0.35">
      <c r="A1093" s="1">
        <v>2092</v>
      </c>
      <c r="B1093" s="1" t="s">
        <v>1129</v>
      </c>
      <c r="C1093" s="1">
        <f>COUNTA(_xlfn.UNIQUE(Delivery[Delivery City]))</f>
        <v>5</v>
      </c>
      <c r="D1093" s="1" t="s">
        <v>150</v>
      </c>
      <c r="E1093" s="2">
        <v>45173.339583333334</v>
      </c>
      <c r="F1093" s="1" t="s">
        <v>38</v>
      </c>
      <c r="G1093" s="1" t="s">
        <v>104</v>
      </c>
      <c r="H1093" s="20">
        <f>IFERROR(Delivery[[#This Row],[Delivery Time (min)]]/COUNTIFS(Delivery[Driver ID],Delivery[[#This Row],[Driver ID]]),"")</f>
        <v>9.5238095238095237</v>
      </c>
      <c r="I1093" s="17" t="str">
        <f>IFERROR((IF(COUNTIFS(Delivery[Driver ID], Delivery[[#This Row],[Driver ID]]) &lt; 16, "Under Utilized","Utilized")), "")</f>
        <v>Utilized</v>
      </c>
      <c r="J1093" s="1" t="s">
        <v>16</v>
      </c>
      <c r="K1093" s="1" t="s">
        <v>47</v>
      </c>
      <c r="L1093" s="1">
        <v>200</v>
      </c>
      <c r="M1093" s="1">
        <v>11</v>
      </c>
      <c r="N1093" s="1">
        <f>Delivery[[#This Row],[Delivery Time (min)]]-Delivery[[#This Row],[Delays (min)]]</f>
        <v>189</v>
      </c>
      <c r="O1093" s="1" t="str">
        <f>IF(Delivery[[#This Row],[Delays (min)]]&gt;0,"Delayed", "On time")</f>
        <v>Delayed</v>
      </c>
      <c r="P1093" s="1" t="str">
        <f>IF(Delivery[[#This Row],[Delays (min)]]&gt;15, "Extremely Delayed", IF(Delivery[[#This Row],[Delays (min)]]=0, "On time",  "Delayed"))</f>
        <v>Delayed</v>
      </c>
      <c r="Q1093" s="1">
        <f>COUNTA(_xlfn.UNIQUE(Delivery[Driver ID]))</f>
        <v>100</v>
      </c>
      <c r="R1093" s="1" t="s">
        <v>18</v>
      </c>
      <c r="S1093" s="1">
        <f>COUNTA(_xlfn.UNIQUE(Delivery[Route]))</f>
        <v>5</v>
      </c>
      <c r="T1093" s="1" t="s">
        <v>43</v>
      </c>
      <c r="U1093" s="1" t="s">
        <v>20</v>
      </c>
      <c r="V1093" s="1" t="s">
        <v>41</v>
      </c>
      <c r="W1093" s="2">
        <v>45170.55972222222</v>
      </c>
    </row>
    <row r="1094" spans="1:23" ht="15.75" customHeight="1" x14ac:dyDescent="0.35">
      <c r="A1094" s="1">
        <v>2093</v>
      </c>
      <c r="B1094" s="1" t="s">
        <v>1130</v>
      </c>
      <c r="C1094" s="1">
        <f>COUNTA(_xlfn.UNIQUE(Delivery[Delivery City]))</f>
        <v>5</v>
      </c>
      <c r="D1094" s="1" t="s">
        <v>154</v>
      </c>
      <c r="E1094" s="2">
        <v>45175.701388888891</v>
      </c>
      <c r="F1094" s="1" t="s">
        <v>38</v>
      </c>
      <c r="G1094" s="1" t="s">
        <v>44</v>
      </c>
      <c r="H1094" s="20">
        <f>IFERROR(Delivery[[#This Row],[Delivery Time (min)]]/COUNTIFS(Delivery[Driver ID],Delivery[[#This Row],[Driver ID]]),"")</f>
        <v>5.875</v>
      </c>
      <c r="I1094" s="17" t="str">
        <f>IFERROR((IF(COUNTIFS(Delivery[Driver ID], Delivery[[#This Row],[Driver ID]]) &lt; 16, "Under Utilized","Utilized")), "")</f>
        <v>Utilized</v>
      </c>
      <c r="J1094" s="1" t="s">
        <v>23</v>
      </c>
      <c r="K1094" s="1" t="s">
        <v>35</v>
      </c>
      <c r="L1094" s="1">
        <v>94</v>
      </c>
      <c r="M1094" s="1">
        <v>21</v>
      </c>
      <c r="N1094" s="1">
        <f>Delivery[[#This Row],[Delivery Time (min)]]-Delivery[[#This Row],[Delays (min)]]</f>
        <v>73</v>
      </c>
      <c r="O1094" s="1" t="str">
        <f>IF(Delivery[[#This Row],[Delays (min)]]&gt;0,"Delayed", "On time")</f>
        <v>Delayed</v>
      </c>
      <c r="P1094" s="1" t="str">
        <f>IF(Delivery[[#This Row],[Delays (min)]]&gt;15, "Extremely Delayed", IF(Delivery[[#This Row],[Delays (min)]]=0, "On time",  "Delayed"))</f>
        <v>Extremely Delayed</v>
      </c>
      <c r="Q1094" s="1">
        <f>COUNTA(_xlfn.UNIQUE(Delivery[Driver ID]))</f>
        <v>100</v>
      </c>
      <c r="R1094" s="1" t="s">
        <v>18</v>
      </c>
      <c r="S1094" s="1">
        <f>COUNTA(_xlfn.UNIQUE(Delivery[Route]))</f>
        <v>5</v>
      </c>
      <c r="T1094" s="1" t="s">
        <v>43</v>
      </c>
      <c r="U1094" s="1" t="s">
        <v>20</v>
      </c>
      <c r="V1094" s="1" t="s">
        <v>37</v>
      </c>
      <c r="W1094" s="2">
        <v>45170.459722222222</v>
      </c>
    </row>
    <row r="1095" spans="1:23" ht="15.75" customHeight="1" x14ac:dyDescent="0.35">
      <c r="A1095" s="1">
        <v>2094</v>
      </c>
      <c r="B1095" s="1" t="s">
        <v>821</v>
      </c>
      <c r="C1095" s="1">
        <f>COUNTA(_xlfn.UNIQUE(Delivery[Delivery City]))</f>
        <v>5</v>
      </c>
      <c r="D1095" s="1" t="s">
        <v>154</v>
      </c>
      <c r="E1095" s="2">
        <v>45172.340277777781</v>
      </c>
      <c r="F1095" s="1" t="s">
        <v>14</v>
      </c>
      <c r="G1095" s="1" t="s">
        <v>77</v>
      </c>
      <c r="H1095" s="20">
        <f>IFERROR(Delivery[[#This Row],[Delivery Time (min)]]/COUNTIFS(Delivery[Driver ID],Delivery[[#This Row],[Driver ID]]),"")</f>
        <v>8.9285714285714288</v>
      </c>
      <c r="I1095" s="17" t="str">
        <f>IFERROR((IF(COUNTIFS(Delivery[Driver ID], Delivery[[#This Row],[Driver ID]]) &lt; 16, "Under Utilized","Utilized")), "")</f>
        <v>Under Utilized</v>
      </c>
      <c r="J1095" s="1" t="s">
        <v>16</v>
      </c>
      <c r="K1095" s="1" t="s">
        <v>47</v>
      </c>
      <c r="L1095" s="1">
        <v>125</v>
      </c>
      <c r="M1095" s="1">
        <v>25</v>
      </c>
      <c r="N1095" s="1">
        <f>Delivery[[#This Row],[Delivery Time (min)]]-Delivery[[#This Row],[Delays (min)]]</f>
        <v>100</v>
      </c>
      <c r="O1095" s="1" t="str">
        <f>IF(Delivery[[#This Row],[Delays (min)]]&gt;0,"Delayed", "On time")</f>
        <v>Delayed</v>
      </c>
      <c r="P1095" s="1" t="str">
        <f>IF(Delivery[[#This Row],[Delays (min)]]&gt;15, "Extremely Delayed", IF(Delivery[[#This Row],[Delays (min)]]=0, "On time",  "Delayed"))</f>
        <v>Extremely Delayed</v>
      </c>
      <c r="Q1095" s="1">
        <f>COUNTA(_xlfn.UNIQUE(Delivery[Driver ID]))</f>
        <v>100</v>
      </c>
      <c r="R1095" s="1" t="s">
        <v>25</v>
      </c>
      <c r="S1095" s="1">
        <f>COUNTA(_xlfn.UNIQUE(Delivery[Route]))</f>
        <v>5</v>
      </c>
      <c r="T1095" s="1" t="s">
        <v>43</v>
      </c>
      <c r="U1095" s="1" t="s">
        <v>36</v>
      </c>
      <c r="V1095" s="1" t="s">
        <v>41</v>
      </c>
      <c r="W1095" s="2">
        <v>45170.581944444442</v>
      </c>
    </row>
    <row r="1096" spans="1:23" ht="15.75" customHeight="1" x14ac:dyDescent="0.35">
      <c r="A1096" s="1">
        <v>2095</v>
      </c>
      <c r="B1096" s="1" t="s">
        <v>1131</v>
      </c>
      <c r="C1096" s="1">
        <f>COUNTA(_xlfn.UNIQUE(Delivery[Delivery City]))</f>
        <v>5</v>
      </c>
      <c r="D1096" s="1" t="s">
        <v>159</v>
      </c>
      <c r="E1096" s="2">
        <v>45174.693749999999</v>
      </c>
      <c r="F1096" s="1" t="s">
        <v>14</v>
      </c>
      <c r="G1096" s="1" t="s">
        <v>39</v>
      </c>
      <c r="H1096" s="20">
        <f>IFERROR(Delivery[[#This Row],[Delivery Time (min)]]/COUNTIFS(Delivery[Driver ID],Delivery[[#This Row],[Driver ID]]),"")</f>
        <v>9.85</v>
      </c>
      <c r="I1096" s="17" t="str">
        <f>IFERROR((IF(COUNTIFS(Delivery[Driver ID], Delivery[[#This Row],[Driver ID]]) &lt; 16, "Under Utilized","Utilized")), "")</f>
        <v>Utilized</v>
      </c>
      <c r="J1096" s="1" t="s">
        <v>23</v>
      </c>
      <c r="K1096" s="1" t="s">
        <v>29</v>
      </c>
      <c r="L1096" s="1">
        <v>197</v>
      </c>
      <c r="M1096" s="1">
        <v>4</v>
      </c>
      <c r="N1096" s="1">
        <f>Delivery[[#This Row],[Delivery Time (min)]]-Delivery[[#This Row],[Delays (min)]]</f>
        <v>193</v>
      </c>
      <c r="O1096" s="1" t="str">
        <f>IF(Delivery[[#This Row],[Delays (min)]]&gt;0,"Delayed", "On time")</f>
        <v>Delayed</v>
      </c>
      <c r="P1096" s="1" t="str">
        <f>IF(Delivery[[#This Row],[Delays (min)]]&gt;15, "Extremely Delayed", IF(Delivery[[#This Row],[Delays (min)]]=0, "On time",  "Delayed"))</f>
        <v>Delayed</v>
      </c>
      <c r="Q1096" s="1">
        <f>COUNTA(_xlfn.UNIQUE(Delivery[Driver ID]))</f>
        <v>100</v>
      </c>
      <c r="R1096" s="1" t="s">
        <v>25</v>
      </c>
      <c r="S1096" s="1">
        <f>COUNTA(_xlfn.UNIQUE(Delivery[Route]))</f>
        <v>5</v>
      </c>
      <c r="T1096" s="1" t="s">
        <v>19</v>
      </c>
      <c r="U1096" s="1" t="s">
        <v>20</v>
      </c>
      <c r="V1096" s="1" t="s">
        <v>37</v>
      </c>
      <c r="W1096" s="2">
        <v>45170.584027777775</v>
      </c>
    </row>
    <row r="1097" spans="1:23" ht="15.75" customHeight="1" x14ac:dyDescent="0.35">
      <c r="A1097" s="1">
        <v>2096</v>
      </c>
      <c r="B1097" s="1" t="s">
        <v>1132</v>
      </c>
      <c r="C1097" s="1">
        <f>COUNTA(_xlfn.UNIQUE(Delivery[Delivery City]))</f>
        <v>5</v>
      </c>
      <c r="D1097" s="1" t="s">
        <v>150</v>
      </c>
      <c r="E1097" s="2">
        <v>45175.600694444445</v>
      </c>
      <c r="F1097" s="1" t="s">
        <v>38</v>
      </c>
      <c r="G1097" s="1" t="s">
        <v>72</v>
      </c>
      <c r="H1097" s="20">
        <f>IFERROR(Delivery[[#This Row],[Delivery Time (min)]]/COUNTIFS(Delivery[Driver ID],Delivery[[#This Row],[Driver ID]]),"")</f>
        <v>12.1875</v>
      </c>
      <c r="I1097" s="17" t="str">
        <f>IFERROR((IF(COUNTIFS(Delivery[Driver ID], Delivery[[#This Row],[Driver ID]]) &lt; 16, "Under Utilized","Utilized")), "")</f>
        <v>Utilized</v>
      </c>
      <c r="J1097" s="1" t="s">
        <v>34</v>
      </c>
      <c r="K1097" s="1" t="s">
        <v>17</v>
      </c>
      <c r="L1097" s="1">
        <v>195</v>
      </c>
      <c r="M1097" s="1">
        <v>4</v>
      </c>
      <c r="N1097" s="1">
        <f>Delivery[[#This Row],[Delivery Time (min)]]-Delivery[[#This Row],[Delays (min)]]</f>
        <v>191</v>
      </c>
      <c r="O1097" s="1" t="str">
        <f>IF(Delivery[[#This Row],[Delays (min)]]&gt;0,"Delayed", "On time")</f>
        <v>Delayed</v>
      </c>
      <c r="P1097" s="1" t="str">
        <f>IF(Delivery[[#This Row],[Delays (min)]]&gt;15, "Extremely Delayed", IF(Delivery[[#This Row],[Delays (min)]]=0, "On time",  "Delayed"))</f>
        <v>Delayed</v>
      </c>
      <c r="Q1097" s="1">
        <f>COUNTA(_xlfn.UNIQUE(Delivery[Driver ID]))</f>
        <v>100</v>
      </c>
      <c r="R1097" s="1" t="s">
        <v>25</v>
      </c>
      <c r="S1097" s="1">
        <f>COUNTA(_xlfn.UNIQUE(Delivery[Route]))</f>
        <v>5</v>
      </c>
      <c r="T1097" s="1" t="s">
        <v>43</v>
      </c>
      <c r="U1097" s="1" t="s">
        <v>27</v>
      </c>
      <c r="V1097" s="1" t="s">
        <v>41</v>
      </c>
      <c r="W1097" s="2">
        <v>45170.482638888891</v>
      </c>
    </row>
    <row r="1098" spans="1:23" ht="15.75" customHeight="1" x14ac:dyDescent="0.35">
      <c r="A1098" s="1">
        <v>2097</v>
      </c>
      <c r="B1098" s="1" t="s">
        <v>1133</v>
      </c>
      <c r="C1098" s="1">
        <f>COUNTA(_xlfn.UNIQUE(Delivery[Delivery City]))</f>
        <v>5</v>
      </c>
      <c r="D1098" s="1" t="s">
        <v>167</v>
      </c>
      <c r="E1098" s="2">
        <v>45175.436111111114</v>
      </c>
      <c r="F1098" s="1" t="s">
        <v>38</v>
      </c>
      <c r="G1098" s="1" t="s">
        <v>114</v>
      </c>
      <c r="H1098" s="20">
        <f>IFERROR(Delivery[[#This Row],[Delivery Time (min)]]/COUNTIFS(Delivery[Driver ID],Delivery[[#This Row],[Driver ID]]),"")</f>
        <v>12</v>
      </c>
      <c r="I1098" s="17" t="str">
        <f>IFERROR((IF(COUNTIFS(Delivery[Driver ID], Delivery[[#This Row],[Driver ID]]) &lt; 16, "Under Utilized","Utilized")), "")</f>
        <v>Under Utilized</v>
      </c>
      <c r="J1098" s="1" t="s">
        <v>16</v>
      </c>
      <c r="K1098" s="1" t="s">
        <v>24</v>
      </c>
      <c r="L1098" s="1">
        <v>168</v>
      </c>
      <c r="M1098" s="1">
        <v>15</v>
      </c>
      <c r="N1098" s="1">
        <f>Delivery[[#This Row],[Delivery Time (min)]]-Delivery[[#This Row],[Delays (min)]]</f>
        <v>153</v>
      </c>
      <c r="O1098" s="1" t="str">
        <f>IF(Delivery[[#This Row],[Delays (min)]]&gt;0,"Delayed", "On time")</f>
        <v>Delayed</v>
      </c>
      <c r="P1098" s="1" t="str">
        <f>IF(Delivery[[#This Row],[Delays (min)]]&gt;15, "Extremely Delayed", IF(Delivery[[#This Row],[Delays (min)]]=0, "On time",  "Delayed"))</f>
        <v>Delayed</v>
      </c>
      <c r="Q1098" s="1">
        <f>COUNTA(_xlfn.UNIQUE(Delivery[Driver ID]))</f>
        <v>100</v>
      </c>
      <c r="R1098" s="1" t="s">
        <v>25</v>
      </c>
      <c r="S1098" s="1">
        <f>COUNTA(_xlfn.UNIQUE(Delivery[Route]))</f>
        <v>5</v>
      </c>
      <c r="T1098" s="1" t="s">
        <v>19</v>
      </c>
      <c r="U1098" s="1" t="s">
        <v>20</v>
      </c>
      <c r="V1098" s="1" t="s">
        <v>41</v>
      </c>
      <c r="W1098" s="2">
        <v>45170.38958333333</v>
      </c>
    </row>
    <row r="1099" spans="1:23" ht="15.75" customHeight="1" x14ac:dyDescent="0.35">
      <c r="A1099" s="1">
        <v>2098</v>
      </c>
      <c r="B1099" s="1" t="s">
        <v>1134</v>
      </c>
      <c r="C1099" s="1">
        <f>COUNTA(_xlfn.UNIQUE(Delivery[Delivery City]))</f>
        <v>5</v>
      </c>
      <c r="D1099" s="1" t="s">
        <v>167</v>
      </c>
      <c r="E1099" s="2">
        <v>45173.425000000003</v>
      </c>
      <c r="F1099" s="1" t="s">
        <v>14</v>
      </c>
      <c r="G1099" s="1" t="s">
        <v>109</v>
      </c>
      <c r="H1099" s="20">
        <f>IFERROR(Delivery[[#This Row],[Delivery Time (min)]]/COUNTIFS(Delivery[Driver ID],Delivery[[#This Row],[Driver ID]]),"")</f>
        <v>9</v>
      </c>
      <c r="I1099" s="17" t="str">
        <f>IFERROR((IF(COUNTIFS(Delivery[Driver ID], Delivery[[#This Row],[Driver ID]]) &lt; 16, "Under Utilized","Utilized")), "")</f>
        <v>Utilized</v>
      </c>
      <c r="J1099" s="1" t="s">
        <v>34</v>
      </c>
      <c r="K1099" s="1" t="s">
        <v>17</v>
      </c>
      <c r="L1099" s="1">
        <v>180</v>
      </c>
      <c r="M1099" s="1">
        <v>26</v>
      </c>
      <c r="N1099" s="1">
        <f>Delivery[[#This Row],[Delivery Time (min)]]-Delivery[[#This Row],[Delays (min)]]</f>
        <v>154</v>
      </c>
      <c r="O1099" s="1" t="str">
        <f>IF(Delivery[[#This Row],[Delays (min)]]&gt;0,"Delayed", "On time")</f>
        <v>Delayed</v>
      </c>
      <c r="P1099" s="1" t="str">
        <f>IF(Delivery[[#This Row],[Delays (min)]]&gt;15, "Extremely Delayed", IF(Delivery[[#This Row],[Delays (min)]]=0, "On time",  "Delayed"))</f>
        <v>Extremely Delayed</v>
      </c>
      <c r="Q1099" s="1">
        <f>COUNTA(_xlfn.UNIQUE(Delivery[Driver ID]))</f>
        <v>100</v>
      </c>
      <c r="R1099" s="1" t="s">
        <v>25</v>
      </c>
      <c r="S1099" s="1">
        <f>COUNTA(_xlfn.UNIQUE(Delivery[Route]))</f>
        <v>5</v>
      </c>
      <c r="T1099" s="1" t="s">
        <v>32</v>
      </c>
      <c r="U1099" s="1" t="s">
        <v>20</v>
      </c>
      <c r="V1099" s="1" t="s">
        <v>21</v>
      </c>
      <c r="W1099" s="2">
        <v>45170.469444444447</v>
      </c>
    </row>
    <row r="1100" spans="1:23" ht="15.75" customHeight="1" x14ac:dyDescent="0.35">
      <c r="A1100" s="1">
        <v>2099</v>
      </c>
      <c r="B1100" s="1" t="s">
        <v>1135</v>
      </c>
      <c r="C1100" s="1">
        <f>COUNTA(_xlfn.UNIQUE(Delivery[Delivery City]))</f>
        <v>5</v>
      </c>
      <c r="D1100" s="1" t="s">
        <v>154</v>
      </c>
      <c r="E1100" s="2">
        <v>45172.439583333333</v>
      </c>
      <c r="F1100" s="1" t="s">
        <v>38</v>
      </c>
      <c r="G1100" s="1" t="s">
        <v>61</v>
      </c>
      <c r="H1100" s="20">
        <f>IFERROR(Delivery[[#This Row],[Delivery Time (min)]]/COUNTIFS(Delivery[Driver ID],Delivery[[#This Row],[Driver ID]]),"")</f>
        <v>13.941176470588236</v>
      </c>
      <c r="I1100" s="17" t="str">
        <f>IFERROR((IF(COUNTIFS(Delivery[Driver ID], Delivery[[#This Row],[Driver ID]]) &lt; 16, "Under Utilized","Utilized")), "")</f>
        <v>Utilized</v>
      </c>
      <c r="J1100" s="1" t="s">
        <v>16</v>
      </c>
      <c r="K1100" s="1" t="s">
        <v>24</v>
      </c>
      <c r="L1100" s="1">
        <v>237</v>
      </c>
      <c r="M1100" s="1">
        <v>16</v>
      </c>
      <c r="N1100" s="1">
        <f>Delivery[[#This Row],[Delivery Time (min)]]-Delivery[[#This Row],[Delays (min)]]</f>
        <v>221</v>
      </c>
      <c r="O1100" s="1" t="str">
        <f>IF(Delivery[[#This Row],[Delays (min)]]&gt;0,"Delayed", "On time")</f>
        <v>Delayed</v>
      </c>
      <c r="P1100" s="1" t="str">
        <f>IF(Delivery[[#This Row],[Delays (min)]]&gt;15, "Extremely Delayed", IF(Delivery[[#This Row],[Delays (min)]]=0, "On time",  "Delayed"))</f>
        <v>Extremely Delayed</v>
      </c>
      <c r="Q1100" s="1">
        <f>COUNTA(_xlfn.UNIQUE(Delivery[Driver ID]))</f>
        <v>100</v>
      </c>
      <c r="R1100" s="1" t="s">
        <v>25</v>
      </c>
      <c r="S1100" s="1">
        <f>COUNTA(_xlfn.UNIQUE(Delivery[Route]))</f>
        <v>5</v>
      </c>
      <c r="T1100" s="1" t="s">
        <v>26</v>
      </c>
      <c r="U1100" s="1" t="s">
        <v>27</v>
      </c>
      <c r="V1100" s="1" t="s">
        <v>21</v>
      </c>
      <c r="W1100" s="2">
        <v>45170.636111111111</v>
      </c>
    </row>
    <row r="1101" spans="1:23" ht="15.75" customHeight="1" x14ac:dyDescent="0.35">
      <c r="A1101" s="1">
        <v>2100</v>
      </c>
      <c r="B1101" s="1" t="s">
        <v>1136</v>
      </c>
      <c r="C1101" s="1">
        <f>COUNTA(_xlfn.UNIQUE(Delivery[Delivery City]))</f>
        <v>5</v>
      </c>
      <c r="D1101" s="1" t="s">
        <v>159</v>
      </c>
      <c r="E1101" s="2">
        <v>45172.458333333336</v>
      </c>
      <c r="F1101" s="1" t="s">
        <v>14</v>
      </c>
      <c r="G1101" s="1" t="s">
        <v>101</v>
      </c>
      <c r="H1101" s="20">
        <f>IFERROR(Delivery[[#This Row],[Delivery Time (min)]]/COUNTIFS(Delivery[Driver ID],Delivery[[#This Row],[Driver ID]]),"")</f>
        <v>7.9</v>
      </c>
      <c r="I1101" s="17" t="str">
        <f>IFERROR((IF(COUNTIFS(Delivery[Driver ID], Delivery[[#This Row],[Driver ID]]) &lt; 16, "Under Utilized","Utilized")), "")</f>
        <v>Under Utilized</v>
      </c>
      <c r="J1101" s="1" t="s">
        <v>16</v>
      </c>
      <c r="K1101" s="1" t="s">
        <v>47</v>
      </c>
      <c r="L1101" s="1">
        <v>79</v>
      </c>
      <c r="M1101" s="1">
        <v>11</v>
      </c>
      <c r="N1101" s="1">
        <f>Delivery[[#This Row],[Delivery Time (min)]]-Delivery[[#This Row],[Delays (min)]]</f>
        <v>68</v>
      </c>
      <c r="O1101" s="1" t="str">
        <f>IF(Delivery[[#This Row],[Delays (min)]]&gt;0,"Delayed", "On time")</f>
        <v>Delayed</v>
      </c>
      <c r="P1101" s="1" t="str">
        <f>IF(Delivery[[#This Row],[Delays (min)]]&gt;15, "Extremely Delayed", IF(Delivery[[#This Row],[Delays (min)]]=0, "On time",  "Delayed"))</f>
        <v>Delayed</v>
      </c>
      <c r="Q1101" s="1">
        <f>COUNTA(_xlfn.UNIQUE(Delivery[Driver ID]))</f>
        <v>100</v>
      </c>
      <c r="R1101" s="1" t="s">
        <v>18</v>
      </c>
      <c r="S1101" s="1">
        <f>COUNTA(_xlfn.UNIQUE(Delivery[Route]))</f>
        <v>5</v>
      </c>
      <c r="T1101" s="1" t="s">
        <v>19</v>
      </c>
      <c r="U1101" s="1" t="s">
        <v>27</v>
      </c>
      <c r="V1101" s="1" t="s">
        <v>41</v>
      </c>
      <c r="W1101" s="2">
        <v>45170.452777777777</v>
      </c>
    </row>
    <row r="1102" spans="1:23" ht="15.75" customHeight="1" x14ac:dyDescent="0.35">
      <c r="A1102" s="1">
        <v>2101</v>
      </c>
      <c r="B1102" s="1" t="s">
        <v>223</v>
      </c>
      <c r="C1102" s="1">
        <f>COUNTA(_xlfn.UNIQUE(Delivery[Delivery City]))</f>
        <v>5</v>
      </c>
      <c r="D1102" s="1" t="s">
        <v>150</v>
      </c>
      <c r="E1102" s="2">
        <v>45175.338888888888</v>
      </c>
      <c r="F1102" s="1" t="s">
        <v>14</v>
      </c>
      <c r="G1102" s="1" t="s">
        <v>89</v>
      </c>
      <c r="H1102" s="20">
        <f>IFERROR(Delivery[[#This Row],[Delivery Time (min)]]/COUNTIFS(Delivery[Driver ID],Delivery[[#This Row],[Driver ID]]),"")</f>
        <v>4.5</v>
      </c>
      <c r="I1102" s="17" t="str">
        <f>IFERROR((IF(COUNTIFS(Delivery[Driver ID], Delivery[[#This Row],[Driver ID]]) &lt; 16, "Under Utilized","Utilized")), "")</f>
        <v>Utilized</v>
      </c>
      <c r="J1102" s="1" t="s">
        <v>16</v>
      </c>
      <c r="K1102" s="1" t="s">
        <v>47</v>
      </c>
      <c r="L1102" s="1">
        <v>90</v>
      </c>
      <c r="M1102" s="1">
        <v>20</v>
      </c>
      <c r="N1102" s="1">
        <f>Delivery[[#This Row],[Delivery Time (min)]]-Delivery[[#This Row],[Delays (min)]]</f>
        <v>70</v>
      </c>
      <c r="O1102" s="1" t="str">
        <f>IF(Delivery[[#This Row],[Delays (min)]]&gt;0,"Delayed", "On time")</f>
        <v>Delayed</v>
      </c>
      <c r="P1102" s="1" t="str">
        <f>IF(Delivery[[#This Row],[Delays (min)]]&gt;15, "Extremely Delayed", IF(Delivery[[#This Row],[Delays (min)]]=0, "On time",  "Delayed"))</f>
        <v>Extremely Delayed</v>
      </c>
      <c r="Q1102" s="1">
        <f>COUNTA(_xlfn.UNIQUE(Delivery[Driver ID]))</f>
        <v>100</v>
      </c>
      <c r="R1102" s="1" t="s">
        <v>30</v>
      </c>
      <c r="S1102" s="1">
        <f>COUNTA(_xlfn.UNIQUE(Delivery[Route]))</f>
        <v>5</v>
      </c>
      <c r="T1102" s="1" t="s">
        <v>40</v>
      </c>
      <c r="U1102" s="1" t="s">
        <v>20</v>
      </c>
      <c r="V1102" s="1" t="s">
        <v>41</v>
      </c>
      <c r="W1102" s="2">
        <v>45170.572916666664</v>
      </c>
    </row>
    <row r="1103" spans="1:23" ht="15.75" customHeight="1" x14ac:dyDescent="0.35">
      <c r="A1103" s="1">
        <v>2102</v>
      </c>
      <c r="B1103" s="1" t="s">
        <v>1137</v>
      </c>
      <c r="C1103" s="1">
        <f>COUNTA(_xlfn.UNIQUE(Delivery[Delivery City]))</f>
        <v>5</v>
      </c>
      <c r="D1103" s="1" t="s">
        <v>156</v>
      </c>
      <c r="E1103" s="2">
        <v>45171.60833333333</v>
      </c>
      <c r="F1103" s="1" t="s">
        <v>38</v>
      </c>
      <c r="G1103" s="1" t="s">
        <v>113</v>
      </c>
      <c r="H1103" s="20">
        <f>IFERROR(Delivery[[#This Row],[Delivery Time (min)]]/COUNTIFS(Delivery[Driver ID],Delivery[[#This Row],[Driver ID]]),"")</f>
        <v>11.277777777777779</v>
      </c>
      <c r="I1103" s="17" t="str">
        <f>IFERROR((IF(COUNTIFS(Delivery[Driver ID], Delivery[[#This Row],[Driver ID]]) &lt; 16, "Under Utilized","Utilized")), "")</f>
        <v>Utilized</v>
      </c>
      <c r="J1103" s="1" t="s">
        <v>34</v>
      </c>
      <c r="K1103" s="1" t="s">
        <v>29</v>
      </c>
      <c r="L1103" s="1">
        <v>203</v>
      </c>
      <c r="M1103" s="1">
        <v>5</v>
      </c>
      <c r="N1103" s="1">
        <f>Delivery[[#This Row],[Delivery Time (min)]]-Delivery[[#This Row],[Delays (min)]]</f>
        <v>198</v>
      </c>
      <c r="O1103" s="1" t="str">
        <f>IF(Delivery[[#This Row],[Delays (min)]]&gt;0,"Delayed", "On time")</f>
        <v>Delayed</v>
      </c>
      <c r="P1103" s="1" t="str">
        <f>IF(Delivery[[#This Row],[Delays (min)]]&gt;15, "Extremely Delayed", IF(Delivery[[#This Row],[Delays (min)]]=0, "On time",  "Delayed"))</f>
        <v>Delayed</v>
      </c>
      <c r="Q1103" s="1">
        <f>COUNTA(_xlfn.UNIQUE(Delivery[Driver ID]))</f>
        <v>100</v>
      </c>
      <c r="R1103" s="1" t="s">
        <v>30</v>
      </c>
      <c r="S1103" s="1">
        <f>COUNTA(_xlfn.UNIQUE(Delivery[Route]))</f>
        <v>5</v>
      </c>
      <c r="T1103" s="1" t="s">
        <v>19</v>
      </c>
      <c r="U1103" s="1" t="s">
        <v>36</v>
      </c>
      <c r="V1103" s="1" t="s">
        <v>41</v>
      </c>
      <c r="W1103" s="2">
        <v>45170.68472222222</v>
      </c>
    </row>
    <row r="1104" spans="1:23" ht="15.75" customHeight="1" x14ac:dyDescent="0.35">
      <c r="A1104" s="1">
        <v>2103</v>
      </c>
      <c r="B1104" s="1" t="s">
        <v>1138</v>
      </c>
      <c r="C1104" s="1">
        <f>COUNTA(_xlfn.UNIQUE(Delivery[Delivery City]))</f>
        <v>5</v>
      </c>
      <c r="D1104" s="1" t="s">
        <v>156</v>
      </c>
      <c r="E1104" s="2">
        <v>45170.467361111114</v>
      </c>
      <c r="F1104" s="1" t="s">
        <v>38</v>
      </c>
      <c r="G1104" s="1" t="s">
        <v>133</v>
      </c>
      <c r="H1104" s="20">
        <f>IFERROR(Delivery[[#This Row],[Delivery Time (min)]]/COUNTIFS(Delivery[Driver ID],Delivery[[#This Row],[Driver ID]]),"")</f>
        <v>11.75</v>
      </c>
      <c r="I1104" s="17" t="str">
        <f>IFERROR((IF(COUNTIFS(Delivery[Driver ID], Delivery[[#This Row],[Driver ID]]) &lt; 16, "Under Utilized","Utilized")), "")</f>
        <v>Utilized</v>
      </c>
      <c r="J1104" s="1" t="s">
        <v>16</v>
      </c>
      <c r="K1104" s="1" t="s">
        <v>35</v>
      </c>
      <c r="L1104" s="1">
        <v>188</v>
      </c>
      <c r="M1104" s="1">
        <v>1</v>
      </c>
      <c r="N1104" s="1">
        <f>Delivery[[#This Row],[Delivery Time (min)]]-Delivery[[#This Row],[Delays (min)]]</f>
        <v>187</v>
      </c>
      <c r="O1104" s="1" t="str">
        <f>IF(Delivery[[#This Row],[Delays (min)]]&gt;0,"Delayed", "On time")</f>
        <v>Delayed</v>
      </c>
      <c r="P1104" s="1" t="str">
        <f>IF(Delivery[[#This Row],[Delays (min)]]&gt;15, "Extremely Delayed", IF(Delivery[[#This Row],[Delays (min)]]=0, "On time",  "Delayed"))</f>
        <v>Delayed</v>
      </c>
      <c r="Q1104" s="1">
        <f>COUNTA(_xlfn.UNIQUE(Delivery[Driver ID]))</f>
        <v>100</v>
      </c>
      <c r="R1104" s="1" t="s">
        <v>25</v>
      </c>
      <c r="S1104" s="1">
        <f>COUNTA(_xlfn.UNIQUE(Delivery[Route]))</f>
        <v>5</v>
      </c>
      <c r="T1104" s="1" t="s">
        <v>32</v>
      </c>
      <c r="U1104" s="1" t="s">
        <v>36</v>
      </c>
      <c r="V1104" s="1" t="s">
        <v>41</v>
      </c>
      <c r="W1104" s="2">
        <v>45170.499305555553</v>
      </c>
    </row>
    <row r="1105" spans="1:23" ht="15.75" customHeight="1" x14ac:dyDescent="0.35">
      <c r="A1105" s="1">
        <v>2104</v>
      </c>
      <c r="B1105" s="1" t="s">
        <v>1139</v>
      </c>
      <c r="C1105" s="1">
        <f>COUNTA(_xlfn.UNIQUE(Delivery[Delivery City]))</f>
        <v>5</v>
      </c>
      <c r="D1105" s="1" t="s">
        <v>156</v>
      </c>
      <c r="E1105" s="2">
        <v>45173.459027777775</v>
      </c>
      <c r="F1105" s="1" t="s">
        <v>38</v>
      </c>
      <c r="G1105" s="1" t="s">
        <v>104</v>
      </c>
      <c r="H1105" s="20">
        <f>IFERROR(Delivery[[#This Row],[Delivery Time (min)]]/COUNTIFS(Delivery[Driver ID],Delivery[[#This Row],[Driver ID]]),"")</f>
        <v>9.0952380952380949</v>
      </c>
      <c r="I1105" s="17" t="str">
        <f>IFERROR((IF(COUNTIFS(Delivery[Driver ID], Delivery[[#This Row],[Driver ID]]) &lt; 16, "Under Utilized","Utilized")), "")</f>
        <v>Utilized</v>
      </c>
      <c r="J1105" s="1" t="s">
        <v>16</v>
      </c>
      <c r="K1105" s="1" t="s">
        <v>47</v>
      </c>
      <c r="L1105" s="1">
        <v>191</v>
      </c>
      <c r="M1105" s="1">
        <v>23</v>
      </c>
      <c r="N1105" s="1">
        <f>Delivery[[#This Row],[Delivery Time (min)]]-Delivery[[#This Row],[Delays (min)]]</f>
        <v>168</v>
      </c>
      <c r="O1105" s="1" t="str">
        <f>IF(Delivery[[#This Row],[Delays (min)]]&gt;0,"Delayed", "On time")</f>
        <v>Delayed</v>
      </c>
      <c r="P1105" s="1" t="str">
        <f>IF(Delivery[[#This Row],[Delays (min)]]&gt;15, "Extremely Delayed", IF(Delivery[[#This Row],[Delays (min)]]=0, "On time",  "Delayed"))</f>
        <v>Extremely Delayed</v>
      </c>
      <c r="Q1105" s="1">
        <f>COUNTA(_xlfn.UNIQUE(Delivery[Driver ID]))</f>
        <v>100</v>
      </c>
      <c r="R1105" s="1" t="s">
        <v>30</v>
      </c>
      <c r="S1105" s="1">
        <f>COUNTA(_xlfn.UNIQUE(Delivery[Route]))</f>
        <v>5</v>
      </c>
      <c r="T1105" s="1" t="s">
        <v>26</v>
      </c>
      <c r="U1105" s="1" t="s">
        <v>36</v>
      </c>
      <c r="V1105" s="1" t="s">
        <v>21</v>
      </c>
      <c r="W1105" s="2">
        <v>45170.543749999997</v>
      </c>
    </row>
    <row r="1106" spans="1:23" ht="15.75" customHeight="1" x14ac:dyDescent="0.35">
      <c r="A1106" s="1">
        <v>2105</v>
      </c>
      <c r="B1106" s="1" t="s">
        <v>1140</v>
      </c>
      <c r="C1106" s="1">
        <f>COUNTA(_xlfn.UNIQUE(Delivery[Delivery City]))</f>
        <v>5</v>
      </c>
      <c r="D1106" s="1" t="s">
        <v>156</v>
      </c>
      <c r="E1106" s="2">
        <v>45176.469444444447</v>
      </c>
      <c r="F1106" s="1" t="s">
        <v>14</v>
      </c>
      <c r="G1106" s="1" t="s">
        <v>119</v>
      </c>
      <c r="H1106" s="20">
        <f>IFERROR(Delivery[[#This Row],[Delivery Time (min)]]/COUNTIFS(Delivery[Driver ID],Delivery[[#This Row],[Driver ID]]),"")</f>
        <v>11.571428571428571</v>
      </c>
      <c r="I1106" s="17" t="str">
        <f>IFERROR((IF(COUNTIFS(Delivery[Driver ID], Delivery[[#This Row],[Driver ID]]) &lt; 16, "Under Utilized","Utilized")), "")</f>
        <v>Under Utilized</v>
      </c>
      <c r="J1106" s="1" t="s">
        <v>34</v>
      </c>
      <c r="K1106" s="1" t="s">
        <v>24</v>
      </c>
      <c r="L1106" s="1">
        <v>162</v>
      </c>
      <c r="M1106" s="1">
        <v>9</v>
      </c>
      <c r="N1106" s="1">
        <f>Delivery[[#This Row],[Delivery Time (min)]]-Delivery[[#This Row],[Delays (min)]]</f>
        <v>153</v>
      </c>
      <c r="O1106" s="1" t="str">
        <f>IF(Delivery[[#This Row],[Delays (min)]]&gt;0,"Delayed", "On time")</f>
        <v>Delayed</v>
      </c>
      <c r="P1106" s="1" t="str">
        <f>IF(Delivery[[#This Row],[Delays (min)]]&gt;15, "Extremely Delayed", IF(Delivery[[#This Row],[Delays (min)]]=0, "On time",  "Delayed"))</f>
        <v>Delayed</v>
      </c>
      <c r="Q1106" s="1">
        <f>COUNTA(_xlfn.UNIQUE(Delivery[Driver ID]))</f>
        <v>100</v>
      </c>
      <c r="R1106" s="1" t="s">
        <v>30</v>
      </c>
      <c r="S1106" s="1">
        <f>COUNTA(_xlfn.UNIQUE(Delivery[Route]))</f>
        <v>5</v>
      </c>
      <c r="T1106" s="1" t="s">
        <v>32</v>
      </c>
      <c r="U1106" s="1" t="s">
        <v>20</v>
      </c>
      <c r="V1106" s="1" t="s">
        <v>41</v>
      </c>
      <c r="W1106" s="2">
        <v>45170.405555555553</v>
      </c>
    </row>
    <row r="1107" spans="1:23" ht="15.75" customHeight="1" x14ac:dyDescent="0.35">
      <c r="A1107" s="1">
        <v>2106</v>
      </c>
      <c r="B1107" s="1" t="s">
        <v>1141</v>
      </c>
      <c r="C1107" s="1">
        <f>COUNTA(_xlfn.UNIQUE(Delivery[Delivery City]))</f>
        <v>5</v>
      </c>
      <c r="D1107" s="1" t="s">
        <v>154</v>
      </c>
      <c r="E1107" s="2">
        <v>45171.644444444442</v>
      </c>
      <c r="F1107" s="1" t="s">
        <v>38</v>
      </c>
      <c r="G1107" s="1" t="s">
        <v>58</v>
      </c>
      <c r="H1107" s="20">
        <f>IFERROR(Delivery[[#This Row],[Delivery Time (min)]]/COUNTIFS(Delivery[Driver ID],Delivery[[#This Row],[Driver ID]]),"")</f>
        <v>15.1</v>
      </c>
      <c r="I1107" s="17" t="str">
        <f>IFERROR((IF(COUNTIFS(Delivery[Driver ID], Delivery[[#This Row],[Driver ID]]) &lt; 16, "Under Utilized","Utilized")), "")</f>
        <v>Under Utilized</v>
      </c>
      <c r="J1107" s="1" t="s">
        <v>34</v>
      </c>
      <c r="K1107" s="1" t="s">
        <v>47</v>
      </c>
      <c r="L1107" s="1">
        <v>151</v>
      </c>
      <c r="M1107" s="1">
        <v>3</v>
      </c>
      <c r="N1107" s="1">
        <f>Delivery[[#This Row],[Delivery Time (min)]]-Delivery[[#This Row],[Delays (min)]]</f>
        <v>148</v>
      </c>
      <c r="O1107" s="1" t="str">
        <f>IF(Delivery[[#This Row],[Delays (min)]]&gt;0,"Delayed", "On time")</f>
        <v>Delayed</v>
      </c>
      <c r="P1107" s="1" t="str">
        <f>IF(Delivery[[#This Row],[Delays (min)]]&gt;15, "Extremely Delayed", IF(Delivery[[#This Row],[Delays (min)]]=0, "On time",  "Delayed"))</f>
        <v>Delayed</v>
      </c>
      <c r="Q1107" s="1">
        <f>COUNTA(_xlfn.UNIQUE(Delivery[Driver ID]))</f>
        <v>100</v>
      </c>
      <c r="R1107" s="1" t="s">
        <v>18</v>
      </c>
      <c r="S1107" s="1">
        <f>COUNTA(_xlfn.UNIQUE(Delivery[Route]))</f>
        <v>5</v>
      </c>
      <c r="T1107" s="1" t="s">
        <v>40</v>
      </c>
      <c r="U1107" s="1" t="s">
        <v>20</v>
      </c>
      <c r="V1107" s="1" t="s">
        <v>37</v>
      </c>
      <c r="W1107" s="2">
        <v>45170.406944444447</v>
      </c>
    </row>
    <row r="1108" spans="1:23" ht="15.75" customHeight="1" x14ac:dyDescent="0.35">
      <c r="A1108" s="1">
        <v>2107</v>
      </c>
      <c r="B1108" s="1" t="s">
        <v>1142</v>
      </c>
      <c r="C1108" s="1">
        <f>COUNTA(_xlfn.UNIQUE(Delivery[Delivery City]))</f>
        <v>5</v>
      </c>
      <c r="D1108" s="1" t="s">
        <v>156</v>
      </c>
      <c r="E1108" s="2">
        <v>45176.404166666667</v>
      </c>
      <c r="F1108" s="1" t="s">
        <v>38</v>
      </c>
      <c r="G1108" s="1" t="s">
        <v>125</v>
      </c>
      <c r="H1108" s="20">
        <f>IFERROR(Delivery[[#This Row],[Delivery Time (min)]]/COUNTIFS(Delivery[Driver ID],Delivery[[#This Row],[Driver ID]]),"")</f>
        <v>7.5384615384615383</v>
      </c>
      <c r="I1108" s="17" t="str">
        <f>IFERROR((IF(COUNTIFS(Delivery[Driver ID], Delivery[[#This Row],[Driver ID]]) &lt; 16, "Under Utilized","Utilized")), "")</f>
        <v>Under Utilized</v>
      </c>
      <c r="J1108" s="1" t="s">
        <v>23</v>
      </c>
      <c r="K1108" s="1" t="s">
        <v>17</v>
      </c>
      <c r="L1108" s="1">
        <v>98</v>
      </c>
      <c r="M1108" s="1">
        <v>26</v>
      </c>
      <c r="N1108" s="1">
        <f>Delivery[[#This Row],[Delivery Time (min)]]-Delivery[[#This Row],[Delays (min)]]</f>
        <v>72</v>
      </c>
      <c r="O1108" s="1" t="str">
        <f>IF(Delivery[[#This Row],[Delays (min)]]&gt;0,"Delayed", "On time")</f>
        <v>Delayed</v>
      </c>
      <c r="P1108" s="1" t="str">
        <f>IF(Delivery[[#This Row],[Delays (min)]]&gt;15, "Extremely Delayed", IF(Delivery[[#This Row],[Delays (min)]]=0, "On time",  "Delayed"))</f>
        <v>Extremely Delayed</v>
      </c>
      <c r="Q1108" s="1">
        <f>COUNTA(_xlfn.UNIQUE(Delivery[Driver ID]))</f>
        <v>100</v>
      </c>
      <c r="R1108" s="1" t="s">
        <v>30</v>
      </c>
      <c r="S1108" s="1">
        <f>COUNTA(_xlfn.UNIQUE(Delivery[Route]))</f>
        <v>5</v>
      </c>
      <c r="T1108" s="1" t="s">
        <v>19</v>
      </c>
      <c r="U1108" s="1" t="s">
        <v>36</v>
      </c>
      <c r="V1108" s="1" t="s">
        <v>41</v>
      </c>
      <c r="W1108" s="2">
        <v>45170.581250000003</v>
      </c>
    </row>
    <row r="1109" spans="1:23" ht="15.75" customHeight="1" x14ac:dyDescent="0.35">
      <c r="A1109" s="1">
        <v>2108</v>
      </c>
      <c r="B1109" s="1" t="s">
        <v>282</v>
      </c>
      <c r="C1109" s="1">
        <f>COUNTA(_xlfn.UNIQUE(Delivery[Delivery City]))</f>
        <v>5</v>
      </c>
      <c r="D1109" s="1" t="s">
        <v>159</v>
      </c>
      <c r="E1109" s="2">
        <v>45170.640972222223</v>
      </c>
      <c r="F1109" s="1" t="s">
        <v>38</v>
      </c>
      <c r="G1109" s="1" t="s">
        <v>106</v>
      </c>
      <c r="H1109" s="20">
        <f>IFERROR(Delivery[[#This Row],[Delivery Time (min)]]/COUNTIFS(Delivery[Driver ID],Delivery[[#This Row],[Driver ID]]),"")</f>
        <v>5.9090909090909092</v>
      </c>
      <c r="I1109" s="17" t="str">
        <f>IFERROR((IF(COUNTIFS(Delivery[Driver ID], Delivery[[#This Row],[Driver ID]]) &lt; 16, "Under Utilized","Utilized")), "")</f>
        <v>Under Utilized</v>
      </c>
      <c r="J1109" s="1" t="s">
        <v>23</v>
      </c>
      <c r="K1109" s="1" t="s">
        <v>35</v>
      </c>
      <c r="L1109" s="1">
        <v>65</v>
      </c>
      <c r="M1109" s="1">
        <v>11</v>
      </c>
      <c r="N1109" s="1">
        <f>Delivery[[#This Row],[Delivery Time (min)]]-Delivery[[#This Row],[Delays (min)]]</f>
        <v>54</v>
      </c>
      <c r="O1109" s="1" t="str">
        <f>IF(Delivery[[#This Row],[Delays (min)]]&gt;0,"Delayed", "On time")</f>
        <v>Delayed</v>
      </c>
      <c r="P1109" s="1" t="str">
        <f>IF(Delivery[[#This Row],[Delays (min)]]&gt;15, "Extremely Delayed", IF(Delivery[[#This Row],[Delays (min)]]=0, "On time",  "Delayed"))</f>
        <v>Delayed</v>
      </c>
      <c r="Q1109" s="1">
        <f>COUNTA(_xlfn.UNIQUE(Delivery[Driver ID]))</f>
        <v>100</v>
      </c>
      <c r="R1109" s="1" t="s">
        <v>30</v>
      </c>
      <c r="S1109" s="1">
        <f>COUNTA(_xlfn.UNIQUE(Delivery[Route]))</f>
        <v>5</v>
      </c>
      <c r="T1109" s="1" t="s">
        <v>43</v>
      </c>
      <c r="U1109" s="1" t="s">
        <v>20</v>
      </c>
      <c r="V1109" s="1" t="s">
        <v>41</v>
      </c>
      <c r="W1109" s="2">
        <v>45170.457638888889</v>
      </c>
    </row>
    <row r="1110" spans="1:23" ht="15.75" customHeight="1" x14ac:dyDescent="0.35">
      <c r="A1110" s="1">
        <v>2109</v>
      </c>
      <c r="B1110" s="1" t="s">
        <v>1143</v>
      </c>
      <c r="C1110" s="1">
        <f>COUNTA(_xlfn.UNIQUE(Delivery[Delivery City]))</f>
        <v>5</v>
      </c>
      <c r="D1110" s="1" t="s">
        <v>167</v>
      </c>
      <c r="E1110" s="2">
        <v>45176.662499999999</v>
      </c>
      <c r="F1110" s="1" t="s">
        <v>14</v>
      </c>
      <c r="G1110" s="1" t="s">
        <v>89</v>
      </c>
      <c r="H1110" s="20">
        <f>IFERROR(Delivery[[#This Row],[Delivery Time (min)]]/COUNTIFS(Delivery[Driver ID],Delivery[[#This Row],[Driver ID]]),"")</f>
        <v>8.85</v>
      </c>
      <c r="I1110" s="17" t="str">
        <f>IFERROR((IF(COUNTIFS(Delivery[Driver ID], Delivery[[#This Row],[Driver ID]]) &lt; 16, "Under Utilized","Utilized")), "")</f>
        <v>Utilized</v>
      </c>
      <c r="J1110" s="1" t="s">
        <v>34</v>
      </c>
      <c r="K1110" s="1" t="s">
        <v>17</v>
      </c>
      <c r="L1110" s="1">
        <v>177</v>
      </c>
      <c r="M1110" s="1">
        <v>12</v>
      </c>
      <c r="N1110" s="1">
        <f>Delivery[[#This Row],[Delivery Time (min)]]-Delivery[[#This Row],[Delays (min)]]</f>
        <v>165</v>
      </c>
      <c r="O1110" s="1" t="str">
        <f>IF(Delivery[[#This Row],[Delays (min)]]&gt;0,"Delayed", "On time")</f>
        <v>Delayed</v>
      </c>
      <c r="P1110" s="1" t="str">
        <f>IF(Delivery[[#This Row],[Delays (min)]]&gt;15, "Extremely Delayed", IF(Delivery[[#This Row],[Delays (min)]]=0, "On time",  "Delayed"))</f>
        <v>Delayed</v>
      </c>
      <c r="Q1110" s="1">
        <f>COUNTA(_xlfn.UNIQUE(Delivery[Driver ID]))</f>
        <v>100</v>
      </c>
      <c r="R1110" s="1" t="s">
        <v>30</v>
      </c>
      <c r="S1110" s="1">
        <f>COUNTA(_xlfn.UNIQUE(Delivery[Route]))</f>
        <v>5</v>
      </c>
      <c r="T1110" s="1" t="s">
        <v>26</v>
      </c>
      <c r="U1110" s="1" t="s">
        <v>36</v>
      </c>
      <c r="V1110" s="1" t="s">
        <v>41</v>
      </c>
      <c r="W1110" s="2">
        <v>45170.510416666664</v>
      </c>
    </row>
    <row r="1111" spans="1:23" ht="15.75" customHeight="1" x14ac:dyDescent="0.35">
      <c r="A1111" s="1">
        <v>2110</v>
      </c>
      <c r="B1111" s="1" t="s">
        <v>1144</v>
      </c>
      <c r="C1111" s="1">
        <f>COUNTA(_xlfn.UNIQUE(Delivery[Delivery City]))</f>
        <v>5</v>
      </c>
      <c r="D1111" s="1" t="s">
        <v>154</v>
      </c>
      <c r="E1111" s="2">
        <v>45177.450694444444</v>
      </c>
      <c r="F1111" s="1" t="s">
        <v>14</v>
      </c>
      <c r="G1111" s="1" t="s">
        <v>134</v>
      </c>
      <c r="H1111" s="20">
        <f>IFERROR(Delivery[[#This Row],[Delivery Time (min)]]/COUNTIFS(Delivery[Driver ID],Delivery[[#This Row],[Driver ID]]),"")</f>
        <v>18.307692307692307</v>
      </c>
      <c r="I1111" s="17" t="str">
        <f>IFERROR((IF(COUNTIFS(Delivery[Driver ID], Delivery[[#This Row],[Driver ID]]) &lt; 16, "Under Utilized","Utilized")), "")</f>
        <v>Under Utilized</v>
      </c>
      <c r="J1111" s="1" t="s">
        <v>23</v>
      </c>
      <c r="K1111" s="1" t="s">
        <v>29</v>
      </c>
      <c r="L1111" s="1">
        <v>238</v>
      </c>
      <c r="M1111" s="1">
        <v>16</v>
      </c>
      <c r="N1111" s="1">
        <f>Delivery[[#This Row],[Delivery Time (min)]]-Delivery[[#This Row],[Delays (min)]]</f>
        <v>222</v>
      </c>
      <c r="O1111" s="1" t="str">
        <f>IF(Delivery[[#This Row],[Delays (min)]]&gt;0,"Delayed", "On time")</f>
        <v>Delayed</v>
      </c>
      <c r="P1111" s="1" t="str">
        <f>IF(Delivery[[#This Row],[Delays (min)]]&gt;15, "Extremely Delayed", IF(Delivery[[#This Row],[Delays (min)]]=0, "On time",  "Delayed"))</f>
        <v>Extremely Delayed</v>
      </c>
      <c r="Q1111" s="1">
        <f>COUNTA(_xlfn.UNIQUE(Delivery[Driver ID]))</f>
        <v>100</v>
      </c>
      <c r="R1111" s="1" t="s">
        <v>30</v>
      </c>
      <c r="S1111" s="1">
        <f>COUNTA(_xlfn.UNIQUE(Delivery[Route]))</f>
        <v>5</v>
      </c>
      <c r="T1111" s="1" t="s">
        <v>40</v>
      </c>
      <c r="U1111" s="1" t="s">
        <v>36</v>
      </c>
      <c r="V1111" s="1" t="s">
        <v>41</v>
      </c>
      <c r="W1111" s="2">
        <v>45170.669444444444</v>
      </c>
    </row>
    <row r="1112" spans="1:23" ht="15.75" customHeight="1" x14ac:dyDescent="0.35">
      <c r="A1112" s="1">
        <v>2111</v>
      </c>
      <c r="B1112" s="1" t="s">
        <v>1145</v>
      </c>
      <c r="C1112" s="1">
        <f>COUNTA(_xlfn.UNIQUE(Delivery[Delivery City]))</f>
        <v>5</v>
      </c>
      <c r="D1112" s="1" t="s">
        <v>156</v>
      </c>
      <c r="E1112" s="2">
        <v>45175.574999999997</v>
      </c>
      <c r="F1112" s="1" t="s">
        <v>14</v>
      </c>
      <c r="G1112" s="1" t="s">
        <v>115</v>
      </c>
      <c r="H1112" s="20">
        <f>IFERROR(Delivery[[#This Row],[Delivery Time (min)]]/COUNTIFS(Delivery[Driver ID],Delivery[[#This Row],[Driver ID]]),"")</f>
        <v>4.166666666666667</v>
      </c>
      <c r="I1112" s="17" t="str">
        <f>IFERROR((IF(COUNTIFS(Delivery[Driver ID], Delivery[[#This Row],[Driver ID]]) &lt; 16, "Under Utilized","Utilized")), "")</f>
        <v>Utilized</v>
      </c>
      <c r="J1112" s="1" t="s">
        <v>16</v>
      </c>
      <c r="K1112" s="1" t="s">
        <v>29</v>
      </c>
      <c r="L1112" s="1">
        <v>75</v>
      </c>
      <c r="M1112" s="1">
        <v>3</v>
      </c>
      <c r="N1112" s="1">
        <f>Delivery[[#This Row],[Delivery Time (min)]]-Delivery[[#This Row],[Delays (min)]]</f>
        <v>72</v>
      </c>
      <c r="O1112" s="1" t="str">
        <f>IF(Delivery[[#This Row],[Delays (min)]]&gt;0,"Delayed", "On time")</f>
        <v>Delayed</v>
      </c>
      <c r="P1112" s="1" t="str">
        <f>IF(Delivery[[#This Row],[Delays (min)]]&gt;15, "Extremely Delayed", IF(Delivery[[#This Row],[Delays (min)]]=0, "On time",  "Delayed"))</f>
        <v>Delayed</v>
      </c>
      <c r="Q1112" s="1">
        <f>COUNTA(_xlfn.UNIQUE(Delivery[Driver ID]))</f>
        <v>100</v>
      </c>
      <c r="R1112" s="1" t="s">
        <v>18</v>
      </c>
      <c r="S1112" s="1">
        <f>COUNTA(_xlfn.UNIQUE(Delivery[Route]))</f>
        <v>5</v>
      </c>
      <c r="T1112" s="1" t="s">
        <v>43</v>
      </c>
      <c r="U1112" s="1" t="s">
        <v>36</v>
      </c>
      <c r="V1112" s="1" t="s">
        <v>41</v>
      </c>
      <c r="W1112" s="2">
        <v>45170.386111111111</v>
      </c>
    </row>
    <row r="1113" spans="1:23" ht="15.75" customHeight="1" x14ac:dyDescent="0.35">
      <c r="A1113" s="1">
        <v>2112</v>
      </c>
      <c r="B1113" s="1" t="s">
        <v>1146</v>
      </c>
      <c r="C1113" s="1">
        <f>COUNTA(_xlfn.UNIQUE(Delivery[Delivery City]))</f>
        <v>5</v>
      </c>
      <c r="D1113" s="1" t="s">
        <v>159</v>
      </c>
      <c r="E1113" s="2">
        <v>45170.497916666667</v>
      </c>
      <c r="F1113" s="1" t="s">
        <v>38</v>
      </c>
      <c r="G1113" s="1" t="s">
        <v>103</v>
      </c>
      <c r="H1113" s="20">
        <f>IFERROR(Delivery[[#This Row],[Delivery Time (min)]]/COUNTIFS(Delivery[Driver ID],Delivery[[#This Row],[Driver ID]]),"")</f>
        <v>3.2</v>
      </c>
      <c r="I1113" s="17" t="str">
        <f>IFERROR((IF(COUNTIFS(Delivery[Driver ID], Delivery[[#This Row],[Driver ID]]) &lt; 16, "Under Utilized","Utilized")), "")</f>
        <v>Utilized</v>
      </c>
      <c r="J1113" s="1" t="s">
        <v>16</v>
      </c>
      <c r="K1113" s="1" t="s">
        <v>24</v>
      </c>
      <c r="L1113" s="1">
        <v>64</v>
      </c>
      <c r="M1113" s="1">
        <v>10</v>
      </c>
      <c r="N1113" s="1">
        <f>Delivery[[#This Row],[Delivery Time (min)]]-Delivery[[#This Row],[Delays (min)]]</f>
        <v>54</v>
      </c>
      <c r="O1113" s="1" t="str">
        <f>IF(Delivery[[#This Row],[Delays (min)]]&gt;0,"Delayed", "On time")</f>
        <v>Delayed</v>
      </c>
      <c r="P1113" s="1" t="str">
        <f>IF(Delivery[[#This Row],[Delays (min)]]&gt;15, "Extremely Delayed", IF(Delivery[[#This Row],[Delays (min)]]=0, "On time",  "Delayed"))</f>
        <v>Delayed</v>
      </c>
      <c r="Q1113" s="1">
        <f>COUNTA(_xlfn.UNIQUE(Delivery[Driver ID]))</f>
        <v>100</v>
      </c>
      <c r="R1113" s="1" t="s">
        <v>18</v>
      </c>
      <c r="S1113" s="1">
        <f>COUNTA(_xlfn.UNIQUE(Delivery[Route]))</f>
        <v>5</v>
      </c>
      <c r="T1113" s="1" t="s">
        <v>43</v>
      </c>
      <c r="U1113" s="1" t="s">
        <v>27</v>
      </c>
      <c r="V1113" s="1" t="s">
        <v>21</v>
      </c>
      <c r="W1113" s="2">
        <v>45170.595138888886</v>
      </c>
    </row>
    <row r="1114" spans="1:23" ht="15.75" customHeight="1" x14ac:dyDescent="0.35">
      <c r="A1114" s="1">
        <v>2113</v>
      </c>
      <c r="B1114" s="1" t="s">
        <v>1147</v>
      </c>
      <c r="C1114" s="1">
        <f>COUNTA(_xlfn.UNIQUE(Delivery[Delivery City]))</f>
        <v>5</v>
      </c>
      <c r="D1114" s="1" t="s">
        <v>159</v>
      </c>
      <c r="E1114" s="2">
        <v>45175.428472222222</v>
      </c>
      <c r="F1114" s="1" t="s">
        <v>38</v>
      </c>
      <c r="G1114" s="1" t="s">
        <v>71</v>
      </c>
      <c r="H1114" s="20">
        <f>IFERROR(Delivery[[#This Row],[Delivery Time (min)]]/COUNTIFS(Delivery[Driver ID],Delivery[[#This Row],[Driver ID]]),"")</f>
        <v>4.4000000000000004</v>
      </c>
      <c r="I1114" s="17" t="str">
        <f>IFERROR((IF(COUNTIFS(Delivery[Driver ID], Delivery[[#This Row],[Driver ID]]) &lt; 16, "Under Utilized","Utilized")), "")</f>
        <v>Utilized</v>
      </c>
      <c r="J1114" s="1" t="s">
        <v>16</v>
      </c>
      <c r="K1114" s="1" t="s">
        <v>47</v>
      </c>
      <c r="L1114" s="1">
        <v>110</v>
      </c>
      <c r="M1114" s="1">
        <v>14</v>
      </c>
      <c r="N1114" s="1">
        <f>Delivery[[#This Row],[Delivery Time (min)]]-Delivery[[#This Row],[Delays (min)]]</f>
        <v>96</v>
      </c>
      <c r="O1114" s="1" t="str">
        <f>IF(Delivery[[#This Row],[Delays (min)]]&gt;0,"Delayed", "On time")</f>
        <v>Delayed</v>
      </c>
      <c r="P1114" s="1" t="str">
        <f>IF(Delivery[[#This Row],[Delays (min)]]&gt;15, "Extremely Delayed", IF(Delivery[[#This Row],[Delays (min)]]=0, "On time",  "Delayed"))</f>
        <v>Delayed</v>
      </c>
      <c r="Q1114" s="1">
        <f>COUNTA(_xlfn.UNIQUE(Delivery[Driver ID]))</f>
        <v>100</v>
      </c>
      <c r="R1114" s="1" t="s">
        <v>25</v>
      </c>
      <c r="S1114" s="1">
        <f>COUNTA(_xlfn.UNIQUE(Delivery[Route]))</f>
        <v>5</v>
      </c>
      <c r="T1114" s="1" t="s">
        <v>43</v>
      </c>
      <c r="U1114" s="1" t="s">
        <v>20</v>
      </c>
      <c r="V1114" s="1" t="s">
        <v>41</v>
      </c>
      <c r="W1114" s="2">
        <v>45170.701388888891</v>
      </c>
    </row>
    <row r="1115" spans="1:23" ht="15.75" customHeight="1" x14ac:dyDescent="0.35">
      <c r="A1115" s="1">
        <v>2114</v>
      </c>
      <c r="B1115" s="1" t="s">
        <v>1148</v>
      </c>
      <c r="C1115" s="1">
        <f>COUNTA(_xlfn.UNIQUE(Delivery[Delivery City]))</f>
        <v>5</v>
      </c>
      <c r="D1115" s="1" t="s">
        <v>154</v>
      </c>
      <c r="E1115" s="2">
        <v>45171.460416666669</v>
      </c>
      <c r="F1115" s="1" t="s">
        <v>14</v>
      </c>
      <c r="G1115" s="1" t="s">
        <v>124</v>
      </c>
      <c r="H1115" s="20">
        <f>IFERROR(Delivery[[#This Row],[Delivery Time (min)]]/COUNTIFS(Delivery[Driver ID],Delivery[[#This Row],[Driver ID]]),"")</f>
        <v>6.7727272727272725</v>
      </c>
      <c r="I1115" s="17" t="str">
        <f>IFERROR((IF(COUNTIFS(Delivery[Driver ID], Delivery[[#This Row],[Driver ID]]) &lt; 16, "Under Utilized","Utilized")), "")</f>
        <v>Utilized</v>
      </c>
      <c r="J1115" s="1" t="s">
        <v>23</v>
      </c>
      <c r="K1115" s="1" t="s">
        <v>17</v>
      </c>
      <c r="L1115" s="1">
        <v>149</v>
      </c>
      <c r="M1115" s="1">
        <v>6</v>
      </c>
      <c r="N1115" s="1">
        <f>Delivery[[#This Row],[Delivery Time (min)]]-Delivery[[#This Row],[Delays (min)]]</f>
        <v>143</v>
      </c>
      <c r="O1115" s="1" t="str">
        <f>IF(Delivery[[#This Row],[Delays (min)]]&gt;0,"Delayed", "On time")</f>
        <v>Delayed</v>
      </c>
      <c r="P1115" s="1" t="str">
        <f>IF(Delivery[[#This Row],[Delays (min)]]&gt;15, "Extremely Delayed", IF(Delivery[[#This Row],[Delays (min)]]=0, "On time",  "Delayed"))</f>
        <v>Delayed</v>
      </c>
      <c r="Q1115" s="1">
        <f>COUNTA(_xlfn.UNIQUE(Delivery[Driver ID]))</f>
        <v>100</v>
      </c>
      <c r="R1115" s="1" t="s">
        <v>25</v>
      </c>
      <c r="S1115" s="1">
        <f>COUNTA(_xlfn.UNIQUE(Delivery[Route]))</f>
        <v>5</v>
      </c>
      <c r="T1115" s="1" t="s">
        <v>19</v>
      </c>
      <c r="U1115" s="1" t="s">
        <v>20</v>
      </c>
      <c r="V1115" s="1" t="s">
        <v>37</v>
      </c>
      <c r="W1115" s="2">
        <v>45170.4375</v>
      </c>
    </row>
    <row r="1116" spans="1:23" ht="15.75" customHeight="1" x14ac:dyDescent="0.35">
      <c r="A1116" s="1">
        <v>2115</v>
      </c>
      <c r="B1116" s="1" t="s">
        <v>254</v>
      </c>
      <c r="C1116" s="1">
        <f>COUNTA(_xlfn.UNIQUE(Delivery[Delivery City]))</f>
        <v>5</v>
      </c>
      <c r="D1116" s="1" t="s">
        <v>156</v>
      </c>
      <c r="E1116" s="2">
        <v>45173.456944444442</v>
      </c>
      <c r="F1116" s="1" t="s">
        <v>14</v>
      </c>
      <c r="G1116" s="1" t="s">
        <v>90</v>
      </c>
      <c r="H1116" s="20">
        <f>IFERROR(Delivery[[#This Row],[Delivery Time (min)]]/COUNTIFS(Delivery[Driver ID],Delivery[[#This Row],[Driver ID]]),"")</f>
        <v>5.166666666666667</v>
      </c>
      <c r="I1116" s="17" t="str">
        <f>IFERROR((IF(COUNTIFS(Delivery[Driver ID], Delivery[[#This Row],[Driver ID]]) &lt; 16, "Under Utilized","Utilized")), "")</f>
        <v>Under Utilized</v>
      </c>
      <c r="J1116" s="1" t="s">
        <v>16</v>
      </c>
      <c r="K1116" s="1" t="s">
        <v>29</v>
      </c>
      <c r="L1116" s="1">
        <v>62</v>
      </c>
      <c r="M1116" s="1">
        <v>27</v>
      </c>
      <c r="N1116" s="1">
        <f>Delivery[[#This Row],[Delivery Time (min)]]-Delivery[[#This Row],[Delays (min)]]</f>
        <v>35</v>
      </c>
      <c r="O1116" s="1" t="str">
        <f>IF(Delivery[[#This Row],[Delays (min)]]&gt;0,"Delayed", "On time")</f>
        <v>Delayed</v>
      </c>
      <c r="P1116" s="1" t="str">
        <f>IF(Delivery[[#This Row],[Delays (min)]]&gt;15, "Extremely Delayed", IF(Delivery[[#This Row],[Delays (min)]]=0, "On time",  "Delayed"))</f>
        <v>Extremely Delayed</v>
      </c>
      <c r="Q1116" s="1">
        <f>COUNTA(_xlfn.UNIQUE(Delivery[Driver ID]))</f>
        <v>100</v>
      </c>
      <c r="R1116" s="1" t="s">
        <v>25</v>
      </c>
      <c r="S1116" s="1">
        <f>COUNTA(_xlfn.UNIQUE(Delivery[Route]))</f>
        <v>5</v>
      </c>
      <c r="T1116" s="1" t="s">
        <v>32</v>
      </c>
      <c r="U1116" s="1" t="s">
        <v>20</v>
      </c>
      <c r="V1116" s="1" t="s">
        <v>41</v>
      </c>
      <c r="W1116" s="2">
        <v>45170.709722222222</v>
      </c>
    </row>
    <row r="1117" spans="1:23" ht="15.75" customHeight="1" x14ac:dyDescent="0.35">
      <c r="A1117" s="1">
        <v>2116</v>
      </c>
      <c r="B1117" s="1" t="s">
        <v>1149</v>
      </c>
      <c r="C1117" s="1">
        <f>COUNTA(_xlfn.UNIQUE(Delivery[Delivery City]))</f>
        <v>5</v>
      </c>
      <c r="D1117" s="1" t="s">
        <v>156</v>
      </c>
      <c r="E1117" s="2">
        <v>45174.700694444444</v>
      </c>
      <c r="F1117" s="1" t="s">
        <v>14</v>
      </c>
      <c r="G1117" s="1" t="s">
        <v>111</v>
      </c>
      <c r="H1117" s="20">
        <f>IFERROR(Delivery[[#This Row],[Delivery Time (min)]]/COUNTIFS(Delivery[Driver ID],Delivery[[#This Row],[Driver ID]]),"")</f>
        <v>16.727272727272727</v>
      </c>
      <c r="I1117" s="17" t="str">
        <f>IFERROR((IF(COUNTIFS(Delivery[Driver ID], Delivery[[#This Row],[Driver ID]]) &lt; 16, "Under Utilized","Utilized")), "")</f>
        <v>Under Utilized</v>
      </c>
      <c r="J1117" s="1" t="s">
        <v>34</v>
      </c>
      <c r="K1117" s="1" t="s">
        <v>29</v>
      </c>
      <c r="L1117" s="1">
        <v>184</v>
      </c>
      <c r="M1117" s="1">
        <v>13</v>
      </c>
      <c r="N1117" s="1">
        <f>Delivery[[#This Row],[Delivery Time (min)]]-Delivery[[#This Row],[Delays (min)]]</f>
        <v>171</v>
      </c>
      <c r="O1117" s="1" t="str">
        <f>IF(Delivery[[#This Row],[Delays (min)]]&gt;0,"Delayed", "On time")</f>
        <v>Delayed</v>
      </c>
      <c r="P1117" s="1" t="str">
        <f>IF(Delivery[[#This Row],[Delays (min)]]&gt;15, "Extremely Delayed", IF(Delivery[[#This Row],[Delays (min)]]=0, "On time",  "Delayed"))</f>
        <v>Delayed</v>
      </c>
      <c r="Q1117" s="1">
        <f>COUNTA(_xlfn.UNIQUE(Delivery[Driver ID]))</f>
        <v>100</v>
      </c>
      <c r="R1117" s="1" t="s">
        <v>25</v>
      </c>
      <c r="S1117" s="1">
        <f>COUNTA(_xlfn.UNIQUE(Delivery[Route]))</f>
        <v>5</v>
      </c>
      <c r="T1117" s="1" t="s">
        <v>43</v>
      </c>
      <c r="U1117" s="1" t="s">
        <v>36</v>
      </c>
      <c r="V1117" s="1" t="s">
        <v>41</v>
      </c>
      <c r="W1117" s="2">
        <v>45170.354166666664</v>
      </c>
    </row>
    <row r="1118" spans="1:23" ht="15.75" customHeight="1" x14ac:dyDescent="0.35">
      <c r="A1118" s="1">
        <v>2117</v>
      </c>
      <c r="B1118" s="1" t="s">
        <v>339</v>
      </c>
      <c r="C1118" s="1">
        <f>COUNTA(_xlfn.UNIQUE(Delivery[Delivery City]))</f>
        <v>5</v>
      </c>
      <c r="D1118" s="1" t="s">
        <v>154</v>
      </c>
      <c r="E1118" s="2">
        <v>45173.631944444445</v>
      </c>
      <c r="F1118" s="1" t="s">
        <v>14</v>
      </c>
      <c r="G1118" s="1" t="s">
        <v>122</v>
      </c>
      <c r="H1118" s="20">
        <f>IFERROR(Delivery[[#This Row],[Delivery Time (min)]]/COUNTIFS(Delivery[Driver ID],Delivery[[#This Row],[Driver ID]]),"")</f>
        <v>16.727272727272727</v>
      </c>
      <c r="I1118" s="17" t="str">
        <f>IFERROR((IF(COUNTIFS(Delivery[Driver ID], Delivery[[#This Row],[Driver ID]]) &lt; 16, "Under Utilized","Utilized")), "")</f>
        <v>Under Utilized</v>
      </c>
      <c r="J1118" s="1" t="s">
        <v>16</v>
      </c>
      <c r="K1118" s="1" t="s">
        <v>24</v>
      </c>
      <c r="L1118" s="1">
        <v>184</v>
      </c>
      <c r="M1118" s="1">
        <v>18</v>
      </c>
      <c r="N1118" s="1">
        <f>Delivery[[#This Row],[Delivery Time (min)]]-Delivery[[#This Row],[Delays (min)]]</f>
        <v>166</v>
      </c>
      <c r="O1118" s="1" t="str">
        <f>IF(Delivery[[#This Row],[Delays (min)]]&gt;0,"Delayed", "On time")</f>
        <v>Delayed</v>
      </c>
      <c r="P1118" s="1" t="str">
        <f>IF(Delivery[[#This Row],[Delays (min)]]&gt;15, "Extremely Delayed", IF(Delivery[[#This Row],[Delays (min)]]=0, "On time",  "Delayed"))</f>
        <v>Extremely Delayed</v>
      </c>
      <c r="Q1118" s="1">
        <f>COUNTA(_xlfn.UNIQUE(Delivery[Driver ID]))</f>
        <v>100</v>
      </c>
      <c r="R1118" s="1" t="s">
        <v>18</v>
      </c>
      <c r="S1118" s="1">
        <f>COUNTA(_xlfn.UNIQUE(Delivery[Route]))</f>
        <v>5</v>
      </c>
      <c r="T1118" s="1" t="s">
        <v>26</v>
      </c>
      <c r="U1118" s="1" t="s">
        <v>36</v>
      </c>
      <c r="V1118" s="1" t="s">
        <v>21</v>
      </c>
      <c r="W1118" s="2">
        <v>45170.496527777781</v>
      </c>
    </row>
    <row r="1119" spans="1:23" ht="15.75" customHeight="1" x14ac:dyDescent="0.35">
      <c r="A1119" s="1">
        <v>2118</v>
      </c>
      <c r="B1119" s="1" t="s">
        <v>1150</v>
      </c>
      <c r="C1119" s="1">
        <f>COUNTA(_xlfn.UNIQUE(Delivery[Delivery City]))</f>
        <v>5</v>
      </c>
      <c r="D1119" s="1" t="s">
        <v>167</v>
      </c>
      <c r="E1119" s="2">
        <v>45174.342361111114</v>
      </c>
      <c r="F1119" s="1" t="s">
        <v>14</v>
      </c>
      <c r="G1119" s="1" t="s">
        <v>66</v>
      </c>
      <c r="H1119" s="20">
        <f>IFERROR(Delivery[[#This Row],[Delivery Time (min)]]/COUNTIFS(Delivery[Driver ID],Delivery[[#This Row],[Driver ID]]),"")</f>
        <v>10.307692307692308</v>
      </c>
      <c r="I1119" s="17" t="str">
        <f>IFERROR((IF(COUNTIFS(Delivery[Driver ID], Delivery[[#This Row],[Driver ID]]) &lt; 16, "Under Utilized","Utilized")), "")</f>
        <v>Under Utilized</v>
      </c>
      <c r="J1119" s="1" t="s">
        <v>34</v>
      </c>
      <c r="K1119" s="1" t="s">
        <v>47</v>
      </c>
      <c r="L1119" s="1">
        <v>134</v>
      </c>
      <c r="M1119" s="1">
        <v>14</v>
      </c>
      <c r="N1119" s="1">
        <f>Delivery[[#This Row],[Delivery Time (min)]]-Delivery[[#This Row],[Delays (min)]]</f>
        <v>120</v>
      </c>
      <c r="O1119" s="1" t="str">
        <f>IF(Delivery[[#This Row],[Delays (min)]]&gt;0,"Delayed", "On time")</f>
        <v>Delayed</v>
      </c>
      <c r="P1119" s="1" t="str">
        <f>IF(Delivery[[#This Row],[Delays (min)]]&gt;15, "Extremely Delayed", IF(Delivery[[#This Row],[Delays (min)]]=0, "On time",  "Delayed"))</f>
        <v>Delayed</v>
      </c>
      <c r="Q1119" s="1">
        <f>COUNTA(_xlfn.UNIQUE(Delivery[Driver ID]))</f>
        <v>100</v>
      </c>
      <c r="R1119" s="1" t="s">
        <v>18</v>
      </c>
      <c r="S1119" s="1">
        <f>COUNTA(_xlfn.UNIQUE(Delivery[Route]))</f>
        <v>5</v>
      </c>
      <c r="T1119" s="1" t="s">
        <v>32</v>
      </c>
      <c r="U1119" s="1" t="s">
        <v>36</v>
      </c>
      <c r="V1119" s="1" t="s">
        <v>37</v>
      </c>
      <c r="W1119" s="2">
        <v>45170.675694444442</v>
      </c>
    </row>
    <row r="1120" spans="1:23" ht="15.75" customHeight="1" x14ac:dyDescent="0.35">
      <c r="A1120" s="1">
        <v>2119</v>
      </c>
      <c r="B1120" s="1" t="s">
        <v>1151</v>
      </c>
      <c r="C1120" s="1">
        <f>COUNTA(_xlfn.UNIQUE(Delivery[Delivery City]))</f>
        <v>5</v>
      </c>
      <c r="D1120" s="1" t="s">
        <v>150</v>
      </c>
      <c r="E1120" s="2">
        <v>45172.418055555558</v>
      </c>
      <c r="F1120" s="1" t="s">
        <v>38</v>
      </c>
      <c r="G1120" s="1" t="s">
        <v>64</v>
      </c>
      <c r="H1120" s="20">
        <f>IFERROR(Delivery[[#This Row],[Delivery Time (min)]]/COUNTIFS(Delivery[Driver ID],Delivery[[#This Row],[Driver ID]]),"")</f>
        <v>11.19047619047619</v>
      </c>
      <c r="I1120" s="17" t="str">
        <f>IFERROR((IF(COUNTIFS(Delivery[Driver ID], Delivery[[#This Row],[Driver ID]]) &lt; 16, "Under Utilized","Utilized")), "")</f>
        <v>Utilized</v>
      </c>
      <c r="J1120" s="1" t="s">
        <v>23</v>
      </c>
      <c r="K1120" s="1" t="s">
        <v>35</v>
      </c>
      <c r="L1120" s="1">
        <v>235</v>
      </c>
      <c r="M1120" s="1">
        <v>22</v>
      </c>
      <c r="N1120" s="1">
        <f>Delivery[[#This Row],[Delivery Time (min)]]-Delivery[[#This Row],[Delays (min)]]</f>
        <v>213</v>
      </c>
      <c r="O1120" s="1" t="str">
        <f>IF(Delivery[[#This Row],[Delays (min)]]&gt;0,"Delayed", "On time")</f>
        <v>Delayed</v>
      </c>
      <c r="P1120" s="1" t="str">
        <f>IF(Delivery[[#This Row],[Delays (min)]]&gt;15, "Extremely Delayed", IF(Delivery[[#This Row],[Delays (min)]]=0, "On time",  "Delayed"))</f>
        <v>Extremely Delayed</v>
      </c>
      <c r="Q1120" s="1">
        <f>COUNTA(_xlfn.UNIQUE(Delivery[Driver ID]))</f>
        <v>100</v>
      </c>
      <c r="R1120" s="1" t="s">
        <v>25</v>
      </c>
      <c r="S1120" s="1">
        <f>COUNTA(_xlfn.UNIQUE(Delivery[Route]))</f>
        <v>5</v>
      </c>
      <c r="T1120" s="1" t="s">
        <v>40</v>
      </c>
      <c r="U1120" s="1" t="s">
        <v>27</v>
      </c>
      <c r="V1120" s="1" t="s">
        <v>21</v>
      </c>
      <c r="W1120" s="2">
        <v>45170.543749999997</v>
      </c>
    </row>
    <row r="1121" spans="1:23" ht="15.75" customHeight="1" x14ac:dyDescent="0.35">
      <c r="A1121" s="1">
        <v>2120</v>
      </c>
      <c r="B1121" s="1" t="s">
        <v>1152</v>
      </c>
      <c r="C1121" s="1">
        <f>COUNTA(_xlfn.UNIQUE(Delivery[Delivery City]))</f>
        <v>5</v>
      </c>
      <c r="D1121" s="1" t="s">
        <v>150</v>
      </c>
      <c r="E1121" s="2">
        <v>45177.679166666669</v>
      </c>
      <c r="F1121" s="1" t="s">
        <v>14</v>
      </c>
      <c r="G1121" s="1" t="s">
        <v>88</v>
      </c>
      <c r="H1121" s="20">
        <f>IFERROR(Delivery[[#This Row],[Delivery Time (min)]]/COUNTIFS(Delivery[Driver ID],Delivery[[#This Row],[Driver ID]]),"")</f>
        <v>11.133333333333333</v>
      </c>
      <c r="I1121" s="17" t="str">
        <f>IFERROR((IF(COUNTIFS(Delivery[Driver ID], Delivery[[#This Row],[Driver ID]]) &lt; 16, "Under Utilized","Utilized")), "")</f>
        <v>Under Utilized</v>
      </c>
      <c r="J1121" s="1" t="s">
        <v>16</v>
      </c>
      <c r="K1121" s="1" t="s">
        <v>47</v>
      </c>
      <c r="L1121" s="1">
        <v>167</v>
      </c>
      <c r="M1121" s="1">
        <v>4</v>
      </c>
      <c r="N1121" s="1">
        <f>Delivery[[#This Row],[Delivery Time (min)]]-Delivery[[#This Row],[Delays (min)]]</f>
        <v>163</v>
      </c>
      <c r="O1121" s="1" t="str">
        <f>IF(Delivery[[#This Row],[Delays (min)]]&gt;0,"Delayed", "On time")</f>
        <v>Delayed</v>
      </c>
      <c r="P1121" s="1" t="str">
        <f>IF(Delivery[[#This Row],[Delays (min)]]&gt;15, "Extremely Delayed", IF(Delivery[[#This Row],[Delays (min)]]=0, "On time",  "Delayed"))</f>
        <v>Delayed</v>
      </c>
      <c r="Q1121" s="1">
        <f>COUNTA(_xlfn.UNIQUE(Delivery[Driver ID]))</f>
        <v>100</v>
      </c>
      <c r="R1121" s="1" t="s">
        <v>30</v>
      </c>
      <c r="S1121" s="1">
        <f>COUNTA(_xlfn.UNIQUE(Delivery[Route]))</f>
        <v>5</v>
      </c>
      <c r="T1121" s="1" t="s">
        <v>26</v>
      </c>
      <c r="U1121" s="1" t="s">
        <v>20</v>
      </c>
      <c r="V1121" s="1" t="s">
        <v>37</v>
      </c>
      <c r="W1121" s="2">
        <v>45170.461111111108</v>
      </c>
    </row>
    <row r="1122" spans="1:23" ht="15.75" customHeight="1" x14ac:dyDescent="0.35">
      <c r="A1122" s="1">
        <v>2121</v>
      </c>
      <c r="B1122" s="1" t="s">
        <v>1153</v>
      </c>
      <c r="C1122" s="1">
        <f>COUNTA(_xlfn.UNIQUE(Delivery[Delivery City]))</f>
        <v>5</v>
      </c>
      <c r="D1122" s="1" t="s">
        <v>167</v>
      </c>
      <c r="E1122" s="2">
        <v>45170.410416666666</v>
      </c>
      <c r="F1122" s="1" t="s">
        <v>14</v>
      </c>
      <c r="G1122" s="1" t="s">
        <v>68</v>
      </c>
      <c r="H1122" s="20">
        <f>IFERROR(Delivery[[#This Row],[Delivery Time (min)]]/COUNTIFS(Delivery[Driver ID],Delivery[[#This Row],[Driver ID]]),"")</f>
        <v>13.416666666666666</v>
      </c>
      <c r="I1122" s="17" t="str">
        <f>IFERROR((IF(COUNTIFS(Delivery[Driver ID], Delivery[[#This Row],[Driver ID]]) &lt; 16, "Under Utilized","Utilized")), "")</f>
        <v>Under Utilized</v>
      </c>
      <c r="J1122" s="1" t="s">
        <v>23</v>
      </c>
      <c r="K1122" s="1" t="s">
        <v>29</v>
      </c>
      <c r="L1122" s="1">
        <v>161</v>
      </c>
      <c r="M1122" s="1">
        <v>21</v>
      </c>
      <c r="N1122" s="1">
        <f>Delivery[[#This Row],[Delivery Time (min)]]-Delivery[[#This Row],[Delays (min)]]</f>
        <v>140</v>
      </c>
      <c r="O1122" s="1" t="str">
        <f>IF(Delivery[[#This Row],[Delays (min)]]&gt;0,"Delayed", "On time")</f>
        <v>Delayed</v>
      </c>
      <c r="P1122" s="1" t="str">
        <f>IF(Delivery[[#This Row],[Delays (min)]]&gt;15, "Extremely Delayed", IF(Delivery[[#This Row],[Delays (min)]]=0, "On time",  "Delayed"))</f>
        <v>Extremely Delayed</v>
      </c>
      <c r="Q1122" s="1">
        <f>COUNTA(_xlfn.UNIQUE(Delivery[Driver ID]))</f>
        <v>100</v>
      </c>
      <c r="R1122" s="1" t="s">
        <v>18</v>
      </c>
      <c r="S1122" s="1">
        <f>COUNTA(_xlfn.UNIQUE(Delivery[Route]))</f>
        <v>5</v>
      </c>
      <c r="T1122" s="1" t="s">
        <v>32</v>
      </c>
      <c r="U1122" s="1" t="s">
        <v>20</v>
      </c>
      <c r="V1122" s="1" t="s">
        <v>21</v>
      </c>
      <c r="W1122" s="2">
        <v>45170.506249999999</v>
      </c>
    </row>
    <row r="1123" spans="1:23" ht="15.75" customHeight="1" x14ac:dyDescent="0.35">
      <c r="A1123" s="1">
        <v>2122</v>
      </c>
      <c r="B1123" s="1" t="s">
        <v>1154</v>
      </c>
      <c r="C1123" s="1">
        <f>COUNTA(_xlfn.UNIQUE(Delivery[Delivery City]))</f>
        <v>5</v>
      </c>
      <c r="D1123" s="1" t="s">
        <v>156</v>
      </c>
      <c r="E1123" s="2">
        <v>45172.395138888889</v>
      </c>
      <c r="F1123" s="1" t="s">
        <v>38</v>
      </c>
      <c r="G1123" s="1" t="s">
        <v>136</v>
      </c>
      <c r="H1123" s="20">
        <f>IFERROR(Delivery[[#This Row],[Delivery Time (min)]]/COUNTIFS(Delivery[Driver ID],Delivery[[#This Row],[Driver ID]]),"")</f>
        <v>6.166666666666667</v>
      </c>
      <c r="I1123" s="17" t="str">
        <f>IFERROR((IF(COUNTIFS(Delivery[Driver ID], Delivery[[#This Row],[Driver ID]]) &lt; 16, "Under Utilized","Utilized")), "")</f>
        <v>Under Utilized</v>
      </c>
      <c r="J1123" s="1" t="s">
        <v>16</v>
      </c>
      <c r="K1123" s="1" t="s">
        <v>35</v>
      </c>
      <c r="L1123" s="1">
        <v>74</v>
      </c>
      <c r="M1123" s="1">
        <v>19</v>
      </c>
      <c r="N1123" s="1">
        <f>Delivery[[#This Row],[Delivery Time (min)]]-Delivery[[#This Row],[Delays (min)]]</f>
        <v>55</v>
      </c>
      <c r="O1123" s="1" t="str">
        <f>IF(Delivery[[#This Row],[Delays (min)]]&gt;0,"Delayed", "On time")</f>
        <v>Delayed</v>
      </c>
      <c r="P1123" s="1" t="str">
        <f>IF(Delivery[[#This Row],[Delays (min)]]&gt;15, "Extremely Delayed", IF(Delivery[[#This Row],[Delays (min)]]=0, "On time",  "Delayed"))</f>
        <v>Extremely Delayed</v>
      </c>
      <c r="Q1123" s="1">
        <f>COUNTA(_xlfn.UNIQUE(Delivery[Driver ID]))</f>
        <v>100</v>
      </c>
      <c r="R1123" s="1" t="s">
        <v>30</v>
      </c>
      <c r="S1123" s="1">
        <f>COUNTA(_xlfn.UNIQUE(Delivery[Route]))</f>
        <v>5</v>
      </c>
      <c r="T1123" s="1" t="s">
        <v>43</v>
      </c>
      <c r="U1123" s="1" t="s">
        <v>20</v>
      </c>
      <c r="V1123" s="1" t="s">
        <v>41</v>
      </c>
      <c r="W1123" s="2">
        <v>45170.449305555558</v>
      </c>
    </row>
    <row r="1124" spans="1:23" ht="15.75" customHeight="1" x14ac:dyDescent="0.35">
      <c r="A1124" s="1">
        <v>2123</v>
      </c>
      <c r="B1124" s="1" t="s">
        <v>1155</v>
      </c>
      <c r="C1124" s="1">
        <f>COUNTA(_xlfn.UNIQUE(Delivery[Delivery City]))</f>
        <v>5</v>
      </c>
      <c r="D1124" s="1" t="s">
        <v>150</v>
      </c>
      <c r="E1124" s="2">
        <v>45172.445833333331</v>
      </c>
      <c r="F1124" s="1" t="s">
        <v>14</v>
      </c>
      <c r="G1124" s="1" t="s">
        <v>81</v>
      </c>
      <c r="H1124" s="20">
        <f>IFERROR(Delivery[[#This Row],[Delivery Time (min)]]/COUNTIFS(Delivery[Driver ID],Delivery[[#This Row],[Driver ID]]),"")</f>
        <v>4.68</v>
      </c>
      <c r="I1124" s="17" t="str">
        <f>IFERROR((IF(COUNTIFS(Delivery[Driver ID], Delivery[[#This Row],[Driver ID]]) &lt; 16, "Under Utilized","Utilized")), "")</f>
        <v>Utilized</v>
      </c>
      <c r="J1124" s="1" t="s">
        <v>16</v>
      </c>
      <c r="K1124" s="1" t="s">
        <v>47</v>
      </c>
      <c r="L1124" s="1">
        <v>117</v>
      </c>
      <c r="M1124" s="1">
        <v>6</v>
      </c>
      <c r="N1124" s="1">
        <f>Delivery[[#This Row],[Delivery Time (min)]]-Delivery[[#This Row],[Delays (min)]]</f>
        <v>111</v>
      </c>
      <c r="O1124" s="1" t="str">
        <f>IF(Delivery[[#This Row],[Delays (min)]]&gt;0,"Delayed", "On time")</f>
        <v>Delayed</v>
      </c>
      <c r="P1124" s="1" t="str">
        <f>IF(Delivery[[#This Row],[Delays (min)]]&gt;15, "Extremely Delayed", IF(Delivery[[#This Row],[Delays (min)]]=0, "On time",  "Delayed"))</f>
        <v>Delayed</v>
      </c>
      <c r="Q1124" s="1">
        <f>COUNTA(_xlfn.UNIQUE(Delivery[Driver ID]))</f>
        <v>100</v>
      </c>
      <c r="R1124" s="1" t="s">
        <v>30</v>
      </c>
      <c r="S1124" s="1">
        <f>COUNTA(_xlfn.UNIQUE(Delivery[Route]))</f>
        <v>5</v>
      </c>
      <c r="T1124" s="1" t="s">
        <v>43</v>
      </c>
      <c r="U1124" s="1" t="s">
        <v>20</v>
      </c>
      <c r="V1124" s="1" t="s">
        <v>37</v>
      </c>
      <c r="W1124" s="2">
        <v>45170.51666666667</v>
      </c>
    </row>
    <row r="1125" spans="1:23" ht="15.75" customHeight="1" x14ac:dyDescent="0.35">
      <c r="A1125" s="1">
        <v>2124</v>
      </c>
      <c r="B1125" s="1" t="s">
        <v>715</v>
      </c>
      <c r="C1125" s="1">
        <f>COUNTA(_xlfn.UNIQUE(Delivery[Delivery City]))</f>
        <v>5</v>
      </c>
      <c r="D1125" s="1" t="s">
        <v>156</v>
      </c>
      <c r="E1125" s="2">
        <v>45175.502083333333</v>
      </c>
      <c r="F1125" s="1" t="s">
        <v>14</v>
      </c>
      <c r="G1125" s="1" t="s">
        <v>101</v>
      </c>
      <c r="H1125" s="20">
        <f>IFERROR(Delivery[[#This Row],[Delivery Time (min)]]/COUNTIFS(Delivery[Driver ID],Delivery[[#This Row],[Driver ID]]),"")</f>
        <v>11.1</v>
      </c>
      <c r="I1125" s="17" t="str">
        <f>IFERROR((IF(COUNTIFS(Delivery[Driver ID], Delivery[[#This Row],[Driver ID]]) &lt; 16, "Under Utilized","Utilized")), "")</f>
        <v>Under Utilized</v>
      </c>
      <c r="J1125" s="1" t="s">
        <v>23</v>
      </c>
      <c r="K1125" s="1" t="s">
        <v>35</v>
      </c>
      <c r="L1125" s="1">
        <v>111</v>
      </c>
      <c r="M1125" s="1">
        <v>15</v>
      </c>
      <c r="N1125" s="1">
        <f>Delivery[[#This Row],[Delivery Time (min)]]-Delivery[[#This Row],[Delays (min)]]</f>
        <v>96</v>
      </c>
      <c r="O1125" s="1" t="str">
        <f>IF(Delivery[[#This Row],[Delays (min)]]&gt;0,"Delayed", "On time")</f>
        <v>Delayed</v>
      </c>
      <c r="P1125" s="1" t="str">
        <f>IF(Delivery[[#This Row],[Delays (min)]]&gt;15, "Extremely Delayed", IF(Delivery[[#This Row],[Delays (min)]]=0, "On time",  "Delayed"))</f>
        <v>Delayed</v>
      </c>
      <c r="Q1125" s="1">
        <f>COUNTA(_xlfn.UNIQUE(Delivery[Driver ID]))</f>
        <v>100</v>
      </c>
      <c r="R1125" s="1" t="s">
        <v>30</v>
      </c>
      <c r="S1125" s="1">
        <f>COUNTA(_xlfn.UNIQUE(Delivery[Route]))</f>
        <v>5</v>
      </c>
      <c r="T1125" s="1" t="s">
        <v>32</v>
      </c>
      <c r="U1125" s="1" t="s">
        <v>36</v>
      </c>
      <c r="V1125" s="1" t="s">
        <v>37</v>
      </c>
      <c r="W1125" s="2">
        <v>45170.62222222222</v>
      </c>
    </row>
    <row r="1126" spans="1:23" ht="15.75" customHeight="1" x14ac:dyDescent="0.35">
      <c r="A1126" s="1">
        <v>2125</v>
      </c>
      <c r="B1126" s="1" t="s">
        <v>1156</v>
      </c>
      <c r="C1126" s="1">
        <f>COUNTA(_xlfn.UNIQUE(Delivery[Delivery City]))</f>
        <v>5</v>
      </c>
      <c r="D1126" s="1" t="s">
        <v>154</v>
      </c>
      <c r="E1126" s="2">
        <v>45176.352777777778</v>
      </c>
      <c r="F1126" s="1" t="s">
        <v>38</v>
      </c>
      <c r="G1126" s="1" t="s">
        <v>74</v>
      </c>
      <c r="H1126" s="20">
        <f>IFERROR(Delivery[[#This Row],[Delivery Time (min)]]/COUNTIFS(Delivery[Driver ID],Delivery[[#This Row],[Driver ID]]),"")</f>
        <v>8.5555555555555554</v>
      </c>
      <c r="I1126" s="17" t="str">
        <f>IFERROR((IF(COUNTIFS(Delivery[Driver ID], Delivery[[#This Row],[Driver ID]]) &lt; 16, "Under Utilized","Utilized")), "")</f>
        <v>Utilized</v>
      </c>
      <c r="J1126" s="1" t="s">
        <v>16</v>
      </c>
      <c r="K1126" s="1" t="s">
        <v>24</v>
      </c>
      <c r="L1126" s="1">
        <v>154</v>
      </c>
      <c r="M1126" s="1">
        <v>13</v>
      </c>
      <c r="N1126" s="1">
        <f>Delivery[[#This Row],[Delivery Time (min)]]-Delivery[[#This Row],[Delays (min)]]</f>
        <v>141</v>
      </c>
      <c r="O1126" s="1" t="str">
        <f>IF(Delivery[[#This Row],[Delays (min)]]&gt;0,"Delayed", "On time")</f>
        <v>Delayed</v>
      </c>
      <c r="P1126" s="1" t="str">
        <f>IF(Delivery[[#This Row],[Delays (min)]]&gt;15, "Extremely Delayed", IF(Delivery[[#This Row],[Delays (min)]]=0, "On time",  "Delayed"))</f>
        <v>Delayed</v>
      </c>
      <c r="Q1126" s="1">
        <f>COUNTA(_xlfn.UNIQUE(Delivery[Driver ID]))</f>
        <v>100</v>
      </c>
      <c r="R1126" s="1" t="s">
        <v>30</v>
      </c>
      <c r="S1126" s="1">
        <f>COUNTA(_xlfn.UNIQUE(Delivery[Route]))</f>
        <v>5</v>
      </c>
      <c r="T1126" s="1" t="s">
        <v>19</v>
      </c>
      <c r="U1126" s="1" t="s">
        <v>36</v>
      </c>
      <c r="V1126" s="1" t="s">
        <v>37</v>
      </c>
      <c r="W1126" s="2">
        <v>45170.642361111109</v>
      </c>
    </row>
    <row r="1127" spans="1:23" ht="15.75" customHeight="1" x14ac:dyDescent="0.35">
      <c r="A1127" s="1">
        <v>2126</v>
      </c>
      <c r="B1127" s="1" t="s">
        <v>1157</v>
      </c>
      <c r="C1127" s="1">
        <f>COUNTA(_xlfn.UNIQUE(Delivery[Delivery City]))</f>
        <v>5</v>
      </c>
      <c r="D1127" s="1" t="s">
        <v>154</v>
      </c>
      <c r="E1127" s="2">
        <v>45177.529166666667</v>
      </c>
      <c r="F1127" s="1" t="s">
        <v>14</v>
      </c>
      <c r="G1127" s="1" t="s">
        <v>59</v>
      </c>
      <c r="H1127" s="20">
        <f>IFERROR(Delivery[[#This Row],[Delivery Time (min)]]/COUNTIFS(Delivery[Driver ID],Delivery[[#This Row],[Driver ID]]),"")</f>
        <v>23</v>
      </c>
      <c r="I1127" s="17" t="str">
        <f>IFERROR((IF(COUNTIFS(Delivery[Driver ID], Delivery[[#This Row],[Driver ID]]) &lt; 16, "Under Utilized","Utilized")), "")</f>
        <v>Under Utilized</v>
      </c>
      <c r="J1127" s="1" t="s">
        <v>23</v>
      </c>
      <c r="K1127" s="1" t="s">
        <v>35</v>
      </c>
      <c r="L1127" s="1">
        <v>230</v>
      </c>
      <c r="M1127" s="1">
        <v>12</v>
      </c>
      <c r="N1127" s="1">
        <f>Delivery[[#This Row],[Delivery Time (min)]]-Delivery[[#This Row],[Delays (min)]]</f>
        <v>218</v>
      </c>
      <c r="O1127" s="1" t="str">
        <f>IF(Delivery[[#This Row],[Delays (min)]]&gt;0,"Delayed", "On time")</f>
        <v>Delayed</v>
      </c>
      <c r="P1127" s="1" t="str">
        <f>IF(Delivery[[#This Row],[Delays (min)]]&gt;15, "Extremely Delayed", IF(Delivery[[#This Row],[Delays (min)]]=0, "On time",  "Delayed"))</f>
        <v>Delayed</v>
      </c>
      <c r="Q1127" s="1">
        <f>COUNTA(_xlfn.UNIQUE(Delivery[Driver ID]))</f>
        <v>100</v>
      </c>
      <c r="R1127" s="1" t="s">
        <v>25</v>
      </c>
      <c r="S1127" s="1">
        <f>COUNTA(_xlfn.UNIQUE(Delivery[Route]))</f>
        <v>5</v>
      </c>
      <c r="T1127" s="1" t="s">
        <v>19</v>
      </c>
      <c r="U1127" s="1" t="s">
        <v>27</v>
      </c>
      <c r="V1127" s="1" t="s">
        <v>41</v>
      </c>
      <c r="W1127" s="2">
        <v>45170.504166666666</v>
      </c>
    </row>
    <row r="1128" spans="1:23" ht="15.75" customHeight="1" x14ac:dyDescent="0.35">
      <c r="A1128" s="1">
        <v>2127</v>
      </c>
      <c r="B1128" s="1" t="s">
        <v>1158</v>
      </c>
      <c r="C1128" s="1">
        <f>COUNTA(_xlfn.UNIQUE(Delivery[Delivery City]))</f>
        <v>5</v>
      </c>
      <c r="D1128" s="1" t="s">
        <v>167</v>
      </c>
      <c r="E1128" s="2">
        <v>45177.411805555559</v>
      </c>
      <c r="F1128" s="1" t="s">
        <v>38</v>
      </c>
      <c r="G1128" s="1" t="s">
        <v>67</v>
      </c>
      <c r="H1128" s="20">
        <f>IFERROR(Delivery[[#This Row],[Delivery Time (min)]]/COUNTIFS(Delivery[Driver ID],Delivery[[#This Row],[Driver ID]]),"")</f>
        <v>11.444444444444445</v>
      </c>
      <c r="I1128" s="17" t="str">
        <f>IFERROR((IF(COUNTIFS(Delivery[Driver ID], Delivery[[#This Row],[Driver ID]]) &lt; 16, "Under Utilized","Utilized")), "")</f>
        <v>Utilized</v>
      </c>
      <c r="J1128" s="1" t="s">
        <v>34</v>
      </c>
      <c r="K1128" s="1" t="s">
        <v>35</v>
      </c>
      <c r="L1128" s="1">
        <v>206</v>
      </c>
      <c r="M1128" s="1">
        <v>13</v>
      </c>
      <c r="N1128" s="1">
        <f>Delivery[[#This Row],[Delivery Time (min)]]-Delivery[[#This Row],[Delays (min)]]</f>
        <v>193</v>
      </c>
      <c r="O1128" s="1" t="str">
        <f>IF(Delivery[[#This Row],[Delays (min)]]&gt;0,"Delayed", "On time")</f>
        <v>Delayed</v>
      </c>
      <c r="P1128" s="1" t="str">
        <f>IF(Delivery[[#This Row],[Delays (min)]]&gt;15, "Extremely Delayed", IF(Delivery[[#This Row],[Delays (min)]]=0, "On time",  "Delayed"))</f>
        <v>Delayed</v>
      </c>
      <c r="Q1128" s="1">
        <f>COUNTA(_xlfn.UNIQUE(Delivery[Driver ID]))</f>
        <v>100</v>
      </c>
      <c r="R1128" s="1" t="s">
        <v>25</v>
      </c>
      <c r="S1128" s="1">
        <f>COUNTA(_xlfn.UNIQUE(Delivery[Route]))</f>
        <v>5</v>
      </c>
      <c r="T1128" s="1" t="s">
        <v>32</v>
      </c>
      <c r="U1128" s="1" t="s">
        <v>36</v>
      </c>
      <c r="V1128" s="1" t="s">
        <v>37</v>
      </c>
      <c r="W1128" s="2">
        <v>45170.493055555555</v>
      </c>
    </row>
    <row r="1129" spans="1:23" ht="15.75" customHeight="1" x14ac:dyDescent="0.35">
      <c r="A1129" s="1">
        <v>2128</v>
      </c>
      <c r="B1129" s="1" t="s">
        <v>1159</v>
      </c>
      <c r="C1129" s="1">
        <f>COUNTA(_xlfn.UNIQUE(Delivery[Delivery City]))</f>
        <v>5</v>
      </c>
      <c r="D1129" s="1" t="s">
        <v>159</v>
      </c>
      <c r="E1129" s="2">
        <v>45174.638888888891</v>
      </c>
      <c r="F1129" s="1" t="s">
        <v>38</v>
      </c>
      <c r="G1129" s="1" t="s">
        <v>118</v>
      </c>
      <c r="H1129" s="20">
        <f>IFERROR(Delivery[[#This Row],[Delivery Time (min)]]/COUNTIFS(Delivery[Driver ID],Delivery[[#This Row],[Driver ID]]),"")</f>
        <v>12.818181818181818</v>
      </c>
      <c r="I1129" s="17" t="str">
        <f>IFERROR((IF(COUNTIFS(Delivery[Driver ID], Delivery[[#This Row],[Driver ID]]) &lt; 16, "Under Utilized","Utilized")), "")</f>
        <v>Under Utilized</v>
      </c>
      <c r="J1129" s="1" t="s">
        <v>16</v>
      </c>
      <c r="K1129" s="1" t="s">
        <v>47</v>
      </c>
      <c r="L1129" s="1">
        <v>141</v>
      </c>
      <c r="M1129" s="1">
        <v>24</v>
      </c>
      <c r="N1129" s="1">
        <f>Delivery[[#This Row],[Delivery Time (min)]]-Delivery[[#This Row],[Delays (min)]]</f>
        <v>117</v>
      </c>
      <c r="O1129" s="1" t="str">
        <f>IF(Delivery[[#This Row],[Delays (min)]]&gt;0,"Delayed", "On time")</f>
        <v>Delayed</v>
      </c>
      <c r="P1129" s="1" t="str">
        <f>IF(Delivery[[#This Row],[Delays (min)]]&gt;15, "Extremely Delayed", IF(Delivery[[#This Row],[Delays (min)]]=0, "On time",  "Delayed"))</f>
        <v>Extremely Delayed</v>
      </c>
      <c r="Q1129" s="1">
        <f>COUNTA(_xlfn.UNIQUE(Delivery[Driver ID]))</f>
        <v>100</v>
      </c>
      <c r="R1129" s="1" t="s">
        <v>30</v>
      </c>
      <c r="S1129" s="1">
        <f>COUNTA(_xlfn.UNIQUE(Delivery[Route]))</f>
        <v>5</v>
      </c>
      <c r="T1129" s="1" t="s">
        <v>26</v>
      </c>
      <c r="U1129" s="1" t="s">
        <v>20</v>
      </c>
      <c r="V1129" s="1" t="s">
        <v>21</v>
      </c>
      <c r="W1129" s="2">
        <v>45170.693749999999</v>
      </c>
    </row>
    <row r="1130" spans="1:23" ht="15.75" customHeight="1" x14ac:dyDescent="0.35">
      <c r="A1130" s="1">
        <v>2129</v>
      </c>
      <c r="B1130" s="1" t="s">
        <v>1160</v>
      </c>
      <c r="C1130" s="1">
        <f>COUNTA(_xlfn.UNIQUE(Delivery[Delivery City]))</f>
        <v>5</v>
      </c>
      <c r="D1130" s="1" t="s">
        <v>167</v>
      </c>
      <c r="E1130" s="2">
        <v>45172.587500000001</v>
      </c>
      <c r="F1130" s="1" t="s">
        <v>38</v>
      </c>
      <c r="G1130" s="1" t="s">
        <v>49</v>
      </c>
      <c r="H1130" s="20">
        <f>IFERROR(Delivery[[#This Row],[Delivery Time (min)]]/COUNTIFS(Delivery[Driver ID],Delivery[[#This Row],[Driver ID]]),"")</f>
        <v>18.666666666666668</v>
      </c>
      <c r="I1130" s="17" t="str">
        <f>IFERROR((IF(COUNTIFS(Delivery[Driver ID], Delivery[[#This Row],[Driver ID]]) &lt; 16, "Under Utilized","Utilized")), "")</f>
        <v>Under Utilized</v>
      </c>
      <c r="J1130" s="1" t="s">
        <v>34</v>
      </c>
      <c r="K1130" s="1" t="s">
        <v>29</v>
      </c>
      <c r="L1130" s="1">
        <v>224</v>
      </c>
      <c r="M1130" s="1">
        <v>27</v>
      </c>
      <c r="N1130" s="1">
        <f>Delivery[[#This Row],[Delivery Time (min)]]-Delivery[[#This Row],[Delays (min)]]</f>
        <v>197</v>
      </c>
      <c r="O1130" s="1" t="str">
        <f>IF(Delivery[[#This Row],[Delays (min)]]&gt;0,"Delayed", "On time")</f>
        <v>Delayed</v>
      </c>
      <c r="P1130" s="1" t="str">
        <f>IF(Delivery[[#This Row],[Delays (min)]]&gt;15, "Extremely Delayed", IF(Delivery[[#This Row],[Delays (min)]]=0, "On time",  "Delayed"))</f>
        <v>Extremely Delayed</v>
      </c>
      <c r="Q1130" s="1">
        <f>COUNTA(_xlfn.UNIQUE(Delivery[Driver ID]))</f>
        <v>100</v>
      </c>
      <c r="R1130" s="1" t="s">
        <v>30</v>
      </c>
      <c r="S1130" s="1">
        <f>COUNTA(_xlfn.UNIQUE(Delivery[Route]))</f>
        <v>5</v>
      </c>
      <c r="T1130" s="1" t="s">
        <v>40</v>
      </c>
      <c r="U1130" s="1" t="s">
        <v>20</v>
      </c>
      <c r="V1130" s="1" t="s">
        <v>21</v>
      </c>
      <c r="W1130" s="2">
        <v>45170.34097222222</v>
      </c>
    </row>
    <row r="1131" spans="1:23" ht="15.75" customHeight="1" x14ac:dyDescent="0.35">
      <c r="A1131" s="1">
        <v>2130</v>
      </c>
      <c r="B1131" s="1" t="s">
        <v>1161</v>
      </c>
      <c r="C1131" s="1">
        <f>COUNTA(_xlfn.UNIQUE(Delivery[Delivery City]))</f>
        <v>5</v>
      </c>
      <c r="D1131" s="1" t="s">
        <v>154</v>
      </c>
      <c r="E1131" s="2">
        <v>45176.502083333333</v>
      </c>
      <c r="F1131" s="1" t="s">
        <v>38</v>
      </c>
      <c r="G1131" s="1" t="s">
        <v>120</v>
      </c>
      <c r="H1131" s="20">
        <f>IFERROR(Delivery[[#This Row],[Delivery Time (min)]]/COUNTIFS(Delivery[Driver ID],Delivery[[#This Row],[Driver ID]]),"")</f>
        <v>11.928571428571429</v>
      </c>
      <c r="I1131" s="17" t="str">
        <f>IFERROR((IF(COUNTIFS(Delivery[Driver ID], Delivery[[#This Row],[Driver ID]]) &lt; 16, "Under Utilized","Utilized")), "")</f>
        <v>Under Utilized</v>
      </c>
      <c r="J1131" s="1" t="s">
        <v>34</v>
      </c>
      <c r="K1131" s="1" t="s">
        <v>35</v>
      </c>
      <c r="L1131" s="1">
        <v>167</v>
      </c>
      <c r="M1131" s="1">
        <v>22</v>
      </c>
      <c r="N1131" s="1">
        <f>Delivery[[#This Row],[Delivery Time (min)]]-Delivery[[#This Row],[Delays (min)]]</f>
        <v>145</v>
      </c>
      <c r="O1131" s="1" t="str">
        <f>IF(Delivery[[#This Row],[Delays (min)]]&gt;0,"Delayed", "On time")</f>
        <v>Delayed</v>
      </c>
      <c r="P1131" s="1" t="str">
        <f>IF(Delivery[[#This Row],[Delays (min)]]&gt;15, "Extremely Delayed", IF(Delivery[[#This Row],[Delays (min)]]=0, "On time",  "Delayed"))</f>
        <v>Extremely Delayed</v>
      </c>
      <c r="Q1131" s="1">
        <f>COUNTA(_xlfn.UNIQUE(Delivery[Driver ID]))</f>
        <v>100</v>
      </c>
      <c r="R1131" s="1" t="s">
        <v>30</v>
      </c>
      <c r="S1131" s="1">
        <f>COUNTA(_xlfn.UNIQUE(Delivery[Route]))</f>
        <v>5</v>
      </c>
      <c r="T1131" s="1" t="s">
        <v>26</v>
      </c>
      <c r="U1131" s="1" t="s">
        <v>20</v>
      </c>
      <c r="V1131" s="1" t="s">
        <v>41</v>
      </c>
      <c r="W1131" s="2">
        <v>45170.490277777775</v>
      </c>
    </row>
    <row r="1132" spans="1:23" ht="15.75" customHeight="1" x14ac:dyDescent="0.35">
      <c r="A1132" s="1">
        <v>2131</v>
      </c>
      <c r="B1132" s="1" t="s">
        <v>1162</v>
      </c>
      <c r="C1132" s="1">
        <f>COUNTA(_xlfn.UNIQUE(Delivery[Delivery City]))</f>
        <v>5</v>
      </c>
      <c r="D1132" s="1" t="s">
        <v>150</v>
      </c>
      <c r="E1132" s="2">
        <v>45173.569444444445</v>
      </c>
      <c r="F1132" s="1" t="s">
        <v>38</v>
      </c>
      <c r="G1132" s="1" t="s">
        <v>49</v>
      </c>
      <c r="H1132" s="20">
        <f>IFERROR(Delivery[[#This Row],[Delivery Time (min)]]/COUNTIFS(Delivery[Driver ID],Delivery[[#This Row],[Driver ID]]),"")</f>
        <v>15.666666666666666</v>
      </c>
      <c r="I1132" s="17" t="str">
        <f>IFERROR((IF(COUNTIFS(Delivery[Driver ID], Delivery[[#This Row],[Driver ID]]) &lt; 16, "Under Utilized","Utilized")), "")</f>
        <v>Under Utilized</v>
      </c>
      <c r="J1132" s="1" t="s">
        <v>23</v>
      </c>
      <c r="K1132" s="1" t="s">
        <v>17</v>
      </c>
      <c r="L1132" s="1">
        <v>188</v>
      </c>
      <c r="M1132" s="1">
        <v>15</v>
      </c>
      <c r="N1132" s="1">
        <f>Delivery[[#This Row],[Delivery Time (min)]]-Delivery[[#This Row],[Delays (min)]]</f>
        <v>173</v>
      </c>
      <c r="O1132" s="1" t="str">
        <f>IF(Delivery[[#This Row],[Delays (min)]]&gt;0,"Delayed", "On time")</f>
        <v>Delayed</v>
      </c>
      <c r="P1132" s="1" t="str">
        <f>IF(Delivery[[#This Row],[Delays (min)]]&gt;15, "Extremely Delayed", IF(Delivery[[#This Row],[Delays (min)]]=0, "On time",  "Delayed"))</f>
        <v>Delayed</v>
      </c>
      <c r="Q1132" s="1">
        <f>COUNTA(_xlfn.UNIQUE(Delivery[Driver ID]))</f>
        <v>100</v>
      </c>
      <c r="R1132" s="1" t="s">
        <v>18</v>
      </c>
      <c r="S1132" s="1">
        <f>COUNTA(_xlfn.UNIQUE(Delivery[Route]))</f>
        <v>5</v>
      </c>
      <c r="T1132" s="1" t="s">
        <v>40</v>
      </c>
      <c r="U1132" s="1" t="s">
        <v>20</v>
      </c>
      <c r="V1132" s="1" t="s">
        <v>41</v>
      </c>
      <c r="W1132" s="2">
        <v>45170.453472222223</v>
      </c>
    </row>
    <row r="1133" spans="1:23" ht="15.75" customHeight="1" x14ac:dyDescent="0.35">
      <c r="A1133" s="1">
        <v>2132</v>
      </c>
      <c r="B1133" s="1" t="s">
        <v>1163</v>
      </c>
      <c r="C1133" s="1">
        <f>COUNTA(_xlfn.UNIQUE(Delivery[Delivery City]))</f>
        <v>5</v>
      </c>
      <c r="D1133" s="1" t="s">
        <v>159</v>
      </c>
      <c r="E1133" s="2">
        <v>45177.704861111109</v>
      </c>
      <c r="F1133" s="1" t="s">
        <v>38</v>
      </c>
      <c r="G1133" s="1" t="s">
        <v>88</v>
      </c>
      <c r="H1133" s="20">
        <f>IFERROR(Delivery[[#This Row],[Delivery Time (min)]]/COUNTIFS(Delivery[Driver ID],Delivery[[#This Row],[Driver ID]]),"")</f>
        <v>5</v>
      </c>
      <c r="I1133" s="17" t="str">
        <f>IFERROR((IF(COUNTIFS(Delivery[Driver ID], Delivery[[#This Row],[Driver ID]]) &lt; 16, "Under Utilized","Utilized")), "")</f>
        <v>Under Utilized</v>
      </c>
      <c r="J1133" s="1" t="s">
        <v>23</v>
      </c>
      <c r="K1133" s="1" t="s">
        <v>24</v>
      </c>
      <c r="L1133" s="1">
        <v>75</v>
      </c>
      <c r="M1133" s="1">
        <v>28</v>
      </c>
      <c r="N1133" s="1">
        <f>Delivery[[#This Row],[Delivery Time (min)]]-Delivery[[#This Row],[Delays (min)]]</f>
        <v>47</v>
      </c>
      <c r="O1133" s="1" t="str">
        <f>IF(Delivery[[#This Row],[Delays (min)]]&gt;0,"Delayed", "On time")</f>
        <v>Delayed</v>
      </c>
      <c r="P1133" s="1" t="str">
        <f>IF(Delivery[[#This Row],[Delays (min)]]&gt;15, "Extremely Delayed", IF(Delivery[[#This Row],[Delays (min)]]=0, "On time",  "Delayed"))</f>
        <v>Extremely Delayed</v>
      </c>
      <c r="Q1133" s="1">
        <f>COUNTA(_xlfn.UNIQUE(Delivery[Driver ID]))</f>
        <v>100</v>
      </c>
      <c r="R1133" s="1" t="s">
        <v>18</v>
      </c>
      <c r="S1133" s="1">
        <f>COUNTA(_xlfn.UNIQUE(Delivery[Route]))</f>
        <v>5</v>
      </c>
      <c r="T1133" s="1" t="s">
        <v>19</v>
      </c>
      <c r="U1133" s="1" t="s">
        <v>20</v>
      </c>
      <c r="V1133" s="1" t="s">
        <v>21</v>
      </c>
      <c r="W1133" s="2">
        <v>45170.411805555559</v>
      </c>
    </row>
    <row r="1134" spans="1:23" ht="15.75" customHeight="1" x14ac:dyDescent="0.35">
      <c r="A1134" s="1">
        <v>2133</v>
      </c>
      <c r="B1134" s="1" t="s">
        <v>533</v>
      </c>
      <c r="C1134" s="1">
        <f>COUNTA(_xlfn.UNIQUE(Delivery[Delivery City]))</f>
        <v>5</v>
      </c>
      <c r="D1134" s="1" t="s">
        <v>159</v>
      </c>
      <c r="E1134" s="2">
        <v>45177.451388888891</v>
      </c>
      <c r="F1134" s="1" t="s">
        <v>38</v>
      </c>
      <c r="G1134" s="1" t="s">
        <v>129</v>
      </c>
      <c r="H1134" s="20">
        <f>IFERROR(Delivery[[#This Row],[Delivery Time (min)]]/COUNTIFS(Delivery[Driver ID],Delivery[[#This Row],[Driver ID]]),"")</f>
        <v>16.5</v>
      </c>
      <c r="I1134" s="17" t="str">
        <f>IFERROR((IF(COUNTIFS(Delivery[Driver ID], Delivery[[#This Row],[Driver ID]]) &lt; 16, "Under Utilized","Utilized")), "")</f>
        <v>Under Utilized</v>
      </c>
      <c r="J1134" s="1" t="s">
        <v>16</v>
      </c>
      <c r="K1134" s="1" t="s">
        <v>17</v>
      </c>
      <c r="L1134" s="1">
        <v>198</v>
      </c>
      <c r="M1134" s="1">
        <v>24</v>
      </c>
      <c r="N1134" s="1">
        <f>Delivery[[#This Row],[Delivery Time (min)]]-Delivery[[#This Row],[Delays (min)]]</f>
        <v>174</v>
      </c>
      <c r="O1134" s="1" t="str">
        <f>IF(Delivery[[#This Row],[Delays (min)]]&gt;0,"Delayed", "On time")</f>
        <v>Delayed</v>
      </c>
      <c r="P1134" s="1" t="str">
        <f>IF(Delivery[[#This Row],[Delays (min)]]&gt;15, "Extremely Delayed", IF(Delivery[[#This Row],[Delays (min)]]=0, "On time",  "Delayed"))</f>
        <v>Extremely Delayed</v>
      </c>
      <c r="Q1134" s="1">
        <f>COUNTA(_xlfn.UNIQUE(Delivery[Driver ID]))</f>
        <v>100</v>
      </c>
      <c r="R1134" s="1" t="s">
        <v>25</v>
      </c>
      <c r="S1134" s="1">
        <f>COUNTA(_xlfn.UNIQUE(Delivery[Route]))</f>
        <v>5</v>
      </c>
      <c r="T1134" s="1" t="s">
        <v>40</v>
      </c>
      <c r="U1134" s="1" t="s">
        <v>27</v>
      </c>
      <c r="V1134" s="1" t="s">
        <v>41</v>
      </c>
      <c r="W1134" s="2">
        <v>45170.701388888891</v>
      </c>
    </row>
    <row r="1135" spans="1:23" ht="15.75" customHeight="1" x14ac:dyDescent="0.35">
      <c r="A1135" s="1">
        <v>2134</v>
      </c>
      <c r="B1135" s="1" t="s">
        <v>1164</v>
      </c>
      <c r="C1135" s="1">
        <f>COUNTA(_xlfn.UNIQUE(Delivery[Delivery City]))</f>
        <v>5</v>
      </c>
      <c r="D1135" s="1" t="s">
        <v>154</v>
      </c>
      <c r="E1135" s="2">
        <v>45171.431250000001</v>
      </c>
      <c r="F1135" s="1" t="s">
        <v>38</v>
      </c>
      <c r="G1135" s="1" t="s">
        <v>57</v>
      </c>
      <c r="H1135" s="20">
        <f>IFERROR(Delivery[[#This Row],[Delivery Time (min)]]/COUNTIFS(Delivery[Driver ID],Delivery[[#This Row],[Driver ID]]),"")</f>
        <v>4.9230769230769234</v>
      </c>
      <c r="I1135" s="17" t="str">
        <f>IFERROR((IF(COUNTIFS(Delivery[Driver ID], Delivery[[#This Row],[Driver ID]]) &lt; 16, "Under Utilized","Utilized")), "")</f>
        <v>Under Utilized</v>
      </c>
      <c r="J1135" s="1" t="s">
        <v>23</v>
      </c>
      <c r="K1135" s="1" t="s">
        <v>29</v>
      </c>
      <c r="L1135" s="1">
        <v>64</v>
      </c>
      <c r="M1135" s="1">
        <v>18</v>
      </c>
      <c r="N1135" s="1">
        <f>Delivery[[#This Row],[Delivery Time (min)]]-Delivery[[#This Row],[Delays (min)]]</f>
        <v>46</v>
      </c>
      <c r="O1135" s="1" t="str">
        <f>IF(Delivery[[#This Row],[Delays (min)]]&gt;0,"Delayed", "On time")</f>
        <v>Delayed</v>
      </c>
      <c r="P1135" s="1" t="str">
        <f>IF(Delivery[[#This Row],[Delays (min)]]&gt;15, "Extremely Delayed", IF(Delivery[[#This Row],[Delays (min)]]=0, "On time",  "Delayed"))</f>
        <v>Extremely Delayed</v>
      </c>
      <c r="Q1135" s="1">
        <f>COUNTA(_xlfn.UNIQUE(Delivery[Driver ID]))</f>
        <v>100</v>
      </c>
      <c r="R1135" s="1" t="s">
        <v>30</v>
      </c>
      <c r="S1135" s="1">
        <f>COUNTA(_xlfn.UNIQUE(Delivery[Route]))</f>
        <v>5</v>
      </c>
      <c r="T1135" s="1" t="s">
        <v>32</v>
      </c>
      <c r="U1135" s="1" t="s">
        <v>36</v>
      </c>
      <c r="V1135" s="1" t="s">
        <v>41</v>
      </c>
      <c r="W1135" s="2">
        <v>45170.522222222222</v>
      </c>
    </row>
    <row r="1136" spans="1:23" ht="15.75" customHeight="1" x14ac:dyDescent="0.35">
      <c r="A1136" s="1">
        <v>2135</v>
      </c>
      <c r="B1136" s="1" t="s">
        <v>1165</v>
      </c>
      <c r="C1136" s="1">
        <f>COUNTA(_xlfn.UNIQUE(Delivery[Delivery City]))</f>
        <v>5</v>
      </c>
      <c r="D1136" s="1" t="s">
        <v>156</v>
      </c>
      <c r="E1136" s="2">
        <v>45175.42291666667</v>
      </c>
      <c r="F1136" s="1" t="s">
        <v>38</v>
      </c>
      <c r="G1136" s="1" t="s">
        <v>74</v>
      </c>
      <c r="H1136" s="20">
        <f>IFERROR(Delivery[[#This Row],[Delivery Time (min)]]/COUNTIFS(Delivery[Driver ID],Delivery[[#This Row],[Driver ID]]),"")</f>
        <v>5.6111111111111107</v>
      </c>
      <c r="I1136" s="17" t="str">
        <f>IFERROR((IF(COUNTIFS(Delivery[Driver ID], Delivery[[#This Row],[Driver ID]]) &lt; 16, "Under Utilized","Utilized")), "")</f>
        <v>Utilized</v>
      </c>
      <c r="J1136" s="1" t="s">
        <v>16</v>
      </c>
      <c r="K1136" s="1" t="s">
        <v>35</v>
      </c>
      <c r="L1136" s="1">
        <v>101</v>
      </c>
      <c r="M1136" s="1">
        <v>25</v>
      </c>
      <c r="N1136" s="1">
        <f>Delivery[[#This Row],[Delivery Time (min)]]-Delivery[[#This Row],[Delays (min)]]</f>
        <v>76</v>
      </c>
      <c r="O1136" s="1" t="str">
        <f>IF(Delivery[[#This Row],[Delays (min)]]&gt;0,"Delayed", "On time")</f>
        <v>Delayed</v>
      </c>
      <c r="P1136" s="1" t="str">
        <f>IF(Delivery[[#This Row],[Delays (min)]]&gt;15, "Extremely Delayed", IF(Delivery[[#This Row],[Delays (min)]]=0, "On time",  "Delayed"))</f>
        <v>Extremely Delayed</v>
      </c>
      <c r="Q1136" s="1">
        <f>COUNTA(_xlfn.UNIQUE(Delivery[Driver ID]))</f>
        <v>100</v>
      </c>
      <c r="R1136" s="1" t="s">
        <v>30</v>
      </c>
      <c r="S1136" s="1">
        <f>COUNTA(_xlfn.UNIQUE(Delivery[Route]))</f>
        <v>5</v>
      </c>
      <c r="T1136" s="1" t="s">
        <v>19</v>
      </c>
      <c r="U1136" s="1" t="s">
        <v>27</v>
      </c>
      <c r="V1136" s="1" t="s">
        <v>41</v>
      </c>
      <c r="W1136" s="2">
        <v>45170.572222222225</v>
      </c>
    </row>
    <row r="1137" spans="1:23" ht="15.75" customHeight="1" x14ac:dyDescent="0.35">
      <c r="A1137" s="1">
        <v>2136</v>
      </c>
      <c r="B1137" s="1" t="s">
        <v>1166</v>
      </c>
      <c r="C1137" s="1">
        <f>COUNTA(_xlfn.UNIQUE(Delivery[Delivery City]))</f>
        <v>5</v>
      </c>
      <c r="D1137" s="1" t="s">
        <v>156</v>
      </c>
      <c r="E1137" s="2">
        <v>45175.368750000001</v>
      </c>
      <c r="F1137" s="1" t="s">
        <v>38</v>
      </c>
      <c r="G1137" s="1" t="s">
        <v>94</v>
      </c>
      <c r="H1137" s="20">
        <f>IFERROR(Delivery[[#This Row],[Delivery Time (min)]]/COUNTIFS(Delivery[Driver ID],Delivery[[#This Row],[Driver ID]]),"")</f>
        <v>8.1363636363636367</v>
      </c>
      <c r="I1137" s="17" t="str">
        <f>IFERROR((IF(COUNTIFS(Delivery[Driver ID], Delivery[[#This Row],[Driver ID]]) &lt; 16, "Under Utilized","Utilized")), "")</f>
        <v>Utilized</v>
      </c>
      <c r="J1137" s="1" t="s">
        <v>34</v>
      </c>
      <c r="K1137" s="1" t="s">
        <v>35</v>
      </c>
      <c r="L1137" s="1">
        <v>179</v>
      </c>
      <c r="M1137" s="1">
        <v>16</v>
      </c>
      <c r="N1137" s="1">
        <f>Delivery[[#This Row],[Delivery Time (min)]]-Delivery[[#This Row],[Delays (min)]]</f>
        <v>163</v>
      </c>
      <c r="O1137" s="1" t="str">
        <f>IF(Delivery[[#This Row],[Delays (min)]]&gt;0,"Delayed", "On time")</f>
        <v>Delayed</v>
      </c>
      <c r="P1137" s="1" t="str">
        <f>IF(Delivery[[#This Row],[Delays (min)]]&gt;15, "Extremely Delayed", IF(Delivery[[#This Row],[Delays (min)]]=0, "On time",  "Delayed"))</f>
        <v>Extremely Delayed</v>
      </c>
      <c r="Q1137" s="1">
        <f>COUNTA(_xlfn.UNIQUE(Delivery[Driver ID]))</f>
        <v>100</v>
      </c>
      <c r="R1137" s="1" t="s">
        <v>25</v>
      </c>
      <c r="S1137" s="1">
        <f>COUNTA(_xlfn.UNIQUE(Delivery[Route]))</f>
        <v>5</v>
      </c>
      <c r="T1137" s="1" t="s">
        <v>26</v>
      </c>
      <c r="U1137" s="1" t="s">
        <v>36</v>
      </c>
      <c r="V1137" s="1" t="s">
        <v>37</v>
      </c>
      <c r="W1137" s="2">
        <v>45170.68472222222</v>
      </c>
    </row>
    <row r="1138" spans="1:23" ht="15.75" customHeight="1" x14ac:dyDescent="0.35">
      <c r="A1138" s="1">
        <v>2137</v>
      </c>
      <c r="B1138" s="1" t="s">
        <v>1167</v>
      </c>
      <c r="C1138" s="1">
        <f>COUNTA(_xlfn.UNIQUE(Delivery[Delivery City]))</f>
        <v>5</v>
      </c>
      <c r="D1138" s="1" t="s">
        <v>156</v>
      </c>
      <c r="E1138" s="2">
        <v>45174.600694444445</v>
      </c>
      <c r="F1138" s="1" t="s">
        <v>38</v>
      </c>
      <c r="G1138" s="1" t="s">
        <v>117</v>
      </c>
      <c r="H1138" s="20">
        <f>IFERROR(Delivery[[#This Row],[Delivery Time (min)]]/COUNTIFS(Delivery[Driver ID],Delivery[[#This Row],[Driver ID]]),"")</f>
        <v>7.2105263157894735</v>
      </c>
      <c r="I1138" s="17" t="str">
        <f>IFERROR((IF(COUNTIFS(Delivery[Driver ID], Delivery[[#This Row],[Driver ID]]) &lt; 16, "Under Utilized","Utilized")), "")</f>
        <v>Utilized</v>
      </c>
      <c r="J1138" s="1" t="s">
        <v>23</v>
      </c>
      <c r="K1138" s="1" t="s">
        <v>24</v>
      </c>
      <c r="L1138" s="1">
        <v>137</v>
      </c>
      <c r="M1138" s="1">
        <v>0</v>
      </c>
      <c r="N1138" s="1">
        <f>Delivery[[#This Row],[Delivery Time (min)]]-Delivery[[#This Row],[Delays (min)]]</f>
        <v>137</v>
      </c>
      <c r="O1138" s="1" t="str">
        <f>IF(Delivery[[#This Row],[Delays (min)]]&gt;0,"Delayed", "On time")</f>
        <v>On time</v>
      </c>
      <c r="P1138" s="1" t="str">
        <f>IF(Delivery[[#This Row],[Delays (min)]]&gt;15, "Extremely Delayed", IF(Delivery[[#This Row],[Delays (min)]]=0, "On time",  "Delayed"))</f>
        <v>On time</v>
      </c>
      <c r="Q1138" s="1">
        <f>COUNTA(_xlfn.UNIQUE(Delivery[Driver ID]))</f>
        <v>100</v>
      </c>
      <c r="R1138" s="1" t="s">
        <v>18</v>
      </c>
      <c r="S1138" s="1">
        <f>COUNTA(_xlfn.UNIQUE(Delivery[Route]))</f>
        <v>5</v>
      </c>
      <c r="T1138" s="1" t="s">
        <v>19</v>
      </c>
      <c r="U1138" s="1" t="s">
        <v>27</v>
      </c>
      <c r="V1138" s="1" t="s">
        <v>37</v>
      </c>
      <c r="W1138" s="2">
        <v>45170.51458333333</v>
      </c>
    </row>
    <row r="1139" spans="1:23" ht="15.75" customHeight="1" x14ac:dyDescent="0.35">
      <c r="A1139" s="1">
        <v>2138</v>
      </c>
      <c r="B1139" s="1" t="s">
        <v>1168</v>
      </c>
      <c r="C1139" s="1">
        <f>COUNTA(_xlfn.UNIQUE(Delivery[Delivery City]))</f>
        <v>5</v>
      </c>
      <c r="D1139" s="1" t="s">
        <v>150</v>
      </c>
      <c r="E1139" s="2">
        <v>45172.540277777778</v>
      </c>
      <c r="F1139" s="1" t="s">
        <v>38</v>
      </c>
      <c r="G1139" s="1" t="s">
        <v>129</v>
      </c>
      <c r="H1139" s="20">
        <f>IFERROR(Delivery[[#This Row],[Delivery Time (min)]]/COUNTIFS(Delivery[Driver ID],Delivery[[#This Row],[Driver ID]]),"")</f>
        <v>7.166666666666667</v>
      </c>
      <c r="I1139" s="17" t="str">
        <f>IFERROR((IF(COUNTIFS(Delivery[Driver ID], Delivery[[#This Row],[Driver ID]]) &lt; 16, "Under Utilized","Utilized")), "")</f>
        <v>Under Utilized</v>
      </c>
      <c r="J1139" s="1" t="s">
        <v>34</v>
      </c>
      <c r="K1139" s="1" t="s">
        <v>47</v>
      </c>
      <c r="L1139" s="1">
        <v>86</v>
      </c>
      <c r="M1139" s="1">
        <v>19</v>
      </c>
      <c r="N1139" s="1">
        <f>Delivery[[#This Row],[Delivery Time (min)]]-Delivery[[#This Row],[Delays (min)]]</f>
        <v>67</v>
      </c>
      <c r="O1139" s="1" t="str">
        <f>IF(Delivery[[#This Row],[Delays (min)]]&gt;0,"Delayed", "On time")</f>
        <v>Delayed</v>
      </c>
      <c r="P1139" s="1" t="str">
        <f>IF(Delivery[[#This Row],[Delays (min)]]&gt;15, "Extremely Delayed", IF(Delivery[[#This Row],[Delays (min)]]=0, "On time",  "Delayed"))</f>
        <v>Extremely Delayed</v>
      </c>
      <c r="Q1139" s="1">
        <f>COUNTA(_xlfn.UNIQUE(Delivery[Driver ID]))</f>
        <v>100</v>
      </c>
      <c r="R1139" s="1" t="s">
        <v>18</v>
      </c>
      <c r="S1139" s="1">
        <f>COUNTA(_xlfn.UNIQUE(Delivery[Route]))</f>
        <v>5</v>
      </c>
      <c r="T1139" s="1" t="s">
        <v>19</v>
      </c>
      <c r="U1139" s="1" t="s">
        <v>27</v>
      </c>
      <c r="V1139" s="1" t="s">
        <v>21</v>
      </c>
      <c r="W1139" s="2">
        <v>45170.679861111108</v>
      </c>
    </row>
    <row r="1140" spans="1:23" ht="15.75" customHeight="1" x14ac:dyDescent="0.35">
      <c r="A1140" s="1">
        <v>2139</v>
      </c>
      <c r="B1140" s="1" t="s">
        <v>1169</v>
      </c>
      <c r="C1140" s="1">
        <f>COUNTA(_xlfn.UNIQUE(Delivery[Delivery City]))</f>
        <v>5</v>
      </c>
      <c r="D1140" s="1" t="s">
        <v>150</v>
      </c>
      <c r="E1140" s="2">
        <v>45173.479861111111</v>
      </c>
      <c r="F1140" s="1" t="s">
        <v>38</v>
      </c>
      <c r="G1140" s="1" t="s">
        <v>77</v>
      </c>
      <c r="H1140" s="20">
        <f>IFERROR(Delivery[[#This Row],[Delivery Time (min)]]/COUNTIFS(Delivery[Driver ID],Delivery[[#This Row],[Driver ID]]),"")</f>
        <v>5.2142857142857144</v>
      </c>
      <c r="I1140" s="17" t="str">
        <f>IFERROR((IF(COUNTIFS(Delivery[Driver ID], Delivery[[#This Row],[Driver ID]]) &lt; 16, "Under Utilized","Utilized")), "")</f>
        <v>Under Utilized</v>
      </c>
      <c r="J1140" s="1" t="s">
        <v>23</v>
      </c>
      <c r="K1140" s="1" t="s">
        <v>29</v>
      </c>
      <c r="L1140" s="1">
        <v>73</v>
      </c>
      <c r="M1140" s="1">
        <v>9</v>
      </c>
      <c r="N1140" s="1">
        <f>Delivery[[#This Row],[Delivery Time (min)]]-Delivery[[#This Row],[Delays (min)]]</f>
        <v>64</v>
      </c>
      <c r="O1140" s="1" t="str">
        <f>IF(Delivery[[#This Row],[Delays (min)]]&gt;0,"Delayed", "On time")</f>
        <v>Delayed</v>
      </c>
      <c r="P1140" s="1" t="str">
        <f>IF(Delivery[[#This Row],[Delays (min)]]&gt;15, "Extremely Delayed", IF(Delivery[[#This Row],[Delays (min)]]=0, "On time",  "Delayed"))</f>
        <v>Delayed</v>
      </c>
      <c r="Q1140" s="1">
        <f>COUNTA(_xlfn.UNIQUE(Delivery[Driver ID]))</f>
        <v>100</v>
      </c>
      <c r="R1140" s="1" t="s">
        <v>18</v>
      </c>
      <c r="S1140" s="1">
        <f>COUNTA(_xlfn.UNIQUE(Delivery[Route]))</f>
        <v>5</v>
      </c>
      <c r="T1140" s="1" t="s">
        <v>19</v>
      </c>
      <c r="U1140" s="1" t="s">
        <v>27</v>
      </c>
      <c r="V1140" s="1" t="s">
        <v>21</v>
      </c>
      <c r="W1140" s="2">
        <v>45170.618750000001</v>
      </c>
    </row>
    <row r="1141" spans="1:23" ht="15.75" customHeight="1" x14ac:dyDescent="0.35">
      <c r="A1141" s="1">
        <v>2140</v>
      </c>
      <c r="B1141" s="1" t="s">
        <v>1170</v>
      </c>
      <c r="C1141" s="1">
        <f>COUNTA(_xlfn.UNIQUE(Delivery[Delivery City]))</f>
        <v>5</v>
      </c>
      <c r="D1141" s="1" t="s">
        <v>156</v>
      </c>
      <c r="E1141" s="2">
        <v>45171.477777777778</v>
      </c>
      <c r="F1141" s="1" t="s">
        <v>14</v>
      </c>
      <c r="G1141" s="1" t="s">
        <v>88</v>
      </c>
      <c r="H1141" s="20">
        <f>IFERROR(Delivery[[#This Row],[Delivery Time (min)]]/COUNTIFS(Delivery[Driver ID],Delivery[[#This Row],[Driver ID]]),"")</f>
        <v>14.933333333333334</v>
      </c>
      <c r="I1141" s="17" t="str">
        <f>IFERROR((IF(COUNTIFS(Delivery[Driver ID], Delivery[[#This Row],[Driver ID]]) &lt; 16, "Under Utilized","Utilized")), "")</f>
        <v>Under Utilized</v>
      </c>
      <c r="J1141" s="1" t="s">
        <v>23</v>
      </c>
      <c r="K1141" s="1" t="s">
        <v>35</v>
      </c>
      <c r="L1141" s="1">
        <v>224</v>
      </c>
      <c r="M1141" s="1">
        <v>0</v>
      </c>
      <c r="N1141" s="1">
        <f>Delivery[[#This Row],[Delivery Time (min)]]-Delivery[[#This Row],[Delays (min)]]</f>
        <v>224</v>
      </c>
      <c r="O1141" s="1" t="str">
        <f>IF(Delivery[[#This Row],[Delays (min)]]&gt;0,"Delayed", "On time")</f>
        <v>On time</v>
      </c>
      <c r="P1141" s="1" t="str">
        <f>IF(Delivery[[#This Row],[Delays (min)]]&gt;15, "Extremely Delayed", IF(Delivery[[#This Row],[Delays (min)]]=0, "On time",  "Delayed"))</f>
        <v>On time</v>
      </c>
      <c r="Q1141" s="1">
        <f>COUNTA(_xlfn.UNIQUE(Delivery[Driver ID]))</f>
        <v>100</v>
      </c>
      <c r="R1141" s="1" t="s">
        <v>18</v>
      </c>
      <c r="S1141" s="1">
        <f>COUNTA(_xlfn.UNIQUE(Delivery[Route]))</f>
        <v>5</v>
      </c>
      <c r="T1141" s="1" t="s">
        <v>40</v>
      </c>
      <c r="U1141" s="1" t="s">
        <v>27</v>
      </c>
      <c r="V1141" s="1" t="s">
        <v>41</v>
      </c>
      <c r="W1141" s="2">
        <v>45170.70416666667</v>
      </c>
    </row>
    <row r="1142" spans="1:23" ht="15.75" customHeight="1" x14ac:dyDescent="0.35">
      <c r="A1142" s="1">
        <v>2141</v>
      </c>
      <c r="B1142" s="1" t="s">
        <v>1171</v>
      </c>
      <c r="C1142" s="1">
        <f>COUNTA(_xlfn.UNIQUE(Delivery[Delivery City]))</f>
        <v>5</v>
      </c>
      <c r="D1142" s="1" t="s">
        <v>159</v>
      </c>
      <c r="E1142" s="2">
        <v>45172.42083333333</v>
      </c>
      <c r="F1142" s="1" t="s">
        <v>38</v>
      </c>
      <c r="G1142" s="1" t="s">
        <v>85</v>
      </c>
      <c r="H1142" s="20">
        <f>IFERROR(Delivery[[#This Row],[Delivery Time (min)]]/COUNTIFS(Delivery[Driver ID],Delivery[[#This Row],[Driver ID]]),"")</f>
        <v>21.09090909090909</v>
      </c>
      <c r="I1142" s="17" t="str">
        <f>IFERROR((IF(COUNTIFS(Delivery[Driver ID], Delivery[[#This Row],[Driver ID]]) &lt; 16, "Under Utilized","Utilized")), "")</f>
        <v>Under Utilized</v>
      </c>
      <c r="J1142" s="1" t="s">
        <v>23</v>
      </c>
      <c r="K1142" s="1" t="s">
        <v>17</v>
      </c>
      <c r="L1142" s="1">
        <v>232</v>
      </c>
      <c r="M1142" s="1">
        <v>10</v>
      </c>
      <c r="N1142" s="1">
        <f>Delivery[[#This Row],[Delivery Time (min)]]-Delivery[[#This Row],[Delays (min)]]</f>
        <v>222</v>
      </c>
      <c r="O1142" s="1" t="str">
        <f>IF(Delivery[[#This Row],[Delays (min)]]&gt;0,"Delayed", "On time")</f>
        <v>Delayed</v>
      </c>
      <c r="P1142" s="1" t="str">
        <f>IF(Delivery[[#This Row],[Delays (min)]]&gt;15, "Extremely Delayed", IF(Delivery[[#This Row],[Delays (min)]]=0, "On time",  "Delayed"))</f>
        <v>Delayed</v>
      </c>
      <c r="Q1142" s="1">
        <f>COUNTA(_xlfn.UNIQUE(Delivery[Driver ID]))</f>
        <v>100</v>
      </c>
      <c r="R1142" s="1" t="s">
        <v>18</v>
      </c>
      <c r="S1142" s="1">
        <f>COUNTA(_xlfn.UNIQUE(Delivery[Route]))</f>
        <v>5</v>
      </c>
      <c r="T1142" s="1" t="s">
        <v>40</v>
      </c>
      <c r="U1142" s="1" t="s">
        <v>36</v>
      </c>
      <c r="V1142" s="1" t="s">
        <v>41</v>
      </c>
      <c r="W1142" s="2">
        <v>45170.710416666669</v>
      </c>
    </row>
    <row r="1143" spans="1:23" ht="15.75" customHeight="1" x14ac:dyDescent="0.35">
      <c r="A1143" s="1">
        <v>2142</v>
      </c>
      <c r="B1143" s="1" t="s">
        <v>1172</v>
      </c>
      <c r="C1143" s="1">
        <f>COUNTA(_xlfn.UNIQUE(Delivery[Delivery City]))</f>
        <v>5</v>
      </c>
      <c r="D1143" s="1" t="s">
        <v>150</v>
      </c>
      <c r="E1143" s="2">
        <v>45170.378472222219</v>
      </c>
      <c r="F1143" s="1" t="s">
        <v>14</v>
      </c>
      <c r="G1143" s="1" t="s">
        <v>118</v>
      </c>
      <c r="H1143" s="20">
        <f>IFERROR(Delivery[[#This Row],[Delivery Time (min)]]/COUNTIFS(Delivery[Driver ID],Delivery[[#This Row],[Driver ID]]),"")</f>
        <v>15</v>
      </c>
      <c r="I1143" s="17" t="str">
        <f>IFERROR((IF(COUNTIFS(Delivery[Driver ID], Delivery[[#This Row],[Driver ID]]) &lt; 16, "Under Utilized","Utilized")), "")</f>
        <v>Under Utilized</v>
      </c>
      <c r="J1143" s="1" t="s">
        <v>34</v>
      </c>
      <c r="K1143" s="1" t="s">
        <v>17</v>
      </c>
      <c r="L1143" s="1">
        <v>165</v>
      </c>
      <c r="M1143" s="1">
        <v>15</v>
      </c>
      <c r="N1143" s="1">
        <f>Delivery[[#This Row],[Delivery Time (min)]]-Delivery[[#This Row],[Delays (min)]]</f>
        <v>150</v>
      </c>
      <c r="O1143" s="1" t="str">
        <f>IF(Delivery[[#This Row],[Delays (min)]]&gt;0,"Delayed", "On time")</f>
        <v>Delayed</v>
      </c>
      <c r="P1143" s="1" t="str">
        <f>IF(Delivery[[#This Row],[Delays (min)]]&gt;15, "Extremely Delayed", IF(Delivery[[#This Row],[Delays (min)]]=0, "On time",  "Delayed"))</f>
        <v>Delayed</v>
      </c>
      <c r="Q1143" s="1">
        <f>COUNTA(_xlfn.UNIQUE(Delivery[Driver ID]))</f>
        <v>100</v>
      </c>
      <c r="R1143" s="1" t="s">
        <v>18</v>
      </c>
      <c r="S1143" s="1">
        <f>COUNTA(_xlfn.UNIQUE(Delivery[Route]))</f>
        <v>5</v>
      </c>
      <c r="T1143" s="1" t="s">
        <v>26</v>
      </c>
      <c r="U1143" s="1" t="s">
        <v>20</v>
      </c>
      <c r="V1143" s="1" t="s">
        <v>41</v>
      </c>
      <c r="W1143" s="2">
        <v>45170.689583333333</v>
      </c>
    </row>
    <row r="1144" spans="1:23" ht="15.75" customHeight="1" x14ac:dyDescent="0.35">
      <c r="A1144" s="1">
        <v>2143</v>
      </c>
      <c r="B1144" s="1" t="s">
        <v>1173</v>
      </c>
      <c r="C1144" s="1">
        <f>COUNTA(_xlfn.UNIQUE(Delivery[Delivery City]))</f>
        <v>5</v>
      </c>
      <c r="D1144" s="1" t="s">
        <v>167</v>
      </c>
      <c r="E1144" s="2">
        <v>45177.397916666669</v>
      </c>
      <c r="F1144" s="1" t="s">
        <v>38</v>
      </c>
      <c r="G1144" s="1" t="s">
        <v>53</v>
      </c>
      <c r="H1144" s="20">
        <f>IFERROR(Delivery[[#This Row],[Delivery Time (min)]]/COUNTIFS(Delivery[Driver ID],Delivery[[#This Row],[Driver ID]]),"")</f>
        <v>16.727272727272727</v>
      </c>
      <c r="I1144" s="17" t="str">
        <f>IFERROR((IF(COUNTIFS(Delivery[Driver ID], Delivery[[#This Row],[Driver ID]]) &lt; 16, "Under Utilized","Utilized")), "")</f>
        <v>Under Utilized</v>
      </c>
      <c r="J1144" s="1" t="s">
        <v>23</v>
      </c>
      <c r="K1144" s="1" t="s">
        <v>47</v>
      </c>
      <c r="L1144" s="1">
        <v>184</v>
      </c>
      <c r="M1144" s="1">
        <v>1</v>
      </c>
      <c r="N1144" s="1">
        <f>Delivery[[#This Row],[Delivery Time (min)]]-Delivery[[#This Row],[Delays (min)]]</f>
        <v>183</v>
      </c>
      <c r="O1144" s="1" t="str">
        <f>IF(Delivery[[#This Row],[Delays (min)]]&gt;0,"Delayed", "On time")</f>
        <v>Delayed</v>
      </c>
      <c r="P1144" s="1" t="str">
        <f>IF(Delivery[[#This Row],[Delays (min)]]&gt;15, "Extremely Delayed", IF(Delivery[[#This Row],[Delays (min)]]=0, "On time",  "Delayed"))</f>
        <v>Delayed</v>
      </c>
      <c r="Q1144" s="1">
        <f>COUNTA(_xlfn.UNIQUE(Delivery[Driver ID]))</f>
        <v>100</v>
      </c>
      <c r="R1144" s="1" t="s">
        <v>30</v>
      </c>
      <c r="S1144" s="1">
        <f>COUNTA(_xlfn.UNIQUE(Delivery[Route]))</f>
        <v>5</v>
      </c>
      <c r="T1144" s="1" t="s">
        <v>26</v>
      </c>
      <c r="U1144" s="1" t="s">
        <v>20</v>
      </c>
      <c r="V1144" s="1" t="s">
        <v>41</v>
      </c>
      <c r="W1144" s="2">
        <v>45170.414583333331</v>
      </c>
    </row>
    <row r="1145" spans="1:23" ht="15.75" customHeight="1" x14ac:dyDescent="0.35">
      <c r="A1145" s="1">
        <v>2144</v>
      </c>
      <c r="B1145" s="1" t="s">
        <v>369</v>
      </c>
      <c r="C1145" s="1">
        <f>COUNTA(_xlfn.UNIQUE(Delivery[Delivery City]))</f>
        <v>5</v>
      </c>
      <c r="D1145" s="1" t="s">
        <v>156</v>
      </c>
      <c r="E1145" s="2">
        <v>45173.668055555558</v>
      </c>
      <c r="F1145" s="1" t="s">
        <v>38</v>
      </c>
      <c r="G1145" s="1" t="s">
        <v>109</v>
      </c>
      <c r="H1145" s="20">
        <f>IFERROR(Delivery[[#This Row],[Delivery Time (min)]]/COUNTIFS(Delivery[Driver ID],Delivery[[#This Row],[Driver ID]]),"")</f>
        <v>7.1</v>
      </c>
      <c r="I1145" s="17" t="str">
        <f>IFERROR((IF(COUNTIFS(Delivery[Driver ID], Delivery[[#This Row],[Driver ID]]) &lt; 16, "Under Utilized","Utilized")), "")</f>
        <v>Utilized</v>
      </c>
      <c r="J1145" s="1" t="s">
        <v>34</v>
      </c>
      <c r="K1145" s="1" t="s">
        <v>24</v>
      </c>
      <c r="L1145" s="1">
        <v>142</v>
      </c>
      <c r="M1145" s="1">
        <v>25</v>
      </c>
      <c r="N1145" s="1">
        <f>Delivery[[#This Row],[Delivery Time (min)]]-Delivery[[#This Row],[Delays (min)]]</f>
        <v>117</v>
      </c>
      <c r="O1145" s="1" t="str">
        <f>IF(Delivery[[#This Row],[Delays (min)]]&gt;0,"Delayed", "On time")</f>
        <v>Delayed</v>
      </c>
      <c r="P1145" s="1" t="str">
        <f>IF(Delivery[[#This Row],[Delays (min)]]&gt;15, "Extremely Delayed", IF(Delivery[[#This Row],[Delays (min)]]=0, "On time",  "Delayed"))</f>
        <v>Extremely Delayed</v>
      </c>
      <c r="Q1145" s="1">
        <f>COUNTA(_xlfn.UNIQUE(Delivery[Driver ID]))</f>
        <v>100</v>
      </c>
      <c r="R1145" s="1" t="s">
        <v>25</v>
      </c>
      <c r="S1145" s="1">
        <f>COUNTA(_xlfn.UNIQUE(Delivery[Route]))</f>
        <v>5</v>
      </c>
      <c r="T1145" s="1" t="s">
        <v>19</v>
      </c>
      <c r="U1145" s="1" t="s">
        <v>36</v>
      </c>
      <c r="V1145" s="1" t="s">
        <v>41</v>
      </c>
      <c r="W1145" s="2">
        <v>45170.620833333334</v>
      </c>
    </row>
    <row r="1146" spans="1:23" ht="15.75" customHeight="1" x14ac:dyDescent="0.35">
      <c r="A1146" s="1">
        <v>2145</v>
      </c>
      <c r="B1146" s="1" t="s">
        <v>1174</v>
      </c>
      <c r="C1146" s="1">
        <f>COUNTA(_xlfn.UNIQUE(Delivery[Delivery City]))</f>
        <v>5</v>
      </c>
      <c r="D1146" s="1" t="s">
        <v>159</v>
      </c>
      <c r="E1146" s="2">
        <v>45176.572222222225</v>
      </c>
      <c r="F1146" s="1" t="s">
        <v>14</v>
      </c>
      <c r="G1146" s="1" t="s">
        <v>48</v>
      </c>
      <c r="H1146" s="20">
        <f>IFERROR(Delivery[[#This Row],[Delivery Time (min)]]/COUNTIFS(Delivery[Driver ID],Delivery[[#This Row],[Driver ID]]),"")</f>
        <v>6.0526315789473681</v>
      </c>
      <c r="I1146" s="17" t="str">
        <f>IFERROR((IF(COUNTIFS(Delivery[Driver ID], Delivery[[#This Row],[Driver ID]]) &lt; 16, "Under Utilized","Utilized")), "")</f>
        <v>Utilized</v>
      </c>
      <c r="J1146" s="1" t="s">
        <v>23</v>
      </c>
      <c r="K1146" s="1" t="s">
        <v>35</v>
      </c>
      <c r="L1146" s="1">
        <v>115</v>
      </c>
      <c r="M1146" s="1">
        <v>16</v>
      </c>
      <c r="N1146" s="1">
        <f>Delivery[[#This Row],[Delivery Time (min)]]-Delivery[[#This Row],[Delays (min)]]</f>
        <v>99</v>
      </c>
      <c r="O1146" s="1" t="str">
        <f>IF(Delivery[[#This Row],[Delays (min)]]&gt;0,"Delayed", "On time")</f>
        <v>Delayed</v>
      </c>
      <c r="P1146" s="1" t="str">
        <f>IF(Delivery[[#This Row],[Delays (min)]]&gt;15, "Extremely Delayed", IF(Delivery[[#This Row],[Delays (min)]]=0, "On time",  "Delayed"))</f>
        <v>Extremely Delayed</v>
      </c>
      <c r="Q1146" s="1">
        <f>COUNTA(_xlfn.UNIQUE(Delivery[Driver ID]))</f>
        <v>100</v>
      </c>
      <c r="R1146" s="1" t="s">
        <v>18</v>
      </c>
      <c r="S1146" s="1">
        <f>COUNTA(_xlfn.UNIQUE(Delivery[Route]))</f>
        <v>5</v>
      </c>
      <c r="T1146" s="1" t="s">
        <v>26</v>
      </c>
      <c r="U1146" s="1" t="s">
        <v>36</v>
      </c>
      <c r="V1146" s="1" t="s">
        <v>37</v>
      </c>
      <c r="W1146" s="2">
        <v>45170.599305555559</v>
      </c>
    </row>
    <row r="1147" spans="1:23" ht="15.75" customHeight="1" x14ac:dyDescent="0.35">
      <c r="A1147" s="1">
        <v>2146</v>
      </c>
      <c r="B1147" s="1" t="s">
        <v>1175</v>
      </c>
      <c r="C1147" s="1">
        <f>COUNTA(_xlfn.UNIQUE(Delivery[Delivery City]))</f>
        <v>5</v>
      </c>
      <c r="D1147" s="1" t="s">
        <v>156</v>
      </c>
      <c r="E1147" s="2">
        <v>45171.362500000003</v>
      </c>
      <c r="F1147" s="1" t="s">
        <v>14</v>
      </c>
      <c r="G1147" s="1" t="s">
        <v>117</v>
      </c>
      <c r="H1147" s="20">
        <f>IFERROR(Delivery[[#This Row],[Delivery Time (min)]]/COUNTIFS(Delivery[Driver ID],Delivery[[#This Row],[Driver ID]]),"")</f>
        <v>3.4736842105263159</v>
      </c>
      <c r="I1147" s="17" t="str">
        <f>IFERROR((IF(COUNTIFS(Delivery[Driver ID], Delivery[[#This Row],[Driver ID]]) &lt; 16, "Under Utilized","Utilized")), "")</f>
        <v>Utilized</v>
      </c>
      <c r="J1147" s="1" t="s">
        <v>23</v>
      </c>
      <c r="K1147" s="1" t="s">
        <v>17</v>
      </c>
      <c r="L1147" s="1">
        <v>66</v>
      </c>
      <c r="M1147" s="1">
        <v>18</v>
      </c>
      <c r="N1147" s="1">
        <f>Delivery[[#This Row],[Delivery Time (min)]]-Delivery[[#This Row],[Delays (min)]]</f>
        <v>48</v>
      </c>
      <c r="O1147" s="1" t="str">
        <f>IF(Delivery[[#This Row],[Delays (min)]]&gt;0,"Delayed", "On time")</f>
        <v>Delayed</v>
      </c>
      <c r="P1147" s="1" t="str">
        <f>IF(Delivery[[#This Row],[Delays (min)]]&gt;15, "Extremely Delayed", IF(Delivery[[#This Row],[Delays (min)]]=0, "On time",  "Delayed"))</f>
        <v>Extremely Delayed</v>
      </c>
      <c r="Q1147" s="1">
        <f>COUNTA(_xlfn.UNIQUE(Delivery[Driver ID]))</f>
        <v>100</v>
      </c>
      <c r="R1147" s="1" t="s">
        <v>30</v>
      </c>
      <c r="S1147" s="1">
        <f>COUNTA(_xlfn.UNIQUE(Delivery[Route]))</f>
        <v>5</v>
      </c>
      <c r="T1147" s="1" t="s">
        <v>32</v>
      </c>
      <c r="U1147" s="1" t="s">
        <v>20</v>
      </c>
      <c r="V1147" s="1" t="s">
        <v>37</v>
      </c>
      <c r="W1147" s="2">
        <v>45170.566666666666</v>
      </c>
    </row>
    <row r="1148" spans="1:23" ht="15.75" customHeight="1" x14ac:dyDescent="0.35">
      <c r="A1148" s="1">
        <v>2147</v>
      </c>
      <c r="B1148" s="1" t="s">
        <v>752</v>
      </c>
      <c r="C1148" s="1">
        <f>COUNTA(_xlfn.UNIQUE(Delivery[Delivery City]))</f>
        <v>5</v>
      </c>
      <c r="D1148" s="1" t="s">
        <v>159</v>
      </c>
      <c r="E1148" s="2">
        <v>45170.662499999999</v>
      </c>
      <c r="F1148" s="1" t="s">
        <v>14</v>
      </c>
      <c r="G1148" s="1" t="s">
        <v>78</v>
      </c>
      <c r="H1148" s="20">
        <f>IFERROR(Delivery[[#This Row],[Delivery Time (min)]]/COUNTIFS(Delivery[Driver ID],Delivery[[#This Row],[Driver ID]]),"")</f>
        <v>9.7142857142857135</v>
      </c>
      <c r="I1148" s="17" t="str">
        <f>IFERROR((IF(COUNTIFS(Delivery[Driver ID], Delivery[[#This Row],[Driver ID]]) &lt; 16, "Under Utilized","Utilized")), "")</f>
        <v>Utilized</v>
      </c>
      <c r="J1148" s="1" t="s">
        <v>34</v>
      </c>
      <c r="K1148" s="1" t="s">
        <v>29</v>
      </c>
      <c r="L1148" s="1">
        <v>204</v>
      </c>
      <c r="M1148" s="1">
        <v>29</v>
      </c>
      <c r="N1148" s="1">
        <f>Delivery[[#This Row],[Delivery Time (min)]]-Delivery[[#This Row],[Delays (min)]]</f>
        <v>175</v>
      </c>
      <c r="O1148" s="1" t="str">
        <f>IF(Delivery[[#This Row],[Delays (min)]]&gt;0,"Delayed", "On time")</f>
        <v>Delayed</v>
      </c>
      <c r="P1148" s="1" t="str">
        <f>IF(Delivery[[#This Row],[Delays (min)]]&gt;15, "Extremely Delayed", IF(Delivery[[#This Row],[Delays (min)]]=0, "On time",  "Delayed"))</f>
        <v>Extremely Delayed</v>
      </c>
      <c r="Q1148" s="1">
        <f>COUNTA(_xlfn.UNIQUE(Delivery[Driver ID]))</f>
        <v>100</v>
      </c>
      <c r="R1148" s="1" t="s">
        <v>25</v>
      </c>
      <c r="S1148" s="1">
        <f>COUNTA(_xlfn.UNIQUE(Delivery[Route]))</f>
        <v>5</v>
      </c>
      <c r="T1148" s="1" t="s">
        <v>19</v>
      </c>
      <c r="U1148" s="1" t="s">
        <v>20</v>
      </c>
      <c r="V1148" s="1" t="s">
        <v>21</v>
      </c>
      <c r="W1148" s="2">
        <v>45170.558333333334</v>
      </c>
    </row>
    <row r="1149" spans="1:23" ht="15.75" customHeight="1" x14ac:dyDescent="0.35">
      <c r="A1149" s="1">
        <v>2148</v>
      </c>
      <c r="B1149" s="1" t="s">
        <v>1176</v>
      </c>
      <c r="C1149" s="1">
        <f>COUNTA(_xlfn.UNIQUE(Delivery[Delivery City]))</f>
        <v>5</v>
      </c>
      <c r="D1149" s="1" t="s">
        <v>150</v>
      </c>
      <c r="E1149" s="2">
        <v>45170.637499999997</v>
      </c>
      <c r="F1149" s="1" t="s">
        <v>38</v>
      </c>
      <c r="G1149" s="1" t="s">
        <v>114</v>
      </c>
      <c r="H1149" s="20">
        <f>IFERROR(Delivery[[#This Row],[Delivery Time (min)]]/COUNTIFS(Delivery[Driver ID],Delivery[[#This Row],[Driver ID]]),"")</f>
        <v>12.142857142857142</v>
      </c>
      <c r="I1149" s="17" t="str">
        <f>IFERROR((IF(COUNTIFS(Delivery[Driver ID], Delivery[[#This Row],[Driver ID]]) &lt; 16, "Under Utilized","Utilized")), "")</f>
        <v>Under Utilized</v>
      </c>
      <c r="J1149" s="1" t="s">
        <v>34</v>
      </c>
      <c r="K1149" s="1" t="s">
        <v>29</v>
      </c>
      <c r="L1149" s="1">
        <v>170</v>
      </c>
      <c r="M1149" s="1">
        <v>29</v>
      </c>
      <c r="N1149" s="1">
        <f>Delivery[[#This Row],[Delivery Time (min)]]-Delivery[[#This Row],[Delays (min)]]</f>
        <v>141</v>
      </c>
      <c r="O1149" s="1" t="str">
        <f>IF(Delivery[[#This Row],[Delays (min)]]&gt;0,"Delayed", "On time")</f>
        <v>Delayed</v>
      </c>
      <c r="P1149" s="1" t="str">
        <f>IF(Delivery[[#This Row],[Delays (min)]]&gt;15, "Extremely Delayed", IF(Delivery[[#This Row],[Delays (min)]]=0, "On time",  "Delayed"))</f>
        <v>Extremely Delayed</v>
      </c>
      <c r="Q1149" s="1">
        <f>COUNTA(_xlfn.UNIQUE(Delivery[Driver ID]))</f>
        <v>100</v>
      </c>
      <c r="R1149" s="1" t="s">
        <v>25</v>
      </c>
      <c r="S1149" s="1">
        <f>COUNTA(_xlfn.UNIQUE(Delivery[Route]))</f>
        <v>5</v>
      </c>
      <c r="T1149" s="1" t="s">
        <v>19</v>
      </c>
      <c r="U1149" s="1" t="s">
        <v>36</v>
      </c>
      <c r="V1149" s="1" t="s">
        <v>41</v>
      </c>
      <c r="W1149" s="2">
        <v>45170.441666666666</v>
      </c>
    </row>
    <row r="1150" spans="1:23" ht="15.75" customHeight="1" x14ac:dyDescent="0.35">
      <c r="A1150" s="1">
        <v>2149</v>
      </c>
      <c r="B1150" s="1" t="s">
        <v>1177</v>
      </c>
      <c r="C1150" s="1">
        <f>COUNTA(_xlfn.UNIQUE(Delivery[Delivery City]))</f>
        <v>5</v>
      </c>
      <c r="D1150" s="1" t="s">
        <v>154</v>
      </c>
      <c r="E1150" s="2">
        <v>45172.484722222223</v>
      </c>
      <c r="F1150" s="1" t="s">
        <v>38</v>
      </c>
      <c r="G1150" s="1" t="s">
        <v>64</v>
      </c>
      <c r="H1150" s="20">
        <f>IFERROR(Delivery[[#This Row],[Delivery Time (min)]]/COUNTIFS(Delivery[Driver ID],Delivery[[#This Row],[Driver ID]]),"")</f>
        <v>3.3809523809523809</v>
      </c>
      <c r="I1150" s="17" t="str">
        <f>IFERROR((IF(COUNTIFS(Delivery[Driver ID], Delivery[[#This Row],[Driver ID]]) &lt; 16, "Under Utilized","Utilized")), "")</f>
        <v>Utilized</v>
      </c>
      <c r="J1150" s="1" t="s">
        <v>16</v>
      </c>
      <c r="K1150" s="1" t="s">
        <v>47</v>
      </c>
      <c r="L1150" s="1">
        <v>71</v>
      </c>
      <c r="M1150" s="1">
        <v>16</v>
      </c>
      <c r="N1150" s="1">
        <f>Delivery[[#This Row],[Delivery Time (min)]]-Delivery[[#This Row],[Delays (min)]]</f>
        <v>55</v>
      </c>
      <c r="O1150" s="1" t="str">
        <f>IF(Delivery[[#This Row],[Delays (min)]]&gt;0,"Delayed", "On time")</f>
        <v>Delayed</v>
      </c>
      <c r="P1150" s="1" t="str">
        <f>IF(Delivery[[#This Row],[Delays (min)]]&gt;15, "Extremely Delayed", IF(Delivery[[#This Row],[Delays (min)]]=0, "On time",  "Delayed"))</f>
        <v>Extremely Delayed</v>
      </c>
      <c r="Q1150" s="1">
        <f>COUNTA(_xlfn.UNIQUE(Delivery[Driver ID]))</f>
        <v>100</v>
      </c>
      <c r="R1150" s="1" t="s">
        <v>30</v>
      </c>
      <c r="S1150" s="1">
        <f>COUNTA(_xlfn.UNIQUE(Delivery[Route]))</f>
        <v>5</v>
      </c>
      <c r="T1150" s="1" t="s">
        <v>40</v>
      </c>
      <c r="U1150" s="1" t="s">
        <v>27</v>
      </c>
      <c r="V1150" s="1" t="s">
        <v>37</v>
      </c>
      <c r="W1150" s="2">
        <v>45170.6</v>
      </c>
    </row>
    <row r="1151" spans="1:23" ht="15.75" customHeight="1" x14ac:dyDescent="0.35">
      <c r="A1151" s="1">
        <v>2150</v>
      </c>
      <c r="B1151" s="1" t="s">
        <v>1178</v>
      </c>
      <c r="C1151" s="1">
        <f>COUNTA(_xlfn.UNIQUE(Delivery[Delivery City]))</f>
        <v>5</v>
      </c>
      <c r="D1151" s="1" t="s">
        <v>159</v>
      </c>
      <c r="E1151" s="2">
        <v>45174.54583333333</v>
      </c>
      <c r="F1151" s="1" t="s">
        <v>14</v>
      </c>
      <c r="G1151" s="1" t="s">
        <v>33</v>
      </c>
      <c r="H1151" s="20">
        <f>IFERROR(Delivery[[#This Row],[Delivery Time (min)]]/COUNTIFS(Delivery[Driver ID],Delivery[[#This Row],[Driver ID]]),"")</f>
        <v>18.2</v>
      </c>
      <c r="I1151" s="17" t="str">
        <f>IFERROR((IF(COUNTIFS(Delivery[Driver ID], Delivery[[#This Row],[Driver ID]]) &lt; 16, "Under Utilized","Utilized")), "")</f>
        <v>Under Utilized</v>
      </c>
      <c r="J1151" s="1" t="s">
        <v>34</v>
      </c>
      <c r="K1151" s="1" t="s">
        <v>17</v>
      </c>
      <c r="L1151" s="1">
        <v>182</v>
      </c>
      <c r="M1151" s="1">
        <v>24</v>
      </c>
      <c r="N1151" s="1">
        <f>Delivery[[#This Row],[Delivery Time (min)]]-Delivery[[#This Row],[Delays (min)]]</f>
        <v>158</v>
      </c>
      <c r="O1151" s="1" t="str">
        <f>IF(Delivery[[#This Row],[Delays (min)]]&gt;0,"Delayed", "On time")</f>
        <v>Delayed</v>
      </c>
      <c r="P1151" s="1" t="str">
        <f>IF(Delivery[[#This Row],[Delays (min)]]&gt;15, "Extremely Delayed", IF(Delivery[[#This Row],[Delays (min)]]=0, "On time",  "Delayed"))</f>
        <v>Extremely Delayed</v>
      </c>
      <c r="Q1151" s="1">
        <f>COUNTA(_xlfn.UNIQUE(Delivery[Driver ID]))</f>
        <v>100</v>
      </c>
      <c r="R1151" s="1" t="s">
        <v>18</v>
      </c>
      <c r="S1151" s="1">
        <f>COUNTA(_xlfn.UNIQUE(Delivery[Route]))</f>
        <v>5</v>
      </c>
      <c r="T1151" s="1" t="s">
        <v>43</v>
      </c>
      <c r="U1151" s="1" t="s">
        <v>36</v>
      </c>
      <c r="V1151" s="1" t="s">
        <v>37</v>
      </c>
      <c r="W1151" s="2">
        <v>45170.556250000001</v>
      </c>
    </row>
    <row r="1152" spans="1:23" ht="15.75" customHeight="1" x14ac:dyDescent="0.35">
      <c r="A1152" s="1">
        <v>2151</v>
      </c>
      <c r="B1152" s="1" t="s">
        <v>1179</v>
      </c>
      <c r="C1152" s="1">
        <f>COUNTA(_xlfn.UNIQUE(Delivery[Delivery City]))</f>
        <v>5</v>
      </c>
      <c r="D1152" s="1" t="s">
        <v>154</v>
      </c>
      <c r="E1152" s="2">
        <v>45175.549305555556</v>
      </c>
      <c r="F1152" s="1" t="s">
        <v>38</v>
      </c>
      <c r="G1152" s="1" t="s">
        <v>104</v>
      </c>
      <c r="H1152" s="20">
        <f>IFERROR(Delivery[[#This Row],[Delivery Time (min)]]/COUNTIFS(Delivery[Driver ID],Delivery[[#This Row],[Driver ID]]),"")</f>
        <v>5.4285714285714288</v>
      </c>
      <c r="I1152" s="17" t="str">
        <f>IFERROR((IF(COUNTIFS(Delivery[Driver ID], Delivery[[#This Row],[Driver ID]]) &lt; 16, "Under Utilized","Utilized")), "")</f>
        <v>Utilized</v>
      </c>
      <c r="J1152" s="1" t="s">
        <v>34</v>
      </c>
      <c r="K1152" s="1" t="s">
        <v>35</v>
      </c>
      <c r="L1152" s="1">
        <v>114</v>
      </c>
      <c r="M1152" s="1">
        <v>5</v>
      </c>
      <c r="N1152" s="1">
        <f>Delivery[[#This Row],[Delivery Time (min)]]-Delivery[[#This Row],[Delays (min)]]</f>
        <v>109</v>
      </c>
      <c r="O1152" s="1" t="str">
        <f>IF(Delivery[[#This Row],[Delays (min)]]&gt;0,"Delayed", "On time")</f>
        <v>Delayed</v>
      </c>
      <c r="P1152" s="1" t="str">
        <f>IF(Delivery[[#This Row],[Delays (min)]]&gt;15, "Extremely Delayed", IF(Delivery[[#This Row],[Delays (min)]]=0, "On time",  "Delayed"))</f>
        <v>Delayed</v>
      </c>
      <c r="Q1152" s="1">
        <f>COUNTA(_xlfn.UNIQUE(Delivery[Driver ID]))</f>
        <v>100</v>
      </c>
      <c r="R1152" s="1" t="s">
        <v>30</v>
      </c>
      <c r="S1152" s="1">
        <f>COUNTA(_xlfn.UNIQUE(Delivery[Route]))</f>
        <v>5</v>
      </c>
      <c r="T1152" s="1" t="s">
        <v>40</v>
      </c>
      <c r="U1152" s="1" t="s">
        <v>20</v>
      </c>
      <c r="V1152" s="1" t="s">
        <v>41</v>
      </c>
      <c r="W1152" s="2">
        <v>45170.376388888886</v>
      </c>
    </row>
    <row r="1153" spans="1:23" ht="15.75" customHeight="1" x14ac:dyDescent="0.35">
      <c r="A1153" s="1">
        <v>2152</v>
      </c>
      <c r="B1153" s="1" t="s">
        <v>1180</v>
      </c>
      <c r="C1153" s="1">
        <f>COUNTA(_xlfn.UNIQUE(Delivery[Delivery City]))</f>
        <v>5</v>
      </c>
      <c r="D1153" s="1" t="s">
        <v>167</v>
      </c>
      <c r="E1153" s="2">
        <v>45171.396527777775</v>
      </c>
      <c r="F1153" s="1" t="s">
        <v>14</v>
      </c>
      <c r="G1153" s="1" t="s">
        <v>130</v>
      </c>
      <c r="H1153" s="20">
        <f>IFERROR(Delivery[[#This Row],[Delivery Time (min)]]/COUNTIFS(Delivery[Driver ID],Delivery[[#This Row],[Driver ID]]),"")</f>
        <v>5.25</v>
      </c>
      <c r="I1153" s="17" t="str">
        <f>IFERROR((IF(COUNTIFS(Delivery[Driver ID], Delivery[[#This Row],[Driver ID]]) &lt; 16, "Under Utilized","Utilized")), "")</f>
        <v>Utilized</v>
      </c>
      <c r="J1153" s="1" t="s">
        <v>16</v>
      </c>
      <c r="K1153" s="1" t="s">
        <v>35</v>
      </c>
      <c r="L1153" s="1">
        <v>84</v>
      </c>
      <c r="M1153" s="1">
        <v>7</v>
      </c>
      <c r="N1153" s="1">
        <f>Delivery[[#This Row],[Delivery Time (min)]]-Delivery[[#This Row],[Delays (min)]]</f>
        <v>77</v>
      </c>
      <c r="O1153" s="1" t="str">
        <f>IF(Delivery[[#This Row],[Delays (min)]]&gt;0,"Delayed", "On time")</f>
        <v>Delayed</v>
      </c>
      <c r="P1153" s="1" t="str">
        <f>IF(Delivery[[#This Row],[Delays (min)]]&gt;15, "Extremely Delayed", IF(Delivery[[#This Row],[Delays (min)]]=0, "On time",  "Delayed"))</f>
        <v>Delayed</v>
      </c>
      <c r="Q1153" s="1">
        <f>COUNTA(_xlfn.UNIQUE(Delivery[Driver ID]))</f>
        <v>100</v>
      </c>
      <c r="R1153" s="1" t="s">
        <v>30</v>
      </c>
      <c r="S1153" s="1">
        <f>COUNTA(_xlfn.UNIQUE(Delivery[Route]))</f>
        <v>5</v>
      </c>
      <c r="T1153" s="1" t="s">
        <v>43</v>
      </c>
      <c r="U1153" s="1" t="s">
        <v>36</v>
      </c>
      <c r="V1153" s="1" t="s">
        <v>41</v>
      </c>
      <c r="W1153" s="2">
        <v>45170.475694444445</v>
      </c>
    </row>
    <row r="1154" spans="1:23" ht="15.75" customHeight="1" x14ac:dyDescent="0.35">
      <c r="A1154" s="1">
        <v>2153</v>
      </c>
      <c r="B1154" s="1" t="s">
        <v>580</v>
      </c>
      <c r="C1154" s="1">
        <f>COUNTA(_xlfn.UNIQUE(Delivery[Delivery City]))</f>
        <v>5</v>
      </c>
      <c r="D1154" s="1" t="s">
        <v>159</v>
      </c>
      <c r="E1154" s="2">
        <v>45172.424305555556</v>
      </c>
      <c r="F1154" s="1" t="s">
        <v>14</v>
      </c>
      <c r="G1154" s="1" t="s">
        <v>125</v>
      </c>
      <c r="H1154" s="20">
        <f>IFERROR(Delivery[[#This Row],[Delivery Time (min)]]/COUNTIFS(Delivery[Driver ID],Delivery[[#This Row],[Driver ID]]),"")</f>
        <v>13.923076923076923</v>
      </c>
      <c r="I1154" s="17" t="str">
        <f>IFERROR((IF(COUNTIFS(Delivery[Driver ID], Delivery[[#This Row],[Driver ID]]) &lt; 16, "Under Utilized","Utilized")), "")</f>
        <v>Under Utilized</v>
      </c>
      <c r="J1154" s="1" t="s">
        <v>23</v>
      </c>
      <c r="K1154" s="1" t="s">
        <v>29</v>
      </c>
      <c r="L1154" s="1">
        <v>181</v>
      </c>
      <c r="M1154" s="1">
        <v>16</v>
      </c>
      <c r="N1154" s="1">
        <f>Delivery[[#This Row],[Delivery Time (min)]]-Delivery[[#This Row],[Delays (min)]]</f>
        <v>165</v>
      </c>
      <c r="O1154" s="1" t="str">
        <f>IF(Delivery[[#This Row],[Delays (min)]]&gt;0,"Delayed", "On time")</f>
        <v>Delayed</v>
      </c>
      <c r="P1154" s="1" t="str">
        <f>IF(Delivery[[#This Row],[Delays (min)]]&gt;15, "Extremely Delayed", IF(Delivery[[#This Row],[Delays (min)]]=0, "On time",  "Delayed"))</f>
        <v>Extremely Delayed</v>
      </c>
      <c r="Q1154" s="1">
        <f>COUNTA(_xlfn.UNIQUE(Delivery[Driver ID]))</f>
        <v>100</v>
      </c>
      <c r="R1154" s="1" t="s">
        <v>30</v>
      </c>
      <c r="S1154" s="1">
        <f>COUNTA(_xlfn.UNIQUE(Delivery[Route]))</f>
        <v>5</v>
      </c>
      <c r="T1154" s="1" t="s">
        <v>19</v>
      </c>
      <c r="U1154" s="1" t="s">
        <v>36</v>
      </c>
      <c r="V1154" s="1" t="s">
        <v>21</v>
      </c>
      <c r="W1154" s="2">
        <v>45170.613194444442</v>
      </c>
    </row>
    <row r="1155" spans="1:23" ht="15.75" customHeight="1" x14ac:dyDescent="0.35">
      <c r="A1155" s="1">
        <v>2154</v>
      </c>
      <c r="B1155" s="1" t="s">
        <v>981</v>
      </c>
      <c r="C1155" s="1">
        <f>COUNTA(_xlfn.UNIQUE(Delivery[Delivery City]))</f>
        <v>5</v>
      </c>
      <c r="D1155" s="1" t="s">
        <v>159</v>
      </c>
      <c r="E1155" s="2">
        <v>45174.64166666667</v>
      </c>
      <c r="F1155" s="1" t="s">
        <v>14</v>
      </c>
      <c r="G1155" s="1" t="s">
        <v>91</v>
      </c>
      <c r="H1155" s="20">
        <f>IFERROR(Delivery[[#This Row],[Delivery Time (min)]]/COUNTIFS(Delivery[Driver ID],Delivery[[#This Row],[Driver ID]]),"")</f>
        <v>11.058823529411764</v>
      </c>
      <c r="I1155" s="17" t="str">
        <f>IFERROR((IF(COUNTIFS(Delivery[Driver ID], Delivery[[#This Row],[Driver ID]]) &lt; 16, "Under Utilized","Utilized")), "")</f>
        <v>Utilized</v>
      </c>
      <c r="J1155" s="1" t="s">
        <v>23</v>
      </c>
      <c r="K1155" s="1" t="s">
        <v>29</v>
      </c>
      <c r="L1155" s="1">
        <v>188</v>
      </c>
      <c r="M1155" s="1">
        <v>26</v>
      </c>
      <c r="N1155" s="1">
        <f>Delivery[[#This Row],[Delivery Time (min)]]-Delivery[[#This Row],[Delays (min)]]</f>
        <v>162</v>
      </c>
      <c r="O1155" s="1" t="str">
        <f>IF(Delivery[[#This Row],[Delays (min)]]&gt;0,"Delayed", "On time")</f>
        <v>Delayed</v>
      </c>
      <c r="P1155" s="1" t="str">
        <f>IF(Delivery[[#This Row],[Delays (min)]]&gt;15, "Extremely Delayed", IF(Delivery[[#This Row],[Delays (min)]]=0, "On time",  "Delayed"))</f>
        <v>Extremely Delayed</v>
      </c>
      <c r="Q1155" s="1">
        <f>COUNTA(_xlfn.UNIQUE(Delivery[Driver ID]))</f>
        <v>100</v>
      </c>
      <c r="R1155" s="1" t="s">
        <v>25</v>
      </c>
      <c r="S1155" s="1">
        <f>COUNTA(_xlfn.UNIQUE(Delivery[Route]))</f>
        <v>5</v>
      </c>
      <c r="T1155" s="1" t="s">
        <v>26</v>
      </c>
      <c r="U1155" s="1" t="s">
        <v>36</v>
      </c>
      <c r="V1155" s="1" t="s">
        <v>21</v>
      </c>
      <c r="W1155" s="2">
        <v>45170.44027777778</v>
      </c>
    </row>
    <row r="1156" spans="1:23" ht="15.75" customHeight="1" x14ac:dyDescent="0.35">
      <c r="A1156" s="1">
        <v>2155</v>
      </c>
      <c r="B1156" s="1" t="s">
        <v>149</v>
      </c>
      <c r="C1156" s="1">
        <f>COUNTA(_xlfn.UNIQUE(Delivery[Delivery City]))</f>
        <v>5</v>
      </c>
      <c r="D1156" s="1" t="s">
        <v>159</v>
      </c>
      <c r="E1156" s="2">
        <v>45177.468055555553</v>
      </c>
      <c r="F1156" s="1" t="s">
        <v>38</v>
      </c>
      <c r="G1156" s="1" t="s">
        <v>64</v>
      </c>
      <c r="H1156" s="20">
        <f>IFERROR(Delivery[[#This Row],[Delivery Time (min)]]/COUNTIFS(Delivery[Driver ID],Delivery[[#This Row],[Driver ID]]),"")</f>
        <v>7.7142857142857144</v>
      </c>
      <c r="I1156" s="17" t="str">
        <f>IFERROR((IF(COUNTIFS(Delivery[Driver ID], Delivery[[#This Row],[Driver ID]]) &lt; 16, "Under Utilized","Utilized")), "")</f>
        <v>Utilized</v>
      </c>
      <c r="J1156" s="1" t="s">
        <v>23</v>
      </c>
      <c r="K1156" s="1" t="s">
        <v>47</v>
      </c>
      <c r="L1156" s="1">
        <v>162</v>
      </c>
      <c r="M1156" s="1">
        <v>3</v>
      </c>
      <c r="N1156" s="1">
        <f>Delivery[[#This Row],[Delivery Time (min)]]-Delivery[[#This Row],[Delays (min)]]</f>
        <v>159</v>
      </c>
      <c r="O1156" s="1" t="str">
        <f>IF(Delivery[[#This Row],[Delays (min)]]&gt;0,"Delayed", "On time")</f>
        <v>Delayed</v>
      </c>
      <c r="P1156" s="1" t="str">
        <f>IF(Delivery[[#This Row],[Delays (min)]]&gt;15, "Extremely Delayed", IF(Delivery[[#This Row],[Delays (min)]]=0, "On time",  "Delayed"))</f>
        <v>Delayed</v>
      </c>
      <c r="Q1156" s="1">
        <f>COUNTA(_xlfn.UNIQUE(Delivery[Driver ID]))</f>
        <v>100</v>
      </c>
      <c r="R1156" s="1" t="s">
        <v>25</v>
      </c>
      <c r="S1156" s="1">
        <f>COUNTA(_xlfn.UNIQUE(Delivery[Route]))</f>
        <v>5</v>
      </c>
      <c r="T1156" s="1" t="s">
        <v>40</v>
      </c>
      <c r="U1156" s="1" t="s">
        <v>20</v>
      </c>
      <c r="V1156" s="1" t="s">
        <v>41</v>
      </c>
      <c r="W1156" s="2">
        <v>45170.476388888892</v>
      </c>
    </row>
    <row r="1157" spans="1:23" ht="15.75" customHeight="1" x14ac:dyDescent="0.35">
      <c r="A1157" s="1">
        <v>2156</v>
      </c>
      <c r="B1157" s="1" t="s">
        <v>1181</v>
      </c>
      <c r="C1157" s="1">
        <f>COUNTA(_xlfn.UNIQUE(Delivery[Delivery City]))</f>
        <v>5</v>
      </c>
      <c r="D1157" s="1" t="s">
        <v>150</v>
      </c>
      <c r="E1157" s="2">
        <v>45170.423611111109</v>
      </c>
      <c r="F1157" s="1" t="s">
        <v>38</v>
      </c>
      <c r="G1157" s="1" t="s">
        <v>87</v>
      </c>
      <c r="H1157" s="20">
        <f>IFERROR(Delivery[[#This Row],[Delivery Time (min)]]/COUNTIFS(Delivery[Driver ID],Delivery[[#This Row],[Driver ID]]),"")</f>
        <v>12.611111111111111</v>
      </c>
      <c r="I1157" s="17" t="str">
        <f>IFERROR((IF(COUNTIFS(Delivery[Driver ID], Delivery[[#This Row],[Driver ID]]) &lt; 16, "Under Utilized","Utilized")), "")</f>
        <v>Utilized</v>
      </c>
      <c r="J1157" s="1" t="s">
        <v>34</v>
      </c>
      <c r="K1157" s="1" t="s">
        <v>47</v>
      </c>
      <c r="L1157" s="1">
        <v>227</v>
      </c>
      <c r="M1157" s="1">
        <v>1</v>
      </c>
      <c r="N1157" s="1">
        <f>Delivery[[#This Row],[Delivery Time (min)]]-Delivery[[#This Row],[Delays (min)]]</f>
        <v>226</v>
      </c>
      <c r="O1157" s="1" t="str">
        <f>IF(Delivery[[#This Row],[Delays (min)]]&gt;0,"Delayed", "On time")</f>
        <v>Delayed</v>
      </c>
      <c r="P1157" s="1" t="str">
        <f>IF(Delivery[[#This Row],[Delays (min)]]&gt;15, "Extremely Delayed", IF(Delivery[[#This Row],[Delays (min)]]=0, "On time",  "Delayed"))</f>
        <v>Delayed</v>
      </c>
      <c r="Q1157" s="1">
        <f>COUNTA(_xlfn.UNIQUE(Delivery[Driver ID]))</f>
        <v>100</v>
      </c>
      <c r="R1157" s="1" t="s">
        <v>25</v>
      </c>
      <c r="S1157" s="1">
        <f>COUNTA(_xlfn.UNIQUE(Delivery[Route]))</f>
        <v>5</v>
      </c>
      <c r="T1157" s="1" t="s">
        <v>26</v>
      </c>
      <c r="U1157" s="1" t="s">
        <v>20</v>
      </c>
      <c r="V1157" s="1" t="s">
        <v>37</v>
      </c>
      <c r="W1157" s="2">
        <v>45170.340277777781</v>
      </c>
    </row>
    <row r="1158" spans="1:23" ht="15.75" customHeight="1" x14ac:dyDescent="0.35">
      <c r="A1158" s="1">
        <v>2157</v>
      </c>
      <c r="B1158" s="1" t="s">
        <v>1182</v>
      </c>
      <c r="C1158" s="1">
        <f>COUNTA(_xlfn.UNIQUE(Delivery[Delivery City]))</f>
        <v>5</v>
      </c>
      <c r="D1158" s="1" t="s">
        <v>156</v>
      </c>
      <c r="E1158" s="2">
        <v>45174.57916666667</v>
      </c>
      <c r="F1158" s="1" t="s">
        <v>38</v>
      </c>
      <c r="G1158" s="1" t="s">
        <v>39</v>
      </c>
      <c r="H1158" s="20">
        <f>IFERROR(Delivery[[#This Row],[Delivery Time (min)]]/COUNTIFS(Delivery[Driver ID],Delivery[[#This Row],[Driver ID]]),"")</f>
        <v>6.55</v>
      </c>
      <c r="I1158" s="17" t="str">
        <f>IFERROR((IF(COUNTIFS(Delivery[Driver ID], Delivery[[#This Row],[Driver ID]]) &lt; 16, "Under Utilized","Utilized")), "")</f>
        <v>Utilized</v>
      </c>
      <c r="J1158" s="1" t="s">
        <v>34</v>
      </c>
      <c r="K1158" s="1" t="s">
        <v>47</v>
      </c>
      <c r="L1158" s="1">
        <v>131</v>
      </c>
      <c r="M1158" s="1">
        <v>27</v>
      </c>
      <c r="N1158" s="1">
        <f>Delivery[[#This Row],[Delivery Time (min)]]-Delivery[[#This Row],[Delays (min)]]</f>
        <v>104</v>
      </c>
      <c r="O1158" s="1" t="str">
        <f>IF(Delivery[[#This Row],[Delays (min)]]&gt;0,"Delayed", "On time")</f>
        <v>Delayed</v>
      </c>
      <c r="P1158" s="1" t="str">
        <f>IF(Delivery[[#This Row],[Delays (min)]]&gt;15, "Extremely Delayed", IF(Delivery[[#This Row],[Delays (min)]]=0, "On time",  "Delayed"))</f>
        <v>Extremely Delayed</v>
      </c>
      <c r="Q1158" s="1">
        <f>COUNTA(_xlfn.UNIQUE(Delivery[Driver ID]))</f>
        <v>100</v>
      </c>
      <c r="R1158" s="1" t="s">
        <v>30</v>
      </c>
      <c r="S1158" s="1">
        <f>COUNTA(_xlfn.UNIQUE(Delivery[Route]))</f>
        <v>5</v>
      </c>
      <c r="T1158" s="1" t="s">
        <v>40</v>
      </c>
      <c r="U1158" s="1" t="s">
        <v>36</v>
      </c>
      <c r="V1158" s="1" t="s">
        <v>37</v>
      </c>
      <c r="W1158" s="2">
        <v>45170.571527777778</v>
      </c>
    </row>
    <row r="1159" spans="1:23" ht="15.75" customHeight="1" x14ac:dyDescent="0.35">
      <c r="A1159" s="1">
        <v>2158</v>
      </c>
      <c r="B1159" s="1" t="s">
        <v>1183</v>
      </c>
      <c r="C1159" s="1">
        <f>COUNTA(_xlfn.UNIQUE(Delivery[Delivery City]))</f>
        <v>5</v>
      </c>
      <c r="D1159" s="1" t="s">
        <v>154</v>
      </c>
      <c r="E1159" s="2">
        <v>45171.42291666667</v>
      </c>
      <c r="F1159" s="1" t="s">
        <v>38</v>
      </c>
      <c r="G1159" s="1" t="s">
        <v>61</v>
      </c>
      <c r="H1159" s="20">
        <f>IFERROR(Delivery[[#This Row],[Delivery Time (min)]]/COUNTIFS(Delivery[Driver ID],Delivery[[#This Row],[Driver ID]]),"")</f>
        <v>12.882352941176471</v>
      </c>
      <c r="I1159" s="17" t="str">
        <f>IFERROR((IF(COUNTIFS(Delivery[Driver ID], Delivery[[#This Row],[Driver ID]]) &lt; 16, "Under Utilized","Utilized")), "")</f>
        <v>Utilized</v>
      </c>
      <c r="J1159" s="1" t="s">
        <v>16</v>
      </c>
      <c r="K1159" s="1" t="s">
        <v>47</v>
      </c>
      <c r="L1159" s="1">
        <v>219</v>
      </c>
      <c r="M1159" s="1">
        <v>10</v>
      </c>
      <c r="N1159" s="1">
        <f>Delivery[[#This Row],[Delivery Time (min)]]-Delivery[[#This Row],[Delays (min)]]</f>
        <v>209</v>
      </c>
      <c r="O1159" s="1" t="str">
        <f>IF(Delivery[[#This Row],[Delays (min)]]&gt;0,"Delayed", "On time")</f>
        <v>Delayed</v>
      </c>
      <c r="P1159" s="1" t="str">
        <f>IF(Delivery[[#This Row],[Delays (min)]]&gt;15, "Extremely Delayed", IF(Delivery[[#This Row],[Delays (min)]]=0, "On time",  "Delayed"))</f>
        <v>Delayed</v>
      </c>
      <c r="Q1159" s="1">
        <f>COUNTA(_xlfn.UNIQUE(Delivery[Driver ID]))</f>
        <v>100</v>
      </c>
      <c r="R1159" s="1" t="s">
        <v>18</v>
      </c>
      <c r="S1159" s="1">
        <f>COUNTA(_xlfn.UNIQUE(Delivery[Route]))</f>
        <v>5</v>
      </c>
      <c r="T1159" s="1" t="s">
        <v>26</v>
      </c>
      <c r="U1159" s="1" t="s">
        <v>27</v>
      </c>
      <c r="V1159" s="1" t="s">
        <v>41</v>
      </c>
      <c r="W1159" s="2">
        <v>45170.411111111112</v>
      </c>
    </row>
    <row r="1160" spans="1:23" ht="15.75" customHeight="1" x14ac:dyDescent="0.35">
      <c r="A1160" s="1">
        <v>2159</v>
      </c>
      <c r="B1160" s="1" t="s">
        <v>1184</v>
      </c>
      <c r="C1160" s="1">
        <f>COUNTA(_xlfn.UNIQUE(Delivery[Delivery City]))</f>
        <v>5</v>
      </c>
      <c r="D1160" s="1" t="s">
        <v>167</v>
      </c>
      <c r="E1160" s="2">
        <v>45176.59097222222</v>
      </c>
      <c r="F1160" s="1" t="s">
        <v>38</v>
      </c>
      <c r="G1160" s="1" t="s">
        <v>83</v>
      </c>
      <c r="H1160" s="20">
        <f>IFERROR(Delivery[[#This Row],[Delivery Time (min)]]/COUNTIFS(Delivery[Driver ID],Delivery[[#This Row],[Driver ID]]),"")</f>
        <v>9.9285714285714288</v>
      </c>
      <c r="I1160" s="17" t="str">
        <f>IFERROR((IF(COUNTIFS(Delivery[Driver ID], Delivery[[#This Row],[Driver ID]]) &lt; 16, "Under Utilized","Utilized")), "")</f>
        <v>Under Utilized</v>
      </c>
      <c r="J1160" s="1" t="s">
        <v>34</v>
      </c>
      <c r="K1160" s="1" t="s">
        <v>29</v>
      </c>
      <c r="L1160" s="1">
        <v>139</v>
      </c>
      <c r="M1160" s="1">
        <v>26</v>
      </c>
      <c r="N1160" s="1">
        <f>Delivery[[#This Row],[Delivery Time (min)]]-Delivery[[#This Row],[Delays (min)]]</f>
        <v>113</v>
      </c>
      <c r="O1160" s="1" t="str">
        <f>IF(Delivery[[#This Row],[Delays (min)]]&gt;0,"Delayed", "On time")</f>
        <v>Delayed</v>
      </c>
      <c r="P1160" s="1" t="str">
        <f>IF(Delivery[[#This Row],[Delays (min)]]&gt;15, "Extremely Delayed", IF(Delivery[[#This Row],[Delays (min)]]=0, "On time",  "Delayed"))</f>
        <v>Extremely Delayed</v>
      </c>
      <c r="Q1160" s="1">
        <f>COUNTA(_xlfn.UNIQUE(Delivery[Driver ID]))</f>
        <v>100</v>
      </c>
      <c r="R1160" s="1" t="s">
        <v>18</v>
      </c>
      <c r="S1160" s="1">
        <f>COUNTA(_xlfn.UNIQUE(Delivery[Route]))</f>
        <v>5</v>
      </c>
      <c r="T1160" s="1" t="s">
        <v>43</v>
      </c>
      <c r="U1160" s="1" t="s">
        <v>20</v>
      </c>
      <c r="V1160" s="1" t="s">
        <v>37</v>
      </c>
      <c r="W1160" s="2">
        <v>45170.728472222225</v>
      </c>
    </row>
    <row r="1161" spans="1:23" ht="15.75" customHeight="1" x14ac:dyDescent="0.35">
      <c r="A1161" s="1">
        <v>2160</v>
      </c>
      <c r="B1161" s="1" t="s">
        <v>1185</v>
      </c>
      <c r="C1161" s="1">
        <f>COUNTA(_xlfn.UNIQUE(Delivery[Delivery City]))</f>
        <v>5</v>
      </c>
      <c r="D1161" s="1" t="s">
        <v>159</v>
      </c>
      <c r="E1161" s="2">
        <v>45174.571527777778</v>
      </c>
      <c r="F1161" s="1" t="s">
        <v>38</v>
      </c>
      <c r="G1161" s="1" t="s">
        <v>22</v>
      </c>
      <c r="H1161" s="20">
        <f>IFERROR(Delivery[[#This Row],[Delivery Time (min)]]/COUNTIFS(Delivery[Driver ID],Delivery[[#This Row],[Driver ID]]),"")</f>
        <v>12.764705882352942</v>
      </c>
      <c r="I1161" s="17" t="str">
        <f>IFERROR((IF(COUNTIFS(Delivery[Driver ID], Delivery[[#This Row],[Driver ID]]) &lt; 16, "Under Utilized","Utilized")), "")</f>
        <v>Utilized</v>
      </c>
      <c r="J1161" s="1" t="s">
        <v>23</v>
      </c>
      <c r="K1161" s="1" t="s">
        <v>24</v>
      </c>
      <c r="L1161" s="1">
        <v>217</v>
      </c>
      <c r="M1161" s="1">
        <v>7</v>
      </c>
      <c r="N1161" s="1">
        <f>Delivery[[#This Row],[Delivery Time (min)]]-Delivery[[#This Row],[Delays (min)]]</f>
        <v>210</v>
      </c>
      <c r="O1161" s="1" t="str">
        <f>IF(Delivery[[#This Row],[Delays (min)]]&gt;0,"Delayed", "On time")</f>
        <v>Delayed</v>
      </c>
      <c r="P1161" s="1" t="str">
        <f>IF(Delivery[[#This Row],[Delays (min)]]&gt;15, "Extremely Delayed", IF(Delivery[[#This Row],[Delays (min)]]=0, "On time",  "Delayed"))</f>
        <v>Delayed</v>
      </c>
      <c r="Q1161" s="1">
        <f>COUNTA(_xlfn.UNIQUE(Delivery[Driver ID]))</f>
        <v>100</v>
      </c>
      <c r="R1161" s="1" t="s">
        <v>30</v>
      </c>
      <c r="S1161" s="1">
        <f>COUNTA(_xlfn.UNIQUE(Delivery[Route]))</f>
        <v>5</v>
      </c>
      <c r="T1161" s="1" t="s">
        <v>32</v>
      </c>
      <c r="U1161" s="1" t="s">
        <v>36</v>
      </c>
      <c r="V1161" s="1" t="s">
        <v>37</v>
      </c>
      <c r="W1161" s="2">
        <v>45170.395833333336</v>
      </c>
    </row>
    <row r="1162" spans="1:23" ht="15.75" customHeight="1" x14ac:dyDescent="0.35">
      <c r="A1162" s="1">
        <v>2161</v>
      </c>
      <c r="B1162" s="1" t="s">
        <v>1186</v>
      </c>
      <c r="C1162" s="1">
        <f>COUNTA(_xlfn.UNIQUE(Delivery[Delivery City]))</f>
        <v>5</v>
      </c>
      <c r="D1162" s="1" t="s">
        <v>167</v>
      </c>
      <c r="E1162" s="2">
        <v>45173.620833333334</v>
      </c>
      <c r="F1162" s="1" t="s">
        <v>38</v>
      </c>
      <c r="G1162" s="1" t="s">
        <v>112</v>
      </c>
      <c r="H1162" s="20">
        <f>IFERROR(Delivery[[#This Row],[Delivery Time (min)]]/COUNTIFS(Delivery[Driver ID],Delivery[[#This Row],[Driver ID]]),"")</f>
        <v>3</v>
      </c>
      <c r="I1162" s="17" t="str">
        <f>IFERROR((IF(COUNTIFS(Delivery[Driver ID], Delivery[[#This Row],[Driver ID]]) &lt; 16, "Under Utilized","Utilized")), "")</f>
        <v>Utilized</v>
      </c>
      <c r="J1162" s="1" t="s">
        <v>16</v>
      </c>
      <c r="K1162" s="1" t="s">
        <v>29</v>
      </c>
      <c r="L1162" s="1">
        <v>60</v>
      </c>
      <c r="M1162" s="1">
        <v>16</v>
      </c>
      <c r="N1162" s="1">
        <f>Delivery[[#This Row],[Delivery Time (min)]]-Delivery[[#This Row],[Delays (min)]]</f>
        <v>44</v>
      </c>
      <c r="O1162" s="1" t="str">
        <f>IF(Delivery[[#This Row],[Delays (min)]]&gt;0,"Delayed", "On time")</f>
        <v>Delayed</v>
      </c>
      <c r="P1162" s="1" t="str">
        <f>IF(Delivery[[#This Row],[Delays (min)]]&gt;15, "Extremely Delayed", IF(Delivery[[#This Row],[Delays (min)]]=0, "On time",  "Delayed"))</f>
        <v>Extremely Delayed</v>
      </c>
      <c r="Q1162" s="1">
        <f>COUNTA(_xlfn.UNIQUE(Delivery[Driver ID]))</f>
        <v>100</v>
      </c>
      <c r="R1162" s="1" t="s">
        <v>30</v>
      </c>
      <c r="S1162" s="1">
        <f>COUNTA(_xlfn.UNIQUE(Delivery[Route]))</f>
        <v>5</v>
      </c>
      <c r="T1162" s="1" t="s">
        <v>40</v>
      </c>
      <c r="U1162" s="1" t="s">
        <v>36</v>
      </c>
      <c r="V1162" s="1" t="s">
        <v>41</v>
      </c>
      <c r="W1162" s="2">
        <v>45170.365277777775</v>
      </c>
    </row>
    <row r="1163" spans="1:23" ht="15.75" customHeight="1" x14ac:dyDescent="0.35">
      <c r="A1163" s="1">
        <v>2162</v>
      </c>
      <c r="B1163" s="1" t="s">
        <v>1187</v>
      </c>
      <c r="C1163" s="1">
        <f>COUNTA(_xlfn.UNIQUE(Delivery[Delivery City]))</f>
        <v>5</v>
      </c>
      <c r="D1163" s="1" t="s">
        <v>159</v>
      </c>
      <c r="E1163" s="2">
        <v>45170.490972222222</v>
      </c>
      <c r="F1163" s="1" t="s">
        <v>14</v>
      </c>
      <c r="G1163" s="1" t="s">
        <v>98</v>
      </c>
      <c r="H1163" s="20">
        <f>IFERROR(Delivery[[#This Row],[Delivery Time (min)]]/COUNTIFS(Delivery[Driver ID],Delivery[[#This Row],[Driver ID]]),"")</f>
        <v>6.9411764705882355</v>
      </c>
      <c r="I1163" s="17" t="str">
        <f>IFERROR((IF(COUNTIFS(Delivery[Driver ID], Delivery[[#This Row],[Driver ID]]) &lt; 16, "Under Utilized","Utilized")), "")</f>
        <v>Utilized</v>
      </c>
      <c r="J1163" s="1" t="s">
        <v>23</v>
      </c>
      <c r="K1163" s="1" t="s">
        <v>29</v>
      </c>
      <c r="L1163" s="1">
        <v>118</v>
      </c>
      <c r="M1163" s="1">
        <v>11</v>
      </c>
      <c r="N1163" s="1">
        <f>Delivery[[#This Row],[Delivery Time (min)]]-Delivery[[#This Row],[Delays (min)]]</f>
        <v>107</v>
      </c>
      <c r="O1163" s="1" t="str">
        <f>IF(Delivery[[#This Row],[Delays (min)]]&gt;0,"Delayed", "On time")</f>
        <v>Delayed</v>
      </c>
      <c r="P1163" s="1" t="str">
        <f>IF(Delivery[[#This Row],[Delays (min)]]&gt;15, "Extremely Delayed", IF(Delivery[[#This Row],[Delays (min)]]=0, "On time",  "Delayed"))</f>
        <v>Delayed</v>
      </c>
      <c r="Q1163" s="1">
        <f>COUNTA(_xlfn.UNIQUE(Delivery[Driver ID]))</f>
        <v>100</v>
      </c>
      <c r="R1163" s="1" t="s">
        <v>25</v>
      </c>
      <c r="S1163" s="1">
        <f>COUNTA(_xlfn.UNIQUE(Delivery[Route]))</f>
        <v>5</v>
      </c>
      <c r="T1163" s="1" t="s">
        <v>32</v>
      </c>
      <c r="U1163" s="1" t="s">
        <v>20</v>
      </c>
      <c r="V1163" s="1" t="s">
        <v>41</v>
      </c>
      <c r="W1163" s="2">
        <v>45170.719444444447</v>
      </c>
    </row>
    <row r="1164" spans="1:23" ht="15.75" customHeight="1" x14ac:dyDescent="0.35">
      <c r="A1164" s="1">
        <v>2163</v>
      </c>
      <c r="B1164" s="1" t="s">
        <v>1188</v>
      </c>
      <c r="C1164" s="1">
        <f>COUNTA(_xlfn.UNIQUE(Delivery[Delivery City]))</f>
        <v>5</v>
      </c>
      <c r="D1164" s="1" t="s">
        <v>167</v>
      </c>
      <c r="E1164" s="2">
        <v>45173.702777777777</v>
      </c>
      <c r="F1164" s="1" t="s">
        <v>14</v>
      </c>
      <c r="G1164" s="1" t="s">
        <v>84</v>
      </c>
      <c r="H1164" s="20">
        <f>IFERROR(Delivery[[#This Row],[Delivery Time (min)]]/COUNTIFS(Delivery[Driver ID],Delivery[[#This Row],[Driver ID]]),"")</f>
        <v>5.1428571428571432</v>
      </c>
      <c r="I1164" s="17" t="str">
        <f>IFERROR((IF(COUNTIFS(Delivery[Driver ID], Delivery[[#This Row],[Driver ID]]) &lt; 16, "Under Utilized","Utilized")), "")</f>
        <v>Under Utilized</v>
      </c>
      <c r="J1164" s="1" t="s">
        <v>23</v>
      </c>
      <c r="K1164" s="1" t="s">
        <v>29</v>
      </c>
      <c r="L1164" s="1">
        <v>72</v>
      </c>
      <c r="M1164" s="1">
        <v>28</v>
      </c>
      <c r="N1164" s="1">
        <f>Delivery[[#This Row],[Delivery Time (min)]]-Delivery[[#This Row],[Delays (min)]]</f>
        <v>44</v>
      </c>
      <c r="O1164" s="1" t="str">
        <f>IF(Delivery[[#This Row],[Delays (min)]]&gt;0,"Delayed", "On time")</f>
        <v>Delayed</v>
      </c>
      <c r="P1164" s="1" t="str">
        <f>IF(Delivery[[#This Row],[Delays (min)]]&gt;15, "Extremely Delayed", IF(Delivery[[#This Row],[Delays (min)]]=0, "On time",  "Delayed"))</f>
        <v>Extremely Delayed</v>
      </c>
      <c r="Q1164" s="1">
        <f>COUNTA(_xlfn.UNIQUE(Delivery[Driver ID]))</f>
        <v>100</v>
      </c>
      <c r="R1164" s="1" t="s">
        <v>30</v>
      </c>
      <c r="S1164" s="1">
        <f>COUNTA(_xlfn.UNIQUE(Delivery[Route]))</f>
        <v>5</v>
      </c>
      <c r="T1164" s="1" t="s">
        <v>19</v>
      </c>
      <c r="U1164" s="1" t="s">
        <v>36</v>
      </c>
      <c r="V1164" s="1" t="s">
        <v>41</v>
      </c>
      <c r="W1164" s="2">
        <v>45170.356944444444</v>
      </c>
    </row>
    <row r="1165" spans="1:23" ht="15.75" customHeight="1" x14ac:dyDescent="0.35">
      <c r="A1165" s="1">
        <v>2164</v>
      </c>
      <c r="B1165" s="1" t="s">
        <v>1189</v>
      </c>
      <c r="C1165" s="1">
        <f>COUNTA(_xlfn.UNIQUE(Delivery[Delivery City]))</f>
        <v>5</v>
      </c>
      <c r="D1165" s="1" t="s">
        <v>167</v>
      </c>
      <c r="E1165" s="2">
        <v>45174.470833333333</v>
      </c>
      <c r="F1165" s="1" t="s">
        <v>14</v>
      </c>
      <c r="G1165" s="1" t="s">
        <v>87</v>
      </c>
      <c r="H1165" s="20">
        <f>IFERROR(Delivery[[#This Row],[Delivery Time (min)]]/COUNTIFS(Delivery[Driver ID],Delivery[[#This Row],[Driver ID]]),"")</f>
        <v>6.5555555555555554</v>
      </c>
      <c r="I1165" s="17" t="str">
        <f>IFERROR((IF(COUNTIFS(Delivery[Driver ID], Delivery[[#This Row],[Driver ID]]) &lt; 16, "Under Utilized","Utilized")), "")</f>
        <v>Utilized</v>
      </c>
      <c r="J1165" s="1" t="s">
        <v>34</v>
      </c>
      <c r="K1165" s="1" t="s">
        <v>17</v>
      </c>
      <c r="L1165" s="1">
        <v>118</v>
      </c>
      <c r="M1165" s="1">
        <v>0</v>
      </c>
      <c r="N1165" s="1">
        <f>Delivery[[#This Row],[Delivery Time (min)]]-Delivery[[#This Row],[Delays (min)]]</f>
        <v>118</v>
      </c>
      <c r="O1165" s="1" t="str">
        <f>IF(Delivery[[#This Row],[Delays (min)]]&gt;0,"Delayed", "On time")</f>
        <v>On time</v>
      </c>
      <c r="P1165" s="1" t="str">
        <f>IF(Delivery[[#This Row],[Delays (min)]]&gt;15, "Extremely Delayed", IF(Delivery[[#This Row],[Delays (min)]]=0, "On time",  "Delayed"))</f>
        <v>On time</v>
      </c>
      <c r="Q1165" s="1">
        <f>COUNTA(_xlfn.UNIQUE(Delivery[Driver ID]))</f>
        <v>100</v>
      </c>
      <c r="R1165" s="1" t="s">
        <v>30</v>
      </c>
      <c r="S1165" s="1">
        <f>COUNTA(_xlfn.UNIQUE(Delivery[Route]))</f>
        <v>5</v>
      </c>
      <c r="T1165" s="1" t="s">
        <v>43</v>
      </c>
      <c r="U1165" s="1" t="s">
        <v>27</v>
      </c>
      <c r="V1165" s="1" t="s">
        <v>21</v>
      </c>
      <c r="W1165" s="2">
        <v>45170.38958333333</v>
      </c>
    </row>
    <row r="1166" spans="1:23" ht="15.75" customHeight="1" x14ac:dyDescent="0.35">
      <c r="A1166" s="1">
        <v>2165</v>
      </c>
      <c r="B1166" s="1" t="s">
        <v>1190</v>
      </c>
      <c r="C1166" s="1">
        <f>COUNTA(_xlfn.UNIQUE(Delivery[Delivery City]))</f>
        <v>5</v>
      </c>
      <c r="D1166" s="1" t="s">
        <v>150</v>
      </c>
      <c r="E1166" s="2">
        <v>45170.519444444442</v>
      </c>
      <c r="F1166" s="1" t="s">
        <v>38</v>
      </c>
      <c r="G1166" s="1" t="s">
        <v>114</v>
      </c>
      <c r="H1166" s="20">
        <f>IFERROR(Delivery[[#This Row],[Delivery Time (min)]]/COUNTIFS(Delivery[Driver ID],Delivery[[#This Row],[Driver ID]]),"")</f>
        <v>16.285714285714285</v>
      </c>
      <c r="I1166" s="17" t="str">
        <f>IFERROR((IF(COUNTIFS(Delivery[Driver ID], Delivery[[#This Row],[Driver ID]]) &lt; 16, "Under Utilized","Utilized")), "")</f>
        <v>Under Utilized</v>
      </c>
      <c r="J1166" s="1" t="s">
        <v>34</v>
      </c>
      <c r="K1166" s="1" t="s">
        <v>17</v>
      </c>
      <c r="L1166" s="1">
        <v>228</v>
      </c>
      <c r="M1166" s="1">
        <v>20</v>
      </c>
      <c r="N1166" s="1">
        <f>Delivery[[#This Row],[Delivery Time (min)]]-Delivery[[#This Row],[Delays (min)]]</f>
        <v>208</v>
      </c>
      <c r="O1166" s="1" t="str">
        <f>IF(Delivery[[#This Row],[Delays (min)]]&gt;0,"Delayed", "On time")</f>
        <v>Delayed</v>
      </c>
      <c r="P1166" s="1" t="str">
        <f>IF(Delivery[[#This Row],[Delays (min)]]&gt;15, "Extremely Delayed", IF(Delivery[[#This Row],[Delays (min)]]=0, "On time",  "Delayed"))</f>
        <v>Extremely Delayed</v>
      </c>
      <c r="Q1166" s="1">
        <f>COUNTA(_xlfn.UNIQUE(Delivery[Driver ID]))</f>
        <v>100</v>
      </c>
      <c r="R1166" s="1" t="s">
        <v>30</v>
      </c>
      <c r="S1166" s="1">
        <f>COUNTA(_xlfn.UNIQUE(Delivery[Route]))</f>
        <v>5</v>
      </c>
      <c r="T1166" s="1" t="s">
        <v>40</v>
      </c>
      <c r="U1166" s="1" t="s">
        <v>36</v>
      </c>
      <c r="V1166" s="1" t="s">
        <v>41</v>
      </c>
      <c r="W1166" s="2">
        <v>45170.355555555558</v>
      </c>
    </row>
    <row r="1167" spans="1:23" ht="15.75" customHeight="1" x14ac:dyDescent="0.35">
      <c r="A1167" s="1">
        <v>2166</v>
      </c>
      <c r="B1167" s="1" t="s">
        <v>1191</v>
      </c>
      <c r="C1167" s="1">
        <f>COUNTA(_xlfn.UNIQUE(Delivery[Delivery City]))</f>
        <v>5</v>
      </c>
      <c r="D1167" s="1" t="s">
        <v>150</v>
      </c>
      <c r="E1167" s="2">
        <v>45177.522222222222</v>
      </c>
      <c r="F1167" s="1" t="s">
        <v>14</v>
      </c>
      <c r="G1167" s="1" t="s">
        <v>106</v>
      </c>
      <c r="H1167" s="20">
        <f>IFERROR(Delivery[[#This Row],[Delivery Time (min)]]/COUNTIFS(Delivery[Driver ID],Delivery[[#This Row],[Driver ID]]),"")</f>
        <v>19.272727272727273</v>
      </c>
      <c r="I1167" s="17" t="str">
        <f>IFERROR((IF(COUNTIFS(Delivery[Driver ID], Delivery[[#This Row],[Driver ID]]) &lt; 16, "Under Utilized","Utilized")), "")</f>
        <v>Under Utilized</v>
      </c>
      <c r="J1167" s="1" t="s">
        <v>34</v>
      </c>
      <c r="K1167" s="1" t="s">
        <v>17</v>
      </c>
      <c r="L1167" s="1">
        <v>212</v>
      </c>
      <c r="M1167" s="1">
        <v>9</v>
      </c>
      <c r="N1167" s="1">
        <f>Delivery[[#This Row],[Delivery Time (min)]]-Delivery[[#This Row],[Delays (min)]]</f>
        <v>203</v>
      </c>
      <c r="O1167" s="1" t="str">
        <f>IF(Delivery[[#This Row],[Delays (min)]]&gt;0,"Delayed", "On time")</f>
        <v>Delayed</v>
      </c>
      <c r="P1167" s="1" t="str">
        <f>IF(Delivery[[#This Row],[Delays (min)]]&gt;15, "Extremely Delayed", IF(Delivery[[#This Row],[Delays (min)]]=0, "On time",  "Delayed"))</f>
        <v>Delayed</v>
      </c>
      <c r="Q1167" s="1">
        <f>COUNTA(_xlfn.UNIQUE(Delivery[Driver ID]))</f>
        <v>100</v>
      </c>
      <c r="R1167" s="1" t="s">
        <v>18</v>
      </c>
      <c r="S1167" s="1">
        <f>COUNTA(_xlfn.UNIQUE(Delivery[Route]))</f>
        <v>5</v>
      </c>
      <c r="T1167" s="1" t="s">
        <v>19</v>
      </c>
      <c r="U1167" s="1" t="s">
        <v>36</v>
      </c>
      <c r="V1167" s="1" t="s">
        <v>41</v>
      </c>
      <c r="W1167" s="2">
        <v>45170.407638888886</v>
      </c>
    </row>
    <row r="1168" spans="1:23" ht="15.75" customHeight="1" x14ac:dyDescent="0.35">
      <c r="A1168" s="1">
        <v>2167</v>
      </c>
      <c r="B1168" s="1" t="s">
        <v>199</v>
      </c>
      <c r="C1168" s="1">
        <f>COUNTA(_xlfn.UNIQUE(Delivery[Delivery City]))</f>
        <v>5</v>
      </c>
      <c r="D1168" s="1" t="s">
        <v>150</v>
      </c>
      <c r="E1168" s="2">
        <v>45175.693055555559</v>
      </c>
      <c r="F1168" s="1" t="s">
        <v>38</v>
      </c>
      <c r="G1168" s="1" t="s">
        <v>117</v>
      </c>
      <c r="H1168" s="20">
        <f>IFERROR(Delivery[[#This Row],[Delivery Time (min)]]/COUNTIFS(Delivery[Driver ID],Delivery[[#This Row],[Driver ID]]),"")</f>
        <v>8.8947368421052637</v>
      </c>
      <c r="I1168" s="17" t="str">
        <f>IFERROR((IF(COUNTIFS(Delivery[Driver ID], Delivery[[#This Row],[Driver ID]]) &lt; 16, "Under Utilized","Utilized")), "")</f>
        <v>Utilized</v>
      </c>
      <c r="J1168" s="1" t="s">
        <v>23</v>
      </c>
      <c r="K1168" s="1" t="s">
        <v>29</v>
      </c>
      <c r="L1168" s="1">
        <v>169</v>
      </c>
      <c r="M1168" s="1">
        <v>24</v>
      </c>
      <c r="N1168" s="1">
        <f>Delivery[[#This Row],[Delivery Time (min)]]-Delivery[[#This Row],[Delays (min)]]</f>
        <v>145</v>
      </c>
      <c r="O1168" s="1" t="str">
        <f>IF(Delivery[[#This Row],[Delays (min)]]&gt;0,"Delayed", "On time")</f>
        <v>Delayed</v>
      </c>
      <c r="P1168" s="1" t="str">
        <f>IF(Delivery[[#This Row],[Delays (min)]]&gt;15, "Extremely Delayed", IF(Delivery[[#This Row],[Delays (min)]]=0, "On time",  "Delayed"))</f>
        <v>Extremely Delayed</v>
      </c>
      <c r="Q1168" s="1">
        <f>COUNTA(_xlfn.UNIQUE(Delivery[Driver ID]))</f>
        <v>100</v>
      </c>
      <c r="R1168" s="1" t="s">
        <v>18</v>
      </c>
      <c r="S1168" s="1">
        <f>COUNTA(_xlfn.UNIQUE(Delivery[Route]))</f>
        <v>5</v>
      </c>
      <c r="T1168" s="1" t="s">
        <v>43</v>
      </c>
      <c r="U1168" s="1" t="s">
        <v>36</v>
      </c>
      <c r="V1168" s="1" t="s">
        <v>21</v>
      </c>
      <c r="W1168" s="2">
        <v>45170.645138888889</v>
      </c>
    </row>
    <row r="1169" spans="1:23" ht="15.75" customHeight="1" x14ac:dyDescent="0.35">
      <c r="A1169" s="1">
        <v>2168</v>
      </c>
      <c r="B1169" s="1" t="s">
        <v>503</v>
      </c>
      <c r="C1169" s="1">
        <f>COUNTA(_xlfn.UNIQUE(Delivery[Delivery City]))</f>
        <v>5</v>
      </c>
      <c r="D1169" s="1" t="s">
        <v>154</v>
      </c>
      <c r="E1169" s="2">
        <v>45177.345138888886</v>
      </c>
      <c r="F1169" s="1" t="s">
        <v>14</v>
      </c>
      <c r="G1169" s="1" t="s">
        <v>133</v>
      </c>
      <c r="H1169" s="20">
        <f>IFERROR(Delivery[[#This Row],[Delivery Time (min)]]/COUNTIFS(Delivery[Driver ID],Delivery[[#This Row],[Driver ID]]),"")</f>
        <v>8.625</v>
      </c>
      <c r="I1169" s="17" t="str">
        <f>IFERROR((IF(COUNTIFS(Delivery[Driver ID], Delivery[[#This Row],[Driver ID]]) &lt; 16, "Under Utilized","Utilized")), "")</f>
        <v>Utilized</v>
      </c>
      <c r="J1169" s="1" t="s">
        <v>16</v>
      </c>
      <c r="K1169" s="1" t="s">
        <v>35</v>
      </c>
      <c r="L1169" s="1">
        <v>138</v>
      </c>
      <c r="M1169" s="1">
        <v>19</v>
      </c>
      <c r="N1169" s="1">
        <f>Delivery[[#This Row],[Delivery Time (min)]]-Delivery[[#This Row],[Delays (min)]]</f>
        <v>119</v>
      </c>
      <c r="O1169" s="1" t="str">
        <f>IF(Delivery[[#This Row],[Delays (min)]]&gt;0,"Delayed", "On time")</f>
        <v>Delayed</v>
      </c>
      <c r="P1169" s="1" t="str">
        <f>IF(Delivery[[#This Row],[Delays (min)]]&gt;15, "Extremely Delayed", IF(Delivery[[#This Row],[Delays (min)]]=0, "On time",  "Delayed"))</f>
        <v>Extremely Delayed</v>
      </c>
      <c r="Q1169" s="1">
        <f>COUNTA(_xlfn.UNIQUE(Delivery[Driver ID]))</f>
        <v>100</v>
      </c>
      <c r="R1169" s="1" t="s">
        <v>18</v>
      </c>
      <c r="S1169" s="1">
        <f>COUNTA(_xlfn.UNIQUE(Delivery[Route]))</f>
        <v>5</v>
      </c>
      <c r="T1169" s="1" t="s">
        <v>26</v>
      </c>
      <c r="U1169" s="1" t="s">
        <v>27</v>
      </c>
      <c r="V1169" s="1" t="s">
        <v>21</v>
      </c>
      <c r="W1169" s="2">
        <v>45170.574305555558</v>
      </c>
    </row>
    <row r="1170" spans="1:23" ht="15.75" customHeight="1" x14ac:dyDescent="0.35">
      <c r="A1170" s="1">
        <v>2169</v>
      </c>
      <c r="B1170" s="1" t="s">
        <v>1192</v>
      </c>
      <c r="C1170" s="1">
        <f>COUNTA(_xlfn.UNIQUE(Delivery[Delivery City]))</f>
        <v>5</v>
      </c>
      <c r="D1170" s="1" t="s">
        <v>156</v>
      </c>
      <c r="E1170" s="2">
        <v>45172.368750000001</v>
      </c>
      <c r="F1170" s="1" t="s">
        <v>14</v>
      </c>
      <c r="G1170" s="1" t="s">
        <v>127</v>
      </c>
      <c r="H1170" s="20">
        <f>IFERROR(Delivery[[#This Row],[Delivery Time (min)]]/COUNTIFS(Delivery[Driver ID],Delivery[[#This Row],[Driver ID]]),"")</f>
        <v>6.6</v>
      </c>
      <c r="I1170" s="17" t="str">
        <f>IFERROR((IF(COUNTIFS(Delivery[Driver ID], Delivery[[#This Row],[Driver ID]]) &lt; 16, "Under Utilized","Utilized")), "")</f>
        <v>Under Utilized</v>
      </c>
      <c r="J1170" s="1" t="s">
        <v>16</v>
      </c>
      <c r="K1170" s="1" t="s">
        <v>17</v>
      </c>
      <c r="L1170" s="1">
        <v>99</v>
      </c>
      <c r="M1170" s="1">
        <v>13</v>
      </c>
      <c r="N1170" s="1">
        <f>Delivery[[#This Row],[Delivery Time (min)]]-Delivery[[#This Row],[Delays (min)]]</f>
        <v>86</v>
      </c>
      <c r="O1170" s="1" t="str">
        <f>IF(Delivery[[#This Row],[Delays (min)]]&gt;0,"Delayed", "On time")</f>
        <v>Delayed</v>
      </c>
      <c r="P1170" s="1" t="str">
        <f>IF(Delivery[[#This Row],[Delays (min)]]&gt;15, "Extremely Delayed", IF(Delivery[[#This Row],[Delays (min)]]=0, "On time",  "Delayed"))</f>
        <v>Delayed</v>
      </c>
      <c r="Q1170" s="1">
        <f>COUNTA(_xlfn.UNIQUE(Delivery[Driver ID]))</f>
        <v>100</v>
      </c>
      <c r="R1170" s="1" t="s">
        <v>30</v>
      </c>
      <c r="S1170" s="1">
        <f>COUNTA(_xlfn.UNIQUE(Delivery[Route]))</f>
        <v>5</v>
      </c>
      <c r="T1170" s="1" t="s">
        <v>32</v>
      </c>
      <c r="U1170" s="1" t="s">
        <v>27</v>
      </c>
      <c r="V1170" s="1" t="s">
        <v>41</v>
      </c>
      <c r="W1170" s="2">
        <v>45170.509722222225</v>
      </c>
    </row>
    <row r="1171" spans="1:23" ht="15.75" customHeight="1" x14ac:dyDescent="0.35">
      <c r="A1171" s="1">
        <v>2170</v>
      </c>
      <c r="B1171" s="1" t="s">
        <v>1193</v>
      </c>
      <c r="C1171" s="1">
        <f>COUNTA(_xlfn.UNIQUE(Delivery[Delivery City]))</f>
        <v>5</v>
      </c>
      <c r="D1171" s="1" t="s">
        <v>150</v>
      </c>
      <c r="E1171" s="2">
        <v>45175.371527777781</v>
      </c>
      <c r="F1171" s="1" t="s">
        <v>14</v>
      </c>
      <c r="G1171" s="1" t="s">
        <v>110</v>
      </c>
      <c r="H1171" s="20">
        <f>IFERROR(Delivery[[#This Row],[Delivery Time (min)]]/COUNTIFS(Delivery[Driver ID],Delivery[[#This Row],[Driver ID]]),"")</f>
        <v>10.933333333333334</v>
      </c>
      <c r="I1171" s="17" t="str">
        <f>IFERROR((IF(COUNTIFS(Delivery[Driver ID], Delivery[[#This Row],[Driver ID]]) &lt; 16, "Under Utilized","Utilized")), "")</f>
        <v>Under Utilized</v>
      </c>
      <c r="J1171" s="1" t="s">
        <v>16</v>
      </c>
      <c r="K1171" s="1" t="s">
        <v>24</v>
      </c>
      <c r="L1171" s="1">
        <v>164</v>
      </c>
      <c r="M1171" s="1">
        <v>27</v>
      </c>
      <c r="N1171" s="1">
        <f>Delivery[[#This Row],[Delivery Time (min)]]-Delivery[[#This Row],[Delays (min)]]</f>
        <v>137</v>
      </c>
      <c r="O1171" s="1" t="str">
        <f>IF(Delivery[[#This Row],[Delays (min)]]&gt;0,"Delayed", "On time")</f>
        <v>Delayed</v>
      </c>
      <c r="P1171" s="1" t="str">
        <f>IF(Delivery[[#This Row],[Delays (min)]]&gt;15, "Extremely Delayed", IF(Delivery[[#This Row],[Delays (min)]]=0, "On time",  "Delayed"))</f>
        <v>Extremely Delayed</v>
      </c>
      <c r="Q1171" s="1">
        <f>COUNTA(_xlfn.UNIQUE(Delivery[Driver ID]))</f>
        <v>100</v>
      </c>
      <c r="R1171" s="1" t="s">
        <v>30</v>
      </c>
      <c r="S1171" s="1">
        <f>COUNTA(_xlfn.UNIQUE(Delivery[Route]))</f>
        <v>5</v>
      </c>
      <c r="T1171" s="1" t="s">
        <v>40</v>
      </c>
      <c r="U1171" s="1" t="s">
        <v>20</v>
      </c>
      <c r="V1171" s="1" t="s">
        <v>41</v>
      </c>
      <c r="W1171" s="2">
        <v>45170.509027777778</v>
      </c>
    </row>
    <row r="1172" spans="1:23" ht="15.75" customHeight="1" x14ac:dyDescent="0.35">
      <c r="A1172" s="1">
        <v>2171</v>
      </c>
      <c r="B1172" s="1" t="s">
        <v>1194</v>
      </c>
      <c r="C1172" s="1">
        <f>COUNTA(_xlfn.UNIQUE(Delivery[Delivery City]))</f>
        <v>5</v>
      </c>
      <c r="D1172" s="1" t="s">
        <v>167</v>
      </c>
      <c r="E1172" s="2">
        <v>45175.617361111108</v>
      </c>
      <c r="F1172" s="1" t="s">
        <v>14</v>
      </c>
      <c r="G1172" s="1" t="s">
        <v>85</v>
      </c>
      <c r="H1172" s="20">
        <f>IFERROR(Delivery[[#This Row],[Delivery Time (min)]]/COUNTIFS(Delivery[Driver ID],Delivery[[#This Row],[Driver ID]]),"")</f>
        <v>7.4545454545454541</v>
      </c>
      <c r="I1172" s="17" t="str">
        <f>IFERROR((IF(COUNTIFS(Delivery[Driver ID], Delivery[[#This Row],[Driver ID]]) &lt; 16, "Under Utilized","Utilized")), "")</f>
        <v>Under Utilized</v>
      </c>
      <c r="J1172" s="1" t="s">
        <v>23</v>
      </c>
      <c r="K1172" s="1" t="s">
        <v>47</v>
      </c>
      <c r="L1172" s="1">
        <v>82</v>
      </c>
      <c r="M1172" s="1">
        <v>13</v>
      </c>
      <c r="N1172" s="1">
        <f>Delivery[[#This Row],[Delivery Time (min)]]-Delivery[[#This Row],[Delays (min)]]</f>
        <v>69</v>
      </c>
      <c r="O1172" s="1" t="str">
        <f>IF(Delivery[[#This Row],[Delays (min)]]&gt;0,"Delayed", "On time")</f>
        <v>Delayed</v>
      </c>
      <c r="P1172" s="1" t="str">
        <f>IF(Delivery[[#This Row],[Delays (min)]]&gt;15, "Extremely Delayed", IF(Delivery[[#This Row],[Delays (min)]]=0, "On time",  "Delayed"))</f>
        <v>Delayed</v>
      </c>
      <c r="Q1172" s="1">
        <f>COUNTA(_xlfn.UNIQUE(Delivery[Driver ID]))</f>
        <v>100</v>
      </c>
      <c r="R1172" s="1" t="s">
        <v>18</v>
      </c>
      <c r="S1172" s="1">
        <f>COUNTA(_xlfn.UNIQUE(Delivery[Route]))</f>
        <v>5</v>
      </c>
      <c r="T1172" s="1" t="s">
        <v>43</v>
      </c>
      <c r="U1172" s="1" t="s">
        <v>27</v>
      </c>
      <c r="V1172" s="1" t="s">
        <v>41</v>
      </c>
      <c r="W1172" s="2">
        <v>45170.40902777778</v>
      </c>
    </row>
    <row r="1173" spans="1:23" ht="15.75" customHeight="1" x14ac:dyDescent="0.35">
      <c r="A1173" s="1">
        <v>2172</v>
      </c>
      <c r="B1173" s="1" t="s">
        <v>347</v>
      </c>
      <c r="C1173" s="1">
        <f>COUNTA(_xlfn.UNIQUE(Delivery[Delivery City]))</f>
        <v>5</v>
      </c>
      <c r="D1173" s="1" t="s">
        <v>159</v>
      </c>
      <c r="E1173" s="2">
        <v>45175.402083333334</v>
      </c>
      <c r="F1173" s="1" t="s">
        <v>14</v>
      </c>
      <c r="G1173" s="1" t="s">
        <v>33</v>
      </c>
      <c r="H1173" s="20">
        <f>IFERROR(Delivery[[#This Row],[Delivery Time (min)]]/COUNTIFS(Delivery[Driver ID],Delivery[[#This Row],[Driver ID]]),"")</f>
        <v>16.399999999999999</v>
      </c>
      <c r="I1173" s="17" t="str">
        <f>IFERROR((IF(COUNTIFS(Delivery[Driver ID], Delivery[[#This Row],[Driver ID]]) &lt; 16, "Under Utilized","Utilized")), "")</f>
        <v>Under Utilized</v>
      </c>
      <c r="J1173" s="1" t="s">
        <v>16</v>
      </c>
      <c r="K1173" s="1" t="s">
        <v>35</v>
      </c>
      <c r="L1173" s="1">
        <v>164</v>
      </c>
      <c r="M1173" s="1">
        <v>6</v>
      </c>
      <c r="N1173" s="1">
        <f>Delivery[[#This Row],[Delivery Time (min)]]-Delivery[[#This Row],[Delays (min)]]</f>
        <v>158</v>
      </c>
      <c r="O1173" s="1" t="str">
        <f>IF(Delivery[[#This Row],[Delays (min)]]&gt;0,"Delayed", "On time")</f>
        <v>Delayed</v>
      </c>
      <c r="P1173" s="1" t="str">
        <f>IF(Delivery[[#This Row],[Delays (min)]]&gt;15, "Extremely Delayed", IF(Delivery[[#This Row],[Delays (min)]]=0, "On time",  "Delayed"))</f>
        <v>Delayed</v>
      </c>
      <c r="Q1173" s="1">
        <f>COUNTA(_xlfn.UNIQUE(Delivery[Driver ID]))</f>
        <v>100</v>
      </c>
      <c r="R1173" s="1" t="s">
        <v>18</v>
      </c>
      <c r="S1173" s="1">
        <f>COUNTA(_xlfn.UNIQUE(Delivery[Route]))</f>
        <v>5</v>
      </c>
      <c r="T1173" s="1" t="s">
        <v>43</v>
      </c>
      <c r="U1173" s="1" t="s">
        <v>20</v>
      </c>
      <c r="V1173" s="1" t="s">
        <v>21</v>
      </c>
      <c r="W1173" s="2">
        <v>45170.492361111108</v>
      </c>
    </row>
    <row r="1174" spans="1:23" ht="15.75" customHeight="1" x14ac:dyDescent="0.35">
      <c r="A1174" s="1">
        <v>2173</v>
      </c>
      <c r="B1174" s="1" t="s">
        <v>1195</v>
      </c>
      <c r="C1174" s="1">
        <f>COUNTA(_xlfn.UNIQUE(Delivery[Delivery City]))</f>
        <v>5</v>
      </c>
      <c r="D1174" s="1" t="s">
        <v>154</v>
      </c>
      <c r="E1174" s="2">
        <v>45177.493055555555</v>
      </c>
      <c r="F1174" s="1" t="s">
        <v>14</v>
      </c>
      <c r="G1174" s="1" t="s">
        <v>104</v>
      </c>
      <c r="H1174" s="20">
        <f>IFERROR(Delivery[[#This Row],[Delivery Time (min)]]/COUNTIFS(Delivery[Driver ID],Delivery[[#This Row],[Driver ID]]),"")</f>
        <v>9.9047619047619051</v>
      </c>
      <c r="I1174" s="17" t="str">
        <f>IFERROR((IF(COUNTIFS(Delivery[Driver ID], Delivery[[#This Row],[Driver ID]]) &lt; 16, "Under Utilized","Utilized")), "")</f>
        <v>Utilized</v>
      </c>
      <c r="J1174" s="1" t="s">
        <v>34</v>
      </c>
      <c r="K1174" s="1" t="s">
        <v>17</v>
      </c>
      <c r="L1174" s="1">
        <v>208</v>
      </c>
      <c r="M1174" s="1">
        <v>25</v>
      </c>
      <c r="N1174" s="1">
        <f>Delivery[[#This Row],[Delivery Time (min)]]-Delivery[[#This Row],[Delays (min)]]</f>
        <v>183</v>
      </c>
      <c r="O1174" s="1" t="str">
        <f>IF(Delivery[[#This Row],[Delays (min)]]&gt;0,"Delayed", "On time")</f>
        <v>Delayed</v>
      </c>
      <c r="P1174" s="1" t="str">
        <f>IF(Delivery[[#This Row],[Delays (min)]]&gt;15, "Extremely Delayed", IF(Delivery[[#This Row],[Delays (min)]]=0, "On time",  "Delayed"))</f>
        <v>Extremely Delayed</v>
      </c>
      <c r="Q1174" s="1">
        <f>COUNTA(_xlfn.UNIQUE(Delivery[Driver ID]))</f>
        <v>100</v>
      </c>
      <c r="R1174" s="1" t="s">
        <v>18</v>
      </c>
      <c r="S1174" s="1">
        <f>COUNTA(_xlfn.UNIQUE(Delivery[Route]))</f>
        <v>5</v>
      </c>
      <c r="T1174" s="1" t="s">
        <v>19</v>
      </c>
      <c r="U1174" s="1" t="s">
        <v>36</v>
      </c>
      <c r="V1174" s="1" t="s">
        <v>41</v>
      </c>
      <c r="W1174" s="2">
        <v>45170.654166666667</v>
      </c>
    </row>
    <row r="1175" spans="1:23" ht="15.75" customHeight="1" x14ac:dyDescent="0.35">
      <c r="A1175" s="1">
        <v>2174</v>
      </c>
      <c r="B1175" s="1" t="s">
        <v>1196</v>
      </c>
      <c r="C1175" s="1">
        <f>COUNTA(_xlfn.UNIQUE(Delivery[Delivery City]))</f>
        <v>5</v>
      </c>
      <c r="D1175" s="1" t="s">
        <v>150</v>
      </c>
      <c r="E1175" s="2">
        <v>45172.636111111111</v>
      </c>
      <c r="F1175" s="1" t="s">
        <v>38</v>
      </c>
      <c r="G1175" s="1" t="s">
        <v>92</v>
      </c>
      <c r="H1175" s="20">
        <f>IFERROR(Delivery[[#This Row],[Delivery Time (min)]]/COUNTIFS(Delivery[Driver ID],Delivery[[#This Row],[Driver ID]]),"")</f>
        <v>6.8461538461538458</v>
      </c>
      <c r="I1175" s="17" t="str">
        <f>IFERROR((IF(COUNTIFS(Delivery[Driver ID], Delivery[[#This Row],[Driver ID]]) &lt; 16, "Under Utilized","Utilized")), "")</f>
        <v>Under Utilized</v>
      </c>
      <c r="J1175" s="1" t="s">
        <v>16</v>
      </c>
      <c r="K1175" s="1" t="s">
        <v>35</v>
      </c>
      <c r="L1175" s="1">
        <v>89</v>
      </c>
      <c r="M1175" s="1">
        <v>18</v>
      </c>
      <c r="N1175" s="1">
        <f>Delivery[[#This Row],[Delivery Time (min)]]-Delivery[[#This Row],[Delays (min)]]</f>
        <v>71</v>
      </c>
      <c r="O1175" s="1" t="str">
        <f>IF(Delivery[[#This Row],[Delays (min)]]&gt;0,"Delayed", "On time")</f>
        <v>Delayed</v>
      </c>
      <c r="P1175" s="1" t="str">
        <f>IF(Delivery[[#This Row],[Delays (min)]]&gt;15, "Extremely Delayed", IF(Delivery[[#This Row],[Delays (min)]]=0, "On time",  "Delayed"))</f>
        <v>Extremely Delayed</v>
      </c>
      <c r="Q1175" s="1">
        <f>COUNTA(_xlfn.UNIQUE(Delivery[Driver ID]))</f>
        <v>100</v>
      </c>
      <c r="R1175" s="1" t="s">
        <v>30</v>
      </c>
      <c r="S1175" s="1">
        <f>COUNTA(_xlfn.UNIQUE(Delivery[Route]))</f>
        <v>5</v>
      </c>
      <c r="T1175" s="1" t="s">
        <v>19</v>
      </c>
      <c r="U1175" s="1" t="s">
        <v>20</v>
      </c>
      <c r="V1175" s="1" t="s">
        <v>37</v>
      </c>
      <c r="W1175" s="2">
        <v>45170.677083333336</v>
      </c>
    </row>
    <row r="1176" spans="1:23" ht="15.75" customHeight="1" x14ac:dyDescent="0.35">
      <c r="A1176" s="1">
        <v>2175</v>
      </c>
      <c r="B1176" s="1" t="s">
        <v>1197</v>
      </c>
      <c r="C1176" s="1">
        <f>COUNTA(_xlfn.UNIQUE(Delivery[Delivery City]))</f>
        <v>5</v>
      </c>
      <c r="D1176" s="1" t="s">
        <v>167</v>
      </c>
      <c r="E1176" s="2">
        <v>45173.602083333331</v>
      </c>
      <c r="F1176" s="1" t="s">
        <v>14</v>
      </c>
      <c r="G1176" s="1" t="s">
        <v>66</v>
      </c>
      <c r="H1176" s="20">
        <f>IFERROR(Delivery[[#This Row],[Delivery Time (min)]]/COUNTIFS(Delivery[Driver ID],Delivery[[#This Row],[Driver ID]]),"")</f>
        <v>8.4615384615384617</v>
      </c>
      <c r="I1176" s="17" t="str">
        <f>IFERROR((IF(COUNTIFS(Delivery[Driver ID], Delivery[[#This Row],[Driver ID]]) &lt; 16, "Under Utilized","Utilized")), "")</f>
        <v>Under Utilized</v>
      </c>
      <c r="J1176" s="1" t="s">
        <v>34</v>
      </c>
      <c r="K1176" s="1" t="s">
        <v>17</v>
      </c>
      <c r="L1176" s="1">
        <v>110</v>
      </c>
      <c r="M1176" s="1">
        <v>19</v>
      </c>
      <c r="N1176" s="1">
        <f>Delivery[[#This Row],[Delivery Time (min)]]-Delivery[[#This Row],[Delays (min)]]</f>
        <v>91</v>
      </c>
      <c r="O1176" s="1" t="str">
        <f>IF(Delivery[[#This Row],[Delays (min)]]&gt;0,"Delayed", "On time")</f>
        <v>Delayed</v>
      </c>
      <c r="P1176" s="1" t="str">
        <f>IF(Delivery[[#This Row],[Delays (min)]]&gt;15, "Extremely Delayed", IF(Delivery[[#This Row],[Delays (min)]]=0, "On time",  "Delayed"))</f>
        <v>Extremely Delayed</v>
      </c>
      <c r="Q1176" s="1">
        <f>COUNTA(_xlfn.UNIQUE(Delivery[Driver ID]))</f>
        <v>100</v>
      </c>
      <c r="R1176" s="1" t="s">
        <v>30</v>
      </c>
      <c r="S1176" s="1">
        <f>COUNTA(_xlfn.UNIQUE(Delivery[Route]))</f>
        <v>5</v>
      </c>
      <c r="T1176" s="1" t="s">
        <v>40</v>
      </c>
      <c r="U1176" s="1" t="s">
        <v>36</v>
      </c>
      <c r="V1176" s="1" t="s">
        <v>41</v>
      </c>
      <c r="W1176" s="2">
        <v>45170.388194444444</v>
      </c>
    </row>
    <row r="1177" spans="1:23" ht="15.75" customHeight="1" x14ac:dyDescent="0.35">
      <c r="A1177" s="1">
        <v>2176</v>
      </c>
      <c r="B1177" s="1" t="s">
        <v>1198</v>
      </c>
      <c r="C1177" s="1">
        <f>COUNTA(_xlfn.UNIQUE(Delivery[Delivery City]))</f>
        <v>5</v>
      </c>
      <c r="D1177" s="1" t="s">
        <v>154</v>
      </c>
      <c r="E1177" s="2">
        <v>45175.455555555556</v>
      </c>
      <c r="F1177" s="1" t="s">
        <v>38</v>
      </c>
      <c r="G1177" s="1" t="s">
        <v>113</v>
      </c>
      <c r="H1177" s="20">
        <f>IFERROR(Delivery[[#This Row],[Delivery Time (min)]]/COUNTIFS(Delivery[Driver ID],Delivery[[#This Row],[Driver ID]]),"")</f>
        <v>5.833333333333333</v>
      </c>
      <c r="I1177" s="17" t="str">
        <f>IFERROR((IF(COUNTIFS(Delivery[Driver ID], Delivery[[#This Row],[Driver ID]]) &lt; 16, "Under Utilized","Utilized")), "")</f>
        <v>Utilized</v>
      </c>
      <c r="J1177" s="1" t="s">
        <v>16</v>
      </c>
      <c r="K1177" s="1" t="s">
        <v>29</v>
      </c>
      <c r="L1177" s="1">
        <v>105</v>
      </c>
      <c r="M1177" s="1">
        <v>29</v>
      </c>
      <c r="N1177" s="1">
        <f>Delivery[[#This Row],[Delivery Time (min)]]-Delivery[[#This Row],[Delays (min)]]</f>
        <v>76</v>
      </c>
      <c r="O1177" s="1" t="str">
        <f>IF(Delivery[[#This Row],[Delays (min)]]&gt;0,"Delayed", "On time")</f>
        <v>Delayed</v>
      </c>
      <c r="P1177" s="1" t="str">
        <f>IF(Delivery[[#This Row],[Delays (min)]]&gt;15, "Extremely Delayed", IF(Delivery[[#This Row],[Delays (min)]]=0, "On time",  "Delayed"))</f>
        <v>Extremely Delayed</v>
      </c>
      <c r="Q1177" s="1">
        <f>COUNTA(_xlfn.UNIQUE(Delivery[Driver ID]))</f>
        <v>100</v>
      </c>
      <c r="R1177" s="1" t="s">
        <v>30</v>
      </c>
      <c r="S1177" s="1">
        <f>COUNTA(_xlfn.UNIQUE(Delivery[Route]))</f>
        <v>5</v>
      </c>
      <c r="T1177" s="1" t="s">
        <v>40</v>
      </c>
      <c r="U1177" s="1" t="s">
        <v>36</v>
      </c>
      <c r="V1177" s="1" t="s">
        <v>37</v>
      </c>
      <c r="W1177" s="2">
        <v>45170.378472222219</v>
      </c>
    </row>
    <row r="1178" spans="1:23" ht="15.75" customHeight="1" x14ac:dyDescent="0.35">
      <c r="A1178" s="1">
        <v>2177</v>
      </c>
      <c r="B1178" s="1" t="s">
        <v>1199</v>
      </c>
      <c r="C1178" s="1">
        <f>COUNTA(_xlfn.UNIQUE(Delivery[Delivery City]))</f>
        <v>5</v>
      </c>
      <c r="D1178" s="1" t="s">
        <v>159</v>
      </c>
      <c r="E1178" s="2">
        <v>45174.593055555553</v>
      </c>
      <c r="F1178" s="1" t="s">
        <v>14</v>
      </c>
      <c r="G1178" s="1" t="s">
        <v>55</v>
      </c>
      <c r="H1178" s="20">
        <f>IFERROR(Delivery[[#This Row],[Delivery Time (min)]]/COUNTIFS(Delivery[Driver ID],Delivery[[#This Row],[Driver ID]]),"")</f>
        <v>7.6428571428571432</v>
      </c>
      <c r="I1178" s="17" t="str">
        <f>IFERROR((IF(COUNTIFS(Delivery[Driver ID], Delivery[[#This Row],[Driver ID]]) &lt; 16, "Under Utilized","Utilized")), "")</f>
        <v>Under Utilized</v>
      </c>
      <c r="J1178" s="1" t="s">
        <v>16</v>
      </c>
      <c r="K1178" s="1" t="s">
        <v>47</v>
      </c>
      <c r="L1178" s="1">
        <v>107</v>
      </c>
      <c r="M1178" s="1">
        <v>28</v>
      </c>
      <c r="N1178" s="1">
        <f>Delivery[[#This Row],[Delivery Time (min)]]-Delivery[[#This Row],[Delays (min)]]</f>
        <v>79</v>
      </c>
      <c r="O1178" s="1" t="str">
        <f>IF(Delivery[[#This Row],[Delays (min)]]&gt;0,"Delayed", "On time")</f>
        <v>Delayed</v>
      </c>
      <c r="P1178" s="1" t="str">
        <f>IF(Delivery[[#This Row],[Delays (min)]]&gt;15, "Extremely Delayed", IF(Delivery[[#This Row],[Delays (min)]]=0, "On time",  "Delayed"))</f>
        <v>Extremely Delayed</v>
      </c>
      <c r="Q1178" s="1">
        <f>COUNTA(_xlfn.UNIQUE(Delivery[Driver ID]))</f>
        <v>100</v>
      </c>
      <c r="R1178" s="1" t="s">
        <v>18</v>
      </c>
      <c r="S1178" s="1">
        <f>COUNTA(_xlfn.UNIQUE(Delivery[Route]))</f>
        <v>5</v>
      </c>
      <c r="T1178" s="1" t="s">
        <v>32</v>
      </c>
      <c r="U1178" s="1" t="s">
        <v>20</v>
      </c>
      <c r="V1178" s="1" t="s">
        <v>21</v>
      </c>
      <c r="W1178" s="2">
        <v>45170.647222222222</v>
      </c>
    </row>
    <row r="1179" spans="1:23" ht="15.75" customHeight="1" x14ac:dyDescent="0.35">
      <c r="A1179" s="1">
        <v>2178</v>
      </c>
      <c r="B1179" s="1" t="s">
        <v>1200</v>
      </c>
      <c r="C1179" s="1">
        <f>COUNTA(_xlfn.UNIQUE(Delivery[Delivery City]))</f>
        <v>5</v>
      </c>
      <c r="D1179" s="1" t="s">
        <v>167</v>
      </c>
      <c r="E1179" s="2">
        <v>45177.436111111114</v>
      </c>
      <c r="F1179" s="1" t="s">
        <v>38</v>
      </c>
      <c r="G1179" s="1" t="s">
        <v>131</v>
      </c>
      <c r="H1179" s="20">
        <f>IFERROR(Delivery[[#This Row],[Delivery Time (min)]]/COUNTIFS(Delivery[Driver ID],Delivery[[#This Row],[Driver ID]]),"")</f>
        <v>12.666666666666666</v>
      </c>
      <c r="I1179" s="17" t="str">
        <f>IFERROR((IF(COUNTIFS(Delivery[Driver ID], Delivery[[#This Row],[Driver ID]]) &lt; 16, "Under Utilized","Utilized")), "")</f>
        <v>Under Utilized</v>
      </c>
      <c r="J1179" s="1" t="s">
        <v>23</v>
      </c>
      <c r="K1179" s="1" t="s">
        <v>47</v>
      </c>
      <c r="L1179" s="1">
        <v>114</v>
      </c>
      <c r="M1179" s="1">
        <v>23</v>
      </c>
      <c r="N1179" s="1">
        <f>Delivery[[#This Row],[Delivery Time (min)]]-Delivery[[#This Row],[Delays (min)]]</f>
        <v>91</v>
      </c>
      <c r="O1179" s="1" t="str">
        <f>IF(Delivery[[#This Row],[Delays (min)]]&gt;0,"Delayed", "On time")</f>
        <v>Delayed</v>
      </c>
      <c r="P1179" s="1" t="str">
        <f>IF(Delivery[[#This Row],[Delays (min)]]&gt;15, "Extremely Delayed", IF(Delivery[[#This Row],[Delays (min)]]=0, "On time",  "Delayed"))</f>
        <v>Extremely Delayed</v>
      </c>
      <c r="Q1179" s="1">
        <f>COUNTA(_xlfn.UNIQUE(Delivery[Driver ID]))</f>
        <v>100</v>
      </c>
      <c r="R1179" s="1" t="s">
        <v>30</v>
      </c>
      <c r="S1179" s="1">
        <f>COUNTA(_xlfn.UNIQUE(Delivery[Route]))</f>
        <v>5</v>
      </c>
      <c r="T1179" s="1" t="s">
        <v>19</v>
      </c>
      <c r="U1179" s="1" t="s">
        <v>36</v>
      </c>
      <c r="V1179" s="1" t="s">
        <v>41</v>
      </c>
      <c r="W1179" s="2">
        <v>45170.570833333331</v>
      </c>
    </row>
    <row r="1180" spans="1:23" ht="15.75" customHeight="1" x14ac:dyDescent="0.35">
      <c r="A1180" s="1">
        <v>2179</v>
      </c>
      <c r="B1180" s="1" t="s">
        <v>1201</v>
      </c>
      <c r="C1180" s="1">
        <f>COUNTA(_xlfn.UNIQUE(Delivery[Delivery City]))</f>
        <v>5</v>
      </c>
      <c r="D1180" s="1" t="s">
        <v>154</v>
      </c>
      <c r="E1180" s="2">
        <v>45172.638888888891</v>
      </c>
      <c r="F1180" s="1" t="s">
        <v>14</v>
      </c>
      <c r="G1180" s="1" t="s">
        <v>79</v>
      </c>
      <c r="H1180" s="20">
        <f>IFERROR(Delivery[[#This Row],[Delivery Time (min)]]/COUNTIFS(Delivery[Driver ID],Delivery[[#This Row],[Driver ID]]),"")</f>
        <v>17.636363636363637</v>
      </c>
      <c r="I1180" s="17" t="str">
        <f>IFERROR((IF(COUNTIFS(Delivery[Driver ID], Delivery[[#This Row],[Driver ID]]) &lt; 16, "Under Utilized","Utilized")), "")</f>
        <v>Under Utilized</v>
      </c>
      <c r="J1180" s="1" t="s">
        <v>16</v>
      </c>
      <c r="K1180" s="1" t="s">
        <v>24</v>
      </c>
      <c r="L1180" s="1">
        <v>194</v>
      </c>
      <c r="M1180" s="1">
        <v>6</v>
      </c>
      <c r="N1180" s="1">
        <f>Delivery[[#This Row],[Delivery Time (min)]]-Delivery[[#This Row],[Delays (min)]]</f>
        <v>188</v>
      </c>
      <c r="O1180" s="1" t="str">
        <f>IF(Delivery[[#This Row],[Delays (min)]]&gt;0,"Delayed", "On time")</f>
        <v>Delayed</v>
      </c>
      <c r="P1180" s="1" t="str">
        <f>IF(Delivery[[#This Row],[Delays (min)]]&gt;15, "Extremely Delayed", IF(Delivery[[#This Row],[Delays (min)]]=0, "On time",  "Delayed"))</f>
        <v>Delayed</v>
      </c>
      <c r="Q1180" s="1">
        <f>COUNTA(_xlfn.UNIQUE(Delivery[Driver ID]))</f>
        <v>100</v>
      </c>
      <c r="R1180" s="1" t="s">
        <v>30</v>
      </c>
      <c r="S1180" s="1">
        <f>COUNTA(_xlfn.UNIQUE(Delivery[Route]))</f>
        <v>5</v>
      </c>
      <c r="T1180" s="1" t="s">
        <v>32</v>
      </c>
      <c r="U1180" s="1" t="s">
        <v>27</v>
      </c>
      <c r="V1180" s="1" t="s">
        <v>37</v>
      </c>
      <c r="W1180" s="2">
        <v>45170.651388888888</v>
      </c>
    </row>
    <row r="1181" spans="1:23" ht="15.75" customHeight="1" x14ac:dyDescent="0.35">
      <c r="A1181" s="1">
        <v>2180</v>
      </c>
      <c r="B1181" s="1" t="s">
        <v>1202</v>
      </c>
      <c r="C1181" s="1">
        <f>COUNTA(_xlfn.UNIQUE(Delivery[Delivery City]))</f>
        <v>5</v>
      </c>
      <c r="D1181" s="1" t="s">
        <v>159</v>
      </c>
      <c r="E1181" s="2">
        <v>45175.456944444442</v>
      </c>
      <c r="F1181" s="1" t="s">
        <v>38</v>
      </c>
      <c r="G1181" s="1" t="s">
        <v>114</v>
      </c>
      <c r="H1181" s="20">
        <f>IFERROR(Delivery[[#This Row],[Delivery Time (min)]]/COUNTIFS(Delivery[Driver ID],Delivery[[#This Row],[Driver ID]]),"")</f>
        <v>7.5</v>
      </c>
      <c r="I1181" s="17" t="str">
        <f>IFERROR((IF(COUNTIFS(Delivery[Driver ID], Delivery[[#This Row],[Driver ID]]) &lt; 16, "Under Utilized","Utilized")), "")</f>
        <v>Under Utilized</v>
      </c>
      <c r="J1181" s="1" t="s">
        <v>16</v>
      </c>
      <c r="K1181" s="1" t="s">
        <v>35</v>
      </c>
      <c r="L1181" s="1">
        <v>105</v>
      </c>
      <c r="M1181" s="1">
        <v>13</v>
      </c>
      <c r="N1181" s="1">
        <f>Delivery[[#This Row],[Delivery Time (min)]]-Delivery[[#This Row],[Delays (min)]]</f>
        <v>92</v>
      </c>
      <c r="O1181" s="1" t="str">
        <f>IF(Delivery[[#This Row],[Delays (min)]]&gt;0,"Delayed", "On time")</f>
        <v>Delayed</v>
      </c>
      <c r="P1181" s="1" t="str">
        <f>IF(Delivery[[#This Row],[Delays (min)]]&gt;15, "Extremely Delayed", IF(Delivery[[#This Row],[Delays (min)]]=0, "On time",  "Delayed"))</f>
        <v>Delayed</v>
      </c>
      <c r="Q1181" s="1">
        <f>COUNTA(_xlfn.UNIQUE(Delivery[Driver ID]))</f>
        <v>100</v>
      </c>
      <c r="R1181" s="1" t="s">
        <v>30</v>
      </c>
      <c r="S1181" s="1">
        <f>COUNTA(_xlfn.UNIQUE(Delivery[Route]))</f>
        <v>5</v>
      </c>
      <c r="T1181" s="1" t="s">
        <v>19</v>
      </c>
      <c r="U1181" s="1" t="s">
        <v>20</v>
      </c>
      <c r="V1181" s="1" t="s">
        <v>21</v>
      </c>
      <c r="W1181" s="2">
        <v>45170.660416666666</v>
      </c>
    </row>
    <row r="1182" spans="1:23" ht="15.75" customHeight="1" x14ac:dyDescent="0.35">
      <c r="A1182" s="1">
        <v>2181</v>
      </c>
      <c r="B1182" s="1" t="s">
        <v>1203</v>
      </c>
      <c r="C1182" s="1">
        <f>COUNTA(_xlfn.UNIQUE(Delivery[Delivery City]))</f>
        <v>5</v>
      </c>
      <c r="D1182" s="1" t="s">
        <v>156</v>
      </c>
      <c r="E1182" s="2">
        <v>45176.417361111111</v>
      </c>
      <c r="F1182" s="1" t="s">
        <v>14</v>
      </c>
      <c r="G1182" s="1" t="s">
        <v>74</v>
      </c>
      <c r="H1182" s="20">
        <f>IFERROR(Delivery[[#This Row],[Delivery Time (min)]]/COUNTIFS(Delivery[Driver ID],Delivery[[#This Row],[Driver ID]]),"")</f>
        <v>4.9444444444444446</v>
      </c>
      <c r="I1182" s="17" t="str">
        <f>IFERROR((IF(COUNTIFS(Delivery[Driver ID], Delivery[[#This Row],[Driver ID]]) &lt; 16, "Under Utilized","Utilized")), "")</f>
        <v>Utilized</v>
      </c>
      <c r="J1182" s="1" t="s">
        <v>16</v>
      </c>
      <c r="K1182" s="1" t="s">
        <v>47</v>
      </c>
      <c r="L1182" s="1">
        <v>89</v>
      </c>
      <c r="M1182" s="1">
        <v>28</v>
      </c>
      <c r="N1182" s="1">
        <f>Delivery[[#This Row],[Delivery Time (min)]]-Delivery[[#This Row],[Delays (min)]]</f>
        <v>61</v>
      </c>
      <c r="O1182" s="1" t="str">
        <f>IF(Delivery[[#This Row],[Delays (min)]]&gt;0,"Delayed", "On time")</f>
        <v>Delayed</v>
      </c>
      <c r="P1182" s="1" t="str">
        <f>IF(Delivery[[#This Row],[Delays (min)]]&gt;15, "Extremely Delayed", IF(Delivery[[#This Row],[Delays (min)]]=0, "On time",  "Delayed"))</f>
        <v>Extremely Delayed</v>
      </c>
      <c r="Q1182" s="1">
        <f>COUNTA(_xlfn.UNIQUE(Delivery[Driver ID]))</f>
        <v>100</v>
      </c>
      <c r="R1182" s="1" t="s">
        <v>30</v>
      </c>
      <c r="S1182" s="1">
        <f>COUNTA(_xlfn.UNIQUE(Delivery[Route]))</f>
        <v>5</v>
      </c>
      <c r="T1182" s="1" t="s">
        <v>19</v>
      </c>
      <c r="U1182" s="1" t="s">
        <v>27</v>
      </c>
      <c r="V1182" s="1" t="s">
        <v>37</v>
      </c>
      <c r="W1182" s="2">
        <v>45170.37777777778</v>
      </c>
    </row>
    <row r="1183" spans="1:23" ht="15.75" customHeight="1" x14ac:dyDescent="0.35">
      <c r="A1183" s="1">
        <v>2182</v>
      </c>
      <c r="B1183" s="1" t="s">
        <v>1204</v>
      </c>
      <c r="C1183" s="1">
        <f>COUNTA(_xlfn.UNIQUE(Delivery[Delivery City]))</f>
        <v>5</v>
      </c>
      <c r="D1183" s="1" t="s">
        <v>150</v>
      </c>
      <c r="E1183" s="2">
        <v>45176.413888888892</v>
      </c>
      <c r="F1183" s="1" t="s">
        <v>38</v>
      </c>
      <c r="G1183" s="1" t="s">
        <v>69</v>
      </c>
      <c r="H1183" s="20">
        <f>IFERROR(Delivery[[#This Row],[Delivery Time (min)]]/COUNTIFS(Delivery[Driver ID],Delivery[[#This Row],[Driver ID]]),"")</f>
        <v>13.307692307692308</v>
      </c>
      <c r="I1183" s="17" t="str">
        <f>IFERROR((IF(COUNTIFS(Delivery[Driver ID], Delivery[[#This Row],[Driver ID]]) &lt; 16, "Under Utilized","Utilized")), "")</f>
        <v>Under Utilized</v>
      </c>
      <c r="J1183" s="1" t="s">
        <v>16</v>
      </c>
      <c r="K1183" s="1" t="s">
        <v>17</v>
      </c>
      <c r="L1183" s="1">
        <v>173</v>
      </c>
      <c r="M1183" s="1">
        <v>28</v>
      </c>
      <c r="N1183" s="1">
        <f>Delivery[[#This Row],[Delivery Time (min)]]-Delivery[[#This Row],[Delays (min)]]</f>
        <v>145</v>
      </c>
      <c r="O1183" s="1" t="str">
        <f>IF(Delivery[[#This Row],[Delays (min)]]&gt;0,"Delayed", "On time")</f>
        <v>Delayed</v>
      </c>
      <c r="P1183" s="1" t="str">
        <f>IF(Delivery[[#This Row],[Delays (min)]]&gt;15, "Extremely Delayed", IF(Delivery[[#This Row],[Delays (min)]]=0, "On time",  "Delayed"))</f>
        <v>Extremely Delayed</v>
      </c>
      <c r="Q1183" s="1">
        <f>COUNTA(_xlfn.UNIQUE(Delivery[Driver ID]))</f>
        <v>100</v>
      </c>
      <c r="R1183" s="1" t="s">
        <v>18</v>
      </c>
      <c r="S1183" s="1">
        <f>COUNTA(_xlfn.UNIQUE(Delivery[Route]))</f>
        <v>5</v>
      </c>
      <c r="T1183" s="1" t="s">
        <v>40</v>
      </c>
      <c r="U1183" s="1" t="s">
        <v>36</v>
      </c>
      <c r="V1183" s="1" t="s">
        <v>37</v>
      </c>
      <c r="W1183" s="2">
        <v>45170.378472222219</v>
      </c>
    </row>
    <row r="1184" spans="1:23" ht="15.75" customHeight="1" x14ac:dyDescent="0.35">
      <c r="A1184" s="1">
        <v>2183</v>
      </c>
      <c r="B1184" s="1" t="s">
        <v>1205</v>
      </c>
      <c r="C1184" s="1">
        <f>COUNTA(_xlfn.UNIQUE(Delivery[Delivery City]))</f>
        <v>5</v>
      </c>
      <c r="D1184" s="1" t="s">
        <v>167</v>
      </c>
      <c r="E1184" s="2">
        <v>45171.56527777778</v>
      </c>
      <c r="F1184" s="1" t="s">
        <v>14</v>
      </c>
      <c r="G1184" s="1" t="s">
        <v>110</v>
      </c>
      <c r="H1184" s="20">
        <f>IFERROR(Delivery[[#This Row],[Delivery Time (min)]]/COUNTIFS(Delivery[Driver ID],Delivery[[#This Row],[Driver ID]]),"")</f>
        <v>4.8</v>
      </c>
      <c r="I1184" s="17" t="str">
        <f>IFERROR((IF(COUNTIFS(Delivery[Driver ID], Delivery[[#This Row],[Driver ID]]) &lt; 16, "Under Utilized","Utilized")), "")</f>
        <v>Under Utilized</v>
      </c>
      <c r="J1184" s="1" t="s">
        <v>23</v>
      </c>
      <c r="K1184" s="1" t="s">
        <v>17</v>
      </c>
      <c r="L1184" s="1">
        <v>72</v>
      </c>
      <c r="M1184" s="1">
        <v>4</v>
      </c>
      <c r="N1184" s="1">
        <f>Delivery[[#This Row],[Delivery Time (min)]]-Delivery[[#This Row],[Delays (min)]]</f>
        <v>68</v>
      </c>
      <c r="O1184" s="1" t="str">
        <f>IF(Delivery[[#This Row],[Delays (min)]]&gt;0,"Delayed", "On time")</f>
        <v>Delayed</v>
      </c>
      <c r="P1184" s="1" t="str">
        <f>IF(Delivery[[#This Row],[Delays (min)]]&gt;15, "Extremely Delayed", IF(Delivery[[#This Row],[Delays (min)]]=0, "On time",  "Delayed"))</f>
        <v>Delayed</v>
      </c>
      <c r="Q1184" s="1">
        <f>COUNTA(_xlfn.UNIQUE(Delivery[Driver ID]))</f>
        <v>100</v>
      </c>
      <c r="R1184" s="1" t="s">
        <v>18</v>
      </c>
      <c r="S1184" s="1">
        <f>COUNTA(_xlfn.UNIQUE(Delivery[Route]))</f>
        <v>5</v>
      </c>
      <c r="T1184" s="1" t="s">
        <v>19</v>
      </c>
      <c r="U1184" s="1" t="s">
        <v>36</v>
      </c>
      <c r="V1184" s="1" t="s">
        <v>37</v>
      </c>
      <c r="W1184" s="2">
        <v>45170.7</v>
      </c>
    </row>
    <row r="1185" spans="1:23" ht="15.75" customHeight="1" x14ac:dyDescent="0.35">
      <c r="A1185" s="1">
        <v>2184</v>
      </c>
      <c r="B1185" s="1" t="s">
        <v>1206</v>
      </c>
      <c r="C1185" s="1">
        <f>COUNTA(_xlfn.UNIQUE(Delivery[Delivery City]))</f>
        <v>5</v>
      </c>
      <c r="D1185" s="1" t="s">
        <v>167</v>
      </c>
      <c r="E1185" s="2">
        <v>45172.45208333333</v>
      </c>
      <c r="F1185" s="1" t="s">
        <v>38</v>
      </c>
      <c r="G1185" s="1" t="s">
        <v>79</v>
      </c>
      <c r="H1185" s="20">
        <f>IFERROR(Delivery[[#This Row],[Delivery Time (min)]]/COUNTIFS(Delivery[Driver ID],Delivery[[#This Row],[Driver ID]]),"")</f>
        <v>18.636363636363637</v>
      </c>
      <c r="I1185" s="17" t="str">
        <f>IFERROR((IF(COUNTIFS(Delivery[Driver ID], Delivery[[#This Row],[Driver ID]]) &lt; 16, "Under Utilized","Utilized")), "")</f>
        <v>Under Utilized</v>
      </c>
      <c r="J1185" s="1" t="s">
        <v>34</v>
      </c>
      <c r="K1185" s="1" t="s">
        <v>29</v>
      </c>
      <c r="L1185" s="1">
        <v>205</v>
      </c>
      <c r="M1185" s="1">
        <v>20</v>
      </c>
      <c r="N1185" s="1">
        <f>Delivery[[#This Row],[Delivery Time (min)]]-Delivery[[#This Row],[Delays (min)]]</f>
        <v>185</v>
      </c>
      <c r="O1185" s="1" t="str">
        <f>IF(Delivery[[#This Row],[Delays (min)]]&gt;0,"Delayed", "On time")</f>
        <v>Delayed</v>
      </c>
      <c r="P1185" s="1" t="str">
        <f>IF(Delivery[[#This Row],[Delays (min)]]&gt;15, "Extremely Delayed", IF(Delivery[[#This Row],[Delays (min)]]=0, "On time",  "Delayed"))</f>
        <v>Extremely Delayed</v>
      </c>
      <c r="Q1185" s="1">
        <f>COUNTA(_xlfn.UNIQUE(Delivery[Driver ID]))</f>
        <v>100</v>
      </c>
      <c r="R1185" s="1" t="s">
        <v>25</v>
      </c>
      <c r="S1185" s="1">
        <f>COUNTA(_xlfn.UNIQUE(Delivery[Route]))</f>
        <v>5</v>
      </c>
      <c r="T1185" s="1" t="s">
        <v>40</v>
      </c>
      <c r="U1185" s="1" t="s">
        <v>27</v>
      </c>
      <c r="V1185" s="1" t="s">
        <v>41</v>
      </c>
      <c r="W1185" s="2">
        <v>45170.431944444441</v>
      </c>
    </row>
    <row r="1186" spans="1:23" ht="15.75" customHeight="1" x14ac:dyDescent="0.35">
      <c r="A1186" s="1">
        <v>2185</v>
      </c>
      <c r="B1186" s="1" t="s">
        <v>1207</v>
      </c>
      <c r="C1186" s="1">
        <f>COUNTA(_xlfn.UNIQUE(Delivery[Delivery City]))</f>
        <v>5</v>
      </c>
      <c r="D1186" s="1" t="s">
        <v>150</v>
      </c>
      <c r="E1186" s="2">
        <v>45175.361805555556</v>
      </c>
      <c r="F1186" s="1" t="s">
        <v>38</v>
      </c>
      <c r="G1186" s="1" t="s">
        <v>49</v>
      </c>
      <c r="H1186" s="20">
        <f>IFERROR(Delivery[[#This Row],[Delivery Time (min)]]/COUNTIFS(Delivery[Driver ID],Delivery[[#This Row],[Driver ID]]),"")</f>
        <v>6.666666666666667</v>
      </c>
      <c r="I1186" s="17" t="str">
        <f>IFERROR((IF(COUNTIFS(Delivery[Driver ID], Delivery[[#This Row],[Driver ID]]) &lt; 16, "Under Utilized","Utilized")), "")</f>
        <v>Under Utilized</v>
      </c>
      <c r="J1186" s="1" t="s">
        <v>23</v>
      </c>
      <c r="K1186" s="1" t="s">
        <v>47</v>
      </c>
      <c r="L1186" s="1">
        <v>80</v>
      </c>
      <c r="M1186" s="1">
        <v>22</v>
      </c>
      <c r="N1186" s="1">
        <f>Delivery[[#This Row],[Delivery Time (min)]]-Delivery[[#This Row],[Delays (min)]]</f>
        <v>58</v>
      </c>
      <c r="O1186" s="1" t="str">
        <f>IF(Delivery[[#This Row],[Delays (min)]]&gt;0,"Delayed", "On time")</f>
        <v>Delayed</v>
      </c>
      <c r="P1186" s="1" t="str">
        <f>IF(Delivery[[#This Row],[Delays (min)]]&gt;15, "Extremely Delayed", IF(Delivery[[#This Row],[Delays (min)]]=0, "On time",  "Delayed"))</f>
        <v>Extremely Delayed</v>
      </c>
      <c r="Q1186" s="1">
        <f>COUNTA(_xlfn.UNIQUE(Delivery[Driver ID]))</f>
        <v>100</v>
      </c>
      <c r="R1186" s="1" t="s">
        <v>30</v>
      </c>
      <c r="S1186" s="1">
        <f>COUNTA(_xlfn.UNIQUE(Delivery[Route]))</f>
        <v>5</v>
      </c>
      <c r="T1186" s="1" t="s">
        <v>32</v>
      </c>
      <c r="U1186" s="1" t="s">
        <v>27</v>
      </c>
      <c r="V1186" s="1" t="s">
        <v>37</v>
      </c>
      <c r="W1186" s="2">
        <v>45170.72152777778</v>
      </c>
    </row>
    <row r="1187" spans="1:23" ht="15.75" customHeight="1" x14ac:dyDescent="0.35">
      <c r="A1187" s="1">
        <v>2186</v>
      </c>
      <c r="B1187" s="1" t="s">
        <v>1208</v>
      </c>
      <c r="C1187" s="1">
        <f>COUNTA(_xlfn.UNIQUE(Delivery[Delivery City]))</f>
        <v>5</v>
      </c>
      <c r="D1187" s="1" t="s">
        <v>150</v>
      </c>
      <c r="E1187" s="2">
        <v>45174.42291666667</v>
      </c>
      <c r="F1187" s="1" t="s">
        <v>14</v>
      </c>
      <c r="G1187" s="1" t="s">
        <v>91</v>
      </c>
      <c r="H1187" s="20">
        <f>IFERROR(Delivery[[#This Row],[Delivery Time (min)]]/COUNTIFS(Delivery[Driver ID],Delivery[[#This Row],[Driver ID]]),"")</f>
        <v>6.1764705882352944</v>
      </c>
      <c r="I1187" s="17" t="str">
        <f>IFERROR((IF(COUNTIFS(Delivery[Driver ID], Delivery[[#This Row],[Driver ID]]) &lt; 16, "Under Utilized","Utilized")), "")</f>
        <v>Utilized</v>
      </c>
      <c r="J1187" s="1" t="s">
        <v>34</v>
      </c>
      <c r="K1187" s="1" t="s">
        <v>47</v>
      </c>
      <c r="L1187" s="1">
        <v>105</v>
      </c>
      <c r="M1187" s="1">
        <v>14</v>
      </c>
      <c r="N1187" s="1">
        <f>Delivery[[#This Row],[Delivery Time (min)]]-Delivery[[#This Row],[Delays (min)]]</f>
        <v>91</v>
      </c>
      <c r="O1187" s="1" t="str">
        <f>IF(Delivery[[#This Row],[Delays (min)]]&gt;0,"Delayed", "On time")</f>
        <v>Delayed</v>
      </c>
      <c r="P1187" s="1" t="str">
        <f>IF(Delivery[[#This Row],[Delays (min)]]&gt;15, "Extremely Delayed", IF(Delivery[[#This Row],[Delays (min)]]=0, "On time",  "Delayed"))</f>
        <v>Delayed</v>
      </c>
      <c r="Q1187" s="1">
        <f>COUNTA(_xlfn.UNIQUE(Delivery[Driver ID]))</f>
        <v>100</v>
      </c>
      <c r="R1187" s="1" t="s">
        <v>25</v>
      </c>
      <c r="S1187" s="1">
        <f>COUNTA(_xlfn.UNIQUE(Delivery[Route]))</f>
        <v>5</v>
      </c>
      <c r="T1187" s="1" t="s">
        <v>40</v>
      </c>
      <c r="U1187" s="1" t="s">
        <v>20</v>
      </c>
      <c r="V1187" s="1" t="s">
        <v>37</v>
      </c>
      <c r="W1187" s="2">
        <v>45170.509722222225</v>
      </c>
    </row>
    <row r="1188" spans="1:23" ht="15.75" customHeight="1" x14ac:dyDescent="0.35">
      <c r="A1188" s="1">
        <v>2187</v>
      </c>
      <c r="B1188" s="1" t="s">
        <v>1209</v>
      </c>
      <c r="C1188" s="1">
        <f>COUNTA(_xlfn.UNIQUE(Delivery[Delivery City]))</f>
        <v>5</v>
      </c>
      <c r="D1188" s="1" t="s">
        <v>154</v>
      </c>
      <c r="E1188" s="2">
        <v>45175.37777777778</v>
      </c>
      <c r="F1188" s="1" t="s">
        <v>38</v>
      </c>
      <c r="G1188" s="1" t="s">
        <v>72</v>
      </c>
      <c r="H1188" s="20">
        <f>IFERROR(Delivery[[#This Row],[Delivery Time (min)]]/COUNTIFS(Delivery[Driver ID],Delivery[[#This Row],[Driver ID]]),"")</f>
        <v>8.375</v>
      </c>
      <c r="I1188" s="17" t="str">
        <f>IFERROR((IF(COUNTIFS(Delivery[Driver ID], Delivery[[#This Row],[Driver ID]]) &lt; 16, "Under Utilized","Utilized")), "")</f>
        <v>Utilized</v>
      </c>
      <c r="J1188" s="1" t="s">
        <v>34</v>
      </c>
      <c r="K1188" s="1" t="s">
        <v>29</v>
      </c>
      <c r="L1188" s="1">
        <v>134</v>
      </c>
      <c r="M1188" s="1">
        <v>28</v>
      </c>
      <c r="N1188" s="1">
        <f>Delivery[[#This Row],[Delivery Time (min)]]-Delivery[[#This Row],[Delays (min)]]</f>
        <v>106</v>
      </c>
      <c r="O1188" s="1" t="str">
        <f>IF(Delivery[[#This Row],[Delays (min)]]&gt;0,"Delayed", "On time")</f>
        <v>Delayed</v>
      </c>
      <c r="P1188" s="1" t="str">
        <f>IF(Delivery[[#This Row],[Delays (min)]]&gt;15, "Extremely Delayed", IF(Delivery[[#This Row],[Delays (min)]]=0, "On time",  "Delayed"))</f>
        <v>Extremely Delayed</v>
      </c>
      <c r="Q1188" s="1">
        <f>COUNTA(_xlfn.UNIQUE(Delivery[Driver ID]))</f>
        <v>100</v>
      </c>
      <c r="R1188" s="1" t="s">
        <v>18</v>
      </c>
      <c r="S1188" s="1">
        <f>COUNTA(_xlfn.UNIQUE(Delivery[Route]))</f>
        <v>5</v>
      </c>
      <c r="T1188" s="1" t="s">
        <v>32</v>
      </c>
      <c r="U1188" s="1" t="s">
        <v>27</v>
      </c>
      <c r="V1188" s="1" t="s">
        <v>37</v>
      </c>
      <c r="W1188" s="2">
        <v>45170.397222222222</v>
      </c>
    </row>
    <row r="1189" spans="1:23" ht="15.75" customHeight="1" x14ac:dyDescent="0.35">
      <c r="A1189" s="1">
        <v>2188</v>
      </c>
      <c r="B1189" s="1" t="s">
        <v>1210</v>
      </c>
      <c r="C1189" s="1">
        <f>COUNTA(_xlfn.UNIQUE(Delivery[Delivery City]))</f>
        <v>5</v>
      </c>
      <c r="D1189" s="1" t="s">
        <v>156</v>
      </c>
      <c r="E1189" s="2">
        <v>45170.592361111114</v>
      </c>
      <c r="F1189" s="1" t="s">
        <v>14</v>
      </c>
      <c r="G1189" s="1" t="s">
        <v>123</v>
      </c>
      <c r="H1189" s="20">
        <f>IFERROR(Delivery[[#This Row],[Delivery Time (min)]]/COUNTIFS(Delivery[Driver ID],Delivery[[#This Row],[Driver ID]]),"")</f>
        <v>7.875</v>
      </c>
      <c r="I1189" s="17" t="str">
        <f>IFERROR((IF(COUNTIFS(Delivery[Driver ID], Delivery[[#This Row],[Driver ID]]) &lt; 16, "Under Utilized","Utilized")), "")</f>
        <v>Utilized</v>
      </c>
      <c r="J1189" s="1" t="s">
        <v>34</v>
      </c>
      <c r="K1189" s="1" t="s">
        <v>17</v>
      </c>
      <c r="L1189" s="1">
        <v>126</v>
      </c>
      <c r="M1189" s="1">
        <v>29</v>
      </c>
      <c r="N1189" s="1">
        <f>Delivery[[#This Row],[Delivery Time (min)]]-Delivery[[#This Row],[Delays (min)]]</f>
        <v>97</v>
      </c>
      <c r="O1189" s="1" t="str">
        <f>IF(Delivery[[#This Row],[Delays (min)]]&gt;0,"Delayed", "On time")</f>
        <v>Delayed</v>
      </c>
      <c r="P1189" s="1" t="str">
        <f>IF(Delivery[[#This Row],[Delays (min)]]&gt;15, "Extremely Delayed", IF(Delivery[[#This Row],[Delays (min)]]=0, "On time",  "Delayed"))</f>
        <v>Extremely Delayed</v>
      </c>
      <c r="Q1189" s="1">
        <f>COUNTA(_xlfn.UNIQUE(Delivery[Driver ID]))</f>
        <v>100</v>
      </c>
      <c r="R1189" s="1" t="s">
        <v>18</v>
      </c>
      <c r="S1189" s="1">
        <f>COUNTA(_xlfn.UNIQUE(Delivery[Route]))</f>
        <v>5</v>
      </c>
      <c r="T1189" s="1" t="s">
        <v>32</v>
      </c>
      <c r="U1189" s="1" t="s">
        <v>20</v>
      </c>
      <c r="V1189" s="1" t="s">
        <v>37</v>
      </c>
      <c r="W1189" s="2">
        <v>45170.413888888892</v>
      </c>
    </row>
    <row r="1190" spans="1:23" ht="15.75" customHeight="1" x14ac:dyDescent="0.35">
      <c r="A1190" s="1">
        <v>2189</v>
      </c>
      <c r="B1190" s="1" t="s">
        <v>937</v>
      </c>
      <c r="C1190" s="1">
        <f>COUNTA(_xlfn.UNIQUE(Delivery[Delivery City]))</f>
        <v>5</v>
      </c>
      <c r="D1190" s="1" t="s">
        <v>150</v>
      </c>
      <c r="E1190" s="2">
        <v>45175.442361111112</v>
      </c>
      <c r="F1190" s="1" t="s">
        <v>14</v>
      </c>
      <c r="G1190" s="1" t="s">
        <v>39</v>
      </c>
      <c r="H1190" s="20">
        <f>IFERROR(Delivery[[#This Row],[Delivery Time (min)]]/COUNTIFS(Delivery[Driver ID],Delivery[[#This Row],[Driver ID]]),"")</f>
        <v>4.9000000000000004</v>
      </c>
      <c r="I1190" s="17" t="str">
        <f>IFERROR((IF(COUNTIFS(Delivery[Driver ID], Delivery[[#This Row],[Driver ID]]) &lt; 16, "Under Utilized","Utilized")), "")</f>
        <v>Utilized</v>
      </c>
      <c r="J1190" s="1" t="s">
        <v>16</v>
      </c>
      <c r="K1190" s="1" t="s">
        <v>17</v>
      </c>
      <c r="L1190" s="1">
        <v>98</v>
      </c>
      <c r="M1190" s="1">
        <v>10</v>
      </c>
      <c r="N1190" s="1">
        <f>Delivery[[#This Row],[Delivery Time (min)]]-Delivery[[#This Row],[Delays (min)]]</f>
        <v>88</v>
      </c>
      <c r="O1190" s="1" t="str">
        <f>IF(Delivery[[#This Row],[Delays (min)]]&gt;0,"Delayed", "On time")</f>
        <v>Delayed</v>
      </c>
      <c r="P1190" s="1" t="str">
        <f>IF(Delivery[[#This Row],[Delays (min)]]&gt;15, "Extremely Delayed", IF(Delivery[[#This Row],[Delays (min)]]=0, "On time",  "Delayed"))</f>
        <v>Delayed</v>
      </c>
      <c r="Q1190" s="1">
        <f>COUNTA(_xlfn.UNIQUE(Delivery[Driver ID]))</f>
        <v>100</v>
      </c>
      <c r="R1190" s="1" t="s">
        <v>25</v>
      </c>
      <c r="S1190" s="1">
        <f>COUNTA(_xlfn.UNIQUE(Delivery[Route]))</f>
        <v>5</v>
      </c>
      <c r="T1190" s="1" t="s">
        <v>26</v>
      </c>
      <c r="U1190" s="1" t="s">
        <v>20</v>
      </c>
      <c r="V1190" s="1" t="s">
        <v>41</v>
      </c>
      <c r="W1190" s="2">
        <v>45170.637499999997</v>
      </c>
    </row>
    <row r="1191" spans="1:23" ht="15.75" customHeight="1" x14ac:dyDescent="0.35">
      <c r="A1191" s="1">
        <v>2190</v>
      </c>
      <c r="B1191" s="1" t="s">
        <v>1098</v>
      </c>
      <c r="C1191" s="1">
        <f>COUNTA(_xlfn.UNIQUE(Delivery[Delivery City]))</f>
        <v>5</v>
      </c>
      <c r="D1191" s="1" t="s">
        <v>150</v>
      </c>
      <c r="E1191" s="2">
        <v>45176.574999999997</v>
      </c>
      <c r="F1191" s="1" t="s">
        <v>38</v>
      </c>
      <c r="G1191" s="1" t="s">
        <v>77</v>
      </c>
      <c r="H1191" s="20">
        <f>IFERROR(Delivery[[#This Row],[Delivery Time (min)]]/COUNTIFS(Delivery[Driver ID],Delivery[[#This Row],[Driver ID]]),"")</f>
        <v>11.857142857142858</v>
      </c>
      <c r="I1191" s="17" t="str">
        <f>IFERROR((IF(COUNTIFS(Delivery[Driver ID], Delivery[[#This Row],[Driver ID]]) &lt; 16, "Under Utilized","Utilized")), "")</f>
        <v>Under Utilized</v>
      </c>
      <c r="J1191" s="1" t="s">
        <v>23</v>
      </c>
      <c r="K1191" s="1" t="s">
        <v>47</v>
      </c>
      <c r="L1191" s="1">
        <v>166</v>
      </c>
      <c r="M1191" s="1">
        <v>17</v>
      </c>
      <c r="N1191" s="1">
        <f>Delivery[[#This Row],[Delivery Time (min)]]-Delivery[[#This Row],[Delays (min)]]</f>
        <v>149</v>
      </c>
      <c r="O1191" s="1" t="str">
        <f>IF(Delivery[[#This Row],[Delays (min)]]&gt;0,"Delayed", "On time")</f>
        <v>Delayed</v>
      </c>
      <c r="P1191" s="1" t="str">
        <f>IF(Delivery[[#This Row],[Delays (min)]]&gt;15, "Extremely Delayed", IF(Delivery[[#This Row],[Delays (min)]]=0, "On time",  "Delayed"))</f>
        <v>Extremely Delayed</v>
      </c>
      <c r="Q1191" s="1">
        <f>COUNTA(_xlfn.UNIQUE(Delivery[Driver ID]))</f>
        <v>100</v>
      </c>
      <c r="R1191" s="1" t="s">
        <v>30</v>
      </c>
      <c r="S1191" s="1">
        <f>COUNTA(_xlfn.UNIQUE(Delivery[Route]))</f>
        <v>5</v>
      </c>
      <c r="T1191" s="1" t="s">
        <v>40</v>
      </c>
      <c r="U1191" s="1" t="s">
        <v>20</v>
      </c>
      <c r="V1191" s="1" t="s">
        <v>41</v>
      </c>
      <c r="W1191" s="2">
        <v>45170.69027777778</v>
      </c>
    </row>
    <row r="1192" spans="1:23" ht="15.75" customHeight="1" x14ac:dyDescent="0.35">
      <c r="A1192" s="1">
        <v>2191</v>
      </c>
      <c r="B1192" s="1" t="s">
        <v>1211</v>
      </c>
      <c r="C1192" s="1">
        <f>COUNTA(_xlfn.UNIQUE(Delivery[Delivery City]))</f>
        <v>5</v>
      </c>
      <c r="D1192" s="1" t="s">
        <v>167</v>
      </c>
      <c r="E1192" s="2">
        <v>45173.477083333331</v>
      </c>
      <c r="F1192" s="1" t="s">
        <v>38</v>
      </c>
      <c r="G1192" s="1" t="s">
        <v>61</v>
      </c>
      <c r="H1192" s="20">
        <f>IFERROR(Delivery[[#This Row],[Delivery Time (min)]]/COUNTIFS(Delivery[Driver ID],Delivery[[#This Row],[Driver ID]]),"")</f>
        <v>9.5294117647058822</v>
      </c>
      <c r="I1192" s="17" t="str">
        <f>IFERROR((IF(COUNTIFS(Delivery[Driver ID], Delivery[[#This Row],[Driver ID]]) &lt; 16, "Under Utilized","Utilized")), "")</f>
        <v>Utilized</v>
      </c>
      <c r="J1192" s="1" t="s">
        <v>23</v>
      </c>
      <c r="K1192" s="1" t="s">
        <v>24</v>
      </c>
      <c r="L1192" s="1">
        <v>162</v>
      </c>
      <c r="M1192" s="1">
        <v>0</v>
      </c>
      <c r="N1192" s="1">
        <f>Delivery[[#This Row],[Delivery Time (min)]]-Delivery[[#This Row],[Delays (min)]]</f>
        <v>162</v>
      </c>
      <c r="O1192" s="1" t="str">
        <f>IF(Delivery[[#This Row],[Delays (min)]]&gt;0,"Delayed", "On time")</f>
        <v>On time</v>
      </c>
      <c r="P1192" s="1" t="str">
        <f>IF(Delivery[[#This Row],[Delays (min)]]&gt;15, "Extremely Delayed", IF(Delivery[[#This Row],[Delays (min)]]=0, "On time",  "Delayed"))</f>
        <v>On time</v>
      </c>
      <c r="Q1192" s="1">
        <f>COUNTA(_xlfn.UNIQUE(Delivery[Driver ID]))</f>
        <v>100</v>
      </c>
      <c r="R1192" s="1" t="s">
        <v>25</v>
      </c>
      <c r="S1192" s="1">
        <f>COUNTA(_xlfn.UNIQUE(Delivery[Route]))</f>
        <v>5</v>
      </c>
      <c r="T1192" s="1" t="s">
        <v>32</v>
      </c>
      <c r="U1192" s="1" t="s">
        <v>27</v>
      </c>
      <c r="V1192" s="1" t="s">
        <v>21</v>
      </c>
      <c r="W1192" s="2">
        <v>45170.425000000003</v>
      </c>
    </row>
    <row r="1193" spans="1:23" ht="15.75" customHeight="1" x14ac:dyDescent="0.35">
      <c r="A1193" s="1">
        <v>2192</v>
      </c>
      <c r="B1193" s="1" t="s">
        <v>330</v>
      </c>
      <c r="C1193" s="1">
        <f>COUNTA(_xlfn.UNIQUE(Delivery[Delivery City]))</f>
        <v>5</v>
      </c>
      <c r="D1193" s="1" t="s">
        <v>150</v>
      </c>
      <c r="E1193" s="2">
        <v>45172.654166666667</v>
      </c>
      <c r="F1193" s="1" t="s">
        <v>38</v>
      </c>
      <c r="G1193" s="1" t="s">
        <v>48</v>
      </c>
      <c r="H1193" s="20">
        <f>IFERROR(Delivery[[#This Row],[Delivery Time (min)]]/COUNTIFS(Delivery[Driver ID],Delivery[[#This Row],[Driver ID]]),"")</f>
        <v>9.1578947368421044</v>
      </c>
      <c r="I1193" s="17" t="str">
        <f>IFERROR((IF(COUNTIFS(Delivery[Driver ID], Delivery[[#This Row],[Driver ID]]) &lt; 16, "Under Utilized","Utilized")), "")</f>
        <v>Utilized</v>
      </c>
      <c r="J1193" s="1" t="s">
        <v>16</v>
      </c>
      <c r="K1193" s="1" t="s">
        <v>29</v>
      </c>
      <c r="L1193" s="1">
        <v>174</v>
      </c>
      <c r="M1193" s="1">
        <v>22</v>
      </c>
      <c r="N1193" s="1">
        <f>Delivery[[#This Row],[Delivery Time (min)]]-Delivery[[#This Row],[Delays (min)]]</f>
        <v>152</v>
      </c>
      <c r="O1193" s="1" t="str">
        <f>IF(Delivery[[#This Row],[Delays (min)]]&gt;0,"Delayed", "On time")</f>
        <v>Delayed</v>
      </c>
      <c r="P1193" s="1" t="str">
        <f>IF(Delivery[[#This Row],[Delays (min)]]&gt;15, "Extremely Delayed", IF(Delivery[[#This Row],[Delays (min)]]=0, "On time",  "Delayed"))</f>
        <v>Extremely Delayed</v>
      </c>
      <c r="Q1193" s="1">
        <f>COUNTA(_xlfn.UNIQUE(Delivery[Driver ID]))</f>
        <v>100</v>
      </c>
      <c r="R1193" s="1" t="s">
        <v>25</v>
      </c>
      <c r="S1193" s="1">
        <f>COUNTA(_xlfn.UNIQUE(Delivery[Route]))</f>
        <v>5</v>
      </c>
      <c r="T1193" s="1" t="s">
        <v>26</v>
      </c>
      <c r="U1193" s="1" t="s">
        <v>20</v>
      </c>
      <c r="V1193" s="1" t="s">
        <v>41</v>
      </c>
      <c r="W1193" s="2">
        <v>45170.697916666664</v>
      </c>
    </row>
    <row r="1194" spans="1:23" ht="15.75" customHeight="1" x14ac:dyDescent="0.35">
      <c r="A1194" s="1">
        <v>2193</v>
      </c>
      <c r="B1194" s="1" t="s">
        <v>1212</v>
      </c>
      <c r="C1194" s="1">
        <f>COUNTA(_xlfn.UNIQUE(Delivery[Delivery City]))</f>
        <v>5</v>
      </c>
      <c r="D1194" s="1" t="s">
        <v>156</v>
      </c>
      <c r="E1194" s="2">
        <v>45174.59097222222</v>
      </c>
      <c r="F1194" s="1" t="s">
        <v>38</v>
      </c>
      <c r="G1194" s="1" t="s">
        <v>126</v>
      </c>
      <c r="H1194" s="20">
        <f>IFERROR(Delivery[[#This Row],[Delivery Time (min)]]/COUNTIFS(Delivery[Driver ID],Delivery[[#This Row],[Driver ID]]),"")</f>
        <v>9.117647058823529</v>
      </c>
      <c r="I1194" s="17" t="str">
        <f>IFERROR((IF(COUNTIFS(Delivery[Driver ID], Delivery[[#This Row],[Driver ID]]) &lt; 16, "Under Utilized","Utilized")), "")</f>
        <v>Utilized</v>
      </c>
      <c r="J1194" s="1" t="s">
        <v>16</v>
      </c>
      <c r="K1194" s="1" t="s">
        <v>29</v>
      </c>
      <c r="L1194" s="1">
        <v>155</v>
      </c>
      <c r="M1194" s="1">
        <v>1</v>
      </c>
      <c r="N1194" s="1">
        <f>Delivery[[#This Row],[Delivery Time (min)]]-Delivery[[#This Row],[Delays (min)]]</f>
        <v>154</v>
      </c>
      <c r="O1194" s="1" t="str">
        <f>IF(Delivery[[#This Row],[Delays (min)]]&gt;0,"Delayed", "On time")</f>
        <v>Delayed</v>
      </c>
      <c r="P1194" s="1" t="str">
        <f>IF(Delivery[[#This Row],[Delays (min)]]&gt;15, "Extremely Delayed", IF(Delivery[[#This Row],[Delays (min)]]=0, "On time",  "Delayed"))</f>
        <v>Delayed</v>
      </c>
      <c r="Q1194" s="1">
        <f>COUNTA(_xlfn.UNIQUE(Delivery[Driver ID]))</f>
        <v>100</v>
      </c>
      <c r="R1194" s="1" t="s">
        <v>18</v>
      </c>
      <c r="S1194" s="1">
        <f>COUNTA(_xlfn.UNIQUE(Delivery[Route]))</f>
        <v>5</v>
      </c>
      <c r="T1194" s="1" t="s">
        <v>19</v>
      </c>
      <c r="U1194" s="1" t="s">
        <v>20</v>
      </c>
      <c r="V1194" s="1" t="s">
        <v>41</v>
      </c>
      <c r="W1194" s="2">
        <v>45170.618055555555</v>
      </c>
    </row>
    <row r="1195" spans="1:23" ht="15.75" customHeight="1" x14ac:dyDescent="0.35">
      <c r="A1195" s="1">
        <v>2194</v>
      </c>
      <c r="B1195" s="1" t="s">
        <v>1213</v>
      </c>
      <c r="C1195" s="1">
        <f>COUNTA(_xlfn.UNIQUE(Delivery[Delivery City]))</f>
        <v>5</v>
      </c>
      <c r="D1195" s="1" t="s">
        <v>159</v>
      </c>
      <c r="E1195" s="2">
        <v>45176.418055555558</v>
      </c>
      <c r="F1195" s="1" t="s">
        <v>38</v>
      </c>
      <c r="G1195" s="1" t="s">
        <v>122</v>
      </c>
      <c r="H1195" s="20">
        <f>IFERROR(Delivery[[#This Row],[Delivery Time (min)]]/COUNTIFS(Delivery[Driver ID],Delivery[[#This Row],[Driver ID]]),"")</f>
        <v>12.545454545454545</v>
      </c>
      <c r="I1195" s="17" t="str">
        <f>IFERROR((IF(COUNTIFS(Delivery[Driver ID], Delivery[[#This Row],[Driver ID]]) &lt; 16, "Under Utilized","Utilized")), "")</f>
        <v>Under Utilized</v>
      </c>
      <c r="J1195" s="1" t="s">
        <v>16</v>
      </c>
      <c r="K1195" s="1" t="s">
        <v>29</v>
      </c>
      <c r="L1195" s="1">
        <v>138</v>
      </c>
      <c r="M1195" s="1">
        <v>20</v>
      </c>
      <c r="N1195" s="1">
        <f>Delivery[[#This Row],[Delivery Time (min)]]-Delivery[[#This Row],[Delays (min)]]</f>
        <v>118</v>
      </c>
      <c r="O1195" s="1" t="str">
        <f>IF(Delivery[[#This Row],[Delays (min)]]&gt;0,"Delayed", "On time")</f>
        <v>Delayed</v>
      </c>
      <c r="P1195" s="1" t="str">
        <f>IF(Delivery[[#This Row],[Delays (min)]]&gt;15, "Extremely Delayed", IF(Delivery[[#This Row],[Delays (min)]]=0, "On time",  "Delayed"))</f>
        <v>Extremely Delayed</v>
      </c>
      <c r="Q1195" s="1">
        <f>COUNTA(_xlfn.UNIQUE(Delivery[Driver ID]))</f>
        <v>100</v>
      </c>
      <c r="R1195" s="1" t="s">
        <v>25</v>
      </c>
      <c r="S1195" s="1">
        <f>COUNTA(_xlfn.UNIQUE(Delivery[Route]))</f>
        <v>5</v>
      </c>
      <c r="T1195" s="1" t="s">
        <v>26</v>
      </c>
      <c r="U1195" s="1" t="s">
        <v>27</v>
      </c>
      <c r="V1195" s="1" t="s">
        <v>41</v>
      </c>
      <c r="W1195" s="2">
        <v>45170.70416666667</v>
      </c>
    </row>
    <row r="1196" spans="1:23" ht="15.75" customHeight="1" x14ac:dyDescent="0.35">
      <c r="A1196" s="1">
        <v>2195</v>
      </c>
      <c r="B1196" s="1" t="s">
        <v>1214</v>
      </c>
      <c r="C1196" s="1">
        <f>COUNTA(_xlfn.UNIQUE(Delivery[Delivery City]))</f>
        <v>5</v>
      </c>
      <c r="D1196" s="1" t="s">
        <v>159</v>
      </c>
      <c r="E1196" s="2">
        <v>45175.586111111108</v>
      </c>
      <c r="F1196" s="1" t="s">
        <v>14</v>
      </c>
      <c r="G1196" s="1" t="s">
        <v>112</v>
      </c>
      <c r="H1196" s="20">
        <f>IFERROR(Delivery[[#This Row],[Delivery Time (min)]]/COUNTIFS(Delivery[Driver ID],Delivery[[#This Row],[Driver ID]]),"")</f>
        <v>6.75</v>
      </c>
      <c r="I1196" s="17" t="str">
        <f>IFERROR((IF(COUNTIFS(Delivery[Driver ID], Delivery[[#This Row],[Driver ID]]) &lt; 16, "Under Utilized","Utilized")), "")</f>
        <v>Utilized</v>
      </c>
      <c r="J1196" s="1" t="s">
        <v>23</v>
      </c>
      <c r="K1196" s="1" t="s">
        <v>24</v>
      </c>
      <c r="L1196" s="1">
        <v>135</v>
      </c>
      <c r="M1196" s="1">
        <v>12</v>
      </c>
      <c r="N1196" s="1">
        <f>Delivery[[#This Row],[Delivery Time (min)]]-Delivery[[#This Row],[Delays (min)]]</f>
        <v>123</v>
      </c>
      <c r="O1196" s="1" t="str">
        <f>IF(Delivery[[#This Row],[Delays (min)]]&gt;0,"Delayed", "On time")</f>
        <v>Delayed</v>
      </c>
      <c r="P1196" s="1" t="str">
        <f>IF(Delivery[[#This Row],[Delays (min)]]&gt;15, "Extremely Delayed", IF(Delivery[[#This Row],[Delays (min)]]=0, "On time",  "Delayed"))</f>
        <v>Delayed</v>
      </c>
      <c r="Q1196" s="1">
        <f>COUNTA(_xlfn.UNIQUE(Delivery[Driver ID]))</f>
        <v>100</v>
      </c>
      <c r="R1196" s="1" t="s">
        <v>30</v>
      </c>
      <c r="S1196" s="1">
        <f>COUNTA(_xlfn.UNIQUE(Delivery[Route]))</f>
        <v>5</v>
      </c>
      <c r="T1196" s="1" t="s">
        <v>40</v>
      </c>
      <c r="U1196" s="1" t="s">
        <v>27</v>
      </c>
      <c r="V1196" s="1" t="s">
        <v>21</v>
      </c>
      <c r="W1196" s="2">
        <v>45170.48333333333</v>
      </c>
    </row>
    <row r="1197" spans="1:23" ht="15.75" customHeight="1" x14ac:dyDescent="0.35">
      <c r="A1197" s="1">
        <v>2196</v>
      </c>
      <c r="B1197" s="1" t="s">
        <v>1215</v>
      </c>
      <c r="C1197" s="1">
        <f>COUNTA(_xlfn.UNIQUE(Delivery[Delivery City]))</f>
        <v>5</v>
      </c>
      <c r="D1197" s="1" t="s">
        <v>167</v>
      </c>
      <c r="E1197" s="2">
        <v>45170.527083333334</v>
      </c>
      <c r="F1197" s="1" t="s">
        <v>38</v>
      </c>
      <c r="G1197" s="1" t="s">
        <v>81</v>
      </c>
      <c r="H1197" s="20">
        <f>IFERROR(Delivery[[#This Row],[Delivery Time (min)]]/COUNTIFS(Delivery[Driver ID],Delivery[[#This Row],[Driver ID]]),"")</f>
        <v>7.32</v>
      </c>
      <c r="I1197" s="17" t="str">
        <f>IFERROR((IF(COUNTIFS(Delivery[Driver ID], Delivery[[#This Row],[Driver ID]]) &lt; 16, "Under Utilized","Utilized")), "")</f>
        <v>Utilized</v>
      </c>
      <c r="J1197" s="1" t="s">
        <v>16</v>
      </c>
      <c r="K1197" s="1" t="s">
        <v>29</v>
      </c>
      <c r="L1197" s="1">
        <v>183</v>
      </c>
      <c r="M1197" s="1">
        <v>2</v>
      </c>
      <c r="N1197" s="1">
        <f>Delivery[[#This Row],[Delivery Time (min)]]-Delivery[[#This Row],[Delays (min)]]</f>
        <v>181</v>
      </c>
      <c r="O1197" s="1" t="str">
        <f>IF(Delivery[[#This Row],[Delays (min)]]&gt;0,"Delayed", "On time")</f>
        <v>Delayed</v>
      </c>
      <c r="P1197" s="1" t="str">
        <f>IF(Delivery[[#This Row],[Delays (min)]]&gt;15, "Extremely Delayed", IF(Delivery[[#This Row],[Delays (min)]]=0, "On time",  "Delayed"))</f>
        <v>Delayed</v>
      </c>
      <c r="Q1197" s="1">
        <f>COUNTA(_xlfn.UNIQUE(Delivery[Driver ID]))</f>
        <v>100</v>
      </c>
      <c r="R1197" s="1" t="s">
        <v>25</v>
      </c>
      <c r="S1197" s="1">
        <f>COUNTA(_xlfn.UNIQUE(Delivery[Route]))</f>
        <v>5</v>
      </c>
      <c r="T1197" s="1" t="s">
        <v>43</v>
      </c>
      <c r="U1197" s="1" t="s">
        <v>20</v>
      </c>
      <c r="V1197" s="1" t="s">
        <v>41</v>
      </c>
      <c r="W1197" s="2">
        <v>45170.434027777781</v>
      </c>
    </row>
    <row r="1198" spans="1:23" ht="15.75" customHeight="1" x14ac:dyDescent="0.35">
      <c r="A1198" s="1">
        <v>2197</v>
      </c>
      <c r="B1198" s="1" t="s">
        <v>1216</v>
      </c>
      <c r="C1198" s="1">
        <f>COUNTA(_xlfn.UNIQUE(Delivery[Delivery City]))</f>
        <v>5</v>
      </c>
      <c r="D1198" s="1" t="s">
        <v>159</v>
      </c>
      <c r="E1198" s="2">
        <v>45171.681250000001</v>
      </c>
      <c r="F1198" s="1" t="s">
        <v>38</v>
      </c>
      <c r="G1198" s="1" t="s">
        <v>85</v>
      </c>
      <c r="H1198" s="20">
        <f>IFERROR(Delivery[[#This Row],[Delivery Time (min)]]/COUNTIFS(Delivery[Driver ID],Delivery[[#This Row],[Driver ID]]),"")</f>
        <v>17.181818181818183</v>
      </c>
      <c r="I1198" s="17" t="str">
        <f>IFERROR((IF(COUNTIFS(Delivery[Driver ID], Delivery[[#This Row],[Driver ID]]) &lt; 16, "Under Utilized","Utilized")), "")</f>
        <v>Under Utilized</v>
      </c>
      <c r="J1198" s="1" t="s">
        <v>23</v>
      </c>
      <c r="K1198" s="1" t="s">
        <v>17</v>
      </c>
      <c r="L1198" s="1">
        <v>189</v>
      </c>
      <c r="M1198" s="1">
        <v>22</v>
      </c>
      <c r="N1198" s="1">
        <f>Delivery[[#This Row],[Delivery Time (min)]]-Delivery[[#This Row],[Delays (min)]]</f>
        <v>167</v>
      </c>
      <c r="O1198" s="1" t="str">
        <f>IF(Delivery[[#This Row],[Delays (min)]]&gt;0,"Delayed", "On time")</f>
        <v>Delayed</v>
      </c>
      <c r="P1198" s="1" t="str">
        <f>IF(Delivery[[#This Row],[Delays (min)]]&gt;15, "Extremely Delayed", IF(Delivery[[#This Row],[Delays (min)]]=0, "On time",  "Delayed"))</f>
        <v>Extremely Delayed</v>
      </c>
      <c r="Q1198" s="1">
        <f>COUNTA(_xlfn.UNIQUE(Delivery[Driver ID]))</f>
        <v>100</v>
      </c>
      <c r="R1198" s="1" t="s">
        <v>18</v>
      </c>
      <c r="S1198" s="1">
        <f>COUNTA(_xlfn.UNIQUE(Delivery[Route]))</f>
        <v>5</v>
      </c>
      <c r="T1198" s="1" t="s">
        <v>32</v>
      </c>
      <c r="U1198" s="1" t="s">
        <v>36</v>
      </c>
      <c r="V1198" s="1" t="s">
        <v>41</v>
      </c>
      <c r="W1198" s="2">
        <v>45170.379166666666</v>
      </c>
    </row>
    <row r="1199" spans="1:23" ht="15.75" customHeight="1" x14ac:dyDescent="0.35">
      <c r="A1199" s="1">
        <v>2198</v>
      </c>
      <c r="B1199" s="1" t="s">
        <v>1217</v>
      </c>
      <c r="C1199" s="1">
        <f>COUNTA(_xlfn.UNIQUE(Delivery[Delivery City]))</f>
        <v>5</v>
      </c>
      <c r="D1199" s="1" t="s">
        <v>150</v>
      </c>
      <c r="E1199" s="2">
        <v>45171.467361111114</v>
      </c>
      <c r="F1199" s="1" t="s">
        <v>14</v>
      </c>
      <c r="G1199" s="1" t="s">
        <v>115</v>
      </c>
      <c r="H1199" s="20">
        <f>IFERROR(Delivery[[#This Row],[Delivery Time (min)]]/COUNTIFS(Delivery[Driver ID],Delivery[[#This Row],[Driver ID]]),"")</f>
        <v>12.5</v>
      </c>
      <c r="I1199" s="17" t="str">
        <f>IFERROR((IF(COUNTIFS(Delivery[Driver ID], Delivery[[#This Row],[Driver ID]]) &lt; 16, "Under Utilized","Utilized")), "")</f>
        <v>Utilized</v>
      </c>
      <c r="J1199" s="1" t="s">
        <v>16</v>
      </c>
      <c r="K1199" s="1" t="s">
        <v>17</v>
      </c>
      <c r="L1199" s="1">
        <v>225</v>
      </c>
      <c r="M1199" s="1">
        <v>11</v>
      </c>
      <c r="N1199" s="1">
        <f>Delivery[[#This Row],[Delivery Time (min)]]-Delivery[[#This Row],[Delays (min)]]</f>
        <v>214</v>
      </c>
      <c r="O1199" s="1" t="str">
        <f>IF(Delivery[[#This Row],[Delays (min)]]&gt;0,"Delayed", "On time")</f>
        <v>Delayed</v>
      </c>
      <c r="P1199" s="1" t="str">
        <f>IF(Delivery[[#This Row],[Delays (min)]]&gt;15, "Extremely Delayed", IF(Delivery[[#This Row],[Delays (min)]]=0, "On time",  "Delayed"))</f>
        <v>Delayed</v>
      </c>
      <c r="Q1199" s="1">
        <f>COUNTA(_xlfn.UNIQUE(Delivery[Driver ID]))</f>
        <v>100</v>
      </c>
      <c r="R1199" s="1" t="s">
        <v>25</v>
      </c>
      <c r="S1199" s="1">
        <f>COUNTA(_xlfn.UNIQUE(Delivery[Route]))</f>
        <v>5</v>
      </c>
      <c r="T1199" s="1" t="s">
        <v>19</v>
      </c>
      <c r="U1199" s="1" t="s">
        <v>27</v>
      </c>
      <c r="V1199" s="1" t="s">
        <v>37</v>
      </c>
      <c r="W1199" s="2">
        <v>45170.371527777781</v>
      </c>
    </row>
    <row r="1200" spans="1:23" ht="15.75" customHeight="1" x14ac:dyDescent="0.35">
      <c r="A1200" s="1">
        <v>2199</v>
      </c>
      <c r="B1200" s="1" t="s">
        <v>223</v>
      </c>
      <c r="C1200" s="1">
        <f>COUNTA(_xlfn.UNIQUE(Delivery[Delivery City]))</f>
        <v>5</v>
      </c>
      <c r="D1200" s="1" t="s">
        <v>167</v>
      </c>
      <c r="E1200" s="2">
        <v>45170.486805555556</v>
      </c>
      <c r="F1200" s="1" t="s">
        <v>38</v>
      </c>
      <c r="G1200" s="1" t="s">
        <v>125</v>
      </c>
      <c r="H1200" s="20">
        <f>IFERROR(Delivery[[#This Row],[Delivery Time (min)]]/COUNTIFS(Delivery[Driver ID],Delivery[[#This Row],[Driver ID]]),"")</f>
        <v>5.2307692307692308</v>
      </c>
      <c r="I1200" s="17" t="str">
        <f>IFERROR((IF(COUNTIFS(Delivery[Driver ID], Delivery[[#This Row],[Driver ID]]) &lt; 16, "Under Utilized","Utilized")), "")</f>
        <v>Under Utilized</v>
      </c>
      <c r="J1200" s="1" t="s">
        <v>34</v>
      </c>
      <c r="K1200" s="1" t="s">
        <v>29</v>
      </c>
      <c r="L1200" s="1">
        <v>68</v>
      </c>
      <c r="M1200" s="1">
        <v>4</v>
      </c>
      <c r="N1200" s="1">
        <f>Delivery[[#This Row],[Delivery Time (min)]]-Delivery[[#This Row],[Delays (min)]]</f>
        <v>64</v>
      </c>
      <c r="O1200" s="1" t="str">
        <f>IF(Delivery[[#This Row],[Delays (min)]]&gt;0,"Delayed", "On time")</f>
        <v>Delayed</v>
      </c>
      <c r="P1200" s="1" t="str">
        <f>IF(Delivery[[#This Row],[Delays (min)]]&gt;15, "Extremely Delayed", IF(Delivery[[#This Row],[Delays (min)]]=0, "On time",  "Delayed"))</f>
        <v>Delayed</v>
      </c>
      <c r="Q1200" s="1">
        <f>COUNTA(_xlfn.UNIQUE(Delivery[Driver ID]))</f>
        <v>100</v>
      </c>
      <c r="R1200" s="1" t="s">
        <v>25</v>
      </c>
      <c r="S1200" s="1">
        <f>COUNTA(_xlfn.UNIQUE(Delivery[Route]))</f>
        <v>5</v>
      </c>
      <c r="T1200" s="1" t="s">
        <v>19</v>
      </c>
      <c r="U1200" s="1" t="s">
        <v>36</v>
      </c>
      <c r="V1200" s="1" t="s">
        <v>37</v>
      </c>
      <c r="W1200" s="2">
        <v>45170.482638888891</v>
      </c>
    </row>
    <row r="1201" spans="1:23" ht="15.75" customHeight="1" x14ac:dyDescent="0.35">
      <c r="A1201" s="1">
        <v>2200</v>
      </c>
      <c r="B1201" s="1" t="s">
        <v>1218</v>
      </c>
      <c r="C1201" s="1">
        <f>COUNTA(_xlfn.UNIQUE(Delivery[Delivery City]))</f>
        <v>5</v>
      </c>
      <c r="D1201" s="1" t="s">
        <v>156</v>
      </c>
      <c r="E1201" s="2">
        <v>45173.345138888886</v>
      </c>
      <c r="F1201" s="1" t="s">
        <v>14</v>
      </c>
      <c r="G1201" s="1" t="s">
        <v>112</v>
      </c>
      <c r="H1201" s="20">
        <f>IFERROR(Delivery[[#This Row],[Delivery Time (min)]]/COUNTIFS(Delivery[Driver ID],Delivery[[#This Row],[Driver ID]]),"")</f>
        <v>8.15</v>
      </c>
      <c r="I1201" s="17" t="str">
        <f>IFERROR((IF(COUNTIFS(Delivery[Driver ID], Delivery[[#This Row],[Driver ID]]) &lt; 16, "Under Utilized","Utilized")), "")</f>
        <v>Utilized</v>
      </c>
      <c r="J1201" s="1" t="s">
        <v>16</v>
      </c>
      <c r="K1201" s="1" t="s">
        <v>47</v>
      </c>
      <c r="L1201" s="1">
        <v>163</v>
      </c>
      <c r="M1201" s="1">
        <v>9</v>
      </c>
      <c r="N1201" s="1">
        <f>Delivery[[#This Row],[Delivery Time (min)]]-Delivery[[#This Row],[Delays (min)]]</f>
        <v>154</v>
      </c>
      <c r="O1201" s="1" t="str">
        <f>IF(Delivery[[#This Row],[Delays (min)]]&gt;0,"Delayed", "On time")</f>
        <v>Delayed</v>
      </c>
      <c r="P1201" s="1" t="str">
        <f>IF(Delivery[[#This Row],[Delays (min)]]&gt;15, "Extremely Delayed", IF(Delivery[[#This Row],[Delays (min)]]=0, "On time",  "Delayed"))</f>
        <v>Delayed</v>
      </c>
      <c r="Q1201" s="1">
        <f>COUNTA(_xlfn.UNIQUE(Delivery[Driver ID]))</f>
        <v>100</v>
      </c>
      <c r="R1201" s="1" t="s">
        <v>25</v>
      </c>
      <c r="S1201" s="1">
        <f>COUNTA(_xlfn.UNIQUE(Delivery[Route]))</f>
        <v>5</v>
      </c>
      <c r="T1201" s="1" t="s">
        <v>26</v>
      </c>
      <c r="U1201" s="1" t="s">
        <v>36</v>
      </c>
      <c r="V1201" s="1" t="s">
        <v>41</v>
      </c>
      <c r="W1201" s="2">
        <v>45170.543749999997</v>
      </c>
    </row>
    <row r="1202" spans="1:23" ht="15.75" customHeight="1" x14ac:dyDescent="0.35">
      <c r="A1202" s="1">
        <v>2201</v>
      </c>
      <c r="B1202" s="1" t="s">
        <v>1219</v>
      </c>
      <c r="C1202" s="1">
        <f>COUNTA(_xlfn.UNIQUE(Delivery[Delivery City]))</f>
        <v>5</v>
      </c>
      <c r="D1202" s="1" t="s">
        <v>154</v>
      </c>
      <c r="E1202" s="2">
        <v>45171.419444444444</v>
      </c>
      <c r="F1202" s="1" t="s">
        <v>38</v>
      </c>
      <c r="G1202" s="1" t="s">
        <v>136</v>
      </c>
      <c r="H1202" s="20">
        <f>IFERROR(Delivery[[#This Row],[Delivery Time (min)]]/COUNTIFS(Delivery[Driver ID],Delivery[[#This Row],[Driver ID]]),"")</f>
        <v>19.5</v>
      </c>
      <c r="I1202" s="17" t="str">
        <f>IFERROR((IF(COUNTIFS(Delivery[Driver ID], Delivery[[#This Row],[Driver ID]]) &lt; 16, "Under Utilized","Utilized")), "")</f>
        <v>Under Utilized</v>
      </c>
      <c r="J1202" s="1" t="s">
        <v>34</v>
      </c>
      <c r="K1202" s="1" t="s">
        <v>47</v>
      </c>
      <c r="L1202" s="1">
        <v>234</v>
      </c>
      <c r="M1202" s="1">
        <v>3</v>
      </c>
      <c r="N1202" s="1">
        <f>Delivery[[#This Row],[Delivery Time (min)]]-Delivery[[#This Row],[Delays (min)]]</f>
        <v>231</v>
      </c>
      <c r="O1202" s="1" t="str">
        <f>IF(Delivery[[#This Row],[Delays (min)]]&gt;0,"Delayed", "On time")</f>
        <v>Delayed</v>
      </c>
      <c r="P1202" s="1" t="str">
        <f>IF(Delivery[[#This Row],[Delays (min)]]&gt;15, "Extremely Delayed", IF(Delivery[[#This Row],[Delays (min)]]=0, "On time",  "Delayed"))</f>
        <v>Delayed</v>
      </c>
      <c r="Q1202" s="1">
        <f>COUNTA(_xlfn.UNIQUE(Delivery[Driver ID]))</f>
        <v>100</v>
      </c>
      <c r="R1202" s="1" t="s">
        <v>18</v>
      </c>
      <c r="S1202" s="1">
        <f>COUNTA(_xlfn.UNIQUE(Delivery[Route]))</f>
        <v>5</v>
      </c>
      <c r="T1202" s="1" t="s">
        <v>32</v>
      </c>
      <c r="U1202" s="1" t="s">
        <v>20</v>
      </c>
      <c r="V1202" s="1" t="s">
        <v>41</v>
      </c>
      <c r="W1202" s="2">
        <v>45170.695138888892</v>
      </c>
    </row>
    <row r="1203" spans="1:23" ht="15.75" customHeight="1" x14ac:dyDescent="0.35">
      <c r="A1203" s="1">
        <v>2202</v>
      </c>
      <c r="B1203" s="1" t="s">
        <v>686</v>
      </c>
      <c r="C1203" s="1">
        <f>COUNTA(_xlfn.UNIQUE(Delivery[Delivery City]))</f>
        <v>5</v>
      </c>
      <c r="D1203" s="1" t="s">
        <v>150</v>
      </c>
      <c r="E1203" s="2">
        <v>45172.45416666667</v>
      </c>
      <c r="F1203" s="1" t="s">
        <v>38</v>
      </c>
      <c r="G1203" s="1" t="s">
        <v>119</v>
      </c>
      <c r="H1203" s="20">
        <f>IFERROR(Delivery[[#This Row],[Delivery Time (min)]]/COUNTIFS(Delivery[Driver ID],Delivery[[#This Row],[Driver ID]]),"")</f>
        <v>11.428571428571429</v>
      </c>
      <c r="I1203" s="17" t="str">
        <f>IFERROR((IF(COUNTIFS(Delivery[Driver ID], Delivery[[#This Row],[Driver ID]]) &lt; 16, "Under Utilized","Utilized")), "")</f>
        <v>Under Utilized</v>
      </c>
      <c r="J1203" s="1" t="s">
        <v>23</v>
      </c>
      <c r="K1203" s="1" t="s">
        <v>35</v>
      </c>
      <c r="L1203" s="1">
        <v>160</v>
      </c>
      <c r="M1203" s="1">
        <v>27</v>
      </c>
      <c r="N1203" s="1">
        <f>Delivery[[#This Row],[Delivery Time (min)]]-Delivery[[#This Row],[Delays (min)]]</f>
        <v>133</v>
      </c>
      <c r="O1203" s="1" t="str">
        <f>IF(Delivery[[#This Row],[Delays (min)]]&gt;0,"Delayed", "On time")</f>
        <v>Delayed</v>
      </c>
      <c r="P1203" s="1" t="str">
        <f>IF(Delivery[[#This Row],[Delays (min)]]&gt;15, "Extremely Delayed", IF(Delivery[[#This Row],[Delays (min)]]=0, "On time",  "Delayed"))</f>
        <v>Extremely Delayed</v>
      </c>
      <c r="Q1203" s="1">
        <f>COUNTA(_xlfn.UNIQUE(Delivery[Driver ID]))</f>
        <v>100</v>
      </c>
      <c r="R1203" s="1" t="s">
        <v>30</v>
      </c>
      <c r="S1203" s="1">
        <f>COUNTA(_xlfn.UNIQUE(Delivery[Route]))</f>
        <v>5</v>
      </c>
      <c r="T1203" s="1" t="s">
        <v>26</v>
      </c>
      <c r="U1203" s="1" t="s">
        <v>27</v>
      </c>
      <c r="V1203" s="1" t="s">
        <v>21</v>
      </c>
      <c r="W1203" s="2">
        <v>45170.574305555558</v>
      </c>
    </row>
    <row r="1204" spans="1:23" ht="15.75" customHeight="1" x14ac:dyDescent="0.35">
      <c r="A1204" s="1">
        <v>2203</v>
      </c>
      <c r="B1204" s="1" t="s">
        <v>1220</v>
      </c>
      <c r="C1204" s="1">
        <f>COUNTA(_xlfn.UNIQUE(Delivery[Delivery City]))</f>
        <v>5</v>
      </c>
      <c r="D1204" s="1" t="s">
        <v>156</v>
      </c>
      <c r="E1204" s="2">
        <v>45172.411805555559</v>
      </c>
      <c r="F1204" s="1" t="s">
        <v>14</v>
      </c>
      <c r="G1204" s="1" t="s">
        <v>64</v>
      </c>
      <c r="H1204" s="20">
        <f>IFERROR(Delivery[[#This Row],[Delivery Time (min)]]/COUNTIFS(Delivery[Driver ID],Delivery[[#This Row],[Driver ID]]),"")</f>
        <v>5</v>
      </c>
      <c r="I1204" s="17" t="str">
        <f>IFERROR((IF(COUNTIFS(Delivery[Driver ID], Delivery[[#This Row],[Driver ID]]) &lt; 16, "Under Utilized","Utilized")), "")</f>
        <v>Utilized</v>
      </c>
      <c r="J1204" s="1" t="s">
        <v>16</v>
      </c>
      <c r="K1204" s="1" t="s">
        <v>29</v>
      </c>
      <c r="L1204" s="1">
        <v>105</v>
      </c>
      <c r="M1204" s="1">
        <v>21</v>
      </c>
      <c r="N1204" s="1">
        <f>Delivery[[#This Row],[Delivery Time (min)]]-Delivery[[#This Row],[Delays (min)]]</f>
        <v>84</v>
      </c>
      <c r="O1204" s="1" t="str">
        <f>IF(Delivery[[#This Row],[Delays (min)]]&gt;0,"Delayed", "On time")</f>
        <v>Delayed</v>
      </c>
      <c r="P1204" s="1" t="str">
        <f>IF(Delivery[[#This Row],[Delays (min)]]&gt;15, "Extremely Delayed", IF(Delivery[[#This Row],[Delays (min)]]=0, "On time",  "Delayed"))</f>
        <v>Extremely Delayed</v>
      </c>
      <c r="Q1204" s="1">
        <f>COUNTA(_xlfn.UNIQUE(Delivery[Driver ID]))</f>
        <v>100</v>
      </c>
      <c r="R1204" s="1" t="s">
        <v>30</v>
      </c>
      <c r="S1204" s="1">
        <f>COUNTA(_xlfn.UNIQUE(Delivery[Route]))</f>
        <v>5</v>
      </c>
      <c r="T1204" s="1" t="s">
        <v>26</v>
      </c>
      <c r="U1204" s="1" t="s">
        <v>36</v>
      </c>
      <c r="V1204" s="1" t="s">
        <v>41</v>
      </c>
      <c r="W1204" s="2">
        <v>45170.662499999999</v>
      </c>
    </row>
    <row r="1205" spans="1:23" ht="15.75" customHeight="1" x14ac:dyDescent="0.35">
      <c r="A1205" s="1">
        <v>2204</v>
      </c>
      <c r="B1205" s="1" t="s">
        <v>1221</v>
      </c>
      <c r="C1205" s="1">
        <f>COUNTA(_xlfn.UNIQUE(Delivery[Delivery City]))</f>
        <v>5</v>
      </c>
      <c r="D1205" s="1" t="s">
        <v>154</v>
      </c>
      <c r="E1205" s="2">
        <v>45174.390972222223</v>
      </c>
      <c r="F1205" s="1" t="s">
        <v>38</v>
      </c>
      <c r="G1205" s="1" t="s">
        <v>103</v>
      </c>
      <c r="H1205" s="20">
        <f>IFERROR(Delivery[[#This Row],[Delivery Time (min)]]/COUNTIFS(Delivery[Driver ID],Delivery[[#This Row],[Driver ID]]),"")</f>
        <v>8.25</v>
      </c>
      <c r="I1205" s="17" t="str">
        <f>IFERROR((IF(COUNTIFS(Delivery[Driver ID], Delivery[[#This Row],[Driver ID]]) &lt; 16, "Under Utilized","Utilized")), "")</f>
        <v>Utilized</v>
      </c>
      <c r="J1205" s="1" t="s">
        <v>34</v>
      </c>
      <c r="K1205" s="1" t="s">
        <v>17</v>
      </c>
      <c r="L1205" s="1">
        <v>165</v>
      </c>
      <c r="M1205" s="1">
        <v>2</v>
      </c>
      <c r="N1205" s="1">
        <f>Delivery[[#This Row],[Delivery Time (min)]]-Delivery[[#This Row],[Delays (min)]]</f>
        <v>163</v>
      </c>
      <c r="O1205" s="1" t="str">
        <f>IF(Delivery[[#This Row],[Delays (min)]]&gt;0,"Delayed", "On time")</f>
        <v>Delayed</v>
      </c>
      <c r="P1205" s="1" t="str">
        <f>IF(Delivery[[#This Row],[Delays (min)]]&gt;15, "Extremely Delayed", IF(Delivery[[#This Row],[Delays (min)]]=0, "On time",  "Delayed"))</f>
        <v>Delayed</v>
      </c>
      <c r="Q1205" s="1">
        <f>COUNTA(_xlfn.UNIQUE(Delivery[Driver ID]))</f>
        <v>100</v>
      </c>
      <c r="R1205" s="1" t="s">
        <v>18</v>
      </c>
      <c r="S1205" s="1">
        <f>COUNTA(_xlfn.UNIQUE(Delivery[Route]))</f>
        <v>5</v>
      </c>
      <c r="T1205" s="1" t="s">
        <v>32</v>
      </c>
      <c r="U1205" s="1" t="s">
        <v>20</v>
      </c>
      <c r="V1205" s="1" t="s">
        <v>37</v>
      </c>
      <c r="W1205" s="2">
        <v>45170.693055555559</v>
      </c>
    </row>
    <row r="1206" spans="1:23" ht="15.75" customHeight="1" x14ac:dyDescent="0.35">
      <c r="A1206" s="1">
        <v>2205</v>
      </c>
      <c r="B1206" s="1" t="s">
        <v>756</v>
      </c>
      <c r="C1206" s="1">
        <f>COUNTA(_xlfn.UNIQUE(Delivery[Delivery City]))</f>
        <v>5</v>
      </c>
      <c r="D1206" s="1" t="s">
        <v>156</v>
      </c>
      <c r="E1206" s="2">
        <v>45171.695833333331</v>
      </c>
      <c r="F1206" s="1" t="s">
        <v>38</v>
      </c>
      <c r="G1206" s="1" t="s">
        <v>60</v>
      </c>
      <c r="H1206" s="20">
        <f>IFERROR(Delivery[[#This Row],[Delivery Time (min)]]/COUNTIFS(Delivery[Driver ID],Delivery[[#This Row],[Driver ID]]),"")</f>
        <v>11.294117647058824</v>
      </c>
      <c r="I1206" s="17" t="str">
        <f>IFERROR((IF(COUNTIFS(Delivery[Driver ID], Delivery[[#This Row],[Driver ID]]) &lt; 16, "Under Utilized","Utilized")), "")</f>
        <v>Utilized</v>
      </c>
      <c r="J1206" s="1" t="s">
        <v>34</v>
      </c>
      <c r="K1206" s="1" t="s">
        <v>17</v>
      </c>
      <c r="L1206" s="1">
        <v>192</v>
      </c>
      <c r="M1206" s="1">
        <v>13</v>
      </c>
      <c r="N1206" s="1">
        <f>Delivery[[#This Row],[Delivery Time (min)]]-Delivery[[#This Row],[Delays (min)]]</f>
        <v>179</v>
      </c>
      <c r="O1206" s="1" t="str">
        <f>IF(Delivery[[#This Row],[Delays (min)]]&gt;0,"Delayed", "On time")</f>
        <v>Delayed</v>
      </c>
      <c r="P1206" s="1" t="str">
        <f>IF(Delivery[[#This Row],[Delays (min)]]&gt;15, "Extremely Delayed", IF(Delivery[[#This Row],[Delays (min)]]=0, "On time",  "Delayed"))</f>
        <v>Delayed</v>
      </c>
      <c r="Q1206" s="1">
        <f>COUNTA(_xlfn.UNIQUE(Delivery[Driver ID]))</f>
        <v>100</v>
      </c>
      <c r="R1206" s="1" t="s">
        <v>25</v>
      </c>
      <c r="S1206" s="1">
        <f>COUNTA(_xlfn.UNIQUE(Delivery[Route]))</f>
        <v>5</v>
      </c>
      <c r="T1206" s="1" t="s">
        <v>40</v>
      </c>
      <c r="U1206" s="1" t="s">
        <v>27</v>
      </c>
      <c r="V1206" s="1" t="s">
        <v>41</v>
      </c>
      <c r="W1206" s="2">
        <v>45170.5625</v>
      </c>
    </row>
    <row r="1207" spans="1:23" ht="15.75" customHeight="1" x14ac:dyDescent="0.35">
      <c r="A1207" s="1">
        <v>2206</v>
      </c>
      <c r="B1207" s="1" t="s">
        <v>1222</v>
      </c>
      <c r="C1207" s="1">
        <f>COUNTA(_xlfn.UNIQUE(Delivery[Delivery City]))</f>
        <v>5</v>
      </c>
      <c r="D1207" s="1" t="s">
        <v>156</v>
      </c>
      <c r="E1207" s="2">
        <v>45172.56527777778</v>
      </c>
      <c r="F1207" s="1" t="s">
        <v>38</v>
      </c>
      <c r="G1207" s="1" t="s">
        <v>81</v>
      </c>
      <c r="H1207" s="20">
        <f>IFERROR(Delivery[[#This Row],[Delivery Time (min)]]/COUNTIFS(Delivery[Driver ID],Delivery[[#This Row],[Driver ID]]),"")</f>
        <v>3.76</v>
      </c>
      <c r="I1207" s="17" t="str">
        <f>IFERROR((IF(COUNTIFS(Delivery[Driver ID], Delivery[[#This Row],[Driver ID]]) &lt; 16, "Under Utilized","Utilized")), "")</f>
        <v>Utilized</v>
      </c>
      <c r="J1207" s="1" t="s">
        <v>16</v>
      </c>
      <c r="K1207" s="1" t="s">
        <v>17</v>
      </c>
      <c r="L1207" s="1">
        <v>94</v>
      </c>
      <c r="M1207" s="1">
        <v>24</v>
      </c>
      <c r="N1207" s="1">
        <f>Delivery[[#This Row],[Delivery Time (min)]]-Delivery[[#This Row],[Delays (min)]]</f>
        <v>70</v>
      </c>
      <c r="O1207" s="1" t="str">
        <f>IF(Delivery[[#This Row],[Delays (min)]]&gt;0,"Delayed", "On time")</f>
        <v>Delayed</v>
      </c>
      <c r="P1207" s="1" t="str">
        <f>IF(Delivery[[#This Row],[Delays (min)]]&gt;15, "Extremely Delayed", IF(Delivery[[#This Row],[Delays (min)]]=0, "On time",  "Delayed"))</f>
        <v>Extremely Delayed</v>
      </c>
      <c r="Q1207" s="1">
        <f>COUNTA(_xlfn.UNIQUE(Delivery[Driver ID]))</f>
        <v>100</v>
      </c>
      <c r="R1207" s="1" t="s">
        <v>30</v>
      </c>
      <c r="S1207" s="1">
        <f>COUNTA(_xlfn.UNIQUE(Delivery[Route]))</f>
        <v>5</v>
      </c>
      <c r="T1207" s="1" t="s">
        <v>26</v>
      </c>
      <c r="U1207" s="1" t="s">
        <v>36</v>
      </c>
      <c r="V1207" s="1" t="s">
        <v>41</v>
      </c>
      <c r="W1207" s="2">
        <v>45170.686111111114</v>
      </c>
    </row>
    <row r="1208" spans="1:23" ht="15.75" customHeight="1" x14ac:dyDescent="0.35">
      <c r="A1208" s="1">
        <v>2207</v>
      </c>
      <c r="B1208" s="1" t="s">
        <v>374</v>
      </c>
      <c r="C1208" s="1">
        <f>COUNTA(_xlfn.UNIQUE(Delivery[Delivery City]))</f>
        <v>5</v>
      </c>
      <c r="D1208" s="1" t="s">
        <v>150</v>
      </c>
      <c r="E1208" s="2">
        <v>45176.606944444444</v>
      </c>
      <c r="F1208" s="1" t="s">
        <v>38</v>
      </c>
      <c r="G1208" s="1" t="s">
        <v>129</v>
      </c>
      <c r="H1208" s="20">
        <f>IFERROR(Delivery[[#This Row],[Delivery Time (min)]]/COUNTIFS(Delivery[Driver ID],Delivery[[#This Row],[Driver ID]]),"")</f>
        <v>7.5</v>
      </c>
      <c r="I1208" s="17" t="str">
        <f>IFERROR((IF(COUNTIFS(Delivery[Driver ID], Delivery[[#This Row],[Driver ID]]) &lt; 16, "Under Utilized","Utilized")), "")</f>
        <v>Under Utilized</v>
      </c>
      <c r="J1208" s="1" t="s">
        <v>16</v>
      </c>
      <c r="K1208" s="1" t="s">
        <v>47</v>
      </c>
      <c r="L1208" s="1">
        <v>90</v>
      </c>
      <c r="M1208" s="1">
        <v>20</v>
      </c>
      <c r="N1208" s="1">
        <f>Delivery[[#This Row],[Delivery Time (min)]]-Delivery[[#This Row],[Delays (min)]]</f>
        <v>70</v>
      </c>
      <c r="O1208" s="1" t="str">
        <f>IF(Delivery[[#This Row],[Delays (min)]]&gt;0,"Delayed", "On time")</f>
        <v>Delayed</v>
      </c>
      <c r="P1208" s="1" t="str">
        <f>IF(Delivery[[#This Row],[Delays (min)]]&gt;15, "Extremely Delayed", IF(Delivery[[#This Row],[Delays (min)]]=0, "On time",  "Delayed"))</f>
        <v>Extremely Delayed</v>
      </c>
      <c r="Q1208" s="1">
        <f>COUNTA(_xlfn.UNIQUE(Delivery[Driver ID]))</f>
        <v>100</v>
      </c>
      <c r="R1208" s="1" t="s">
        <v>30</v>
      </c>
      <c r="S1208" s="1">
        <f>COUNTA(_xlfn.UNIQUE(Delivery[Route]))</f>
        <v>5</v>
      </c>
      <c r="T1208" s="1" t="s">
        <v>43</v>
      </c>
      <c r="U1208" s="1" t="s">
        <v>20</v>
      </c>
      <c r="V1208" s="1" t="s">
        <v>21</v>
      </c>
      <c r="W1208" s="2">
        <v>45170.450694444444</v>
      </c>
    </row>
    <row r="1209" spans="1:23" ht="15.75" customHeight="1" x14ac:dyDescent="0.35">
      <c r="A1209" s="1">
        <v>2208</v>
      </c>
      <c r="B1209" s="1" t="s">
        <v>1223</v>
      </c>
      <c r="C1209" s="1">
        <f>COUNTA(_xlfn.UNIQUE(Delivery[Delivery City]))</f>
        <v>5</v>
      </c>
      <c r="D1209" s="1" t="s">
        <v>156</v>
      </c>
      <c r="E1209" s="2">
        <v>45176.688194444447</v>
      </c>
      <c r="F1209" s="1" t="s">
        <v>14</v>
      </c>
      <c r="G1209" s="1" t="s">
        <v>44</v>
      </c>
      <c r="H1209" s="20">
        <f>IFERROR(Delivery[[#This Row],[Delivery Time (min)]]/COUNTIFS(Delivery[Driver ID],Delivery[[#This Row],[Driver ID]]),"")</f>
        <v>13.6875</v>
      </c>
      <c r="I1209" s="17" t="str">
        <f>IFERROR((IF(COUNTIFS(Delivery[Driver ID], Delivery[[#This Row],[Driver ID]]) &lt; 16, "Under Utilized","Utilized")), "")</f>
        <v>Utilized</v>
      </c>
      <c r="J1209" s="1" t="s">
        <v>34</v>
      </c>
      <c r="K1209" s="1" t="s">
        <v>17</v>
      </c>
      <c r="L1209" s="1">
        <v>219</v>
      </c>
      <c r="M1209" s="1">
        <v>17</v>
      </c>
      <c r="N1209" s="1">
        <f>Delivery[[#This Row],[Delivery Time (min)]]-Delivery[[#This Row],[Delays (min)]]</f>
        <v>202</v>
      </c>
      <c r="O1209" s="1" t="str">
        <f>IF(Delivery[[#This Row],[Delays (min)]]&gt;0,"Delayed", "On time")</f>
        <v>Delayed</v>
      </c>
      <c r="P1209" s="1" t="str">
        <f>IF(Delivery[[#This Row],[Delays (min)]]&gt;15, "Extremely Delayed", IF(Delivery[[#This Row],[Delays (min)]]=0, "On time",  "Delayed"))</f>
        <v>Extremely Delayed</v>
      </c>
      <c r="Q1209" s="1">
        <f>COUNTA(_xlfn.UNIQUE(Delivery[Driver ID]))</f>
        <v>100</v>
      </c>
      <c r="R1209" s="1" t="s">
        <v>25</v>
      </c>
      <c r="S1209" s="1">
        <f>COUNTA(_xlfn.UNIQUE(Delivery[Route]))</f>
        <v>5</v>
      </c>
      <c r="T1209" s="1" t="s">
        <v>26</v>
      </c>
      <c r="U1209" s="1" t="s">
        <v>27</v>
      </c>
      <c r="V1209" s="1" t="s">
        <v>21</v>
      </c>
      <c r="W1209" s="2">
        <v>45170.440972222219</v>
      </c>
    </row>
    <row r="1210" spans="1:23" ht="15.75" customHeight="1" x14ac:dyDescent="0.35">
      <c r="A1210" s="1">
        <v>2209</v>
      </c>
      <c r="B1210" s="1" t="s">
        <v>1224</v>
      </c>
      <c r="C1210" s="1">
        <f>COUNTA(_xlfn.UNIQUE(Delivery[Delivery City]))</f>
        <v>5</v>
      </c>
      <c r="D1210" s="1" t="s">
        <v>167</v>
      </c>
      <c r="E1210" s="2">
        <v>45170.539583333331</v>
      </c>
      <c r="F1210" s="1" t="s">
        <v>14</v>
      </c>
      <c r="G1210" s="1" t="s">
        <v>55</v>
      </c>
      <c r="H1210" s="20">
        <f>IFERROR(Delivery[[#This Row],[Delivery Time (min)]]/COUNTIFS(Delivery[Driver ID],Delivery[[#This Row],[Driver ID]]),"")</f>
        <v>12.571428571428571</v>
      </c>
      <c r="I1210" s="17" t="str">
        <f>IFERROR((IF(COUNTIFS(Delivery[Driver ID], Delivery[[#This Row],[Driver ID]]) &lt; 16, "Under Utilized","Utilized")), "")</f>
        <v>Under Utilized</v>
      </c>
      <c r="J1210" s="1" t="s">
        <v>34</v>
      </c>
      <c r="K1210" s="1" t="s">
        <v>17</v>
      </c>
      <c r="L1210" s="1">
        <v>176</v>
      </c>
      <c r="M1210" s="1">
        <v>2</v>
      </c>
      <c r="N1210" s="1">
        <f>Delivery[[#This Row],[Delivery Time (min)]]-Delivery[[#This Row],[Delays (min)]]</f>
        <v>174</v>
      </c>
      <c r="O1210" s="1" t="str">
        <f>IF(Delivery[[#This Row],[Delays (min)]]&gt;0,"Delayed", "On time")</f>
        <v>Delayed</v>
      </c>
      <c r="P1210" s="1" t="str">
        <f>IF(Delivery[[#This Row],[Delays (min)]]&gt;15, "Extremely Delayed", IF(Delivery[[#This Row],[Delays (min)]]=0, "On time",  "Delayed"))</f>
        <v>Delayed</v>
      </c>
      <c r="Q1210" s="1">
        <f>COUNTA(_xlfn.UNIQUE(Delivery[Driver ID]))</f>
        <v>100</v>
      </c>
      <c r="R1210" s="1" t="s">
        <v>30</v>
      </c>
      <c r="S1210" s="1">
        <f>COUNTA(_xlfn.UNIQUE(Delivery[Route]))</f>
        <v>5</v>
      </c>
      <c r="T1210" s="1" t="s">
        <v>19</v>
      </c>
      <c r="U1210" s="1" t="s">
        <v>20</v>
      </c>
      <c r="V1210" s="1" t="s">
        <v>37</v>
      </c>
      <c r="W1210" s="2">
        <v>45170.663888888892</v>
      </c>
    </row>
    <row r="1211" spans="1:23" ht="15.75" customHeight="1" x14ac:dyDescent="0.35">
      <c r="A1211" s="1">
        <v>2210</v>
      </c>
      <c r="B1211" s="1" t="s">
        <v>602</v>
      </c>
      <c r="C1211" s="1">
        <f>COUNTA(_xlfn.UNIQUE(Delivery[Delivery City]))</f>
        <v>5</v>
      </c>
      <c r="D1211" s="1" t="s">
        <v>156</v>
      </c>
      <c r="E1211" s="2">
        <v>45171.408333333333</v>
      </c>
      <c r="F1211" s="1" t="s">
        <v>38</v>
      </c>
      <c r="G1211" s="1" t="s">
        <v>76</v>
      </c>
      <c r="H1211" s="20">
        <f>IFERROR(Delivery[[#This Row],[Delivery Time (min)]]/COUNTIFS(Delivery[Driver ID],Delivery[[#This Row],[Driver ID]]),"")</f>
        <v>14</v>
      </c>
      <c r="I1211" s="17" t="str">
        <f>IFERROR((IF(COUNTIFS(Delivery[Driver ID], Delivery[[#This Row],[Driver ID]]) &lt; 16, "Under Utilized","Utilized")), "")</f>
        <v>Under Utilized</v>
      </c>
      <c r="J1211" s="1" t="s">
        <v>23</v>
      </c>
      <c r="K1211" s="1" t="s">
        <v>17</v>
      </c>
      <c r="L1211" s="1">
        <v>210</v>
      </c>
      <c r="M1211" s="1">
        <v>16</v>
      </c>
      <c r="N1211" s="1">
        <f>Delivery[[#This Row],[Delivery Time (min)]]-Delivery[[#This Row],[Delays (min)]]</f>
        <v>194</v>
      </c>
      <c r="O1211" s="1" t="str">
        <f>IF(Delivery[[#This Row],[Delays (min)]]&gt;0,"Delayed", "On time")</f>
        <v>Delayed</v>
      </c>
      <c r="P1211" s="1" t="str">
        <f>IF(Delivery[[#This Row],[Delays (min)]]&gt;15, "Extremely Delayed", IF(Delivery[[#This Row],[Delays (min)]]=0, "On time",  "Delayed"))</f>
        <v>Extremely Delayed</v>
      </c>
      <c r="Q1211" s="1">
        <f>COUNTA(_xlfn.UNIQUE(Delivery[Driver ID]))</f>
        <v>100</v>
      </c>
      <c r="R1211" s="1" t="s">
        <v>25</v>
      </c>
      <c r="S1211" s="1">
        <f>COUNTA(_xlfn.UNIQUE(Delivery[Route]))</f>
        <v>5</v>
      </c>
      <c r="T1211" s="1" t="s">
        <v>40</v>
      </c>
      <c r="U1211" s="1" t="s">
        <v>27</v>
      </c>
      <c r="V1211" s="1" t="s">
        <v>37</v>
      </c>
      <c r="W1211" s="2">
        <v>45170.365972222222</v>
      </c>
    </row>
    <row r="1212" spans="1:23" ht="15.75" customHeight="1" x14ac:dyDescent="0.35">
      <c r="A1212" s="1">
        <v>2211</v>
      </c>
      <c r="B1212" s="1" t="s">
        <v>1225</v>
      </c>
      <c r="C1212" s="1">
        <f>COUNTA(_xlfn.UNIQUE(Delivery[Delivery City]))</f>
        <v>5</v>
      </c>
      <c r="D1212" s="1" t="s">
        <v>154</v>
      </c>
      <c r="E1212" s="2">
        <v>45174.680555555555</v>
      </c>
      <c r="F1212" s="1" t="s">
        <v>14</v>
      </c>
      <c r="G1212" s="1" t="s">
        <v>51</v>
      </c>
      <c r="H1212" s="20">
        <f>IFERROR(Delivery[[#This Row],[Delivery Time (min)]]/COUNTIFS(Delivery[Driver ID],Delivery[[#This Row],[Driver ID]]),"")</f>
        <v>4.9230769230769234</v>
      </c>
      <c r="I1212" s="17" t="str">
        <f>IFERROR((IF(COUNTIFS(Delivery[Driver ID], Delivery[[#This Row],[Driver ID]]) &lt; 16, "Under Utilized","Utilized")), "")</f>
        <v>Under Utilized</v>
      </c>
      <c r="J1212" s="1" t="s">
        <v>16</v>
      </c>
      <c r="K1212" s="1" t="s">
        <v>47</v>
      </c>
      <c r="L1212" s="1">
        <v>64</v>
      </c>
      <c r="M1212" s="1">
        <v>0</v>
      </c>
      <c r="N1212" s="1">
        <f>Delivery[[#This Row],[Delivery Time (min)]]-Delivery[[#This Row],[Delays (min)]]</f>
        <v>64</v>
      </c>
      <c r="O1212" s="1" t="str">
        <f>IF(Delivery[[#This Row],[Delays (min)]]&gt;0,"Delayed", "On time")</f>
        <v>On time</v>
      </c>
      <c r="P1212" s="1" t="str">
        <f>IF(Delivery[[#This Row],[Delays (min)]]&gt;15, "Extremely Delayed", IF(Delivery[[#This Row],[Delays (min)]]=0, "On time",  "Delayed"))</f>
        <v>On time</v>
      </c>
      <c r="Q1212" s="1">
        <f>COUNTA(_xlfn.UNIQUE(Delivery[Driver ID]))</f>
        <v>100</v>
      </c>
      <c r="R1212" s="1" t="s">
        <v>25</v>
      </c>
      <c r="S1212" s="1">
        <f>COUNTA(_xlfn.UNIQUE(Delivery[Route]))</f>
        <v>5</v>
      </c>
      <c r="T1212" s="1" t="s">
        <v>40</v>
      </c>
      <c r="U1212" s="1" t="s">
        <v>20</v>
      </c>
      <c r="V1212" s="1" t="s">
        <v>21</v>
      </c>
      <c r="W1212" s="2">
        <v>45170.601388888892</v>
      </c>
    </row>
    <row r="1213" spans="1:23" ht="15.75" customHeight="1" x14ac:dyDescent="0.35">
      <c r="A1213" s="1">
        <v>2212</v>
      </c>
      <c r="B1213" s="1" t="s">
        <v>1226</v>
      </c>
      <c r="C1213" s="1">
        <f>COUNTA(_xlfn.UNIQUE(Delivery[Delivery City]))</f>
        <v>5</v>
      </c>
      <c r="D1213" s="1" t="s">
        <v>167</v>
      </c>
      <c r="E1213" s="2">
        <v>45170.69027777778</v>
      </c>
      <c r="F1213" s="1" t="s">
        <v>38</v>
      </c>
      <c r="G1213" s="1" t="s">
        <v>75</v>
      </c>
      <c r="H1213" s="20">
        <f>IFERROR(Delivery[[#This Row],[Delivery Time (min)]]/COUNTIFS(Delivery[Driver ID],Delivery[[#This Row],[Driver ID]]),"")</f>
        <v>31.142857142857142</v>
      </c>
      <c r="I1213" s="17" t="str">
        <f>IFERROR((IF(COUNTIFS(Delivery[Driver ID], Delivery[[#This Row],[Driver ID]]) &lt; 16, "Under Utilized","Utilized")), "")</f>
        <v>Under Utilized</v>
      </c>
      <c r="J1213" s="1" t="s">
        <v>23</v>
      </c>
      <c r="K1213" s="1" t="s">
        <v>47</v>
      </c>
      <c r="L1213" s="1">
        <v>218</v>
      </c>
      <c r="M1213" s="1">
        <v>16</v>
      </c>
      <c r="N1213" s="1">
        <f>Delivery[[#This Row],[Delivery Time (min)]]-Delivery[[#This Row],[Delays (min)]]</f>
        <v>202</v>
      </c>
      <c r="O1213" s="1" t="str">
        <f>IF(Delivery[[#This Row],[Delays (min)]]&gt;0,"Delayed", "On time")</f>
        <v>Delayed</v>
      </c>
      <c r="P1213" s="1" t="str">
        <f>IF(Delivery[[#This Row],[Delays (min)]]&gt;15, "Extremely Delayed", IF(Delivery[[#This Row],[Delays (min)]]=0, "On time",  "Delayed"))</f>
        <v>Extremely Delayed</v>
      </c>
      <c r="Q1213" s="1">
        <f>COUNTA(_xlfn.UNIQUE(Delivery[Driver ID]))</f>
        <v>100</v>
      </c>
      <c r="R1213" s="1" t="s">
        <v>25</v>
      </c>
      <c r="S1213" s="1">
        <f>COUNTA(_xlfn.UNIQUE(Delivery[Route]))</f>
        <v>5</v>
      </c>
      <c r="T1213" s="1" t="s">
        <v>26</v>
      </c>
      <c r="U1213" s="1" t="s">
        <v>20</v>
      </c>
      <c r="V1213" s="1" t="s">
        <v>21</v>
      </c>
      <c r="W1213" s="2">
        <v>45170.55972222222</v>
      </c>
    </row>
    <row r="1214" spans="1:23" ht="15.75" customHeight="1" x14ac:dyDescent="0.35">
      <c r="A1214" s="1">
        <v>2213</v>
      </c>
      <c r="B1214" s="1" t="s">
        <v>1227</v>
      </c>
      <c r="C1214" s="1">
        <f>COUNTA(_xlfn.UNIQUE(Delivery[Delivery City]))</f>
        <v>5</v>
      </c>
      <c r="D1214" s="1" t="s">
        <v>154</v>
      </c>
      <c r="E1214" s="2">
        <v>45174.59652777778</v>
      </c>
      <c r="F1214" s="1" t="s">
        <v>14</v>
      </c>
      <c r="G1214" s="1" t="s">
        <v>42</v>
      </c>
      <c r="H1214" s="20">
        <f>IFERROR(Delivery[[#This Row],[Delivery Time (min)]]/COUNTIFS(Delivery[Driver ID],Delivery[[#This Row],[Driver ID]]),"")</f>
        <v>11</v>
      </c>
      <c r="I1214" s="17" t="str">
        <f>IFERROR((IF(COUNTIFS(Delivery[Driver ID], Delivery[[#This Row],[Driver ID]]) &lt; 16, "Under Utilized","Utilized")), "")</f>
        <v>Utilized</v>
      </c>
      <c r="J1214" s="1" t="s">
        <v>34</v>
      </c>
      <c r="K1214" s="1" t="s">
        <v>35</v>
      </c>
      <c r="L1214" s="1">
        <v>198</v>
      </c>
      <c r="M1214" s="1">
        <v>23</v>
      </c>
      <c r="N1214" s="1">
        <f>Delivery[[#This Row],[Delivery Time (min)]]-Delivery[[#This Row],[Delays (min)]]</f>
        <v>175</v>
      </c>
      <c r="O1214" s="1" t="str">
        <f>IF(Delivery[[#This Row],[Delays (min)]]&gt;0,"Delayed", "On time")</f>
        <v>Delayed</v>
      </c>
      <c r="P1214" s="1" t="str">
        <f>IF(Delivery[[#This Row],[Delays (min)]]&gt;15, "Extremely Delayed", IF(Delivery[[#This Row],[Delays (min)]]=0, "On time",  "Delayed"))</f>
        <v>Extremely Delayed</v>
      </c>
      <c r="Q1214" s="1">
        <f>COUNTA(_xlfn.UNIQUE(Delivery[Driver ID]))</f>
        <v>100</v>
      </c>
      <c r="R1214" s="1" t="s">
        <v>25</v>
      </c>
      <c r="S1214" s="1">
        <f>COUNTA(_xlfn.UNIQUE(Delivery[Route]))</f>
        <v>5</v>
      </c>
      <c r="T1214" s="1" t="s">
        <v>32</v>
      </c>
      <c r="U1214" s="1" t="s">
        <v>27</v>
      </c>
      <c r="V1214" s="1" t="s">
        <v>21</v>
      </c>
      <c r="W1214" s="2">
        <v>45170.629166666666</v>
      </c>
    </row>
    <row r="1215" spans="1:23" ht="15.75" customHeight="1" x14ac:dyDescent="0.35">
      <c r="A1215" s="1">
        <v>2214</v>
      </c>
      <c r="B1215" s="1" t="s">
        <v>1228</v>
      </c>
      <c r="C1215" s="1">
        <f>COUNTA(_xlfn.UNIQUE(Delivery[Delivery City]))</f>
        <v>5</v>
      </c>
      <c r="D1215" s="1" t="s">
        <v>167</v>
      </c>
      <c r="E1215" s="2">
        <v>45170.453472222223</v>
      </c>
      <c r="F1215" s="1" t="s">
        <v>38</v>
      </c>
      <c r="G1215" s="1" t="s">
        <v>78</v>
      </c>
      <c r="H1215" s="20">
        <f>IFERROR(Delivery[[#This Row],[Delivery Time (min)]]/COUNTIFS(Delivery[Driver ID],Delivery[[#This Row],[Driver ID]]),"")</f>
        <v>3.6190476190476191</v>
      </c>
      <c r="I1215" s="17" t="str">
        <f>IFERROR((IF(COUNTIFS(Delivery[Driver ID], Delivery[[#This Row],[Driver ID]]) &lt; 16, "Under Utilized","Utilized")), "")</f>
        <v>Utilized</v>
      </c>
      <c r="J1215" s="1" t="s">
        <v>23</v>
      </c>
      <c r="K1215" s="1" t="s">
        <v>17</v>
      </c>
      <c r="L1215" s="1">
        <v>76</v>
      </c>
      <c r="M1215" s="1">
        <v>19</v>
      </c>
      <c r="N1215" s="1">
        <f>Delivery[[#This Row],[Delivery Time (min)]]-Delivery[[#This Row],[Delays (min)]]</f>
        <v>57</v>
      </c>
      <c r="O1215" s="1" t="str">
        <f>IF(Delivery[[#This Row],[Delays (min)]]&gt;0,"Delayed", "On time")</f>
        <v>Delayed</v>
      </c>
      <c r="P1215" s="1" t="str">
        <f>IF(Delivery[[#This Row],[Delays (min)]]&gt;15, "Extremely Delayed", IF(Delivery[[#This Row],[Delays (min)]]=0, "On time",  "Delayed"))</f>
        <v>Extremely Delayed</v>
      </c>
      <c r="Q1215" s="1">
        <f>COUNTA(_xlfn.UNIQUE(Delivery[Driver ID]))</f>
        <v>100</v>
      </c>
      <c r="R1215" s="1" t="s">
        <v>30</v>
      </c>
      <c r="S1215" s="1">
        <f>COUNTA(_xlfn.UNIQUE(Delivery[Route]))</f>
        <v>5</v>
      </c>
      <c r="T1215" s="1" t="s">
        <v>26</v>
      </c>
      <c r="U1215" s="1" t="s">
        <v>36</v>
      </c>
      <c r="V1215" s="1" t="s">
        <v>21</v>
      </c>
      <c r="W1215" s="2">
        <v>45170.494444444441</v>
      </c>
    </row>
    <row r="1216" spans="1:23" ht="15.75" customHeight="1" x14ac:dyDescent="0.35">
      <c r="A1216" s="1">
        <v>2215</v>
      </c>
      <c r="B1216" s="1" t="s">
        <v>1229</v>
      </c>
      <c r="C1216" s="1">
        <f>COUNTA(_xlfn.UNIQUE(Delivery[Delivery City]))</f>
        <v>5</v>
      </c>
      <c r="D1216" s="1" t="s">
        <v>159</v>
      </c>
      <c r="E1216" s="2">
        <v>45176.368055555555</v>
      </c>
      <c r="F1216" s="1" t="s">
        <v>38</v>
      </c>
      <c r="G1216" s="1" t="s">
        <v>80</v>
      </c>
      <c r="H1216" s="20">
        <f>IFERROR(Delivery[[#This Row],[Delivery Time (min)]]/COUNTIFS(Delivery[Driver ID],Delivery[[#This Row],[Driver ID]]),"")</f>
        <v>9.8666666666666671</v>
      </c>
      <c r="I1216" s="17" t="str">
        <f>IFERROR((IF(COUNTIFS(Delivery[Driver ID], Delivery[[#This Row],[Driver ID]]) &lt; 16, "Under Utilized","Utilized")), "")</f>
        <v>Under Utilized</v>
      </c>
      <c r="J1216" s="1" t="s">
        <v>23</v>
      </c>
      <c r="K1216" s="1" t="s">
        <v>29</v>
      </c>
      <c r="L1216" s="1">
        <v>148</v>
      </c>
      <c r="M1216" s="1">
        <v>20</v>
      </c>
      <c r="N1216" s="1">
        <f>Delivery[[#This Row],[Delivery Time (min)]]-Delivery[[#This Row],[Delays (min)]]</f>
        <v>128</v>
      </c>
      <c r="O1216" s="1" t="str">
        <f>IF(Delivery[[#This Row],[Delays (min)]]&gt;0,"Delayed", "On time")</f>
        <v>Delayed</v>
      </c>
      <c r="P1216" s="1" t="str">
        <f>IF(Delivery[[#This Row],[Delays (min)]]&gt;15, "Extremely Delayed", IF(Delivery[[#This Row],[Delays (min)]]=0, "On time",  "Delayed"))</f>
        <v>Extremely Delayed</v>
      </c>
      <c r="Q1216" s="1">
        <f>COUNTA(_xlfn.UNIQUE(Delivery[Driver ID]))</f>
        <v>100</v>
      </c>
      <c r="R1216" s="1" t="s">
        <v>30</v>
      </c>
      <c r="S1216" s="1">
        <f>COUNTA(_xlfn.UNIQUE(Delivery[Route]))</f>
        <v>5</v>
      </c>
      <c r="T1216" s="1" t="s">
        <v>40</v>
      </c>
      <c r="U1216" s="1" t="s">
        <v>36</v>
      </c>
      <c r="V1216" s="1" t="s">
        <v>37</v>
      </c>
      <c r="W1216" s="2">
        <v>45170.464583333334</v>
      </c>
    </row>
    <row r="1217" spans="1:23" ht="15.75" customHeight="1" x14ac:dyDescent="0.35">
      <c r="A1217" s="1">
        <v>2216</v>
      </c>
      <c r="B1217" s="1" t="s">
        <v>1230</v>
      </c>
      <c r="C1217" s="1">
        <f>COUNTA(_xlfn.UNIQUE(Delivery[Delivery City]))</f>
        <v>5</v>
      </c>
      <c r="D1217" s="1" t="s">
        <v>154</v>
      </c>
      <c r="E1217" s="2">
        <v>45177.441666666666</v>
      </c>
      <c r="F1217" s="1" t="s">
        <v>38</v>
      </c>
      <c r="G1217" s="1" t="s">
        <v>128</v>
      </c>
      <c r="H1217" s="20">
        <f>IFERROR(Delivery[[#This Row],[Delivery Time (min)]]/COUNTIFS(Delivery[Driver ID],Delivery[[#This Row],[Driver ID]]),"")</f>
        <v>13.416666666666666</v>
      </c>
      <c r="I1217" s="17" t="str">
        <f>IFERROR((IF(COUNTIFS(Delivery[Driver ID], Delivery[[#This Row],[Driver ID]]) &lt; 16, "Under Utilized","Utilized")), "")</f>
        <v>Under Utilized</v>
      </c>
      <c r="J1217" s="1" t="s">
        <v>34</v>
      </c>
      <c r="K1217" s="1" t="s">
        <v>29</v>
      </c>
      <c r="L1217" s="1">
        <v>161</v>
      </c>
      <c r="M1217" s="1">
        <v>3</v>
      </c>
      <c r="N1217" s="1">
        <f>Delivery[[#This Row],[Delivery Time (min)]]-Delivery[[#This Row],[Delays (min)]]</f>
        <v>158</v>
      </c>
      <c r="O1217" s="1" t="str">
        <f>IF(Delivery[[#This Row],[Delays (min)]]&gt;0,"Delayed", "On time")</f>
        <v>Delayed</v>
      </c>
      <c r="P1217" s="1" t="str">
        <f>IF(Delivery[[#This Row],[Delays (min)]]&gt;15, "Extremely Delayed", IF(Delivery[[#This Row],[Delays (min)]]=0, "On time",  "Delayed"))</f>
        <v>Delayed</v>
      </c>
      <c r="Q1217" s="1">
        <f>COUNTA(_xlfn.UNIQUE(Delivery[Driver ID]))</f>
        <v>100</v>
      </c>
      <c r="R1217" s="1" t="s">
        <v>25</v>
      </c>
      <c r="S1217" s="1">
        <f>COUNTA(_xlfn.UNIQUE(Delivery[Route]))</f>
        <v>5</v>
      </c>
      <c r="T1217" s="1" t="s">
        <v>40</v>
      </c>
      <c r="U1217" s="1" t="s">
        <v>36</v>
      </c>
      <c r="V1217" s="1" t="s">
        <v>37</v>
      </c>
      <c r="W1217" s="2">
        <v>45170.69027777778</v>
      </c>
    </row>
    <row r="1218" spans="1:23" ht="15.75" customHeight="1" x14ac:dyDescent="0.35">
      <c r="A1218" s="1">
        <v>2217</v>
      </c>
      <c r="B1218" s="1" t="s">
        <v>1231</v>
      </c>
      <c r="C1218" s="1">
        <f>COUNTA(_xlfn.UNIQUE(Delivery[Delivery City]))</f>
        <v>5</v>
      </c>
      <c r="D1218" s="1" t="s">
        <v>156</v>
      </c>
      <c r="E1218" s="2">
        <v>45177.652777777781</v>
      </c>
      <c r="F1218" s="1" t="s">
        <v>38</v>
      </c>
      <c r="G1218" s="1" t="s">
        <v>126</v>
      </c>
      <c r="H1218" s="20">
        <f>IFERROR(Delivery[[#This Row],[Delivery Time (min)]]/COUNTIFS(Delivery[Driver ID],Delivery[[#This Row],[Driver ID]]),"")</f>
        <v>7.117647058823529</v>
      </c>
      <c r="I1218" s="17" t="str">
        <f>IFERROR((IF(COUNTIFS(Delivery[Driver ID], Delivery[[#This Row],[Driver ID]]) &lt; 16, "Under Utilized","Utilized")), "")</f>
        <v>Utilized</v>
      </c>
      <c r="J1218" s="1" t="s">
        <v>34</v>
      </c>
      <c r="K1218" s="1" t="s">
        <v>17</v>
      </c>
      <c r="L1218" s="1">
        <v>121</v>
      </c>
      <c r="M1218" s="1">
        <v>10</v>
      </c>
      <c r="N1218" s="1">
        <f>Delivery[[#This Row],[Delivery Time (min)]]-Delivery[[#This Row],[Delays (min)]]</f>
        <v>111</v>
      </c>
      <c r="O1218" s="1" t="str">
        <f>IF(Delivery[[#This Row],[Delays (min)]]&gt;0,"Delayed", "On time")</f>
        <v>Delayed</v>
      </c>
      <c r="P1218" s="1" t="str">
        <f>IF(Delivery[[#This Row],[Delays (min)]]&gt;15, "Extremely Delayed", IF(Delivery[[#This Row],[Delays (min)]]=0, "On time",  "Delayed"))</f>
        <v>Delayed</v>
      </c>
      <c r="Q1218" s="1">
        <f>COUNTA(_xlfn.UNIQUE(Delivery[Driver ID]))</f>
        <v>100</v>
      </c>
      <c r="R1218" s="1" t="s">
        <v>25</v>
      </c>
      <c r="S1218" s="1">
        <f>COUNTA(_xlfn.UNIQUE(Delivery[Route]))</f>
        <v>5</v>
      </c>
      <c r="T1218" s="1" t="s">
        <v>43</v>
      </c>
      <c r="U1218" s="1" t="s">
        <v>27</v>
      </c>
      <c r="V1218" s="1" t="s">
        <v>21</v>
      </c>
      <c r="W1218" s="2">
        <v>45170.492361111108</v>
      </c>
    </row>
    <row r="1219" spans="1:23" ht="15.75" customHeight="1" x14ac:dyDescent="0.35">
      <c r="A1219" s="1">
        <v>2218</v>
      </c>
      <c r="B1219" s="1" t="s">
        <v>1232</v>
      </c>
      <c r="C1219" s="1">
        <f>COUNTA(_xlfn.UNIQUE(Delivery[Delivery City]))</f>
        <v>5</v>
      </c>
      <c r="D1219" s="1" t="s">
        <v>167</v>
      </c>
      <c r="E1219" s="2">
        <v>45175.495138888888</v>
      </c>
      <c r="F1219" s="1" t="s">
        <v>14</v>
      </c>
      <c r="G1219" s="1" t="s">
        <v>28</v>
      </c>
      <c r="H1219" s="20">
        <f>IFERROR(Delivery[[#This Row],[Delivery Time (min)]]/COUNTIFS(Delivery[Driver ID],Delivery[[#This Row],[Driver ID]]),"")</f>
        <v>9.6666666666666661</v>
      </c>
      <c r="I1219" s="17" t="str">
        <f>IFERROR((IF(COUNTIFS(Delivery[Driver ID], Delivery[[#This Row],[Driver ID]]) &lt; 16, "Under Utilized","Utilized")), "")</f>
        <v>Under Utilized</v>
      </c>
      <c r="J1219" s="1" t="s">
        <v>34</v>
      </c>
      <c r="K1219" s="1" t="s">
        <v>17</v>
      </c>
      <c r="L1219" s="1">
        <v>145</v>
      </c>
      <c r="M1219" s="1">
        <v>9</v>
      </c>
      <c r="N1219" s="1">
        <f>Delivery[[#This Row],[Delivery Time (min)]]-Delivery[[#This Row],[Delays (min)]]</f>
        <v>136</v>
      </c>
      <c r="O1219" s="1" t="str">
        <f>IF(Delivery[[#This Row],[Delays (min)]]&gt;0,"Delayed", "On time")</f>
        <v>Delayed</v>
      </c>
      <c r="P1219" s="1" t="str">
        <f>IF(Delivery[[#This Row],[Delays (min)]]&gt;15, "Extremely Delayed", IF(Delivery[[#This Row],[Delays (min)]]=0, "On time",  "Delayed"))</f>
        <v>Delayed</v>
      </c>
      <c r="Q1219" s="1">
        <f>COUNTA(_xlfn.UNIQUE(Delivery[Driver ID]))</f>
        <v>100</v>
      </c>
      <c r="R1219" s="1" t="s">
        <v>30</v>
      </c>
      <c r="S1219" s="1">
        <f>COUNTA(_xlfn.UNIQUE(Delivery[Route]))</f>
        <v>5</v>
      </c>
      <c r="T1219" s="1" t="s">
        <v>32</v>
      </c>
      <c r="U1219" s="1" t="s">
        <v>36</v>
      </c>
      <c r="V1219" s="1" t="s">
        <v>37</v>
      </c>
      <c r="W1219" s="2">
        <v>45170.65347222222</v>
      </c>
    </row>
    <row r="1220" spans="1:23" ht="15.75" customHeight="1" x14ac:dyDescent="0.35">
      <c r="A1220" s="1">
        <v>2219</v>
      </c>
      <c r="B1220" s="1" t="s">
        <v>1233</v>
      </c>
      <c r="C1220" s="1">
        <f>COUNTA(_xlfn.UNIQUE(Delivery[Delivery City]))</f>
        <v>5</v>
      </c>
      <c r="D1220" s="1" t="s">
        <v>156</v>
      </c>
      <c r="E1220" s="2">
        <v>45176.680555555555</v>
      </c>
      <c r="F1220" s="1" t="s">
        <v>14</v>
      </c>
      <c r="G1220" s="1" t="s">
        <v>74</v>
      </c>
      <c r="H1220" s="20">
        <f>IFERROR(Delivery[[#This Row],[Delivery Time (min)]]/COUNTIFS(Delivery[Driver ID],Delivery[[#This Row],[Driver ID]]),"")</f>
        <v>12.222222222222221</v>
      </c>
      <c r="I1220" s="17" t="str">
        <f>IFERROR((IF(COUNTIFS(Delivery[Driver ID], Delivery[[#This Row],[Driver ID]]) &lt; 16, "Under Utilized","Utilized")), "")</f>
        <v>Utilized</v>
      </c>
      <c r="J1220" s="1" t="s">
        <v>34</v>
      </c>
      <c r="K1220" s="1" t="s">
        <v>29</v>
      </c>
      <c r="L1220" s="1">
        <v>220</v>
      </c>
      <c r="M1220" s="1">
        <v>22</v>
      </c>
      <c r="N1220" s="1">
        <f>Delivery[[#This Row],[Delivery Time (min)]]-Delivery[[#This Row],[Delays (min)]]</f>
        <v>198</v>
      </c>
      <c r="O1220" s="1" t="str">
        <f>IF(Delivery[[#This Row],[Delays (min)]]&gt;0,"Delayed", "On time")</f>
        <v>Delayed</v>
      </c>
      <c r="P1220" s="1" t="str">
        <f>IF(Delivery[[#This Row],[Delays (min)]]&gt;15, "Extremely Delayed", IF(Delivery[[#This Row],[Delays (min)]]=0, "On time",  "Delayed"))</f>
        <v>Extremely Delayed</v>
      </c>
      <c r="Q1220" s="1">
        <f>COUNTA(_xlfn.UNIQUE(Delivery[Driver ID]))</f>
        <v>100</v>
      </c>
      <c r="R1220" s="1" t="s">
        <v>18</v>
      </c>
      <c r="S1220" s="1">
        <f>COUNTA(_xlfn.UNIQUE(Delivery[Route]))</f>
        <v>5</v>
      </c>
      <c r="T1220" s="1" t="s">
        <v>32</v>
      </c>
      <c r="U1220" s="1" t="s">
        <v>20</v>
      </c>
      <c r="V1220" s="1" t="s">
        <v>41</v>
      </c>
      <c r="W1220" s="2">
        <v>45170.62777777778</v>
      </c>
    </row>
    <row r="1221" spans="1:23" ht="15.75" customHeight="1" x14ac:dyDescent="0.35">
      <c r="A1221" s="1">
        <v>2220</v>
      </c>
      <c r="B1221" s="1" t="s">
        <v>1234</v>
      </c>
      <c r="C1221" s="1">
        <f>COUNTA(_xlfn.UNIQUE(Delivery[Delivery City]))</f>
        <v>5</v>
      </c>
      <c r="D1221" s="1" t="s">
        <v>167</v>
      </c>
      <c r="E1221" s="2">
        <v>45176.595833333333</v>
      </c>
      <c r="F1221" s="1" t="s">
        <v>14</v>
      </c>
      <c r="G1221" s="1" t="s">
        <v>128</v>
      </c>
      <c r="H1221" s="20">
        <f>IFERROR(Delivery[[#This Row],[Delivery Time (min)]]/COUNTIFS(Delivery[Driver ID],Delivery[[#This Row],[Driver ID]]),"")</f>
        <v>18.25</v>
      </c>
      <c r="I1221" s="17" t="str">
        <f>IFERROR((IF(COUNTIFS(Delivery[Driver ID], Delivery[[#This Row],[Driver ID]]) &lt; 16, "Under Utilized","Utilized")), "")</f>
        <v>Under Utilized</v>
      </c>
      <c r="J1221" s="1" t="s">
        <v>34</v>
      </c>
      <c r="K1221" s="1" t="s">
        <v>29</v>
      </c>
      <c r="L1221" s="1">
        <v>219</v>
      </c>
      <c r="M1221" s="1">
        <v>21</v>
      </c>
      <c r="N1221" s="1">
        <f>Delivery[[#This Row],[Delivery Time (min)]]-Delivery[[#This Row],[Delays (min)]]</f>
        <v>198</v>
      </c>
      <c r="O1221" s="1" t="str">
        <f>IF(Delivery[[#This Row],[Delays (min)]]&gt;0,"Delayed", "On time")</f>
        <v>Delayed</v>
      </c>
      <c r="P1221" s="1" t="str">
        <f>IF(Delivery[[#This Row],[Delays (min)]]&gt;15, "Extremely Delayed", IF(Delivery[[#This Row],[Delays (min)]]=0, "On time",  "Delayed"))</f>
        <v>Extremely Delayed</v>
      </c>
      <c r="Q1221" s="1">
        <f>COUNTA(_xlfn.UNIQUE(Delivery[Driver ID]))</f>
        <v>100</v>
      </c>
      <c r="R1221" s="1" t="s">
        <v>25</v>
      </c>
      <c r="S1221" s="1">
        <f>COUNTA(_xlfn.UNIQUE(Delivery[Route]))</f>
        <v>5</v>
      </c>
      <c r="T1221" s="1" t="s">
        <v>32</v>
      </c>
      <c r="U1221" s="1" t="s">
        <v>20</v>
      </c>
      <c r="V1221" s="1" t="s">
        <v>37</v>
      </c>
      <c r="W1221" s="2">
        <v>45170.730555555558</v>
      </c>
    </row>
    <row r="1222" spans="1:23" ht="15.75" customHeight="1" x14ac:dyDescent="0.35">
      <c r="A1222" s="1">
        <v>2221</v>
      </c>
      <c r="B1222" s="1" t="s">
        <v>463</v>
      </c>
      <c r="C1222" s="1">
        <f>COUNTA(_xlfn.UNIQUE(Delivery[Delivery City]))</f>
        <v>5</v>
      </c>
      <c r="D1222" s="1" t="s">
        <v>156</v>
      </c>
      <c r="E1222" s="2">
        <v>45171.53402777778</v>
      </c>
      <c r="F1222" s="1" t="s">
        <v>38</v>
      </c>
      <c r="G1222" s="1" t="s">
        <v>90</v>
      </c>
      <c r="H1222" s="20">
        <f>IFERROR(Delivery[[#This Row],[Delivery Time (min)]]/COUNTIFS(Delivery[Driver ID],Delivery[[#This Row],[Driver ID]]),"")</f>
        <v>15.5</v>
      </c>
      <c r="I1222" s="17" t="str">
        <f>IFERROR((IF(COUNTIFS(Delivery[Driver ID], Delivery[[#This Row],[Driver ID]]) &lt; 16, "Under Utilized","Utilized")), "")</f>
        <v>Under Utilized</v>
      </c>
      <c r="J1222" s="1" t="s">
        <v>23</v>
      </c>
      <c r="K1222" s="1" t="s">
        <v>29</v>
      </c>
      <c r="L1222" s="1">
        <v>186</v>
      </c>
      <c r="M1222" s="1">
        <v>17</v>
      </c>
      <c r="N1222" s="1">
        <f>Delivery[[#This Row],[Delivery Time (min)]]-Delivery[[#This Row],[Delays (min)]]</f>
        <v>169</v>
      </c>
      <c r="O1222" s="1" t="str">
        <f>IF(Delivery[[#This Row],[Delays (min)]]&gt;0,"Delayed", "On time")</f>
        <v>Delayed</v>
      </c>
      <c r="P1222" s="1" t="str">
        <f>IF(Delivery[[#This Row],[Delays (min)]]&gt;15, "Extremely Delayed", IF(Delivery[[#This Row],[Delays (min)]]=0, "On time",  "Delayed"))</f>
        <v>Extremely Delayed</v>
      </c>
      <c r="Q1222" s="1">
        <f>COUNTA(_xlfn.UNIQUE(Delivery[Driver ID]))</f>
        <v>100</v>
      </c>
      <c r="R1222" s="1" t="s">
        <v>30</v>
      </c>
      <c r="S1222" s="1">
        <f>COUNTA(_xlfn.UNIQUE(Delivery[Route]))</f>
        <v>5</v>
      </c>
      <c r="T1222" s="1" t="s">
        <v>32</v>
      </c>
      <c r="U1222" s="1" t="s">
        <v>36</v>
      </c>
      <c r="V1222" s="1" t="s">
        <v>37</v>
      </c>
      <c r="W1222" s="2">
        <v>45170.48333333333</v>
      </c>
    </row>
    <row r="1223" spans="1:23" ht="15.75" customHeight="1" x14ac:dyDescent="0.35">
      <c r="A1223" s="1">
        <v>2222</v>
      </c>
      <c r="B1223" s="1" t="s">
        <v>1235</v>
      </c>
      <c r="C1223" s="1">
        <f>COUNTA(_xlfn.UNIQUE(Delivery[Delivery City]))</f>
        <v>5</v>
      </c>
      <c r="D1223" s="1" t="s">
        <v>159</v>
      </c>
      <c r="E1223" s="2">
        <v>45172.615277777775</v>
      </c>
      <c r="F1223" s="1" t="s">
        <v>38</v>
      </c>
      <c r="G1223" s="1" t="s">
        <v>60</v>
      </c>
      <c r="H1223" s="20">
        <f>IFERROR(Delivery[[#This Row],[Delivery Time (min)]]/COUNTIFS(Delivery[Driver ID],Delivery[[#This Row],[Driver ID]]),"")</f>
        <v>13.470588235294118</v>
      </c>
      <c r="I1223" s="17" t="str">
        <f>IFERROR((IF(COUNTIFS(Delivery[Driver ID], Delivery[[#This Row],[Driver ID]]) &lt; 16, "Under Utilized","Utilized")), "")</f>
        <v>Utilized</v>
      </c>
      <c r="J1223" s="1" t="s">
        <v>34</v>
      </c>
      <c r="K1223" s="1" t="s">
        <v>17</v>
      </c>
      <c r="L1223" s="1">
        <v>229</v>
      </c>
      <c r="M1223" s="1">
        <v>18</v>
      </c>
      <c r="N1223" s="1">
        <f>Delivery[[#This Row],[Delivery Time (min)]]-Delivery[[#This Row],[Delays (min)]]</f>
        <v>211</v>
      </c>
      <c r="O1223" s="1" t="str">
        <f>IF(Delivery[[#This Row],[Delays (min)]]&gt;0,"Delayed", "On time")</f>
        <v>Delayed</v>
      </c>
      <c r="P1223" s="1" t="str">
        <f>IF(Delivery[[#This Row],[Delays (min)]]&gt;15, "Extremely Delayed", IF(Delivery[[#This Row],[Delays (min)]]=0, "On time",  "Delayed"))</f>
        <v>Extremely Delayed</v>
      </c>
      <c r="Q1223" s="1">
        <f>COUNTA(_xlfn.UNIQUE(Delivery[Driver ID]))</f>
        <v>100</v>
      </c>
      <c r="R1223" s="1" t="s">
        <v>18</v>
      </c>
      <c r="S1223" s="1">
        <f>COUNTA(_xlfn.UNIQUE(Delivery[Route]))</f>
        <v>5</v>
      </c>
      <c r="T1223" s="1" t="s">
        <v>32</v>
      </c>
      <c r="U1223" s="1" t="s">
        <v>36</v>
      </c>
      <c r="V1223" s="1" t="s">
        <v>21</v>
      </c>
      <c r="W1223" s="2">
        <v>45170.418749999997</v>
      </c>
    </row>
    <row r="1224" spans="1:23" ht="15.75" customHeight="1" x14ac:dyDescent="0.35">
      <c r="A1224" s="1">
        <v>2223</v>
      </c>
      <c r="B1224" s="1" t="s">
        <v>1236</v>
      </c>
      <c r="C1224" s="1">
        <f>COUNTA(_xlfn.UNIQUE(Delivery[Delivery City]))</f>
        <v>5</v>
      </c>
      <c r="D1224" s="1" t="s">
        <v>154</v>
      </c>
      <c r="E1224" s="2">
        <v>45172.470833333333</v>
      </c>
      <c r="F1224" s="1" t="s">
        <v>14</v>
      </c>
      <c r="G1224" s="1" t="s">
        <v>113</v>
      </c>
      <c r="H1224" s="20">
        <f>IFERROR(Delivery[[#This Row],[Delivery Time (min)]]/COUNTIFS(Delivery[Driver ID],Delivery[[#This Row],[Driver ID]]),"")</f>
        <v>6.833333333333333</v>
      </c>
      <c r="I1224" s="17" t="str">
        <f>IFERROR((IF(COUNTIFS(Delivery[Driver ID], Delivery[[#This Row],[Driver ID]]) &lt; 16, "Under Utilized","Utilized")), "")</f>
        <v>Utilized</v>
      </c>
      <c r="J1224" s="1" t="s">
        <v>34</v>
      </c>
      <c r="K1224" s="1" t="s">
        <v>47</v>
      </c>
      <c r="L1224" s="1">
        <v>123</v>
      </c>
      <c r="M1224" s="1">
        <v>19</v>
      </c>
      <c r="N1224" s="1">
        <f>Delivery[[#This Row],[Delivery Time (min)]]-Delivery[[#This Row],[Delays (min)]]</f>
        <v>104</v>
      </c>
      <c r="O1224" s="1" t="str">
        <f>IF(Delivery[[#This Row],[Delays (min)]]&gt;0,"Delayed", "On time")</f>
        <v>Delayed</v>
      </c>
      <c r="P1224" s="1" t="str">
        <f>IF(Delivery[[#This Row],[Delays (min)]]&gt;15, "Extremely Delayed", IF(Delivery[[#This Row],[Delays (min)]]=0, "On time",  "Delayed"))</f>
        <v>Extremely Delayed</v>
      </c>
      <c r="Q1224" s="1">
        <f>COUNTA(_xlfn.UNIQUE(Delivery[Driver ID]))</f>
        <v>100</v>
      </c>
      <c r="R1224" s="1" t="s">
        <v>25</v>
      </c>
      <c r="S1224" s="1">
        <f>COUNTA(_xlfn.UNIQUE(Delivery[Route]))</f>
        <v>5</v>
      </c>
      <c r="T1224" s="1" t="s">
        <v>43</v>
      </c>
      <c r="U1224" s="1" t="s">
        <v>36</v>
      </c>
      <c r="V1224" s="1" t="s">
        <v>37</v>
      </c>
      <c r="W1224" s="2">
        <v>45170.354166666664</v>
      </c>
    </row>
    <row r="1225" spans="1:23" ht="15.75" customHeight="1" x14ac:dyDescent="0.35">
      <c r="A1225" s="1">
        <v>2224</v>
      </c>
      <c r="B1225" s="1" t="s">
        <v>1237</v>
      </c>
      <c r="C1225" s="1">
        <f>COUNTA(_xlfn.UNIQUE(Delivery[Delivery City]))</f>
        <v>5</v>
      </c>
      <c r="D1225" s="1" t="s">
        <v>154</v>
      </c>
      <c r="E1225" s="2">
        <v>45172.402083333334</v>
      </c>
      <c r="F1225" s="1" t="s">
        <v>14</v>
      </c>
      <c r="G1225" s="1" t="s">
        <v>100</v>
      </c>
      <c r="H1225" s="20">
        <f>IFERROR(Delivery[[#This Row],[Delivery Time (min)]]/COUNTIFS(Delivery[Driver ID],Delivery[[#This Row],[Driver ID]]),"")</f>
        <v>13.538461538461538</v>
      </c>
      <c r="I1225" s="17" t="str">
        <f>IFERROR((IF(COUNTIFS(Delivery[Driver ID], Delivery[[#This Row],[Driver ID]]) &lt; 16, "Under Utilized","Utilized")), "")</f>
        <v>Under Utilized</v>
      </c>
      <c r="J1225" s="1" t="s">
        <v>34</v>
      </c>
      <c r="K1225" s="1" t="s">
        <v>35</v>
      </c>
      <c r="L1225" s="1">
        <v>176</v>
      </c>
      <c r="M1225" s="1">
        <v>12</v>
      </c>
      <c r="N1225" s="1">
        <f>Delivery[[#This Row],[Delivery Time (min)]]-Delivery[[#This Row],[Delays (min)]]</f>
        <v>164</v>
      </c>
      <c r="O1225" s="1" t="str">
        <f>IF(Delivery[[#This Row],[Delays (min)]]&gt;0,"Delayed", "On time")</f>
        <v>Delayed</v>
      </c>
      <c r="P1225" s="1" t="str">
        <f>IF(Delivery[[#This Row],[Delays (min)]]&gt;15, "Extremely Delayed", IF(Delivery[[#This Row],[Delays (min)]]=0, "On time",  "Delayed"))</f>
        <v>Delayed</v>
      </c>
      <c r="Q1225" s="1">
        <f>COUNTA(_xlfn.UNIQUE(Delivery[Driver ID]))</f>
        <v>100</v>
      </c>
      <c r="R1225" s="1" t="s">
        <v>25</v>
      </c>
      <c r="S1225" s="1">
        <f>COUNTA(_xlfn.UNIQUE(Delivery[Route]))</f>
        <v>5</v>
      </c>
      <c r="T1225" s="1" t="s">
        <v>40</v>
      </c>
      <c r="U1225" s="1" t="s">
        <v>36</v>
      </c>
      <c r="V1225" s="1" t="s">
        <v>21</v>
      </c>
      <c r="W1225" s="2">
        <v>45170.477777777778</v>
      </c>
    </row>
    <row r="1226" spans="1:23" ht="15.75" customHeight="1" x14ac:dyDescent="0.35">
      <c r="A1226" s="1">
        <v>2225</v>
      </c>
      <c r="B1226" s="1" t="s">
        <v>1238</v>
      </c>
      <c r="C1226" s="1">
        <f>COUNTA(_xlfn.UNIQUE(Delivery[Delivery City]))</f>
        <v>5</v>
      </c>
      <c r="D1226" s="1" t="s">
        <v>167</v>
      </c>
      <c r="E1226" s="2">
        <v>45172.618750000001</v>
      </c>
      <c r="F1226" s="1" t="s">
        <v>14</v>
      </c>
      <c r="G1226" s="1" t="s">
        <v>76</v>
      </c>
      <c r="H1226" s="20">
        <f>IFERROR(Delivery[[#This Row],[Delivery Time (min)]]/COUNTIFS(Delivery[Driver ID],Delivery[[#This Row],[Driver ID]]),"")</f>
        <v>9.4</v>
      </c>
      <c r="I1226" s="17" t="str">
        <f>IFERROR((IF(COUNTIFS(Delivery[Driver ID], Delivery[[#This Row],[Driver ID]]) &lt; 16, "Under Utilized","Utilized")), "")</f>
        <v>Under Utilized</v>
      </c>
      <c r="J1226" s="1" t="s">
        <v>23</v>
      </c>
      <c r="K1226" s="1" t="s">
        <v>29</v>
      </c>
      <c r="L1226" s="1">
        <v>141</v>
      </c>
      <c r="M1226" s="1">
        <v>29</v>
      </c>
      <c r="N1226" s="1">
        <f>Delivery[[#This Row],[Delivery Time (min)]]-Delivery[[#This Row],[Delays (min)]]</f>
        <v>112</v>
      </c>
      <c r="O1226" s="1" t="str">
        <f>IF(Delivery[[#This Row],[Delays (min)]]&gt;0,"Delayed", "On time")</f>
        <v>Delayed</v>
      </c>
      <c r="P1226" s="1" t="str">
        <f>IF(Delivery[[#This Row],[Delays (min)]]&gt;15, "Extremely Delayed", IF(Delivery[[#This Row],[Delays (min)]]=0, "On time",  "Delayed"))</f>
        <v>Extremely Delayed</v>
      </c>
      <c r="Q1226" s="1">
        <f>COUNTA(_xlfn.UNIQUE(Delivery[Driver ID]))</f>
        <v>100</v>
      </c>
      <c r="R1226" s="1" t="s">
        <v>30</v>
      </c>
      <c r="S1226" s="1">
        <f>COUNTA(_xlfn.UNIQUE(Delivery[Route]))</f>
        <v>5</v>
      </c>
      <c r="T1226" s="1" t="s">
        <v>32</v>
      </c>
      <c r="U1226" s="1" t="s">
        <v>20</v>
      </c>
      <c r="V1226" s="1" t="s">
        <v>41</v>
      </c>
      <c r="W1226" s="2">
        <v>45170.573611111111</v>
      </c>
    </row>
    <row r="1227" spans="1:23" ht="15.75" customHeight="1" x14ac:dyDescent="0.35">
      <c r="A1227" s="1">
        <v>2226</v>
      </c>
      <c r="B1227" s="1" t="s">
        <v>956</v>
      </c>
      <c r="C1227" s="1">
        <f>COUNTA(_xlfn.UNIQUE(Delivery[Delivery City]))</f>
        <v>5</v>
      </c>
      <c r="D1227" s="1" t="s">
        <v>150</v>
      </c>
      <c r="E1227" s="2">
        <v>45173.419444444444</v>
      </c>
      <c r="F1227" s="1" t="s">
        <v>14</v>
      </c>
      <c r="G1227" s="1" t="s">
        <v>104</v>
      </c>
      <c r="H1227" s="20">
        <f>IFERROR(Delivery[[#This Row],[Delivery Time (min)]]/COUNTIFS(Delivery[Driver ID],Delivery[[#This Row],[Driver ID]]),"")</f>
        <v>8.0952380952380949</v>
      </c>
      <c r="I1227" s="17" t="str">
        <f>IFERROR((IF(COUNTIFS(Delivery[Driver ID], Delivery[[#This Row],[Driver ID]]) &lt; 16, "Under Utilized","Utilized")), "")</f>
        <v>Utilized</v>
      </c>
      <c r="J1227" s="1" t="s">
        <v>23</v>
      </c>
      <c r="K1227" s="1" t="s">
        <v>24</v>
      </c>
      <c r="L1227" s="1">
        <v>170</v>
      </c>
      <c r="M1227" s="1">
        <v>23</v>
      </c>
      <c r="N1227" s="1">
        <f>Delivery[[#This Row],[Delivery Time (min)]]-Delivery[[#This Row],[Delays (min)]]</f>
        <v>147</v>
      </c>
      <c r="O1227" s="1" t="str">
        <f>IF(Delivery[[#This Row],[Delays (min)]]&gt;0,"Delayed", "On time")</f>
        <v>Delayed</v>
      </c>
      <c r="P1227" s="1" t="str">
        <f>IF(Delivery[[#This Row],[Delays (min)]]&gt;15, "Extremely Delayed", IF(Delivery[[#This Row],[Delays (min)]]=0, "On time",  "Delayed"))</f>
        <v>Extremely Delayed</v>
      </c>
      <c r="Q1227" s="1">
        <f>COUNTA(_xlfn.UNIQUE(Delivery[Driver ID]))</f>
        <v>100</v>
      </c>
      <c r="R1227" s="1" t="s">
        <v>18</v>
      </c>
      <c r="S1227" s="1">
        <f>COUNTA(_xlfn.UNIQUE(Delivery[Route]))</f>
        <v>5</v>
      </c>
      <c r="T1227" s="1" t="s">
        <v>43</v>
      </c>
      <c r="U1227" s="1" t="s">
        <v>27</v>
      </c>
      <c r="V1227" s="1" t="s">
        <v>21</v>
      </c>
      <c r="W1227" s="2">
        <v>45170.385416666664</v>
      </c>
    </row>
    <row r="1228" spans="1:23" ht="15.75" customHeight="1" x14ac:dyDescent="0.35">
      <c r="A1228" s="1">
        <v>2227</v>
      </c>
      <c r="B1228" s="1" t="s">
        <v>272</v>
      </c>
      <c r="C1228" s="1">
        <f>COUNTA(_xlfn.UNIQUE(Delivery[Delivery City]))</f>
        <v>5</v>
      </c>
      <c r="D1228" s="1" t="s">
        <v>156</v>
      </c>
      <c r="E1228" s="2">
        <v>45174.417361111111</v>
      </c>
      <c r="F1228" s="1" t="s">
        <v>14</v>
      </c>
      <c r="G1228" s="1" t="s">
        <v>45</v>
      </c>
      <c r="H1228" s="20">
        <f>IFERROR(Delivery[[#This Row],[Delivery Time (min)]]/COUNTIFS(Delivery[Driver ID],Delivery[[#This Row],[Driver ID]]),"")</f>
        <v>5.875</v>
      </c>
      <c r="I1228" s="17" t="str">
        <f>IFERROR((IF(COUNTIFS(Delivery[Driver ID], Delivery[[#This Row],[Driver ID]]) &lt; 16, "Under Utilized","Utilized")), "")</f>
        <v>Utilized</v>
      </c>
      <c r="J1228" s="1" t="s">
        <v>16</v>
      </c>
      <c r="K1228" s="1" t="s">
        <v>35</v>
      </c>
      <c r="L1228" s="1">
        <v>94</v>
      </c>
      <c r="M1228" s="1">
        <v>19</v>
      </c>
      <c r="N1228" s="1">
        <f>Delivery[[#This Row],[Delivery Time (min)]]-Delivery[[#This Row],[Delays (min)]]</f>
        <v>75</v>
      </c>
      <c r="O1228" s="1" t="str">
        <f>IF(Delivery[[#This Row],[Delays (min)]]&gt;0,"Delayed", "On time")</f>
        <v>Delayed</v>
      </c>
      <c r="P1228" s="1" t="str">
        <f>IF(Delivery[[#This Row],[Delays (min)]]&gt;15, "Extremely Delayed", IF(Delivery[[#This Row],[Delays (min)]]=0, "On time",  "Delayed"))</f>
        <v>Extremely Delayed</v>
      </c>
      <c r="Q1228" s="1">
        <f>COUNTA(_xlfn.UNIQUE(Delivery[Driver ID]))</f>
        <v>100</v>
      </c>
      <c r="R1228" s="1" t="s">
        <v>30</v>
      </c>
      <c r="S1228" s="1">
        <f>COUNTA(_xlfn.UNIQUE(Delivery[Route]))</f>
        <v>5</v>
      </c>
      <c r="T1228" s="1" t="s">
        <v>43</v>
      </c>
      <c r="U1228" s="1" t="s">
        <v>20</v>
      </c>
      <c r="V1228" s="1" t="s">
        <v>21</v>
      </c>
      <c r="W1228" s="2">
        <v>45170.722916666666</v>
      </c>
    </row>
    <row r="1229" spans="1:23" ht="15.75" customHeight="1" x14ac:dyDescent="0.35">
      <c r="A1229" s="1">
        <v>2228</v>
      </c>
      <c r="B1229" s="1" t="s">
        <v>1239</v>
      </c>
      <c r="C1229" s="1">
        <f>COUNTA(_xlfn.UNIQUE(Delivery[Delivery City]))</f>
        <v>5</v>
      </c>
      <c r="D1229" s="1" t="s">
        <v>167</v>
      </c>
      <c r="E1229" s="2">
        <v>45174.376388888886</v>
      </c>
      <c r="F1229" s="1" t="s">
        <v>38</v>
      </c>
      <c r="G1229" s="1" t="s">
        <v>112</v>
      </c>
      <c r="H1229" s="20">
        <f>IFERROR(Delivery[[#This Row],[Delivery Time (min)]]/COUNTIFS(Delivery[Driver ID],Delivery[[#This Row],[Driver ID]]),"")</f>
        <v>7.25</v>
      </c>
      <c r="I1229" s="17" t="str">
        <f>IFERROR((IF(COUNTIFS(Delivery[Driver ID], Delivery[[#This Row],[Driver ID]]) &lt; 16, "Under Utilized","Utilized")), "")</f>
        <v>Utilized</v>
      </c>
      <c r="J1229" s="1" t="s">
        <v>16</v>
      </c>
      <c r="K1229" s="1" t="s">
        <v>24</v>
      </c>
      <c r="L1229" s="1">
        <v>145</v>
      </c>
      <c r="M1229" s="1">
        <v>5</v>
      </c>
      <c r="N1229" s="1">
        <f>Delivery[[#This Row],[Delivery Time (min)]]-Delivery[[#This Row],[Delays (min)]]</f>
        <v>140</v>
      </c>
      <c r="O1229" s="1" t="str">
        <f>IF(Delivery[[#This Row],[Delays (min)]]&gt;0,"Delayed", "On time")</f>
        <v>Delayed</v>
      </c>
      <c r="P1229" s="1" t="str">
        <f>IF(Delivery[[#This Row],[Delays (min)]]&gt;15, "Extremely Delayed", IF(Delivery[[#This Row],[Delays (min)]]=0, "On time",  "Delayed"))</f>
        <v>Delayed</v>
      </c>
      <c r="Q1229" s="1">
        <f>COUNTA(_xlfn.UNIQUE(Delivery[Driver ID]))</f>
        <v>100</v>
      </c>
      <c r="R1229" s="1" t="s">
        <v>30</v>
      </c>
      <c r="S1229" s="1">
        <f>COUNTA(_xlfn.UNIQUE(Delivery[Route]))</f>
        <v>5</v>
      </c>
      <c r="T1229" s="1" t="s">
        <v>40</v>
      </c>
      <c r="U1229" s="1" t="s">
        <v>36</v>
      </c>
      <c r="V1229" s="1" t="s">
        <v>37</v>
      </c>
      <c r="W1229" s="2">
        <v>45170.498611111114</v>
      </c>
    </row>
    <row r="1230" spans="1:23" ht="15.75" customHeight="1" x14ac:dyDescent="0.35">
      <c r="A1230" s="1">
        <v>2229</v>
      </c>
      <c r="B1230" s="1" t="s">
        <v>706</v>
      </c>
      <c r="C1230" s="1">
        <f>COUNTA(_xlfn.UNIQUE(Delivery[Delivery City]))</f>
        <v>5</v>
      </c>
      <c r="D1230" s="1" t="s">
        <v>150</v>
      </c>
      <c r="E1230" s="2">
        <v>45174.443749999999</v>
      </c>
      <c r="F1230" s="1" t="s">
        <v>38</v>
      </c>
      <c r="G1230" s="1" t="s">
        <v>119</v>
      </c>
      <c r="H1230" s="20">
        <f>IFERROR(Delivery[[#This Row],[Delivery Time (min)]]/COUNTIFS(Delivery[Driver ID],Delivery[[#This Row],[Driver ID]]),"")</f>
        <v>5.0714285714285712</v>
      </c>
      <c r="I1230" s="17" t="str">
        <f>IFERROR((IF(COUNTIFS(Delivery[Driver ID], Delivery[[#This Row],[Driver ID]]) &lt; 16, "Under Utilized","Utilized")), "")</f>
        <v>Under Utilized</v>
      </c>
      <c r="J1230" s="1" t="s">
        <v>23</v>
      </c>
      <c r="K1230" s="1" t="s">
        <v>47</v>
      </c>
      <c r="L1230" s="1">
        <v>71</v>
      </c>
      <c r="M1230" s="1">
        <v>5</v>
      </c>
      <c r="N1230" s="1">
        <f>Delivery[[#This Row],[Delivery Time (min)]]-Delivery[[#This Row],[Delays (min)]]</f>
        <v>66</v>
      </c>
      <c r="O1230" s="1" t="str">
        <f>IF(Delivery[[#This Row],[Delays (min)]]&gt;0,"Delayed", "On time")</f>
        <v>Delayed</v>
      </c>
      <c r="P1230" s="1" t="str">
        <f>IF(Delivery[[#This Row],[Delays (min)]]&gt;15, "Extremely Delayed", IF(Delivery[[#This Row],[Delays (min)]]=0, "On time",  "Delayed"))</f>
        <v>Delayed</v>
      </c>
      <c r="Q1230" s="1">
        <f>COUNTA(_xlfn.UNIQUE(Delivery[Driver ID]))</f>
        <v>100</v>
      </c>
      <c r="R1230" s="1" t="s">
        <v>18</v>
      </c>
      <c r="S1230" s="1">
        <f>COUNTA(_xlfn.UNIQUE(Delivery[Route]))</f>
        <v>5</v>
      </c>
      <c r="T1230" s="1" t="s">
        <v>40</v>
      </c>
      <c r="U1230" s="1" t="s">
        <v>27</v>
      </c>
      <c r="V1230" s="1" t="s">
        <v>37</v>
      </c>
      <c r="W1230" s="2">
        <v>45170.731944444444</v>
      </c>
    </row>
    <row r="1231" spans="1:23" ht="15.75" customHeight="1" x14ac:dyDescent="0.35">
      <c r="A1231" s="1">
        <v>2230</v>
      </c>
      <c r="B1231" s="1" t="s">
        <v>1240</v>
      </c>
      <c r="C1231" s="1">
        <f>COUNTA(_xlfn.UNIQUE(Delivery[Delivery City]))</f>
        <v>5</v>
      </c>
      <c r="D1231" s="1" t="s">
        <v>167</v>
      </c>
      <c r="E1231" s="2">
        <v>45171.675694444442</v>
      </c>
      <c r="F1231" s="1" t="s">
        <v>14</v>
      </c>
      <c r="G1231" s="1" t="s">
        <v>15</v>
      </c>
      <c r="H1231" s="20">
        <f>IFERROR(Delivery[[#This Row],[Delivery Time (min)]]/COUNTIFS(Delivery[Driver ID],Delivery[[#This Row],[Driver ID]]),"")</f>
        <v>5.25</v>
      </c>
      <c r="I1231" s="17" t="str">
        <f>IFERROR((IF(COUNTIFS(Delivery[Driver ID], Delivery[[#This Row],[Driver ID]]) &lt; 16, "Under Utilized","Utilized")), "")</f>
        <v>Utilized</v>
      </c>
      <c r="J1231" s="1" t="s">
        <v>16</v>
      </c>
      <c r="K1231" s="1" t="s">
        <v>35</v>
      </c>
      <c r="L1231" s="1">
        <v>84</v>
      </c>
      <c r="M1231" s="1">
        <v>0</v>
      </c>
      <c r="N1231" s="1">
        <f>Delivery[[#This Row],[Delivery Time (min)]]-Delivery[[#This Row],[Delays (min)]]</f>
        <v>84</v>
      </c>
      <c r="O1231" s="1" t="str">
        <f>IF(Delivery[[#This Row],[Delays (min)]]&gt;0,"Delayed", "On time")</f>
        <v>On time</v>
      </c>
      <c r="P1231" s="1" t="str">
        <f>IF(Delivery[[#This Row],[Delays (min)]]&gt;15, "Extremely Delayed", IF(Delivery[[#This Row],[Delays (min)]]=0, "On time",  "Delayed"))</f>
        <v>On time</v>
      </c>
      <c r="Q1231" s="1">
        <f>COUNTA(_xlfn.UNIQUE(Delivery[Driver ID]))</f>
        <v>100</v>
      </c>
      <c r="R1231" s="1" t="s">
        <v>25</v>
      </c>
      <c r="S1231" s="1">
        <f>COUNTA(_xlfn.UNIQUE(Delivery[Route]))</f>
        <v>5</v>
      </c>
      <c r="T1231" s="1" t="s">
        <v>32</v>
      </c>
      <c r="U1231" s="1" t="s">
        <v>27</v>
      </c>
      <c r="V1231" s="1" t="s">
        <v>21</v>
      </c>
      <c r="W1231" s="2">
        <v>45170.669444444444</v>
      </c>
    </row>
    <row r="1232" spans="1:23" ht="15.75" customHeight="1" x14ac:dyDescent="0.35">
      <c r="A1232" s="1">
        <v>2231</v>
      </c>
      <c r="B1232" s="1" t="s">
        <v>1241</v>
      </c>
      <c r="C1232" s="1">
        <f>COUNTA(_xlfn.UNIQUE(Delivery[Delivery City]))</f>
        <v>5</v>
      </c>
      <c r="D1232" s="1" t="s">
        <v>154</v>
      </c>
      <c r="E1232" s="2">
        <v>45177.531944444447</v>
      </c>
      <c r="F1232" s="1" t="s">
        <v>38</v>
      </c>
      <c r="G1232" s="1" t="s">
        <v>71</v>
      </c>
      <c r="H1232" s="20">
        <f>IFERROR(Delivery[[#This Row],[Delivery Time (min)]]/COUNTIFS(Delivery[Driver ID],Delivery[[#This Row],[Driver ID]]),"")</f>
        <v>3</v>
      </c>
      <c r="I1232" s="17" t="str">
        <f>IFERROR((IF(COUNTIFS(Delivery[Driver ID], Delivery[[#This Row],[Driver ID]]) &lt; 16, "Under Utilized","Utilized")), "")</f>
        <v>Utilized</v>
      </c>
      <c r="J1232" s="1" t="s">
        <v>34</v>
      </c>
      <c r="K1232" s="1" t="s">
        <v>17</v>
      </c>
      <c r="L1232" s="1">
        <v>75</v>
      </c>
      <c r="M1232" s="1">
        <v>24</v>
      </c>
      <c r="N1232" s="1">
        <f>Delivery[[#This Row],[Delivery Time (min)]]-Delivery[[#This Row],[Delays (min)]]</f>
        <v>51</v>
      </c>
      <c r="O1232" s="1" t="str">
        <f>IF(Delivery[[#This Row],[Delays (min)]]&gt;0,"Delayed", "On time")</f>
        <v>Delayed</v>
      </c>
      <c r="P1232" s="1" t="str">
        <f>IF(Delivery[[#This Row],[Delays (min)]]&gt;15, "Extremely Delayed", IF(Delivery[[#This Row],[Delays (min)]]=0, "On time",  "Delayed"))</f>
        <v>Extremely Delayed</v>
      </c>
      <c r="Q1232" s="1">
        <f>COUNTA(_xlfn.UNIQUE(Delivery[Driver ID]))</f>
        <v>100</v>
      </c>
      <c r="R1232" s="1" t="s">
        <v>18</v>
      </c>
      <c r="S1232" s="1">
        <f>COUNTA(_xlfn.UNIQUE(Delivery[Route]))</f>
        <v>5</v>
      </c>
      <c r="T1232" s="1" t="s">
        <v>43</v>
      </c>
      <c r="U1232" s="1" t="s">
        <v>20</v>
      </c>
      <c r="V1232" s="1" t="s">
        <v>21</v>
      </c>
      <c r="W1232" s="2">
        <v>45170.381249999999</v>
      </c>
    </row>
    <row r="1233" spans="1:23" ht="15.75" customHeight="1" x14ac:dyDescent="0.35">
      <c r="A1233" s="1">
        <v>2232</v>
      </c>
      <c r="B1233" s="1" t="s">
        <v>1242</v>
      </c>
      <c r="C1233" s="1">
        <f>COUNTA(_xlfn.UNIQUE(Delivery[Delivery City]))</f>
        <v>5</v>
      </c>
      <c r="D1233" s="1" t="s">
        <v>167</v>
      </c>
      <c r="E1233" s="2">
        <v>45171.706944444442</v>
      </c>
      <c r="F1233" s="1" t="s">
        <v>14</v>
      </c>
      <c r="G1233" s="1" t="s">
        <v>128</v>
      </c>
      <c r="H1233" s="20">
        <f>IFERROR(Delivery[[#This Row],[Delivery Time (min)]]/COUNTIFS(Delivery[Driver ID],Delivery[[#This Row],[Driver ID]]),"")</f>
        <v>11.666666666666666</v>
      </c>
      <c r="I1233" s="17" t="str">
        <f>IFERROR((IF(COUNTIFS(Delivery[Driver ID], Delivery[[#This Row],[Driver ID]]) &lt; 16, "Under Utilized","Utilized")), "")</f>
        <v>Under Utilized</v>
      </c>
      <c r="J1233" s="1" t="s">
        <v>34</v>
      </c>
      <c r="K1233" s="1" t="s">
        <v>47</v>
      </c>
      <c r="L1233" s="1">
        <v>140</v>
      </c>
      <c r="M1233" s="1">
        <v>22</v>
      </c>
      <c r="N1233" s="1">
        <f>Delivery[[#This Row],[Delivery Time (min)]]-Delivery[[#This Row],[Delays (min)]]</f>
        <v>118</v>
      </c>
      <c r="O1233" s="1" t="str">
        <f>IF(Delivery[[#This Row],[Delays (min)]]&gt;0,"Delayed", "On time")</f>
        <v>Delayed</v>
      </c>
      <c r="P1233" s="1" t="str">
        <f>IF(Delivery[[#This Row],[Delays (min)]]&gt;15, "Extremely Delayed", IF(Delivery[[#This Row],[Delays (min)]]=0, "On time",  "Delayed"))</f>
        <v>Extremely Delayed</v>
      </c>
      <c r="Q1233" s="1">
        <f>COUNTA(_xlfn.UNIQUE(Delivery[Driver ID]))</f>
        <v>100</v>
      </c>
      <c r="R1233" s="1" t="s">
        <v>25</v>
      </c>
      <c r="S1233" s="1">
        <f>COUNTA(_xlfn.UNIQUE(Delivery[Route]))</f>
        <v>5</v>
      </c>
      <c r="T1233" s="1" t="s">
        <v>32</v>
      </c>
      <c r="U1233" s="1" t="s">
        <v>36</v>
      </c>
      <c r="V1233" s="1" t="s">
        <v>37</v>
      </c>
      <c r="W1233" s="2">
        <v>45170.520833333336</v>
      </c>
    </row>
    <row r="1234" spans="1:23" ht="15.75" customHeight="1" x14ac:dyDescent="0.35">
      <c r="A1234" s="1">
        <v>2233</v>
      </c>
      <c r="B1234" s="1" t="s">
        <v>1243</v>
      </c>
      <c r="C1234" s="1">
        <f>COUNTA(_xlfn.UNIQUE(Delivery[Delivery City]))</f>
        <v>5</v>
      </c>
      <c r="D1234" s="1" t="s">
        <v>159</v>
      </c>
      <c r="E1234" s="2">
        <v>45177.395833333336</v>
      </c>
      <c r="F1234" s="1" t="s">
        <v>14</v>
      </c>
      <c r="G1234" s="1" t="s">
        <v>76</v>
      </c>
      <c r="H1234" s="20">
        <f>IFERROR(Delivery[[#This Row],[Delivery Time (min)]]/COUNTIFS(Delivery[Driver ID],Delivery[[#This Row],[Driver ID]]),"")</f>
        <v>5.4666666666666668</v>
      </c>
      <c r="I1234" s="17" t="str">
        <f>IFERROR((IF(COUNTIFS(Delivery[Driver ID], Delivery[[#This Row],[Driver ID]]) &lt; 16, "Under Utilized","Utilized")), "")</f>
        <v>Under Utilized</v>
      </c>
      <c r="J1234" s="1" t="s">
        <v>34</v>
      </c>
      <c r="K1234" s="1" t="s">
        <v>24</v>
      </c>
      <c r="L1234" s="1">
        <v>82</v>
      </c>
      <c r="M1234" s="1">
        <v>4</v>
      </c>
      <c r="N1234" s="1">
        <f>Delivery[[#This Row],[Delivery Time (min)]]-Delivery[[#This Row],[Delays (min)]]</f>
        <v>78</v>
      </c>
      <c r="O1234" s="1" t="str">
        <f>IF(Delivery[[#This Row],[Delays (min)]]&gt;0,"Delayed", "On time")</f>
        <v>Delayed</v>
      </c>
      <c r="P1234" s="1" t="str">
        <f>IF(Delivery[[#This Row],[Delays (min)]]&gt;15, "Extremely Delayed", IF(Delivery[[#This Row],[Delays (min)]]=0, "On time",  "Delayed"))</f>
        <v>Delayed</v>
      </c>
      <c r="Q1234" s="1">
        <f>COUNTA(_xlfn.UNIQUE(Delivery[Driver ID]))</f>
        <v>100</v>
      </c>
      <c r="R1234" s="1" t="s">
        <v>25</v>
      </c>
      <c r="S1234" s="1">
        <f>COUNTA(_xlfn.UNIQUE(Delivery[Route]))</f>
        <v>5</v>
      </c>
      <c r="T1234" s="1" t="s">
        <v>40</v>
      </c>
      <c r="U1234" s="1" t="s">
        <v>20</v>
      </c>
      <c r="V1234" s="1" t="s">
        <v>21</v>
      </c>
      <c r="W1234" s="2">
        <v>45170.472222222219</v>
      </c>
    </row>
    <row r="1235" spans="1:23" ht="15.75" customHeight="1" x14ac:dyDescent="0.35">
      <c r="A1235" s="1">
        <v>2234</v>
      </c>
      <c r="B1235" s="1" t="s">
        <v>1244</v>
      </c>
      <c r="C1235" s="1">
        <f>COUNTA(_xlfn.UNIQUE(Delivery[Delivery City]))</f>
        <v>5</v>
      </c>
      <c r="D1235" s="1" t="s">
        <v>156</v>
      </c>
      <c r="E1235" s="2">
        <v>45176.452777777777</v>
      </c>
      <c r="F1235" s="1" t="s">
        <v>38</v>
      </c>
      <c r="G1235" s="1" t="s">
        <v>117</v>
      </c>
      <c r="H1235" s="20">
        <f>IFERROR(Delivery[[#This Row],[Delivery Time (min)]]/COUNTIFS(Delivery[Driver ID],Delivery[[#This Row],[Driver ID]]),"")</f>
        <v>10.263157894736842</v>
      </c>
      <c r="I1235" s="17" t="str">
        <f>IFERROR((IF(COUNTIFS(Delivery[Driver ID], Delivery[[#This Row],[Driver ID]]) &lt; 16, "Under Utilized","Utilized")), "")</f>
        <v>Utilized</v>
      </c>
      <c r="J1235" s="1" t="s">
        <v>16</v>
      </c>
      <c r="K1235" s="1" t="s">
        <v>17</v>
      </c>
      <c r="L1235" s="1">
        <v>195</v>
      </c>
      <c r="M1235" s="1">
        <v>10</v>
      </c>
      <c r="N1235" s="1">
        <f>Delivery[[#This Row],[Delivery Time (min)]]-Delivery[[#This Row],[Delays (min)]]</f>
        <v>185</v>
      </c>
      <c r="O1235" s="1" t="str">
        <f>IF(Delivery[[#This Row],[Delays (min)]]&gt;0,"Delayed", "On time")</f>
        <v>Delayed</v>
      </c>
      <c r="P1235" s="1" t="str">
        <f>IF(Delivery[[#This Row],[Delays (min)]]&gt;15, "Extremely Delayed", IF(Delivery[[#This Row],[Delays (min)]]=0, "On time",  "Delayed"))</f>
        <v>Delayed</v>
      </c>
      <c r="Q1235" s="1">
        <f>COUNTA(_xlfn.UNIQUE(Delivery[Driver ID]))</f>
        <v>100</v>
      </c>
      <c r="R1235" s="1" t="s">
        <v>18</v>
      </c>
      <c r="S1235" s="1">
        <f>COUNTA(_xlfn.UNIQUE(Delivery[Route]))</f>
        <v>5</v>
      </c>
      <c r="T1235" s="1" t="s">
        <v>26</v>
      </c>
      <c r="U1235" s="1" t="s">
        <v>20</v>
      </c>
      <c r="V1235" s="1" t="s">
        <v>41</v>
      </c>
      <c r="W1235" s="2">
        <v>45170.665972222225</v>
      </c>
    </row>
    <row r="1236" spans="1:23" ht="15.75" customHeight="1" x14ac:dyDescent="0.35">
      <c r="A1236" s="1">
        <v>2235</v>
      </c>
      <c r="B1236" s="1" t="s">
        <v>546</v>
      </c>
      <c r="C1236" s="1">
        <f>COUNTA(_xlfn.UNIQUE(Delivery[Delivery City]))</f>
        <v>5</v>
      </c>
      <c r="D1236" s="1" t="s">
        <v>156</v>
      </c>
      <c r="E1236" s="2">
        <v>45171.525000000001</v>
      </c>
      <c r="F1236" s="1" t="s">
        <v>38</v>
      </c>
      <c r="G1236" s="1" t="s">
        <v>94</v>
      </c>
      <c r="H1236" s="20">
        <f>IFERROR(Delivery[[#This Row],[Delivery Time (min)]]/COUNTIFS(Delivery[Driver ID],Delivery[[#This Row],[Driver ID]]),"")</f>
        <v>4.2272727272727275</v>
      </c>
      <c r="I1236" s="17" t="str">
        <f>IFERROR((IF(COUNTIFS(Delivery[Driver ID], Delivery[[#This Row],[Driver ID]]) &lt; 16, "Under Utilized","Utilized")), "")</f>
        <v>Utilized</v>
      </c>
      <c r="J1236" s="1" t="s">
        <v>23</v>
      </c>
      <c r="K1236" s="1" t="s">
        <v>35</v>
      </c>
      <c r="L1236" s="1">
        <v>93</v>
      </c>
      <c r="M1236" s="1">
        <v>28</v>
      </c>
      <c r="N1236" s="1">
        <f>Delivery[[#This Row],[Delivery Time (min)]]-Delivery[[#This Row],[Delays (min)]]</f>
        <v>65</v>
      </c>
      <c r="O1236" s="1" t="str">
        <f>IF(Delivery[[#This Row],[Delays (min)]]&gt;0,"Delayed", "On time")</f>
        <v>Delayed</v>
      </c>
      <c r="P1236" s="1" t="str">
        <f>IF(Delivery[[#This Row],[Delays (min)]]&gt;15, "Extremely Delayed", IF(Delivery[[#This Row],[Delays (min)]]=0, "On time",  "Delayed"))</f>
        <v>Extremely Delayed</v>
      </c>
      <c r="Q1236" s="1">
        <f>COUNTA(_xlfn.UNIQUE(Delivery[Driver ID]))</f>
        <v>100</v>
      </c>
      <c r="R1236" s="1" t="s">
        <v>18</v>
      </c>
      <c r="S1236" s="1">
        <f>COUNTA(_xlfn.UNIQUE(Delivery[Route]))</f>
        <v>5</v>
      </c>
      <c r="T1236" s="1" t="s">
        <v>40</v>
      </c>
      <c r="U1236" s="1" t="s">
        <v>20</v>
      </c>
      <c r="V1236" s="1" t="s">
        <v>37</v>
      </c>
      <c r="W1236" s="2">
        <v>45170.418749999997</v>
      </c>
    </row>
    <row r="1237" spans="1:23" ht="15.75" customHeight="1" x14ac:dyDescent="0.35">
      <c r="A1237" s="1">
        <v>2236</v>
      </c>
      <c r="B1237" s="1" t="s">
        <v>1245</v>
      </c>
      <c r="C1237" s="1">
        <f>COUNTA(_xlfn.UNIQUE(Delivery[Delivery City]))</f>
        <v>5</v>
      </c>
      <c r="D1237" s="1" t="s">
        <v>156</v>
      </c>
      <c r="E1237" s="2">
        <v>45173.438888888886</v>
      </c>
      <c r="F1237" s="1" t="s">
        <v>38</v>
      </c>
      <c r="G1237" s="1" t="s">
        <v>113</v>
      </c>
      <c r="H1237" s="20">
        <f>IFERROR(Delivery[[#This Row],[Delivery Time (min)]]/COUNTIFS(Delivery[Driver ID],Delivery[[#This Row],[Driver ID]]),"")</f>
        <v>8.6666666666666661</v>
      </c>
      <c r="I1237" s="17" t="str">
        <f>IFERROR((IF(COUNTIFS(Delivery[Driver ID], Delivery[[#This Row],[Driver ID]]) &lt; 16, "Under Utilized","Utilized")), "")</f>
        <v>Utilized</v>
      </c>
      <c r="J1237" s="1" t="s">
        <v>34</v>
      </c>
      <c r="K1237" s="1" t="s">
        <v>17</v>
      </c>
      <c r="L1237" s="1">
        <v>156</v>
      </c>
      <c r="M1237" s="1">
        <v>13</v>
      </c>
      <c r="N1237" s="1">
        <f>Delivery[[#This Row],[Delivery Time (min)]]-Delivery[[#This Row],[Delays (min)]]</f>
        <v>143</v>
      </c>
      <c r="O1237" s="1" t="str">
        <f>IF(Delivery[[#This Row],[Delays (min)]]&gt;0,"Delayed", "On time")</f>
        <v>Delayed</v>
      </c>
      <c r="P1237" s="1" t="str">
        <f>IF(Delivery[[#This Row],[Delays (min)]]&gt;15, "Extremely Delayed", IF(Delivery[[#This Row],[Delays (min)]]=0, "On time",  "Delayed"))</f>
        <v>Delayed</v>
      </c>
      <c r="Q1237" s="1">
        <f>COUNTA(_xlfn.UNIQUE(Delivery[Driver ID]))</f>
        <v>100</v>
      </c>
      <c r="R1237" s="1" t="s">
        <v>25</v>
      </c>
      <c r="S1237" s="1">
        <f>COUNTA(_xlfn.UNIQUE(Delivery[Route]))</f>
        <v>5</v>
      </c>
      <c r="T1237" s="1" t="s">
        <v>26</v>
      </c>
      <c r="U1237" s="1" t="s">
        <v>27</v>
      </c>
      <c r="V1237" s="1" t="s">
        <v>41</v>
      </c>
      <c r="W1237" s="2">
        <v>45170.68472222222</v>
      </c>
    </row>
    <row r="1238" spans="1:23" ht="15.75" customHeight="1" x14ac:dyDescent="0.35">
      <c r="A1238" s="1">
        <v>2237</v>
      </c>
      <c r="B1238" s="1" t="s">
        <v>1155</v>
      </c>
      <c r="C1238" s="1">
        <f>COUNTA(_xlfn.UNIQUE(Delivery[Delivery City]))</f>
        <v>5</v>
      </c>
      <c r="D1238" s="1" t="s">
        <v>167</v>
      </c>
      <c r="E1238" s="2">
        <v>45170.407638888886</v>
      </c>
      <c r="F1238" s="1" t="s">
        <v>14</v>
      </c>
      <c r="G1238" s="1" t="s">
        <v>118</v>
      </c>
      <c r="H1238" s="20">
        <f>IFERROR(Delivery[[#This Row],[Delivery Time (min)]]/COUNTIFS(Delivery[Driver ID],Delivery[[#This Row],[Driver ID]]),"")</f>
        <v>11.181818181818182</v>
      </c>
      <c r="I1238" s="17" t="str">
        <f>IFERROR((IF(COUNTIFS(Delivery[Driver ID], Delivery[[#This Row],[Driver ID]]) &lt; 16, "Under Utilized","Utilized")), "")</f>
        <v>Under Utilized</v>
      </c>
      <c r="J1238" s="1" t="s">
        <v>16</v>
      </c>
      <c r="K1238" s="1" t="s">
        <v>47</v>
      </c>
      <c r="L1238" s="1">
        <v>123</v>
      </c>
      <c r="M1238" s="1">
        <v>13</v>
      </c>
      <c r="N1238" s="1">
        <f>Delivery[[#This Row],[Delivery Time (min)]]-Delivery[[#This Row],[Delays (min)]]</f>
        <v>110</v>
      </c>
      <c r="O1238" s="1" t="str">
        <f>IF(Delivery[[#This Row],[Delays (min)]]&gt;0,"Delayed", "On time")</f>
        <v>Delayed</v>
      </c>
      <c r="P1238" s="1" t="str">
        <f>IF(Delivery[[#This Row],[Delays (min)]]&gt;15, "Extremely Delayed", IF(Delivery[[#This Row],[Delays (min)]]=0, "On time",  "Delayed"))</f>
        <v>Delayed</v>
      </c>
      <c r="Q1238" s="1">
        <f>COUNTA(_xlfn.UNIQUE(Delivery[Driver ID]))</f>
        <v>100</v>
      </c>
      <c r="R1238" s="1" t="s">
        <v>18</v>
      </c>
      <c r="S1238" s="1">
        <f>COUNTA(_xlfn.UNIQUE(Delivery[Route]))</f>
        <v>5</v>
      </c>
      <c r="T1238" s="1" t="s">
        <v>40</v>
      </c>
      <c r="U1238" s="1" t="s">
        <v>20</v>
      </c>
      <c r="V1238" s="1" t="s">
        <v>41</v>
      </c>
      <c r="W1238" s="2">
        <v>45170.577777777777</v>
      </c>
    </row>
    <row r="1239" spans="1:23" ht="15.75" customHeight="1" x14ac:dyDescent="0.35">
      <c r="A1239" s="1">
        <v>2238</v>
      </c>
      <c r="B1239" s="1" t="s">
        <v>1246</v>
      </c>
      <c r="C1239" s="1">
        <f>COUNTA(_xlfn.UNIQUE(Delivery[Delivery City]))</f>
        <v>5</v>
      </c>
      <c r="D1239" s="1" t="s">
        <v>159</v>
      </c>
      <c r="E1239" s="2">
        <v>45176.343055555553</v>
      </c>
      <c r="F1239" s="1" t="s">
        <v>14</v>
      </c>
      <c r="G1239" s="1" t="s">
        <v>58</v>
      </c>
      <c r="H1239" s="20">
        <f>IFERROR(Delivery[[#This Row],[Delivery Time (min)]]/COUNTIFS(Delivery[Driver ID],Delivery[[#This Row],[Driver ID]]),"")</f>
        <v>21.7</v>
      </c>
      <c r="I1239" s="17" t="str">
        <f>IFERROR((IF(COUNTIFS(Delivery[Driver ID], Delivery[[#This Row],[Driver ID]]) &lt; 16, "Under Utilized","Utilized")), "")</f>
        <v>Under Utilized</v>
      </c>
      <c r="J1239" s="1" t="s">
        <v>16</v>
      </c>
      <c r="K1239" s="1" t="s">
        <v>24</v>
      </c>
      <c r="L1239" s="1">
        <v>217</v>
      </c>
      <c r="M1239" s="1">
        <v>1</v>
      </c>
      <c r="N1239" s="1">
        <f>Delivery[[#This Row],[Delivery Time (min)]]-Delivery[[#This Row],[Delays (min)]]</f>
        <v>216</v>
      </c>
      <c r="O1239" s="1" t="str">
        <f>IF(Delivery[[#This Row],[Delays (min)]]&gt;0,"Delayed", "On time")</f>
        <v>Delayed</v>
      </c>
      <c r="P1239" s="1" t="str">
        <f>IF(Delivery[[#This Row],[Delays (min)]]&gt;15, "Extremely Delayed", IF(Delivery[[#This Row],[Delays (min)]]=0, "On time",  "Delayed"))</f>
        <v>Delayed</v>
      </c>
      <c r="Q1239" s="1">
        <f>COUNTA(_xlfn.UNIQUE(Delivery[Driver ID]))</f>
        <v>100</v>
      </c>
      <c r="R1239" s="1" t="s">
        <v>18</v>
      </c>
      <c r="S1239" s="1">
        <f>COUNTA(_xlfn.UNIQUE(Delivery[Route]))</f>
        <v>5</v>
      </c>
      <c r="T1239" s="1" t="s">
        <v>43</v>
      </c>
      <c r="U1239" s="1" t="s">
        <v>20</v>
      </c>
      <c r="V1239" s="1" t="s">
        <v>41</v>
      </c>
      <c r="W1239" s="2">
        <v>45170.675694444442</v>
      </c>
    </row>
    <row r="1240" spans="1:23" ht="15.75" customHeight="1" x14ac:dyDescent="0.35">
      <c r="A1240" s="1">
        <v>2239</v>
      </c>
      <c r="B1240" s="1" t="s">
        <v>1247</v>
      </c>
      <c r="C1240" s="1">
        <f>COUNTA(_xlfn.UNIQUE(Delivery[Delivery City]))</f>
        <v>5</v>
      </c>
      <c r="D1240" s="1" t="s">
        <v>156</v>
      </c>
      <c r="E1240" s="2">
        <v>45170.601388888892</v>
      </c>
      <c r="F1240" s="1" t="s">
        <v>14</v>
      </c>
      <c r="G1240" s="1" t="s">
        <v>58</v>
      </c>
      <c r="H1240" s="20">
        <f>IFERROR(Delivery[[#This Row],[Delivery Time (min)]]/COUNTIFS(Delivery[Driver ID],Delivery[[#This Row],[Driver ID]]),"")</f>
        <v>11</v>
      </c>
      <c r="I1240" s="17" t="str">
        <f>IFERROR((IF(COUNTIFS(Delivery[Driver ID], Delivery[[#This Row],[Driver ID]]) &lt; 16, "Under Utilized","Utilized")), "")</f>
        <v>Under Utilized</v>
      </c>
      <c r="J1240" s="1" t="s">
        <v>23</v>
      </c>
      <c r="K1240" s="1" t="s">
        <v>35</v>
      </c>
      <c r="L1240" s="1">
        <v>110</v>
      </c>
      <c r="M1240" s="1">
        <v>7</v>
      </c>
      <c r="N1240" s="1">
        <f>Delivery[[#This Row],[Delivery Time (min)]]-Delivery[[#This Row],[Delays (min)]]</f>
        <v>103</v>
      </c>
      <c r="O1240" s="1" t="str">
        <f>IF(Delivery[[#This Row],[Delays (min)]]&gt;0,"Delayed", "On time")</f>
        <v>Delayed</v>
      </c>
      <c r="P1240" s="1" t="str">
        <f>IF(Delivery[[#This Row],[Delays (min)]]&gt;15, "Extremely Delayed", IF(Delivery[[#This Row],[Delays (min)]]=0, "On time",  "Delayed"))</f>
        <v>Delayed</v>
      </c>
      <c r="Q1240" s="1">
        <f>COUNTA(_xlfn.UNIQUE(Delivery[Driver ID]))</f>
        <v>100</v>
      </c>
      <c r="R1240" s="1" t="s">
        <v>30</v>
      </c>
      <c r="S1240" s="1">
        <f>COUNTA(_xlfn.UNIQUE(Delivery[Route]))</f>
        <v>5</v>
      </c>
      <c r="T1240" s="1" t="s">
        <v>26</v>
      </c>
      <c r="U1240" s="1" t="s">
        <v>27</v>
      </c>
      <c r="V1240" s="1" t="s">
        <v>41</v>
      </c>
      <c r="W1240" s="2">
        <v>45170.591666666667</v>
      </c>
    </row>
    <row r="1241" spans="1:23" ht="15.75" customHeight="1" x14ac:dyDescent="0.35">
      <c r="A1241" s="1">
        <v>2240</v>
      </c>
      <c r="B1241" s="1" t="s">
        <v>1248</v>
      </c>
      <c r="C1241" s="1">
        <f>COUNTA(_xlfn.UNIQUE(Delivery[Delivery City]))</f>
        <v>5</v>
      </c>
      <c r="D1241" s="1" t="s">
        <v>159</v>
      </c>
      <c r="E1241" s="2">
        <v>45170.447916666664</v>
      </c>
      <c r="F1241" s="1" t="s">
        <v>14</v>
      </c>
      <c r="G1241" s="1" t="s">
        <v>119</v>
      </c>
      <c r="H1241" s="20">
        <f>IFERROR(Delivery[[#This Row],[Delivery Time (min)]]/COUNTIFS(Delivery[Driver ID],Delivery[[#This Row],[Driver ID]]),"")</f>
        <v>12.071428571428571</v>
      </c>
      <c r="I1241" s="17" t="str">
        <f>IFERROR((IF(COUNTIFS(Delivery[Driver ID], Delivery[[#This Row],[Driver ID]]) &lt; 16, "Under Utilized","Utilized")), "")</f>
        <v>Under Utilized</v>
      </c>
      <c r="J1241" s="1" t="s">
        <v>16</v>
      </c>
      <c r="K1241" s="1" t="s">
        <v>47</v>
      </c>
      <c r="L1241" s="1">
        <v>169</v>
      </c>
      <c r="M1241" s="1">
        <v>8</v>
      </c>
      <c r="N1241" s="1">
        <f>Delivery[[#This Row],[Delivery Time (min)]]-Delivery[[#This Row],[Delays (min)]]</f>
        <v>161</v>
      </c>
      <c r="O1241" s="1" t="str">
        <f>IF(Delivery[[#This Row],[Delays (min)]]&gt;0,"Delayed", "On time")</f>
        <v>Delayed</v>
      </c>
      <c r="P1241" s="1" t="str">
        <f>IF(Delivery[[#This Row],[Delays (min)]]&gt;15, "Extremely Delayed", IF(Delivery[[#This Row],[Delays (min)]]=0, "On time",  "Delayed"))</f>
        <v>Delayed</v>
      </c>
      <c r="Q1241" s="1">
        <f>COUNTA(_xlfn.UNIQUE(Delivery[Driver ID]))</f>
        <v>100</v>
      </c>
      <c r="R1241" s="1" t="s">
        <v>30</v>
      </c>
      <c r="S1241" s="1">
        <f>COUNTA(_xlfn.UNIQUE(Delivery[Route]))</f>
        <v>5</v>
      </c>
      <c r="T1241" s="1" t="s">
        <v>43</v>
      </c>
      <c r="U1241" s="1" t="s">
        <v>36</v>
      </c>
      <c r="V1241" s="1" t="s">
        <v>41</v>
      </c>
      <c r="W1241" s="2">
        <v>45170.352777777778</v>
      </c>
    </row>
    <row r="1242" spans="1:23" ht="15.75" customHeight="1" x14ac:dyDescent="0.35">
      <c r="A1242" s="1">
        <v>2241</v>
      </c>
      <c r="B1242" s="1" t="s">
        <v>1249</v>
      </c>
      <c r="C1242" s="1">
        <f>COUNTA(_xlfn.UNIQUE(Delivery[Delivery City]))</f>
        <v>5</v>
      </c>
      <c r="D1242" s="1" t="s">
        <v>154</v>
      </c>
      <c r="E1242" s="2">
        <v>45175.333333333336</v>
      </c>
      <c r="F1242" s="1" t="s">
        <v>38</v>
      </c>
      <c r="G1242" s="1" t="s">
        <v>56</v>
      </c>
      <c r="H1242" s="20">
        <f>IFERROR(Delivery[[#This Row],[Delivery Time (min)]]/COUNTIFS(Delivery[Driver ID],Delivery[[#This Row],[Driver ID]]),"")</f>
        <v>10.0625</v>
      </c>
      <c r="I1242" s="17" t="str">
        <f>IFERROR((IF(COUNTIFS(Delivery[Driver ID], Delivery[[#This Row],[Driver ID]]) &lt; 16, "Under Utilized","Utilized")), "")</f>
        <v>Utilized</v>
      </c>
      <c r="J1242" s="1" t="s">
        <v>16</v>
      </c>
      <c r="K1242" s="1" t="s">
        <v>17</v>
      </c>
      <c r="L1242" s="1">
        <v>161</v>
      </c>
      <c r="M1242" s="1">
        <v>7</v>
      </c>
      <c r="N1242" s="1">
        <f>Delivery[[#This Row],[Delivery Time (min)]]-Delivery[[#This Row],[Delays (min)]]</f>
        <v>154</v>
      </c>
      <c r="O1242" s="1" t="str">
        <f>IF(Delivery[[#This Row],[Delays (min)]]&gt;0,"Delayed", "On time")</f>
        <v>Delayed</v>
      </c>
      <c r="P1242" s="1" t="str">
        <f>IF(Delivery[[#This Row],[Delays (min)]]&gt;15, "Extremely Delayed", IF(Delivery[[#This Row],[Delays (min)]]=0, "On time",  "Delayed"))</f>
        <v>Delayed</v>
      </c>
      <c r="Q1242" s="1">
        <f>COUNTA(_xlfn.UNIQUE(Delivery[Driver ID]))</f>
        <v>100</v>
      </c>
      <c r="R1242" s="1" t="s">
        <v>18</v>
      </c>
      <c r="S1242" s="1">
        <f>COUNTA(_xlfn.UNIQUE(Delivery[Route]))</f>
        <v>5</v>
      </c>
      <c r="T1242" s="1" t="s">
        <v>40</v>
      </c>
      <c r="U1242" s="1" t="s">
        <v>36</v>
      </c>
      <c r="V1242" s="1" t="s">
        <v>21</v>
      </c>
      <c r="W1242" s="2">
        <v>45170.384027777778</v>
      </c>
    </row>
    <row r="1243" spans="1:23" ht="15.75" customHeight="1" x14ac:dyDescent="0.35">
      <c r="A1243" s="1">
        <v>2242</v>
      </c>
      <c r="B1243" s="1" t="s">
        <v>1250</v>
      </c>
      <c r="C1243" s="1">
        <f>COUNTA(_xlfn.UNIQUE(Delivery[Delivery City]))</f>
        <v>5</v>
      </c>
      <c r="D1243" s="1" t="s">
        <v>159</v>
      </c>
      <c r="E1243" s="2">
        <v>45172.490972222222</v>
      </c>
      <c r="F1243" s="1" t="s">
        <v>14</v>
      </c>
      <c r="G1243" s="1" t="s">
        <v>135</v>
      </c>
      <c r="H1243" s="20">
        <f>IFERROR(Delivery[[#This Row],[Delivery Time (min)]]/COUNTIFS(Delivery[Driver ID],Delivery[[#This Row],[Driver ID]]),"")</f>
        <v>14.583333333333334</v>
      </c>
      <c r="I1243" s="17" t="str">
        <f>IFERROR((IF(COUNTIFS(Delivery[Driver ID], Delivery[[#This Row],[Driver ID]]) &lt; 16, "Under Utilized","Utilized")), "")</f>
        <v>Under Utilized</v>
      </c>
      <c r="J1243" s="1" t="s">
        <v>23</v>
      </c>
      <c r="K1243" s="1" t="s">
        <v>17</v>
      </c>
      <c r="L1243" s="1">
        <v>175</v>
      </c>
      <c r="M1243" s="1">
        <v>5</v>
      </c>
      <c r="N1243" s="1">
        <f>Delivery[[#This Row],[Delivery Time (min)]]-Delivery[[#This Row],[Delays (min)]]</f>
        <v>170</v>
      </c>
      <c r="O1243" s="1" t="str">
        <f>IF(Delivery[[#This Row],[Delays (min)]]&gt;0,"Delayed", "On time")</f>
        <v>Delayed</v>
      </c>
      <c r="P1243" s="1" t="str">
        <f>IF(Delivery[[#This Row],[Delays (min)]]&gt;15, "Extremely Delayed", IF(Delivery[[#This Row],[Delays (min)]]=0, "On time",  "Delayed"))</f>
        <v>Delayed</v>
      </c>
      <c r="Q1243" s="1">
        <f>COUNTA(_xlfn.UNIQUE(Delivery[Driver ID]))</f>
        <v>100</v>
      </c>
      <c r="R1243" s="1" t="s">
        <v>30</v>
      </c>
      <c r="S1243" s="1">
        <f>COUNTA(_xlfn.UNIQUE(Delivery[Route]))</f>
        <v>5</v>
      </c>
      <c r="T1243" s="1" t="s">
        <v>43</v>
      </c>
      <c r="U1243" s="1" t="s">
        <v>20</v>
      </c>
      <c r="V1243" s="1" t="s">
        <v>21</v>
      </c>
      <c r="W1243" s="2">
        <v>45170.375694444447</v>
      </c>
    </row>
    <row r="1244" spans="1:23" ht="15.75" customHeight="1" x14ac:dyDescent="0.35">
      <c r="A1244" s="1">
        <v>2243</v>
      </c>
      <c r="B1244" s="1" t="s">
        <v>1251</v>
      </c>
      <c r="C1244" s="1">
        <f>COUNTA(_xlfn.UNIQUE(Delivery[Delivery City]))</f>
        <v>5</v>
      </c>
      <c r="D1244" s="1" t="s">
        <v>150</v>
      </c>
      <c r="E1244" s="2">
        <v>45173.681250000001</v>
      </c>
      <c r="F1244" s="1" t="s">
        <v>14</v>
      </c>
      <c r="G1244" s="1" t="s">
        <v>62</v>
      </c>
      <c r="H1244" s="20">
        <f>IFERROR(Delivery[[#This Row],[Delivery Time (min)]]/COUNTIFS(Delivery[Driver ID],Delivery[[#This Row],[Driver ID]]),"")</f>
        <v>10.076923076923077</v>
      </c>
      <c r="I1244" s="17" t="str">
        <f>IFERROR((IF(COUNTIFS(Delivery[Driver ID], Delivery[[#This Row],[Driver ID]]) &lt; 16, "Under Utilized","Utilized")), "")</f>
        <v>Under Utilized</v>
      </c>
      <c r="J1244" s="1" t="s">
        <v>34</v>
      </c>
      <c r="K1244" s="1" t="s">
        <v>47</v>
      </c>
      <c r="L1244" s="1">
        <v>131</v>
      </c>
      <c r="M1244" s="1">
        <v>26</v>
      </c>
      <c r="N1244" s="1">
        <f>Delivery[[#This Row],[Delivery Time (min)]]-Delivery[[#This Row],[Delays (min)]]</f>
        <v>105</v>
      </c>
      <c r="O1244" s="1" t="str">
        <f>IF(Delivery[[#This Row],[Delays (min)]]&gt;0,"Delayed", "On time")</f>
        <v>Delayed</v>
      </c>
      <c r="P1244" s="1" t="str">
        <f>IF(Delivery[[#This Row],[Delays (min)]]&gt;15, "Extremely Delayed", IF(Delivery[[#This Row],[Delays (min)]]=0, "On time",  "Delayed"))</f>
        <v>Extremely Delayed</v>
      </c>
      <c r="Q1244" s="1">
        <f>COUNTA(_xlfn.UNIQUE(Delivery[Driver ID]))</f>
        <v>100</v>
      </c>
      <c r="R1244" s="1" t="s">
        <v>18</v>
      </c>
      <c r="S1244" s="1">
        <f>COUNTA(_xlfn.UNIQUE(Delivery[Route]))</f>
        <v>5</v>
      </c>
      <c r="T1244" s="1" t="s">
        <v>43</v>
      </c>
      <c r="U1244" s="1" t="s">
        <v>20</v>
      </c>
      <c r="V1244" s="1" t="s">
        <v>41</v>
      </c>
      <c r="W1244" s="2">
        <v>45170.51458333333</v>
      </c>
    </row>
    <row r="1245" spans="1:23" ht="15.75" customHeight="1" x14ac:dyDescent="0.35">
      <c r="A1245" s="1">
        <v>2244</v>
      </c>
      <c r="B1245" s="1" t="s">
        <v>1252</v>
      </c>
      <c r="C1245" s="1">
        <f>COUNTA(_xlfn.UNIQUE(Delivery[Delivery City]))</f>
        <v>5</v>
      </c>
      <c r="D1245" s="1" t="s">
        <v>156</v>
      </c>
      <c r="E1245" s="2">
        <v>45173.684027777781</v>
      </c>
      <c r="F1245" s="1" t="s">
        <v>14</v>
      </c>
      <c r="G1245" s="1" t="s">
        <v>98</v>
      </c>
      <c r="H1245" s="20">
        <f>IFERROR(Delivery[[#This Row],[Delivery Time (min)]]/COUNTIFS(Delivery[Driver ID],Delivery[[#This Row],[Driver ID]]),"")</f>
        <v>11.352941176470589</v>
      </c>
      <c r="I1245" s="17" t="str">
        <f>IFERROR((IF(COUNTIFS(Delivery[Driver ID], Delivery[[#This Row],[Driver ID]]) &lt; 16, "Under Utilized","Utilized")), "")</f>
        <v>Utilized</v>
      </c>
      <c r="J1245" s="1" t="s">
        <v>16</v>
      </c>
      <c r="K1245" s="1" t="s">
        <v>17</v>
      </c>
      <c r="L1245" s="1">
        <v>193</v>
      </c>
      <c r="M1245" s="1">
        <v>24</v>
      </c>
      <c r="N1245" s="1">
        <f>Delivery[[#This Row],[Delivery Time (min)]]-Delivery[[#This Row],[Delays (min)]]</f>
        <v>169</v>
      </c>
      <c r="O1245" s="1" t="str">
        <f>IF(Delivery[[#This Row],[Delays (min)]]&gt;0,"Delayed", "On time")</f>
        <v>Delayed</v>
      </c>
      <c r="P1245" s="1" t="str">
        <f>IF(Delivery[[#This Row],[Delays (min)]]&gt;15, "Extremely Delayed", IF(Delivery[[#This Row],[Delays (min)]]=0, "On time",  "Delayed"))</f>
        <v>Extremely Delayed</v>
      </c>
      <c r="Q1245" s="1">
        <f>COUNTA(_xlfn.UNIQUE(Delivery[Driver ID]))</f>
        <v>100</v>
      </c>
      <c r="R1245" s="1" t="s">
        <v>18</v>
      </c>
      <c r="S1245" s="1">
        <f>COUNTA(_xlfn.UNIQUE(Delivery[Route]))</f>
        <v>5</v>
      </c>
      <c r="T1245" s="1" t="s">
        <v>32</v>
      </c>
      <c r="U1245" s="1" t="s">
        <v>20</v>
      </c>
      <c r="V1245" s="1" t="s">
        <v>21</v>
      </c>
      <c r="W1245" s="2">
        <v>45170.542361111111</v>
      </c>
    </row>
    <row r="1246" spans="1:23" ht="15.75" customHeight="1" x14ac:dyDescent="0.35">
      <c r="A1246" s="1">
        <v>2245</v>
      </c>
      <c r="B1246" s="1" t="s">
        <v>1253</v>
      </c>
      <c r="C1246" s="1">
        <f>COUNTA(_xlfn.UNIQUE(Delivery[Delivery City]))</f>
        <v>5</v>
      </c>
      <c r="D1246" s="1" t="s">
        <v>156</v>
      </c>
      <c r="E1246" s="2">
        <v>45175.375</v>
      </c>
      <c r="F1246" s="1" t="s">
        <v>38</v>
      </c>
      <c r="G1246" s="1" t="s">
        <v>74</v>
      </c>
      <c r="H1246" s="20">
        <f>IFERROR(Delivery[[#This Row],[Delivery Time (min)]]/COUNTIFS(Delivery[Driver ID],Delivery[[#This Row],[Driver ID]]),"")</f>
        <v>9.5</v>
      </c>
      <c r="I1246" s="17" t="str">
        <f>IFERROR((IF(COUNTIFS(Delivery[Driver ID], Delivery[[#This Row],[Driver ID]]) &lt; 16, "Under Utilized","Utilized")), "")</f>
        <v>Utilized</v>
      </c>
      <c r="J1246" s="1" t="s">
        <v>34</v>
      </c>
      <c r="K1246" s="1" t="s">
        <v>24</v>
      </c>
      <c r="L1246" s="1">
        <v>171</v>
      </c>
      <c r="M1246" s="1">
        <v>23</v>
      </c>
      <c r="N1246" s="1">
        <f>Delivery[[#This Row],[Delivery Time (min)]]-Delivery[[#This Row],[Delays (min)]]</f>
        <v>148</v>
      </c>
      <c r="O1246" s="1" t="str">
        <f>IF(Delivery[[#This Row],[Delays (min)]]&gt;0,"Delayed", "On time")</f>
        <v>Delayed</v>
      </c>
      <c r="P1246" s="1" t="str">
        <f>IF(Delivery[[#This Row],[Delays (min)]]&gt;15, "Extremely Delayed", IF(Delivery[[#This Row],[Delays (min)]]=0, "On time",  "Delayed"))</f>
        <v>Extremely Delayed</v>
      </c>
      <c r="Q1246" s="1">
        <f>COUNTA(_xlfn.UNIQUE(Delivery[Driver ID]))</f>
        <v>100</v>
      </c>
      <c r="R1246" s="1" t="s">
        <v>18</v>
      </c>
      <c r="S1246" s="1">
        <f>COUNTA(_xlfn.UNIQUE(Delivery[Route]))</f>
        <v>5</v>
      </c>
      <c r="T1246" s="1" t="s">
        <v>26</v>
      </c>
      <c r="U1246" s="1" t="s">
        <v>20</v>
      </c>
      <c r="V1246" s="1" t="s">
        <v>41</v>
      </c>
      <c r="W1246" s="2">
        <v>45170.67291666667</v>
      </c>
    </row>
    <row r="1247" spans="1:23" ht="15.75" customHeight="1" x14ac:dyDescent="0.35">
      <c r="A1247" s="1">
        <v>2246</v>
      </c>
      <c r="B1247" s="1" t="s">
        <v>1254</v>
      </c>
      <c r="C1247" s="1">
        <f>COUNTA(_xlfn.UNIQUE(Delivery[Delivery City]))</f>
        <v>5</v>
      </c>
      <c r="D1247" s="1" t="s">
        <v>156</v>
      </c>
      <c r="E1247" s="2">
        <v>45172.347222222219</v>
      </c>
      <c r="F1247" s="1" t="s">
        <v>38</v>
      </c>
      <c r="G1247" s="1" t="s">
        <v>50</v>
      </c>
      <c r="H1247" s="20">
        <f>IFERROR(Delivery[[#This Row],[Delivery Time (min)]]/COUNTIFS(Delivery[Driver ID],Delivery[[#This Row],[Driver ID]]),"")</f>
        <v>17.153846153846153</v>
      </c>
      <c r="I1247" s="17" t="str">
        <f>IFERROR((IF(COUNTIFS(Delivery[Driver ID], Delivery[[#This Row],[Driver ID]]) &lt; 16, "Under Utilized","Utilized")), "")</f>
        <v>Under Utilized</v>
      </c>
      <c r="J1247" s="1" t="s">
        <v>23</v>
      </c>
      <c r="K1247" s="1" t="s">
        <v>47</v>
      </c>
      <c r="L1247" s="1">
        <v>223</v>
      </c>
      <c r="M1247" s="1">
        <v>27</v>
      </c>
      <c r="N1247" s="1">
        <f>Delivery[[#This Row],[Delivery Time (min)]]-Delivery[[#This Row],[Delays (min)]]</f>
        <v>196</v>
      </c>
      <c r="O1247" s="1" t="str">
        <f>IF(Delivery[[#This Row],[Delays (min)]]&gt;0,"Delayed", "On time")</f>
        <v>Delayed</v>
      </c>
      <c r="P1247" s="1" t="str">
        <f>IF(Delivery[[#This Row],[Delays (min)]]&gt;15, "Extremely Delayed", IF(Delivery[[#This Row],[Delays (min)]]=0, "On time",  "Delayed"))</f>
        <v>Extremely Delayed</v>
      </c>
      <c r="Q1247" s="1">
        <f>COUNTA(_xlfn.UNIQUE(Delivery[Driver ID]))</f>
        <v>100</v>
      </c>
      <c r="R1247" s="1" t="s">
        <v>25</v>
      </c>
      <c r="S1247" s="1">
        <f>COUNTA(_xlfn.UNIQUE(Delivery[Route]))</f>
        <v>5</v>
      </c>
      <c r="T1247" s="1" t="s">
        <v>19</v>
      </c>
      <c r="U1247" s="1" t="s">
        <v>20</v>
      </c>
      <c r="V1247" s="1" t="s">
        <v>41</v>
      </c>
      <c r="W1247" s="2">
        <v>45170.381249999999</v>
      </c>
    </row>
    <row r="1248" spans="1:23" ht="15.75" customHeight="1" x14ac:dyDescent="0.35">
      <c r="A1248" s="1">
        <v>2247</v>
      </c>
      <c r="B1248" s="1" t="s">
        <v>789</v>
      </c>
      <c r="C1248" s="1">
        <f>COUNTA(_xlfn.UNIQUE(Delivery[Delivery City]))</f>
        <v>5</v>
      </c>
      <c r="D1248" s="1" t="s">
        <v>156</v>
      </c>
      <c r="E1248" s="2">
        <v>45173.510416666664</v>
      </c>
      <c r="F1248" s="1" t="s">
        <v>38</v>
      </c>
      <c r="G1248" s="1" t="s">
        <v>95</v>
      </c>
      <c r="H1248" s="20">
        <f>IFERROR(Delivery[[#This Row],[Delivery Time (min)]]/COUNTIFS(Delivery[Driver ID],Delivery[[#This Row],[Driver ID]]),"")</f>
        <v>14.933333333333334</v>
      </c>
      <c r="I1248" s="17" t="str">
        <f>IFERROR((IF(COUNTIFS(Delivery[Driver ID], Delivery[[#This Row],[Driver ID]]) &lt; 16, "Under Utilized","Utilized")), "")</f>
        <v>Under Utilized</v>
      </c>
      <c r="J1248" s="1" t="s">
        <v>16</v>
      </c>
      <c r="K1248" s="1" t="s">
        <v>47</v>
      </c>
      <c r="L1248" s="1">
        <v>224</v>
      </c>
      <c r="M1248" s="1">
        <v>12</v>
      </c>
      <c r="N1248" s="1">
        <f>Delivery[[#This Row],[Delivery Time (min)]]-Delivery[[#This Row],[Delays (min)]]</f>
        <v>212</v>
      </c>
      <c r="O1248" s="1" t="str">
        <f>IF(Delivery[[#This Row],[Delays (min)]]&gt;0,"Delayed", "On time")</f>
        <v>Delayed</v>
      </c>
      <c r="P1248" s="1" t="str">
        <f>IF(Delivery[[#This Row],[Delays (min)]]&gt;15, "Extremely Delayed", IF(Delivery[[#This Row],[Delays (min)]]=0, "On time",  "Delayed"))</f>
        <v>Delayed</v>
      </c>
      <c r="Q1248" s="1">
        <f>COUNTA(_xlfn.UNIQUE(Delivery[Driver ID]))</f>
        <v>100</v>
      </c>
      <c r="R1248" s="1" t="s">
        <v>18</v>
      </c>
      <c r="S1248" s="1">
        <f>COUNTA(_xlfn.UNIQUE(Delivery[Route]))</f>
        <v>5</v>
      </c>
      <c r="T1248" s="1" t="s">
        <v>26</v>
      </c>
      <c r="U1248" s="1" t="s">
        <v>36</v>
      </c>
      <c r="V1248" s="1" t="s">
        <v>21</v>
      </c>
      <c r="W1248" s="2">
        <v>45170.698611111111</v>
      </c>
    </row>
    <row r="1249" spans="1:23" ht="15.75" customHeight="1" x14ac:dyDescent="0.35">
      <c r="A1249" s="1">
        <v>2248</v>
      </c>
      <c r="B1249" s="1" t="s">
        <v>1255</v>
      </c>
      <c r="C1249" s="1">
        <f>COUNTA(_xlfn.UNIQUE(Delivery[Delivery City]))</f>
        <v>5</v>
      </c>
      <c r="D1249" s="1" t="s">
        <v>159</v>
      </c>
      <c r="E1249" s="2">
        <v>45170.697916666664</v>
      </c>
      <c r="F1249" s="1" t="s">
        <v>14</v>
      </c>
      <c r="G1249" s="1" t="s">
        <v>136</v>
      </c>
      <c r="H1249" s="20">
        <f>IFERROR(Delivery[[#This Row],[Delivery Time (min)]]/COUNTIFS(Delivery[Driver ID],Delivery[[#This Row],[Driver ID]]),"")</f>
        <v>10.083333333333334</v>
      </c>
      <c r="I1249" s="17" t="str">
        <f>IFERROR((IF(COUNTIFS(Delivery[Driver ID], Delivery[[#This Row],[Driver ID]]) &lt; 16, "Under Utilized","Utilized")), "")</f>
        <v>Under Utilized</v>
      </c>
      <c r="J1249" s="1" t="s">
        <v>34</v>
      </c>
      <c r="K1249" s="1" t="s">
        <v>29</v>
      </c>
      <c r="L1249" s="1">
        <v>121</v>
      </c>
      <c r="M1249" s="1">
        <v>16</v>
      </c>
      <c r="N1249" s="1">
        <f>Delivery[[#This Row],[Delivery Time (min)]]-Delivery[[#This Row],[Delays (min)]]</f>
        <v>105</v>
      </c>
      <c r="O1249" s="1" t="str">
        <f>IF(Delivery[[#This Row],[Delays (min)]]&gt;0,"Delayed", "On time")</f>
        <v>Delayed</v>
      </c>
      <c r="P1249" s="1" t="str">
        <f>IF(Delivery[[#This Row],[Delays (min)]]&gt;15, "Extremely Delayed", IF(Delivery[[#This Row],[Delays (min)]]=0, "On time",  "Delayed"))</f>
        <v>Extremely Delayed</v>
      </c>
      <c r="Q1249" s="1">
        <f>COUNTA(_xlfn.UNIQUE(Delivery[Driver ID]))</f>
        <v>100</v>
      </c>
      <c r="R1249" s="1" t="s">
        <v>30</v>
      </c>
      <c r="S1249" s="1">
        <f>COUNTA(_xlfn.UNIQUE(Delivery[Route]))</f>
        <v>5</v>
      </c>
      <c r="T1249" s="1" t="s">
        <v>19</v>
      </c>
      <c r="U1249" s="1" t="s">
        <v>27</v>
      </c>
      <c r="V1249" s="1" t="s">
        <v>21</v>
      </c>
      <c r="W1249" s="2">
        <v>45170.65</v>
      </c>
    </row>
    <row r="1250" spans="1:23" ht="15.75" customHeight="1" x14ac:dyDescent="0.35">
      <c r="A1250" s="1">
        <v>2249</v>
      </c>
      <c r="B1250" s="1" t="s">
        <v>387</v>
      </c>
      <c r="C1250" s="1">
        <f>COUNTA(_xlfn.UNIQUE(Delivery[Delivery City]))</f>
        <v>5</v>
      </c>
      <c r="D1250" s="1" t="s">
        <v>159</v>
      </c>
      <c r="E1250" s="2">
        <v>45172.565972222219</v>
      </c>
      <c r="F1250" s="1" t="s">
        <v>14</v>
      </c>
      <c r="G1250" s="1" t="s">
        <v>63</v>
      </c>
      <c r="H1250" s="20">
        <f>IFERROR(Delivery[[#This Row],[Delivery Time (min)]]/COUNTIFS(Delivery[Driver ID],Delivery[[#This Row],[Driver ID]]),"")</f>
        <v>19.25</v>
      </c>
      <c r="I1250" s="17" t="str">
        <f>IFERROR((IF(COUNTIFS(Delivery[Driver ID], Delivery[[#This Row],[Driver ID]]) &lt; 16, "Under Utilized","Utilized")), "")</f>
        <v>Under Utilized</v>
      </c>
      <c r="J1250" s="1" t="s">
        <v>34</v>
      </c>
      <c r="K1250" s="1" t="s">
        <v>24</v>
      </c>
      <c r="L1250" s="1">
        <v>154</v>
      </c>
      <c r="M1250" s="1">
        <v>12</v>
      </c>
      <c r="N1250" s="1">
        <f>Delivery[[#This Row],[Delivery Time (min)]]-Delivery[[#This Row],[Delays (min)]]</f>
        <v>142</v>
      </c>
      <c r="O1250" s="1" t="str">
        <f>IF(Delivery[[#This Row],[Delays (min)]]&gt;0,"Delayed", "On time")</f>
        <v>Delayed</v>
      </c>
      <c r="P1250" s="1" t="str">
        <f>IF(Delivery[[#This Row],[Delays (min)]]&gt;15, "Extremely Delayed", IF(Delivery[[#This Row],[Delays (min)]]=0, "On time",  "Delayed"))</f>
        <v>Delayed</v>
      </c>
      <c r="Q1250" s="1">
        <f>COUNTA(_xlfn.UNIQUE(Delivery[Driver ID]))</f>
        <v>100</v>
      </c>
      <c r="R1250" s="1" t="s">
        <v>25</v>
      </c>
      <c r="S1250" s="1">
        <f>COUNTA(_xlfn.UNIQUE(Delivery[Route]))</f>
        <v>5</v>
      </c>
      <c r="T1250" s="1" t="s">
        <v>32</v>
      </c>
      <c r="U1250" s="1" t="s">
        <v>36</v>
      </c>
      <c r="V1250" s="1" t="s">
        <v>37</v>
      </c>
      <c r="W1250" s="2">
        <v>45170.629166666666</v>
      </c>
    </row>
    <row r="1251" spans="1:23" ht="15.75" customHeight="1" x14ac:dyDescent="0.35">
      <c r="A1251" s="1">
        <v>2250</v>
      </c>
      <c r="B1251" s="1" t="s">
        <v>1256</v>
      </c>
      <c r="C1251" s="1">
        <f>COUNTA(_xlfn.UNIQUE(Delivery[Delivery City]))</f>
        <v>5</v>
      </c>
      <c r="D1251" s="1" t="s">
        <v>150</v>
      </c>
      <c r="E1251" s="2">
        <v>45172.620138888888</v>
      </c>
      <c r="F1251" s="1" t="s">
        <v>14</v>
      </c>
      <c r="G1251" s="1" t="s">
        <v>109</v>
      </c>
      <c r="H1251" s="20">
        <f>IFERROR(Delivery[[#This Row],[Delivery Time (min)]]/COUNTIFS(Delivery[Driver ID],Delivery[[#This Row],[Driver ID]]),"")</f>
        <v>7.85</v>
      </c>
      <c r="I1251" s="17" t="str">
        <f>IFERROR((IF(COUNTIFS(Delivery[Driver ID], Delivery[[#This Row],[Driver ID]]) &lt; 16, "Under Utilized","Utilized")), "")</f>
        <v>Utilized</v>
      </c>
      <c r="J1251" s="1" t="s">
        <v>23</v>
      </c>
      <c r="K1251" s="1" t="s">
        <v>24</v>
      </c>
      <c r="L1251" s="1">
        <v>157</v>
      </c>
      <c r="M1251" s="1">
        <v>2</v>
      </c>
      <c r="N1251" s="1">
        <f>Delivery[[#This Row],[Delivery Time (min)]]-Delivery[[#This Row],[Delays (min)]]</f>
        <v>155</v>
      </c>
      <c r="O1251" s="1" t="str">
        <f>IF(Delivery[[#This Row],[Delays (min)]]&gt;0,"Delayed", "On time")</f>
        <v>Delayed</v>
      </c>
      <c r="P1251" s="1" t="str">
        <f>IF(Delivery[[#This Row],[Delays (min)]]&gt;15, "Extremely Delayed", IF(Delivery[[#This Row],[Delays (min)]]=0, "On time",  "Delayed"))</f>
        <v>Delayed</v>
      </c>
      <c r="Q1251" s="1">
        <f>COUNTA(_xlfn.UNIQUE(Delivery[Driver ID]))</f>
        <v>100</v>
      </c>
      <c r="R1251" s="1" t="s">
        <v>18</v>
      </c>
      <c r="S1251" s="1">
        <f>COUNTA(_xlfn.UNIQUE(Delivery[Route]))</f>
        <v>5</v>
      </c>
      <c r="T1251" s="1" t="s">
        <v>32</v>
      </c>
      <c r="U1251" s="1" t="s">
        <v>36</v>
      </c>
      <c r="V1251" s="1" t="s">
        <v>37</v>
      </c>
      <c r="W1251" s="2">
        <v>45170.645833333336</v>
      </c>
    </row>
    <row r="1252" spans="1:23" ht="15.75" customHeight="1" x14ac:dyDescent="0.35">
      <c r="A1252" s="1">
        <v>2251</v>
      </c>
      <c r="B1252" s="1" t="s">
        <v>1257</v>
      </c>
      <c r="C1252" s="1">
        <f>COUNTA(_xlfn.UNIQUE(Delivery[Delivery City]))</f>
        <v>5</v>
      </c>
      <c r="D1252" s="1" t="s">
        <v>154</v>
      </c>
      <c r="E1252" s="2">
        <v>45177.335416666669</v>
      </c>
      <c r="F1252" s="1" t="s">
        <v>38</v>
      </c>
      <c r="G1252" s="1" t="s">
        <v>82</v>
      </c>
      <c r="H1252" s="20">
        <f>IFERROR(Delivery[[#This Row],[Delivery Time (min)]]/COUNTIFS(Delivery[Driver ID],Delivery[[#This Row],[Driver ID]]),"")</f>
        <v>4.92</v>
      </c>
      <c r="I1252" s="17" t="str">
        <f>IFERROR((IF(COUNTIFS(Delivery[Driver ID], Delivery[[#This Row],[Driver ID]]) &lt; 16, "Under Utilized","Utilized")), "")</f>
        <v>Utilized</v>
      </c>
      <c r="J1252" s="1" t="s">
        <v>16</v>
      </c>
      <c r="K1252" s="1" t="s">
        <v>24</v>
      </c>
      <c r="L1252" s="1">
        <v>123</v>
      </c>
      <c r="M1252" s="1">
        <v>4</v>
      </c>
      <c r="N1252" s="1">
        <f>Delivery[[#This Row],[Delivery Time (min)]]-Delivery[[#This Row],[Delays (min)]]</f>
        <v>119</v>
      </c>
      <c r="O1252" s="1" t="str">
        <f>IF(Delivery[[#This Row],[Delays (min)]]&gt;0,"Delayed", "On time")</f>
        <v>Delayed</v>
      </c>
      <c r="P1252" s="1" t="str">
        <f>IF(Delivery[[#This Row],[Delays (min)]]&gt;15, "Extremely Delayed", IF(Delivery[[#This Row],[Delays (min)]]=0, "On time",  "Delayed"))</f>
        <v>Delayed</v>
      </c>
      <c r="Q1252" s="1">
        <f>COUNTA(_xlfn.UNIQUE(Delivery[Driver ID]))</f>
        <v>100</v>
      </c>
      <c r="R1252" s="1" t="s">
        <v>25</v>
      </c>
      <c r="S1252" s="1">
        <f>COUNTA(_xlfn.UNIQUE(Delivery[Route]))</f>
        <v>5</v>
      </c>
      <c r="T1252" s="1" t="s">
        <v>26</v>
      </c>
      <c r="U1252" s="1" t="s">
        <v>27</v>
      </c>
      <c r="V1252" s="1" t="s">
        <v>21</v>
      </c>
      <c r="W1252" s="2">
        <v>45170.6</v>
      </c>
    </row>
    <row r="1253" spans="1:23" ht="15.75" customHeight="1" x14ac:dyDescent="0.35">
      <c r="A1253" s="1">
        <v>2252</v>
      </c>
      <c r="B1253" s="1" t="s">
        <v>1258</v>
      </c>
      <c r="C1253" s="1">
        <f>COUNTA(_xlfn.UNIQUE(Delivery[Delivery City]))</f>
        <v>5</v>
      </c>
      <c r="D1253" s="1" t="s">
        <v>150</v>
      </c>
      <c r="E1253" s="2">
        <v>45176.606944444444</v>
      </c>
      <c r="F1253" s="1" t="s">
        <v>38</v>
      </c>
      <c r="G1253" s="1" t="s">
        <v>137</v>
      </c>
      <c r="H1253" s="20">
        <f>IFERROR(Delivery[[#This Row],[Delivery Time (min)]]/COUNTIFS(Delivery[Driver ID],Delivery[[#This Row],[Driver ID]]),"")</f>
        <v>7.5238095238095237</v>
      </c>
      <c r="I1253" s="17" t="str">
        <f>IFERROR((IF(COUNTIFS(Delivery[Driver ID], Delivery[[#This Row],[Driver ID]]) &lt; 16, "Under Utilized","Utilized")), "")</f>
        <v>Utilized</v>
      </c>
      <c r="J1253" s="1" t="s">
        <v>16</v>
      </c>
      <c r="K1253" s="1" t="s">
        <v>24</v>
      </c>
      <c r="L1253" s="1">
        <v>158</v>
      </c>
      <c r="M1253" s="1">
        <v>1</v>
      </c>
      <c r="N1253" s="1">
        <f>Delivery[[#This Row],[Delivery Time (min)]]-Delivery[[#This Row],[Delays (min)]]</f>
        <v>157</v>
      </c>
      <c r="O1253" s="1" t="str">
        <f>IF(Delivery[[#This Row],[Delays (min)]]&gt;0,"Delayed", "On time")</f>
        <v>Delayed</v>
      </c>
      <c r="P1253" s="1" t="str">
        <f>IF(Delivery[[#This Row],[Delays (min)]]&gt;15, "Extremely Delayed", IF(Delivery[[#This Row],[Delays (min)]]=0, "On time",  "Delayed"))</f>
        <v>Delayed</v>
      </c>
      <c r="Q1253" s="1">
        <f>COUNTA(_xlfn.UNIQUE(Delivery[Driver ID]))</f>
        <v>100</v>
      </c>
      <c r="R1253" s="1" t="s">
        <v>25</v>
      </c>
      <c r="S1253" s="1">
        <f>COUNTA(_xlfn.UNIQUE(Delivery[Route]))</f>
        <v>5</v>
      </c>
      <c r="T1253" s="1" t="s">
        <v>26</v>
      </c>
      <c r="U1253" s="1" t="s">
        <v>20</v>
      </c>
      <c r="V1253" s="1" t="s">
        <v>21</v>
      </c>
      <c r="W1253" s="2">
        <v>45170.632638888892</v>
      </c>
    </row>
    <row r="1254" spans="1:23" ht="15.75" customHeight="1" x14ac:dyDescent="0.35">
      <c r="A1254" s="1">
        <v>2253</v>
      </c>
      <c r="B1254" s="1" t="s">
        <v>1259</v>
      </c>
      <c r="C1254" s="1">
        <f>COUNTA(_xlfn.UNIQUE(Delivery[Delivery City]))</f>
        <v>5</v>
      </c>
      <c r="D1254" s="1" t="s">
        <v>150</v>
      </c>
      <c r="E1254" s="2">
        <v>45177.452777777777</v>
      </c>
      <c r="F1254" s="1" t="s">
        <v>14</v>
      </c>
      <c r="G1254" s="1" t="s">
        <v>65</v>
      </c>
      <c r="H1254" s="20">
        <f>IFERROR(Delivery[[#This Row],[Delivery Time (min)]]/COUNTIFS(Delivery[Driver ID],Delivery[[#This Row],[Driver ID]]),"")</f>
        <v>19.636363636363637</v>
      </c>
      <c r="I1254" s="17" t="str">
        <f>IFERROR((IF(COUNTIFS(Delivery[Driver ID], Delivery[[#This Row],[Driver ID]]) &lt; 16, "Under Utilized","Utilized")), "")</f>
        <v>Under Utilized</v>
      </c>
      <c r="J1254" s="1" t="s">
        <v>23</v>
      </c>
      <c r="K1254" s="1" t="s">
        <v>35</v>
      </c>
      <c r="L1254" s="1">
        <v>216</v>
      </c>
      <c r="M1254" s="1">
        <v>24</v>
      </c>
      <c r="N1254" s="1">
        <f>Delivery[[#This Row],[Delivery Time (min)]]-Delivery[[#This Row],[Delays (min)]]</f>
        <v>192</v>
      </c>
      <c r="O1254" s="1" t="str">
        <f>IF(Delivery[[#This Row],[Delays (min)]]&gt;0,"Delayed", "On time")</f>
        <v>Delayed</v>
      </c>
      <c r="P1254" s="1" t="str">
        <f>IF(Delivery[[#This Row],[Delays (min)]]&gt;15, "Extremely Delayed", IF(Delivery[[#This Row],[Delays (min)]]=0, "On time",  "Delayed"))</f>
        <v>Extremely Delayed</v>
      </c>
      <c r="Q1254" s="1">
        <f>COUNTA(_xlfn.UNIQUE(Delivery[Driver ID]))</f>
        <v>100</v>
      </c>
      <c r="R1254" s="1" t="s">
        <v>30</v>
      </c>
      <c r="S1254" s="1">
        <f>COUNTA(_xlfn.UNIQUE(Delivery[Route]))</f>
        <v>5</v>
      </c>
      <c r="T1254" s="1" t="s">
        <v>19</v>
      </c>
      <c r="U1254" s="1" t="s">
        <v>36</v>
      </c>
      <c r="V1254" s="1" t="s">
        <v>41</v>
      </c>
      <c r="W1254" s="2">
        <v>45170.634722222225</v>
      </c>
    </row>
    <row r="1255" spans="1:23" ht="15.75" customHeight="1" x14ac:dyDescent="0.35">
      <c r="A1255" s="1">
        <v>2254</v>
      </c>
      <c r="B1255" s="1" t="s">
        <v>1260</v>
      </c>
      <c r="C1255" s="1">
        <f>COUNTA(_xlfn.UNIQUE(Delivery[Delivery City]))</f>
        <v>5</v>
      </c>
      <c r="D1255" s="1" t="s">
        <v>159</v>
      </c>
      <c r="E1255" s="2">
        <v>45173.624305555553</v>
      </c>
      <c r="F1255" s="1" t="s">
        <v>14</v>
      </c>
      <c r="G1255" s="1" t="s">
        <v>130</v>
      </c>
      <c r="H1255" s="20">
        <f>IFERROR(Delivery[[#This Row],[Delivery Time (min)]]/COUNTIFS(Delivery[Driver ID],Delivery[[#This Row],[Driver ID]]),"")</f>
        <v>4.6875</v>
      </c>
      <c r="I1255" s="17" t="str">
        <f>IFERROR((IF(COUNTIFS(Delivery[Driver ID], Delivery[[#This Row],[Driver ID]]) &lt; 16, "Under Utilized","Utilized")), "")</f>
        <v>Utilized</v>
      </c>
      <c r="J1255" s="1" t="s">
        <v>16</v>
      </c>
      <c r="K1255" s="1" t="s">
        <v>35</v>
      </c>
      <c r="L1255" s="1">
        <v>75</v>
      </c>
      <c r="M1255" s="1">
        <v>8</v>
      </c>
      <c r="N1255" s="1">
        <f>Delivery[[#This Row],[Delivery Time (min)]]-Delivery[[#This Row],[Delays (min)]]</f>
        <v>67</v>
      </c>
      <c r="O1255" s="1" t="str">
        <f>IF(Delivery[[#This Row],[Delays (min)]]&gt;0,"Delayed", "On time")</f>
        <v>Delayed</v>
      </c>
      <c r="P1255" s="1" t="str">
        <f>IF(Delivery[[#This Row],[Delays (min)]]&gt;15, "Extremely Delayed", IF(Delivery[[#This Row],[Delays (min)]]=0, "On time",  "Delayed"))</f>
        <v>Delayed</v>
      </c>
      <c r="Q1255" s="1">
        <f>COUNTA(_xlfn.UNIQUE(Delivery[Driver ID]))</f>
        <v>100</v>
      </c>
      <c r="R1255" s="1" t="s">
        <v>30</v>
      </c>
      <c r="S1255" s="1">
        <f>COUNTA(_xlfn.UNIQUE(Delivery[Route]))</f>
        <v>5</v>
      </c>
      <c r="T1255" s="1" t="s">
        <v>26</v>
      </c>
      <c r="U1255" s="1" t="s">
        <v>36</v>
      </c>
      <c r="V1255" s="1" t="s">
        <v>41</v>
      </c>
      <c r="W1255" s="2">
        <v>45170.655555555553</v>
      </c>
    </row>
    <row r="1256" spans="1:23" ht="15.75" customHeight="1" x14ac:dyDescent="0.35">
      <c r="A1256" s="1">
        <v>2255</v>
      </c>
      <c r="B1256" s="1" t="s">
        <v>650</v>
      </c>
      <c r="C1256" s="1">
        <f>COUNTA(_xlfn.UNIQUE(Delivery[Delivery City]))</f>
        <v>5</v>
      </c>
      <c r="D1256" s="1" t="s">
        <v>156</v>
      </c>
      <c r="E1256" s="2">
        <v>45173.46597222222</v>
      </c>
      <c r="F1256" s="1" t="s">
        <v>14</v>
      </c>
      <c r="G1256" s="1" t="s">
        <v>132</v>
      </c>
      <c r="H1256" s="20">
        <f>IFERROR(Delivery[[#This Row],[Delivery Time (min)]]/COUNTIFS(Delivery[Driver ID],Delivery[[#This Row],[Driver ID]]),"")</f>
        <v>12.76923076923077</v>
      </c>
      <c r="I1256" s="17" t="str">
        <f>IFERROR((IF(COUNTIFS(Delivery[Driver ID], Delivery[[#This Row],[Driver ID]]) &lt; 16, "Under Utilized","Utilized")), "")</f>
        <v>Under Utilized</v>
      </c>
      <c r="J1256" s="1" t="s">
        <v>34</v>
      </c>
      <c r="K1256" s="1" t="s">
        <v>24</v>
      </c>
      <c r="L1256" s="1">
        <v>166</v>
      </c>
      <c r="M1256" s="1">
        <v>29</v>
      </c>
      <c r="N1256" s="1">
        <f>Delivery[[#This Row],[Delivery Time (min)]]-Delivery[[#This Row],[Delays (min)]]</f>
        <v>137</v>
      </c>
      <c r="O1256" s="1" t="str">
        <f>IF(Delivery[[#This Row],[Delays (min)]]&gt;0,"Delayed", "On time")</f>
        <v>Delayed</v>
      </c>
      <c r="P1256" s="1" t="str">
        <f>IF(Delivery[[#This Row],[Delays (min)]]&gt;15, "Extremely Delayed", IF(Delivery[[#This Row],[Delays (min)]]=0, "On time",  "Delayed"))</f>
        <v>Extremely Delayed</v>
      </c>
      <c r="Q1256" s="1">
        <f>COUNTA(_xlfn.UNIQUE(Delivery[Driver ID]))</f>
        <v>100</v>
      </c>
      <c r="R1256" s="1" t="s">
        <v>18</v>
      </c>
      <c r="S1256" s="1">
        <f>COUNTA(_xlfn.UNIQUE(Delivery[Route]))</f>
        <v>5</v>
      </c>
      <c r="T1256" s="1" t="s">
        <v>43</v>
      </c>
      <c r="U1256" s="1" t="s">
        <v>27</v>
      </c>
      <c r="V1256" s="1" t="s">
        <v>21</v>
      </c>
      <c r="W1256" s="2">
        <v>45170.386805555558</v>
      </c>
    </row>
    <row r="1257" spans="1:23" ht="15.75" customHeight="1" x14ac:dyDescent="0.35">
      <c r="A1257" s="1">
        <v>2256</v>
      </c>
      <c r="B1257" s="1" t="s">
        <v>1261</v>
      </c>
      <c r="C1257" s="1">
        <f>COUNTA(_xlfn.UNIQUE(Delivery[Delivery City]))</f>
        <v>5</v>
      </c>
      <c r="D1257" s="1" t="s">
        <v>159</v>
      </c>
      <c r="E1257" s="2">
        <v>45176.693749999999</v>
      </c>
      <c r="F1257" s="1" t="s">
        <v>38</v>
      </c>
      <c r="G1257" s="1" t="s">
        <v>87</v>
      </c>
      <c r="H1257" s="20">
        <f>IFERROR(Delivery[[#This Row],[Delivery Time (min)]]/COUNTIFS(Delivery[Driver ID],Delivery[[#This Row],[Driver ID]]),"")</f>
        <v>5.333333333333333</v>
      </c>
      <c r="I1257" s="17" t="str">
        <f>IFERROR((IF(COUNTIFS(Delivery[Driver ID], Delivery[[#This Row],[Driver ID]]) &lt; 16, "Under Utilized","Utilized")), "")</f>
        <v>Utilized</v>
      </c>
      <c r="J1257" s="1" t="s">
        <v>16</v>
      </c>
      <c r="K1257" s="1" t="s">
        <v>29</v>
      </c>
      <c r="L1257" s="1">
        <v>96</v>
      </c>
      <c r="M1257" s="1">
        <v>27</v>
      </c>
      <c r="N1257" s="1">
        <f>Delivery[[#This Row],[Delivery Time (min)]]-Delivery[[#This Row],[Delays (min)]]</f>
        <v>69</v>
      </c>
      <c r="O1257" s="1" t="str">
        <f>IF(Delivery[[#This Row],[Delays (min)]]&gt;0,"Delayed", "On time")</f>
        <v>Delayed</v>
      </c>
      <c r="P1257" s="1" t="str">
        <f>IF(Delivery[[#This Row],[Delays (min)]]&gt;15, "Extremely Delayed", IF(Delivery[[#This Row],[Delays (min)]]=0, "On time",  "Delayed"))</f>
        <v>Extremely Delayed</v>
      </c>
      <c r="Q1257" s="1">
        <f>COUNTA(_xlfn.UNIQUE(Delivery[Driver ID]))</f>
        <v>100</v>
      </c>
      <c r="R1257" s="1" t="s">
        <v>30</v>
      </c>
      <c r="S1257" s="1">
        <f>COUNTA(_xlfn.UNIQUE(Delivery[Route]))</f>
        <v>5</v>
      </c>
      <c r="T1257" s="1" t="s">
        <v>43</v>
      </c>
      <c r="U1257" s="1" t="s">
        <v>27</v>
      </c>
      <c r="V1257" s="1" t="s">
        <v>41</v>
      </c>
      <c r="W1257" s="2">
        <v>45170.643750000003</v>
      </c>
    </row>
    <row r="1258" spans="1:23" ht="15.75" customHeight="1" x14ac:dyDescent="0.35">
      <c r="A1258" s="1">
        <v>2257</v>
      </c>
      <c r="B1258" s="1" t="s">
        <v>1262</v>
      </c>
      <c r="C1258" s="1">
        <f>COUNTA(_xlfn.UNIQUE(Delivery[Delivery City]))</f>
        <v>5</v>
      </c>
      <c r="D1258" s="1" t="s">
        <v>167</v>
      </c>
      <c r="E1258" s="2">
        <v>45177.467361111114</v>
      </c>
      <c r="F1258" s="1" t="s">
        <v>14</v>
      </c>
      <c r="G1258" s="1" t="s">
        <v>46</v>
      </c>
      <c r="H1258" s="20">
        <f>IFERROR(Delivery[[#This Row],[Delivery Time (min)]]/COUNTIFS(Delivery[Driver ID],Delivery[[#This Row],[Driver ID]]),"")</f>
        <v>9.526315789473685</v>
      </c>
      <c r="I1258" s="17" t="str">
        <f>IFERROR((IF(COUNTIFS(Delivery[Driver ID], Delivery[[#This Row],[Driver ID]]) &lt; 16, "Under Utilized","Utilized")), "")</f>
        <v>Utilized</v>
      </c>
      <c r="J1258" s="1" t="s">
        <v>34</v>
      </c>
      <c r="K1258" s="1" t="s">
        <v>29</v>
      </c>
      <c r="L1258" s="1">
        <v>181</v>
      </c>
      <c r="M1258" s="1">
        <v>8</v>
      </c>
      <c r="N1258" s="1">
        <f>Delivery[[#This Row],[Delivery Time (min)]]-Delivery[[#This Row],[Delays (min)]]</f>
        <v>173</v>
      </c>
      <c r="O1258" s="1" t="str">
        <f>IF(Delivery[[#This Row],[Delays (min)]]&gt;0,"Delayed", "On time")</f>
        <v>Delayed</v>
      </c>
      <c r="P1258" s="1" t="str">
        <f>IF(Delivery[[#This Row],[Delays (min)]]&gt;15, "Extremely Delayed", IF(Delivery[[#This Row],[Delays (min)]]=0, "On time",  "Delayed"))</f>
        <v>Delayed</v>
      </c>
      <c r="Q1258" s="1">
        <f>COUNTA(_xlfn.UNIQUE(Delivery[Driver ID]))</f>
        <v>100</v>
      </c>
      <c r="R1258" s="1" t="s">
        <v>18</v>
      </c>
      <c r="S1258" s="1">
        <f>COUNTA(_xlfn.UNIQUE(Delivery[Route]))</f>
        <v>5</v>
      </c>
      <c r="T1258" s="1" t="s">
        <v>32</v>
      </c>
      <c r="U1258" s="1" t="s">
        <v>20</v>
      </c>
      <c r="V1258" s="1" t="s">
        <v>37</v>
      </c>
      <c r="W1258" s="2">
        <v>45170.479166666664</v>
      </c>
    </row>
    <row r="1259" spans="1:23" ht="15.75" customHeight="1" x14ac:dyDescent="0.35">
      <c r="A1259" s="1">
        <v>2258</v>
      </c>
      <c r="B1259" s="1" t="s">
        <v>1263</v>
      </c>
      <c r="C1259" s="1">
        <f>COUNTA(_xlfn.UNIQUE(Delivery[Delivery City]))</f>
        <v>5</v>
      </c>
      <c r="D1259" s="1" t="s">
        <v>159</v>
      </c>
      <c r="E1259" s="2">
        <v>45171.622916666667</v>
      </c>
      <c r="F1259" s="1" t="s">
        <v>38</v>
      </c>
      <c r="G1259" s="1" t="s">
        <v>70</v>
      </c>
      <c r="H1259" s="20">
        <f>IFERROR(Delivery[[#This Row],[Delivery Time (min)]]/COUNTIFS(Delivery[Driver ID],Delivery[[#This Row],[Driver ID]]),"")</f>
        <v>4.7857142857142856</v>
      </c>
      <c r="I1259" s="17" t="str">
        <f>IFERROR((IF(COUNTIFS(Delivery[Driver ID], Delivery[[#This Row],[Driver ID]]) &lt; 16, "Under Utilized","Utilized")), "")</f>
        <v>Under Utilized</v>
      </c>
      <c r="J1259" s="1" t="s">
        <v>34</v>
      </c>
      <c r="K1259" s="1" t="s">
        <v>47</v>
      </c>
      <c r="L1259" s="1">
        <v>67</v>
      </c>
      <c r="M1259" s="1">
        <v>29</v>
      </c>
      <c r="N1259" s="1">
        <f>Delivery[[#This Row],[Delivery Time (min)]]-Delivery[[#This Row],[Delays (min)]]</f>
        <v>38</v>
      </c>
      <c r="O1259" s="1" t="str">
        <f>IF(Delivery[[#This Row],[Delays (min)]]&gt;0,"Delayed", "On time")</f>
        <v>Delayed</v>
      </c>
      <c r="P1259" s="1" t="str">
        <f>IF(Delivery[[#This Row],[Delays (min)]]&gt;15, "Extremely Delayed", IF(Delivery[[#This Row],[Delays (min)]]=0, "On time",  "Delayed"))</f>
        <v>Extremely Delayed</v>
      </c>
      <c r="Q1259" s="1">
        <f>COUNTA(_xlfn.UNIQUE(Delivery[Driver ID]))</f>
        <v>100</v>
      </c>
      <c r="R1259" s="1" t="s">
        <v>18</v>
      </c>
      <c r="S1259" s="1">
        <f>COUNTA(_xlfn.UNIQUE(Delivery[Route]))</f>
        <v>5</v>
      </c>
      <c r="T1259" s="1" t="s">
        <v>19</v>
      </c>
      <c r="U1259" s="1" t="s">
        <v>27</v>
      </c>
      <c r="V1259" s="1" t="s">
        <v>37</v>
      </c>
      <c r="W1259" s="2">
        <v>45170.501388888886</v>
      </c>
    </row>
    <row r="1260" spans="1:23" ht="15.75" customHeight="1" x14ac:dyDescent="0.35">
      <c r="A1260" s="1">
        <v>2259</v>
      </c>
      <c r="B1260" s="1" t="s">
        <v>1264</v>
      </c>
      <c r="C1260" s="1">
        <f>COUNTA(_xlfn.UNIQUE(Delivery[Delivery City]))</f>
        <v>5</v>
      </c>
      <c r="D1260" s="1" t="s">
        <v>150</v>
      </c>
      <c r="E1260" s="2">
        <v>45171.681250000001</v>
      </c>
      <c r="F1260" s="1" t="s">
        <v>14</v>
      </c>
      <c r="G1260" s="1" t="s">
        <v>82</v>
      </c>
      <c r="H1260" s="20">
        <f>IFERROR(Delivery[[#This Row],[Delivery Time (min)]]/COUNTIFS(Delivery[Driver ID],Delivery[[#This Row],[Driver ID]]),"")</f>
        <v>3.92</v>
      </c>
      <c r="I1260" s="17" t="str">
        <f>IFERROR((IF(COUNTIFS(Delivery[Driver ID], Delivery[[#This Row],[Driver ID]]) &lt; 16, "Under Utilized","Utilized")), "")</f>
        <v>Utilized</v>
      </c>
      <c r="J1260" s="1" t="s">
        <v>23</v>
      </c>
      <c r="K1260" s="1" t="s">
        <v>17</v>
      </c>
      <c r="L1260" s="1">
        <v>98</v>
      </c>
      <c r="M1260" s="1">
        <v>3</v>
      </c>
      <c r="N1260" s="1">
        <f>Delivery[[#This Row],[Delivery Time (min)]]-Delivery[[#This Row],[Delays (min)]]</f>
        <v>95</v>
      </c>
      <c r="O1260" s="1" t="str">
        <f>IF(Delivery[[#This Row],[Delays (min)]]&gt;0,"Delayed", "On time")</f>
        <v>Delayed</v>
      </c>
      <c r="P1260" s="1" t="str">
        <f>IF(Delivery[[#This Row],[Delays (min)]]&gt;15, "Extremely Delayed", IF(Delivery[[#This Row],[Delays (min)]]=0, "On time",  "Delayed"))</f>
        <v>Delayed</v>
      </c>
      <c r="Q1260" s="1">
        <f>COUNTA(_xlfn.UNIQUE(Delivery[Driver ID]))</f>
        <v>100</v>
      </c>
      <c r="R1260" s="1" t="s">
        <v>25</v>
      </c>
      <c r="S1260" s="1">
        <f>COUNTA(_xlfn.UNIQUE(Delivery[Route]))</f>
        <v>5</v>
      </c>
      <c r="T1260" s="1" t="s">
        <v>43</v>
      </c>
      <c r="U1260" s="1" t="s">
        <v>36</v>
      </c>
      <c r="V1260" s="1" t="s">
        <v>37</v>
      </c>
      <c r="W1260" s="2">
        <v>45170.554861111108</v>
      </c>
    </row>
    <row r="1261" spans="1:23" ht="15.75" customHeight="1" x14ac:dyDescent="0.35">
      <c r="A1261" s="1">
        <v>2260</v>
      </c>
      <c r="B1261" s="1" t="s">
        <v>1265</v>
      </c>
      <c r="C1261" s="1">
        <f>COUNTA(_xlfn.UNIQUE(Delivery[Delivery City]))</f>
        <v>5</v>
      </c>
      <c r="D1261" s="1" t="s">
        <v>156</v>
      </c>
      <c r="E1261" s="2">
        <v>45176.706944444442</v>
      </c>
      <c r="F1261" s="1" t="s">
        <v>14</v>
      </c>
      <c r="G1261" s="1" t="s">
        <v>113</v>
      </c>
      <c r="H1261" s="20">
        <f>IFERROR(Delivery[[#This Row],[Delivery Time (min)]]/COUNTIFS(Delivery[Driver ID],Delivery[[#This Row],[Driver ID]]),"")</f>
        <v>3.6666666666666665</v>
      </c>
      <c r="I1261" s="17" t="str">
        <f>IFERROR((IF(COUNTIFS(Delivery[Driver ID], Delivery[[#This Row],[Driver ID]]) &lt; 16, "Under Utilized","Utilized")), "")</f>
        <v>Utilized</v>
      </c>
      <c r="J1261" s="1" t="s">
        <v>34</v>
      </c>
      <c r="K1261" s="1" t="s">
        <v>24</v>
      </c>
      <c r="L1261" s="1">
        <v>66</v>
      </c>
      <c r="M1261" s="1">
        <v>8</v>
      </c>
      <c r="N1261" s="1">
        <f>Delivery[[#This Row],[Delivery Time (min)]]-Delivery[[#This Row],[Delays (min)]]</f>
        <v>58</v>
      </c>
      <c r="O1261" s="1" t="str">
        <f>IF(Delivery[[#This Row],[Delays (min)]]&gt;0,"Delayed", "On time")</f>
        <v>Delayed</v>
      </c>
      <c r="P1261" s="1" t="str">
        <f>IF(Delivery[[#This Row],[Delays (min)]]&gt;15, "Extremely Delayed", IF(Delivery[[#This Row],[Delays (min)]]=0, "On time",  "Delayed"))</f>
        <v>Delayed</v>
      </c>
      <c r="Q1261" s="1">
        <f>COUNTA(_xlfn.UNIQUE(Delivery[Driver ID]))</f>
        <v>100</v>
      </c>
      <c r="R1261" s="1" t="s">
        <v>25</v>
      </c>
      <c r="S1261" s="1">
        <f>COUNTA(_xlfn.UNIQUE(Delivery[Route]))</f>
        <v>5</v>
      </c>
      <c r="T1261" s="1" t="s">
        <v>43</v>
      </c>
      <c r="U1261" s="1" t="s">
        <v>36</v>
      </c>
      <c r="V1261" s="1" t="s">
        <v>21</v>
      </c>
      <c r="W1261" s="2">
        <v>45170.535416666666</v>
      </c>
    </row>
    <row r="1262" spans="1:23" ht="15.75" customHeight="1" x14ac:dyDescent="0.35">
      <c r="A1262" s="1">
        <v>2261</v>
      </c>
      <c r="B1262" s="1" t="s">
        <v>1266</v>
      </c>
      <c r="C1262" s="1">
        <f>COUNTA(_xlfn.UNIQUE(Delivery[Delivery City]))</f>
        <v>5</v>
      </c>
      <c r="D1262" s="1" t="s">
        <v>167</v>
      </c>
      <c r="E1262" s="2">
        <v>45177.434027777781</v>
      </c>
      <c r="F1262" s="1" t="s">
        <v>38</v>
      </c>
      <c r="G1262" s="1" t="s">
        <v>59</v>
      </c>
      <c r="H1262" s="20">
        <f>IFERROR(Delivery[[#This Row],[Delivery Time (min)]]/COUNTIFS(Delivery[Driver ID],Delivery[[#This Row],[Driver ID]]),"")</f>
        <v>9.6</v>
      </c>
      <c r="I1262" s="17" t="str">
        <f>IFERROR((IF(COUNTIFS(Delivery[Driver ID], Delivery[[#This Row],[Driver ID]]) &lt; 16, "Under Utilized","Utilized")), "")</f>
        <v>Under Utilized</v>
      </c>
      <c r="J1262" s="1" t="s">
        <v>16</v>
      </c>
      <c r="K1262" s="1" t="s">
        <v>35</v>
      </c>
      <c r="L1262" s="1">
        <v>96</v>
      </c>
      <c r="M1262" s="1">
        <v>21</v>
      </c>
      <c r="N1262" s="1">
        <f>Delivery[[#This Row],[Delivery Time (min)]]-Delivery[[#This Row],[Delays (min)]]</f>
        <v>75</v>
      </c>
      <c r="O1262" s="1" t="str">
        <f>IF(Delivery[[#This Row],[Delays (min)]]&gt;0,"Delayed", "On time")</f>
        <v>Delayed</v>
      </c>
      <c r="P1262" s="1" t="str">
        <f>IF(Delivery[[#This Row],[Delays (min)]]&gt;15, "Extremely Delayed", IF(Delivery[[#This Row],[Delays (min)]]=0, "On time",  "Delayed"))</f>
        <v>Extremely Delayed</v>
      </c>
      <c r="Q1262" s="1">
        <f>COUNTA(_xlfn.UNIQUE(Delivery[Driver ID]))</f>
        <v>100</v>
      </c>
      <c r="R1262" s="1" t="s">
        <v>18</v>
      </c>
      <c r="S1262" s="1">
        <f>COUNTA(_xlfn.UNIQUE(Delivery[Route]))</f>
        <v>5</v>
      </c>
      <c r="T1262" s="1" t="s">
        <v>40</v>
      </c>
      <c r="U1262" s="1" t="s">
        <v>27</v>
      </c>
      <c r="V1262" s="1" t="s">
        <v>21</v>
      </c>
      <c r="W1262" s="2">
        <v>45170.644444444442</v>
      </c>
    </row>
    <row r="1263" spans="1:23" ht="15.75" customHeight="1" x14ac:dyDescent="0.35">
      <c r="A1263" s="1">
        <v>2262</v>
      </c>
      <c r="B1263" s="1" t="s">
        <v>1267</v>
      </c>
      <c r="C1263" s="1">
        <f>COUNTA(_xlfn.UNIQUE(Delivery[Delivery City]))</f>
        <v>5</v>
      </c>
      <c r="D1263" s="1" t="s">
        <v>167</v>
      </c>
      <c r="E1263" s="2">
        <v>45176.385416666664</v>
      </c>
      <c r="F1263" s="1" t="s">
        <v>38</v>
      </c>
      <c r="G1263" s="1" t="s">
        <v>48</v>
      </c>
      <c r="H1263" s="20">
        <f>IFERROR(Delivery[[#This Row],[Delivery Time (min)]]/COUNTIFS(Delivery[Driver ID],Delivery[[#This Row],[Driver ID]]),"")</f>
        <v>8.526315789473685</v>
      </c>
      <c r="I1263" s="17" t="str">
        <f>IFERROR((IF(COUNTIFS(Delivery[Driver ID], Delivery[[#This Row],[Driver ID]]) &lt; 16, "Under Utilized","Utilized")), "")</f>
        <v>Utilized</v>
      </c>
      <c r="J1263" s="1" t="s">
        <v>34</v>
      </c>
      <c r="K1263" s="1" t="s">
        <v>47</v>
      </c>
      <c r="L1263" s="1">
        <v>162</v>
      </c>
      <c r="M1263" s="1">
        <v>2</v>
      </c>
      <c r="N1263" s="1">
        <f>Delivery[[#This Row],[Delivery Time (min)]]-Delivery[[#This Row],[Delays (min)]]</f>
        <v>160</v>
      </c>
      <c r="O1263" s="1" t="str">
        <f>IF(Delivery[[#This Row],[Delays (min)]]&gt;0,"Delayed", "On time")</f>
        <v>Delayed</v>
      </c>
      <c r="P1263" s="1" t="str">
        <f>IF(Delivery[[#This Row],[Delays (min)]]&gt;15, "Extremely Delayed", IF(Delivery[[#This Row],[Delays (min)]]=0, "On time",  "Delayed"))</f>
        <v>Delayed</v>
      </c>
      <c r="Q1263" s="1">
        <f>COUNTA(_xlfn.UNIQUE(Delivery[Driver ID]))</f>
        <v>100</v>
      </c>
      <c r="R1263" s="1" t="s">
        <v>25</v>
      </c>
      <c r="S1263" s="1">
        <f>COUNTA(_xlfn.UNIQUE(Delivery[Route]))</f>
        <v>5</v>
      </c>
      <c r="T1263" s="1" t="s">
        <v>26</v>
      </c>
      <c r="U1263" s="1" t="s">
        <v>36</v>
      </c>
      <c r="V1263" s="1" t="s">
        <v>37</v>
      </c>
      <c r="W1263" s="2">
        <v>45170.584027777775</v>
      </c>
    </row>
    <row r="1264" spans="1:23" ht="15.75" customHeight="1" x14ac:dyDescent="0.35">
      <c r="A1264" s="1">
        <v>2263</v>
      </c>
      <c r="B1264" s="1" t="s">
        <v>1268</v>
      </c>
      <c r="C1264" s="1">
        <f>COUNTA(_xlfn.UNIQUE(Delivery[Delivery City]))</f>
        <v>5</v>
      </c>
      <c r="D1264" s="1" t="s">
        <v>150</v>
      </c>
      <c r="E1264" s="2">
        <v>45171.679861111108</v>
      </c>
      <c r="F1264" s="1" t="s">
        <v>14</v>
      </c>
      <c r="G1264" s="1" t="s">
        <v>131</v>
      </c>
      <c r="H1264" s="20">
        <f>IFERROR(Delivery[[#This Row],[Delivery Time (min)]]/COUNTIFS(Delivery[Driver ID],Delivery[[#This Row],[Driver ID]]),"")</f>
        <v>18.333333333333332</v>
      </c>
      <c r="I1264" s="17" t="str">
        <f>IFERROR((IF(COUNTIFS(Delivery[Driver ID], Delivery[[#This Row],[Driver ID]]) &lt; 16, "Under Utilized","Utilized")), "")</f>
        <v>Under Utilized</v>
      </c>
      <c r="J1264" s="1" t="s">
        <v>23</v>
      </c>
      <c r="K1264" s="1" t="s">
        <v>24</v>
      </c>
      <c r="L1264" s="1">
        <v>165</v>
      </c>
      <c r="M1264" s="1">
        <v>27</v>
      </c>
      <c r="N1264" s="1">
        <f>Delivery[[#This Row],[Delivery Time (min)]]-Delivery[[#This Row],[Delays (min)]]</f>
        <v>138</v>
      </c>
      <c r="O1264" s="1" t="str">
        <f>IF(Delivery[[#This Row],[Delays (min)]]&gt;0,"Delayed", "On time")</f>
        <v>Delayed</v>
      </c>
      <c r="P1264" s="1" t="str">
        <f>IF(Delivery[[#This Row],[Delays (min)]]&gt;15, "Extremely Delayed", IF(Delivery[[#This Row],[Delays (min)]]=0, "On time",  "Delayed"))</f>
        <v>Extremely Delayed</v>
      </c>
      <c r="Q1264" s="1">
        <f>COUNTA(_xlfn.UNIQUE(Delivery[Driver ID]))</f>
        <v>100</v>
      </c>
      <c r="R1264" s="1" t="s">
        <v>25</v>
      </c>
      <c r="S1264" s="1">
        <f>COUNTA(_xlfn.UNIQUE(Delivery[Route]))</f>
        <v>5</v>
      </c>
      <c r="T1264" s="1" t="s">
        <v>26</v>
      </c>
      <c r="U1264" s="1" t="s">
        <v>27</v>
      </c>
      <c r="V1264" s="1" t="s">
        <v>41</v>
      </c>
      <c r="W1264" s="2">
        <v>45170.660416666666</v>
      </c>
    </row>
    <row r="1265" spans="1:23" ht="15.75" customHeight="1" x14ac:dyDescent="0.35">
      <c r="A1265" s="1">
        <v>2264</v>
      </c>
      <c r="B1265" s="1" t="s">
        <v>1269</v>
      </c>
      <c r="C1265" s="1">
        <f>COUNTA(_xlfn.UNIQUE(Delivery[Delivery City]))</f>
        <v>5</v>
      </c>
      <c r="D1265" s="1" t="s">
        <v>159</v>
      </c>
      <c r="E1265" s="2">
        <v>45173.336111111108</v>
      </c>
      <c r="F1265" s="1" t="s">
        <v>14</v>
      </c>
      <c r="G1265" s="1" t="s">
        <v>81</v>
      </c>
      <c r="H1265" s="20">
        <f>IFERROR(Delivery[[#This Row],[Delivery Time (min)]]/COUNTIFS(Delivery[Driver ID],Delivery[[#This Row],[Driver ID]]),"")</f>
        <v>9.4</v>
      </c>
      <c r="I1265" s="17" t="str">
        <f>IFERROR((IF(COUNTIFS(Delivery[Driver ID], Delivery[[#This Row],[Driver ID]]) &lt; 16, "Under Utilized","Utilized")), "")</f>
        <v>Utilized</v>
      </c>
      <c r="J1265" s="1" t="s">
        <v>23</v>
      </c>
      <c r="K1265" s="1" t="s">
        <v>35</v>
      </c>
      <c r="L1265" s="1">
        <v>235</v>
      </c>
      <c r="M1265" s="1">
        <v>11</v>
      </c>
      <c r="N1265" s="1">
        <f>Delivery[[#This Row],[Delivery Time (min)]]-Delivery[[#This Row],[Delays (min)]]</f>
        <v>224</v>
      </c>
      <c r="O1265" s="1" t="str">
        <f>IF(Delivery[[#This Row],[Delays (min)]]&gt;0,"Delayed", "On time")</f>
        <v>Delayed</v>
      </c>
      <c r="P1265" s="1" t="str">
        <f>IF(Delivery[[#This Row],[Delays (min)]]&gt;15, "Extremely Delayed", IF(Delivery[[#This Row],[Delays (min)]]=0, "On time",  "Delayed"))</f>
        <v>Delayed</v>
      </c>
      <c r="Q1265" s="1">
        <f>COUNTA(_xlfn.UNIQUE(Delivery[Driver ID]))</f>
        <v>100</v>
      </c>
      <c r="R1265" s="1" t="s">
        <v>25</v>
      </c>
      <c r="S1265" s="1">
        <f>COUNTA(_xlfn.UNIQUE(Delivery[Route]))</f>
        <v>5</v>
      </c>
      <c r="T1265" s="1" t="s">
        <v>40</v>
      </c>
      <c r="U1265" s="1" t="s">
        <v>36</v>
      </c>
      <c r="V1265" s="1" t="s">
        <v>41</v>
      </c>
      <c r="W1265" s="2">
        <v>45170.459027777775</v>
      </c>
    </row>
    <row r="1266" spans="1:23" ht="15.75" customHeight="1" x14ac:dyDescent="0.35">
      <c r="A1266" s="1">
        <v>2265</v>
      </c>
      <c r="B1266" s="1" t="s">
        <v>1270</v>
      </c>
      <c r="C1266" s="1">
        <f>COUNTA(_xlfn.UNIQUE(Delivery[Delivery City]))</f>
        <v>5</v>
      </c>
      <c r="D1266" s="1" t="s">
        <v>156</v>
      </c>
      <c r="E1266" s="2">
        <v>45172.445833333331</v>
      </c>
      <c r="F1266" s="1" t="s">
        <v>38</v>
      </c>
      <c r="G1266" s="1" t="s">
        <v>80</v>
      </c>
      <c r="H1266" s="20">
        <f>IFERROR(Delivery[[#This Row],[Delivery Time (min)]]/COUNTIFS(Delivery[Driver ID],Delivery[[#This Row],[Driver ID]]),"")</f>
        <v>11.8</v>
      </c>
      <c r="I1266" s="17" t="str">
        <f>IFERROR((IF(COUNTIFS(Delivery[Driver ID], Delivery[[#This Row],[Driver ID]]) &lt; 16, "Under Utilized","Utilized")), "")</f>
        <v>Under Utilized</v>
      </c>
      <c r="J1266" s="1" t="s">
        <v>16</v>
      </c>
      <c r="K1266" s="1" t="s">
        <v>17</v>
      </c>
      <c r="L1266" s="1">
        <v>177</v>
      </c>
      <c r="M1266" s="1">
        <v>16</v>
      </c>
      <c r="N1266" s="1">
        <f>Delivery[[#This Row],[Delivery Time (min)]]-Delivery[[#This Row],[Delays (min)]]</f>
        <v>161</v>
      </c>
      <c r="O1266" s="1" t="str">
        <f>IF(Delivery[[#This Row],[Delays (min)]]&gt;0,"Delayed", "On time")</f>
        <v>Delayed</v>
      </c>
      <c r="P1266" s="1" t="str">
        <f>IF(Delivery[[#This Row],[Delays (min)]]&gt;15, "Extremely Delayed", IF(Delivery[[#This Row],[Delays (min)]]=0, "On time",  "Delayed"))</f>
        <v>Extremely Delayed</v>
      </c>
      <c r="Q1266" s="1">
        <f>COUNTA(_xlfn.UNIQUE(Delivery[Driver ID]))</f>
        <v>100</v>
      </c>
      <c r="R1266" s="1" t="s">
        <v>25</v>
      </c>
      <c r="S1266" s="1">
        <f>COUNTA(_xlfn.UNIQUE(Delivery[Route]))</f>
        <v>5</v>
      </c>
      <c r="T1266" s="1" t="s">
        <v>32</v>
      </c>
      <c r="U1266" s="1" t="s">
        <v>27</v>
      </c>
      <c r="V1266" s="1" t="s">
        <v>21</v>
      </c>
      <c r="W1266" s="2">
        <v>45170.40347222222</v>
      </c>
    </row>
    <row r="1267" spans="1:23" ht="15.75" customHeight="1" x14ac:dyDescent="0.35">
      <c r="A1267" s="1">
        <v>2266</v>
      </c>
      <c r="B1267" s="1" t="s">
        <v>1271</v>
      </c>
      <c r="C1267" s="1">
        <f>COUNTA(_xlfn.UNIQUE(Delivery[Delivery City]))</f>
        <v>5</v>
      </c>
      <c r="D1267" s="1" t="s">
        <v>150</v>
      </c>
      <c r="E1267" s="2">
        <v>45173.497916666667</v>
      </c>
      <c r="F1267" s="1" t="s">
        <v>14</v>
      </c>
      <c r="G1267" s="1" t="s">
        <v>110</v>
      </c>
      <c r="H1267" s="20">
        <f>IFERROR(Delivery[[#This Row],[Delivery Time (min)]]/COUNTIFS(Delivery[Driver ID],Delivery[[#This Row],[Driver ID]]),"")</f>
        <v>14.266666666666667</v>
      </c>
      <c r="I1267" s="17" t="str">
        <f>IFERROR((IF(COUNTIFS(Delivery[Driver ID], Delivery[[#This Row],[Driver ID]]) &lt; 16, "Under Utilized","Utilized")), "")</f>
        <v>Under Utilized</v>
      </c>
      <c r="J1267" s="1" t="s">
        <v>34</v>
      </c>
      <c r="K1267" s="1" t="s">
        <v>24</v>
      </c>
      <c r="L1267" s="1">
        <v>214</v>
      </c>
      <c r="M1267" s="1">
        <v>24</v>
      </c>
      <c r="N1267" s="1">
        <f>Delivery[[#This Row],[Delivery Time (min)]]-Delivery[[#This Row],[Delays (min)]]</f>
        <v>190</v>
      </c>
      <c r="O1267" s="1" t="str">
        <f>IF(Delivery[[#This Row],[Delays (min)]]&gt;0,"Delayed", "On time")</f>
        <v>Delayed</v>
      </c>
      <c r="P1267" s="1" t="str">
        <f>IF(Delivery[[#This Row],[Delays (min)]]&gt;15, "Extremely Delayed", IF(Delivery[[#This Row],[Delays (min)]]=0, "On time",  "Delayed"))</f>
        <v>Extremely Delayed</v>
      </c>
      <c r="Q1267" s="1">
        <f>COUNTA(_xlfn.UNIQUE(Delivery[Driver ID]))</f>
        <v>100</v>
      </c>
      <c r="R1267" s="1" t="s">
        <v>18</v>
      </c>
      <c r="S1267" s="1">
        <f>COUNTA(_xlfn.UNIQUE(Delivery[Route]))</f>
        <v>5</v>
      </c>
      <c r="T1267" s="1" t="s">
        <v>40</v>
      </c>
      <c r="U1267" s="1" t="s">
        <v>36</v>
      </c>
      <c r="V1267" s="1" t="s">
        <v>21</v>
      </c>
      <c r="W1267" s="2">
        <v>45170.537499999999</v>
      </c>
    </row>
    <row r="1268" spans="1:23" ht="15.75" customHeight="1" x14ac:dyDescent="0.35">
      <c r="A1268" s="1">
        <v>2267</v>
      </c>
      <c r="B1268" s="1" t="s">
        <v>1238</v>
      </c>
      <c r="C1268" s="1">
        <f>COUNTA(_xlfn.UNIQUE(Delivery[Delivery City]))</f>
        <v>5</v>
      </c>
      <c r="D1268" s="1" t="s">
        <v>156</v>
      </c>
      <c r="E1268" s="2">
        <v>45173.42083333333</v>
      </c>
      <c r="F1268" s="1" t="s">
        <v>14</v>
      </c>
      <c r="G1268" s="1" t="s">
        <v>136</v>
      </c>
      <c r="H1268" s="20">
        <f>IFERROR(Delivery[[#This Row],[Delivery Time (min)]]/COUNTIFS(Delivery[Driver ID],Delivery[[#This Row],[Driver ID]]),"")</f>
        <v>5.5</v>
      </c>
      <c r="I1268" s="17" t="str">
        <f>IFERROR((IF(COUNTIFS(Delivery[Driver ID], Delivery[[#This Row],[Driver ID]]) &lt; 16, "Under Utilized","Utilized")), "")</f>
        <v>Under Utilized</v>
      </c>
      <c r="J1268" s="1" t="s">
        <v>16</v>
      </c>
      <c r="K1268" s="1" t="s">
        <v>47</v>
      </c>
      <c r="L1268" s="1">
        <v>66</v>
      </c>
      <c r="M1268" s="1">
        <v>28</v>
      </c>
      <c r="N1268" s="1">
        <f>Delivery[[#This Row],[Delivery Time (min)]]-Delivery[[#This Row],[Delays (min)]]</f>
        <v>38</v>
      </c>
      <c r="O1268" s="1" t="str">
        <f>IF(Delivery[[#This Row],[Delays (min)]]&gt;0,"Delayed", "On time")</f>
        <v>Delayed</v>
      </c>
      <c r="P1268" s="1" t="str">
        <f>IF(Delivery[[#This Row],[Delays (min)]]&gt;15, "Extremely Delayed", IF(Delivery[[#This Row],[Delays (min)]]=0, "On time",  "Delayed"))</f>
        <v>Extremely Delayed</v>
      </c>
      <c r="Q1268" s="1">
        <f>COUNTA(_xlfn.UNIQUE(Delivery[Driver ID]))</f>
        <v>100</v>
      </c>
      <c r="R1268" s="1" t="s">
        <v>18</v>
      </c>
      <c r="S1268" s="1">
        <f>COUNTA(_xlfn.UNIQUE(Delivery[Route]))</f>
        <v>5</v>
      </c>
      <c r="T1268" s="1" t="s">
        <v>26</v>
      </c>
      <c r="U1268" s="1" t="s">
        <v>36</v>
      </c>
      <c r="V1268" s="1" t="s">
        <v>41</v>
      </c>
      <c r="W1268" s="2">
        <v>45170.354166666664</v>
      </c>
    </row>
    <row r="1269" spans="1:23" ht="15.75" customHeight="1" x14ac:dyDescent="0.35">
      <c r="A1269" s="1">
        <v>2268</v>
      </c>
      <c r="B1269" s="1" t="s">
        <v>1272</v>
      </c>
      <c r="C1269" s="1">
        <f>COUNTA(_xlfn.UNIQUE(Delivery[Delivery City]))</f>
        <v>5</v>
      </c>
      <c r="D1269" s="1" t="s">
        <v>159</v>
      </c>
      <c r="E1269" s="2">
        <v>45172.581250000003</v>
      </c>
      <c r="F1269" s="1" t="s">
        <v>38</v>
      </c>
      <c r="G1269" s="1" t="s">
        <v>72</v>
      </c>
      <c r="H1269" s="20">
        <f>IFERROR(Delivery[[#This Row],[Delivery Time (min)]]/COUNTIFS(Delivery[Driver ID],Delivery[[#This Row],[Driver ID]]),"")</f>
        <v>14.25</v>
      </c>
      <c r="I1269" s="17" t="str">
        <f>IFERROR((IF(COUNTIFS(Delivery[Driver ID], Delivery[[#This Row],[Driver ID]]) &lt; 16, "Under Utilized","Utilized")), "")</f>
        <v>Utilized</v>
      </c>
      <c r="J1269" s="1" t="s">
        <v>23</v>
      </c>
      <c r="K1269" s="1" t="s">
        <v>35</v>
      </c>
      <c r="L1269" s="1">
        <v>228</v>
      </c>
      <c r="M1269" s="1">
        <v>6</v>
      </c>
      <c r="N1269" s="1">
        <f>Delivery[[#This Row],[Delivery Time (min)]]-Delivery[[#This Row],[Delays (min)]]</f>
        <v>222</v>
      </c>
      <c r="O1269" s="1" t="str">
        <f>IF(Delivery[[#This Row],[Delays (min)]]&gt;0,"Delayed", "On time")</f>
        <v>Delayed</v>
      </c>
      <c r="P1269" s="1" t="str">
        <f>IF(Delivery[[#This Row],[Delays (min)]]&gt;15, "Extremely Delayed", IF(Delivery[[#This Row],[Delays (min)]]=0, "On time",  "Delayed"))</f>
        <v>Delayed</v>
      </c>
      <c r="Q1269" s="1">
        <f>COUNTA(_xlfn.UNIQUE(Delivery[Driver ID]))</f>
        <v>100</v>
      </c>
      <c r="R1269" s="1" t="s">
        <v>30</v>
      </c>
      <c r="S1269" s="1">
        <f>COUNTA(_xlfn.UNIQUE(Delivery[Route]))</f>
        <v>5</v>
      </c>
      <c r="T1269" s="1" t="s">
        <v>40</v>
      </c>
      <c r="U1269" s="1" t="s">
        <v>20</v>
      </c>
      <c r="V1269" s="1" t="s">
        <v>41</v>
      </c>
      <c r="W1269" s="2">
        <v>45170.584722222222</v>
      </c>
    </row>
    <row r="1270" spans="1:23" ht="15.75" customHeight="1" x14ac:dyDescent="0.35">
      <c r="A1270" s="1">
        <v>2269</v>
      </c>
      <c r="B1270" s="1" t="s">
        <v>1273</v>
      </c>
      <c r="C1270" s="1">
        <f>COUNTA(_xlfn.UNIQUE(Delivery[Delivery City]))</f>
        <v>5</v>
      </c>
      <c r="D1270" s="1" t="s">
        <v>159</v>
      </c>
      <c r="E1270" s="2">
        <v>45171.657638888886</v>
      </c>
      <c r="F1270" s="1" t="s">
        <v>38</v>
      </c>
      <c r="G1270" s="1" t="s">
        <v>44</v>
      </c>
      <c r="H1270" s="20">
        <f>IFERROR(Delivery[[#This Row],[Delivery Time (min)]]/COUNTIFS(Delivery[Driver ID],Delivery[[#This Row],[Driver ID]]),"")</f>
        <v>11.3125</v>
      </c>
      <c r="I1270" s="17" t="str">
        <f>IFERROR((IF(COUNTIFS(Delivery[Driver ID], Delivery[[#This Row],[Driver ID]]) &lt; 16, "Under Utilized","Utilized")), "")</f>
        <v>Utilized</v>
      </c>
      <c r="J1270" s="1" t="s">
        <v>34</v>
      </c>
      <c r="K1270" s="1" t="s">
        <v>24</v>
      </c>
      <c r="L1270" s="1">
        <v>181</v>
      </c>
      <c r="M1270" s="1">
        <v>9</v>
      </c>
      <c r="N1270" s="1">
        <f>Delivery[[#This Row],[Delivery Time (min)]]-Delivery[[#This Row],[Delays (min)]]</f>
        <v>172</v>
      </c>
      <c r="O1270" s="1" t="str">
        <f>IF(Delivery[[#This Row],[Delays (min)]]&gt;0,"Delayed", "On time")</f>
        <v>Delayed</v>
      </c>
      <c r="P1270" s="1" t="str">
        <f>IF(Delivery[[#This Row],[Delays (min)]]&gt;15, "Extremely Delayed", IF(Delivery[[#This Row],[Delays (min)]]=0, "On time",  "Delayed"))</f>
        <v>Delayed</v>
      </c>
      <c r="Q1270" s="1">
        <f>COUNTA(_xlfn.UNIQUE(Delivery[Driver ID]))</f>
        <v>100</v>
      </c>
      <c r="R1270" s="1" t="s">
        <v>18</v>
      </c>
      <c r="S1270" s="1">
        <f>COUNTA(_xlfn.UNIQUE(Delivery[Route]))</f>
        <v>5</v>
      </c>
      <c r="T1270" s="1" t="s">
        <v>26</v>
      </c>
      <c r="U1270" s="1" t="s">
        <v>36</v>
      </c>
      <c r="V1270" s="1" t="s">
        <v>37</v>
      </c>
      <c r="W1270" s="2">
        <v>45170.664583333331</v>
      </c>
    </row>
    <row r="1271" spans="1:23" ht="15.75" customHeight="1" x14ac:dyDescent="0.35">
      <c r="A1271" s="1">
        <v>2270</v>
      </c>
      <c r="B1271" s="1" t="s">
        <v>1274</v>
      </c>
      <c r="C1271" s="1">
        <f>COUNTA(_xlfn.UNIQUE(Delivery[Delivery City]))</f>
        <v>5</v>
      </c>
      <c r="D1271" s="1" t="s">
        <v>150</v>
      </c>
      <c r="E1271" s="2">
        <v>45175.6875</v>
      </c>
      <c r="F1271" s="1" t="s">
        <v>38</v>
      </c>
      <c r="G1271" s="1" t="s">
        <v>53</v>
      </c>
      <c r="H1271" s="20">
        <f>IFERROR(Delivery[[#This Row],[Delivery Time (min)]]/COUNTIFS(Delivery[Driver ID],Delivery[[#This Row],[Driver ID]]),"")</f>
        <v>20.545454545454547</v>
      </c>
      <c r="I1271" s="17" t="str">
        <f>IFERROR((IF(COUNTIFS(Delivery[Driver ID], Delivery[[#This Row],[Driver ID]]) &lt; 16, "Under Utilized","Utilized")), "")</f>
        <v>Under Utilized</v>
      </c>
      <c r="J1271" s="1" t="s">
        <v>34</v>
      </c>
      <c r="K1271" s="1" t="s">
        <v>24</v>
      </c>
      <c r="L1271" s="1">
        <v>226</v>
      </c>
      <c r="M1271" s="1">
        <v>15</v>
      </c>
      <c r="N1271" s="1">
        <f>Delivery[[#This Row],[Delivery Time (min)]]-Delivery[[#This Row],[Delays (min)]]</f>
        <v>211</v>
      </c>
      <c r="O1271" s="1" t="str">
        <f>IF(Delivery[[#This Row],[Delays (min)]]&gt;0,"Delayed", "On time")</f>
        <v>Delayed</v>
      </c>
      <c r="P1271" s="1" t="str">
        <f>IF(Delivery[[#This Row],[Delays (min)]]&gt;15, "Extremely Delayed", IF(Delivery[[#This Row],[Delays (min)]]=0, "On time",  "Delayed"))</f>
        <v>Delayed</v>
      </c>
      <c r="Q1271" s="1">
        <f>COUNTA(_xlfn.UNIQUE(Delivery[Driver ID]))</f>
        <v>100</v>
      </c>
      <c r="R1271" s="1" t="s">
        <v>18</v>
      </c>
      <c r="S1271" s="1">
        <f>COUNTA(_xlfn.UNIQUE(Delivery[Route]))</f>
        <v>5</v>
      </c>
      <c r="T1271" s="1" t="s">
        <v>40</v>
      </c>
      <c r="U1271" s="1" t="s">
        <v>27</v>
      </c>
      <c r="V1271" s="1" t="s">
        <v>41</v>
      </c>
      <c r="W1271" s="2">
        <v>45170.618750000001</v>
      </c>
    </row>
    <row r="1272" spans="1:23" ht="15.75" customHeight="1" x14ac:dyDescent="0.35">
      <c r="A1272" s="1">
        <v>2271</v>
      </c>
      <c r="B1272" s="1" t="s">
        <v>1275</v>
      </c>
      <c r="C1272" s="1">
        <f>COUNTA(_xlfn.UNIQUE(Delivery[Delivery City]))</f>
        <v>5</v>
      </c>
      <c r="D1272" s="1" t="s">
        <v>167</v>
      </c>
      <c r="E1272" s="2">
        <v>45177.350694444445</v>
      </c>
      <c r="F1272" s="1" t="s">
        <v>14</v>
      </c>
      <c r="G1272" s="1" t="s">
        <v>42</v>
      </c>
      <c r="H1272" s="20">
        <f>IFERROR(Delivery[[#This Row],[Delivery Time (min)]]/COUNTIFS(Delivery[Driver ID],Delivery[[#This Row],[Driver ID]]),"")</f>
        <v>10.944444444444445</v>
      </c>
      <c r="I1272" s="17" t="str">
        <f>IFERROR((IF(COUNTIFS(Delivery[Driver ID], Delivery[[#This Row],[Driver ID]]) &lt; 16, "Under Utilized","Utilized")), "")</f>
        <v>Utilized</v>
      </c>
      <c r="J1272" s="1" t="s">
        <v>16</v>
      </c>
      <c r="K1272" s="1" t="s">
        <v>47</v>
      </c>
      <c r="L1272" s="1">
        <v>197</v>
      </c>
      <c r="M1272" s="1">
        <v>9</v>
      </c>
      <c r="N1272" s="1">
        <f>Delivery[[#This Row],[Delivery Time (min)]]-Delivery[[#This Row],[Delays (min)]]</f>
        <v>188</v>
      </c>
      <c r="O1272" s="1" t="str">
        <f>IF(Delivery[[#This Row],[Delays (min)]]&gt;0,"Delayed", "On time")</f>
        <v>Delayed</v>
      </c>
      <c r="P1272" s="1" t="str">
        <f>IF(Delivery[[#This Row],[Delays (min)]]&gt;15, "Extremely Delayed", IF(Delivery[[#This Row],[Delays (min)]]=0, "On time",  "Delayed"))</f>
        <v>Delayed</v>
      </c>
      <c r="Q1272" s="1">
        <f>COUNTA(_xlfn.UNIQUE(Delivery[Driver ID]))</f>
        <v>100</v>
      </c>
      <c r="R1272" s="1" t="s">
        <v>25</v>
      </c>
      <c r="S1272" s="1">
        <f>COUNTA(_xlfn.UNIQUE(Delivery[Route]))</f>
        <v>5</v>
      </c>
      <c r="T1272" s="1" t="s">
        <v>43</v>
      </c>
      <c r="U1272" s="1" t="s">
        <v>27</v>
      </c>
      <c r="V1272" s="1" t="s">
        <v>41</v>
      </c>
      <c r="W1272" s="2">
        <v>45170.411111111112</v>
      </c>
    </row>
    <row r="1273" spans="1:23" ht="15.75" customHeight="1" x14ac:dyDescent="0.35">
      <c r="A1273" s="1">
        <v>2272</v>
      </c>
      <c r="B1273" s="1" t="s">
        <v>316</v>
      </c>
      <c r="C1273" s="1">
        <f>COUNTA(_xlfn.UNIQUE(Delivery[Delivery City]))</f>
        <v>5</v>
      </c>
      <c r="D1273" s="1" t="s">
        <v>167</v>
      </c>
      <c r="E1273" s="2">
        <v>45171.64166666667</v>
      </c>
      <c r="F1273" s="1" t="s">
        <v>38</v>
      </c>
      <c r="G1273" s="1" t="s">
        <v>71</v>
      </c>
      <c r="H1273" s="20">
        <f>IFERROR(Delivery[[#This Row],[Delivery Time (min)]]/COUNTIFS(Delivery[Driver ID],Delivery[[#This Row],[Driver ID]]),"")</f>
        <v>9.52</v>
      </c>
      <c r="I1273" s="17" t="str">
        <f>IFERROR((IF(COUNTIFS(Delivery[Driver ID], Delivery[[#This Row],[Driver ID]]) &lt; 16, "Under Utilized","Utilized")), "")</f>
        <v>Utilized</v>
      </c>
      <c r="J1273" s="1" t="s">
        <v>23</v>
      </c>
      <c r="K1273" s="1" t="s">
        <v>17</v>
      </c>
      <c r="L1273" s="1">
        <v>238</v>
      </c>
      <c r="M1273" s="1">
        <v>21</v>
      </c>
      <c r="N1273" s="1">
        <f>Delivery[[#This Row],[Delivery Time (min)]]-Delivery[[#This Row],[Delays (min)]]</f>
        <v>217</v>
      </c>
      <c r="O1273" s="1" t="str">
        <f>IF(Delivery[[#This Row],[Delays (min)]]&gt;0,"Delayed", "On time")</f>
        <v>Delayed</v>
      </c>
      <c r="P1273" s="1" t="str">
        <f>IF(Delivery[[#This Row],[Delays (min)]]&gt;15, "Extremely Delayed", IF(Delivery[[#This Row],[Delays (min)]]=0, "On time",  "Delayed"))</f>
        <v>Extremely Delayed</v>
      </c>
      <c r="Q1273" s="1">
        <f>COUNTA(_xlfn.UNIQUE(Delivery[Driver ID]))</f>
        <v>100</v>
      </c>
      <c r="R1273" s="1" t="s">
        <v>30</v>
      </c>
      <c r="S1273" s="1">
        <f>COUNTA(_xlfn.UNIQUE(Delivery[Route]))</f>
        <v>5</v>
      </c>
      <c r="T1273" s="1" t="s">
        <v>26</v>
      </c>
      <c r="U1273" s="1" t="s">
        <v>20</v>
      </c>
      <c r="V1273" s="1" t="s">
        <v>21</v>
      </c>
      <c r="W1273" s="2">
        <v>45170.418749999997</v>
      </c>
    </row>
    <row r="1274" spans="1:23" ht="15.75" customHeight="1" x14ac:dyDescent="0.35">
      <c r="A1274" s="1">
        <v>2273</v>
      </c>
      <c r="B1274" s="1" t="s">
        <v>1276</v>
      </c>
      <c r="C1274" s="1">
        <f>COUNTA(_xlfn.UNIQUE(Delivery[Delivery City]))</f>
        <v>5</v>
      </c>
      <c r="D1274" s="1" t="s">
        <v>154</v>
      </c>
      <c r="E1274" s="2">
        <v>45175.352083333331</v>
      </c>
      <c r="F1274" s="1" t="s">
        <v>38</v>
      </c>
      <c r="G1274" s="1" t="s">
        <v>28</v>
      </c>
      <c r="H1274" s="20">
        <f>IFERROR(Delivery[[#This Row],[Delivery Time (min)]]/COUNTIFS(Delivery[Driver ID],Delivery[[#This Row],[Driver ID]]),"")</f>
        <v>11.066666666666666</v>
      </c>
      <c r="I1274" s="17" t="str">
        <f>IFERROR((IF(COUNTIFS(Delivery[Driver ID], Delivery[[#This Row],[Driver ID]]) &lt; 16, "Under Utilized","Utilized")), "")</f>
        <v>Under Utilized</v>
      </c>
      <c r="J1274" s="1" t="s">
        <v>23</v>
      </c>
      <c r="K1274" s="1" t="s">
        <v>17</v>
      </c>
      <c r="L1274" s="1">
        <v>166</v>
      </c>
      <c r="M1274" s="1">
        <v>11</v>
      </c>
      <c r="N1274" s="1">
        <f>Delivery[[#This Row],[Delivery Time (min)]]-Delivery[[#This Row],[Delays (min)]]</f>
        <v>155</v>
      </c>
      <c r="O1274" s="1" t="str">
        <f>IF(Delivery[[#This Row],[Delays (min)]]&gt;0,"Delayed", "On time")</f>
        <v>Delayed</v>
      </c>
      <c r="P1274" s="1" t="str">
        <f>IF(Delivery[[#This Row],[Delays (min)]]&gt;15, "Extremely Delayed", IF(Delivery[[#This Row],[Delays (min)]]=0, "On time",  "Delayed"))</f>
        <v>Delayed</v>
      </c>
      <c r="Q1274" s="1">
        <f>COUNTA(_xlfn.UNIQUE(Delivery[Driver ID]))</f>
        <v>100</v>
      </c>
      <c r="R1274" s="1" t="s">
        <v>18</v>
      </c>
      <c r="S1274" s="1">
        <f>COUNTA(_xlfn.UNIQUE(Delivery[Route]))</f>
        <v>5</v>
      </c>
      <c r="T1274" s="1" t="s">
        <v>19</v>
      </c>
      <c r="U1274" s="1" t="s">
        <v>20</v>
      </c>
      <c r="V1274" s="1" t="s">
        <v>21</v>
      </c>
      <c r="W1274" s="2">
        <v>45170.575694444444</v>
      </c>
    </row>
    <row r="1275" spans="1:23" ht="15.75" customHeight="1" x14ac:dyDescent="0.35">
      <c r="A1275" s="1">
        <v>2274</v>
      </c>
      <c r="B1275" s="1" t="s">
        <v>1277</v>
      </c>
      <c r="C1275" s="1">
        <f>COUNTA(_xlfn.UNIQUE(Delivery[Delivery City]))</f>
        <v>5</v>
      </c>
      <c r="D1275" s="1" t="s">
        <v>167</v>
      </c>
      <c r="E1275" s="2">
        <v>45171.416666666664</v>
      </c>
      <c r="F1275" s="1" t="s">
        <v>38</v>
      </c>
      <c r="G1275" s="1" t="s">
        <v>122</v>
      </c>
      <c r="H1275" s="20">
        <f>IFERROR(Delivery[[#This Row],[Delivery Time (min)]]/COUNTIFS(Delivery[Driver ID],Delivery[[#This Row],[Driver ID]]),"")</f>
        <v>15.272727272727273</v>
      </c>
      <c r="I1275" s="17" t="str">
        <f>IFERROR((IF(COUNTIFS(Delivery[Driver ID], Delivery[[#This Row],[Driver ID]]) &lt; 16, "Under Utilized","Utilized")), "")</f>
        <v>Under Utilized</v>
      </c>
      <c r="J1275" s="1" t="s">
        <v>34</v>
      </c>
      <c r="K1275" s="1" t="s">
        <v>29</v>
      </c>
      <c r="L1275" s="1">
        <v>168</v>
      </c>
      <c r="M1275" s="1">
        <v>29</v>
      </c>
      <c r="N1275" s="1">
        <f>Delivery[[#This Row],[Delivery Time (min)]]-Delivery[[#This Row],[Delays (min)]]</f>
        <v>139</v>
      </c>
      <c r="O1275" s="1" t="str">
        <f>IF(Delivery[[#This Row],[Delays (min)]]&gt;0,"Delayed", "On time")</f>
        <v>Delayed</v>
      </c>
      <c r="P1275" s="1" t="str">
        <f>IF(Delivery[[#This Row],[Delays (min)]]&gt;15, "Extremely Delayed", IF(Delivery[[#This Row],[Delays (min)]]=0, "On time",  "Delayed"))</f>
        <v>Extremely Delayed</v>
      </c>
      <c r="Q1275" s="1">
        <f>COUNTA(_xlfn.UNIQUE(Delivery[Driver ID]))</f>
        <v>100</v>
      </c>
      <c r="R1275" s="1" t="s">
        <v>30</v>
      </c>
      <c r="S1275" s="1">
        <f>COUNTA(_xlfn.UNIQUE(Delivery[Route]))</f>
        <v>5</v>
      </c>
      <c r="T1275" s="1" t="s">
        <v>43</v>
      </c>
      <c r="U1275" s="1" t="s">
        <v>36</v>
      </c>
      <c r="V1275" s="1" t="s">
        <v>37</v>
      </c>
      <c r="W1275" s="2">
        <v>45170.379166666666</v>
      </c>
    </row>
    <row r="1276" spans="1:23" ht="15.75" customHeight="1" x14ac:dyDescent="0.35">
      <c r="A1276" s="1">
        <v>2275</v>
      </c>
      <c r="B1276" s="1" t="s">
        <v>1278</v>
      </c>
      <c r="C1276" s="1">
        <f>COUNTA(_xlfn.UNIQUE(Delivery[Delivery City]))</f>
        <v>5</v>
      </c>
      <c r="D1276" s="1" t="s">
        <v>150</v>
      </c>
      <c r="E1276" s="2">
        <v>45171.510416666664</v>
      </c>
      <c r="F1276" s="1" t="s">
        <v>14</v>
      </c>
      <c r="G1276" s="1" t="s">
        <v>80</v>
      </c>
      <c r="H1276" s="20">
        <f>IFERROR(Delivery[[#This Row],[Delivery Time (min)]]/COUNTIFS(Delivery[Driver ID],Delivery[[#This Row],[Driver ID]]),"")</f>
        <v>11.866666666666667</v>
      </c>
      <c r="I1276" s="17" t="str">
        <f>IFERROR((IF(COUNTIFS(Delivery[Driver ID], Delivery[[#This Row],[Driver ID]]) &lt; 16, "Under Utilized","Utilized")), "")</f>
        <v>Under Utilized</v>
      </c>
      <c r="J1276" s="1" t="s">
        <v>16</v>
      </c>
      <c r="K1276" s="1" t="s">
        <v>35</v>
      </c>
      <c r="L1276" s="1">
        <v>178</v>
      </c>
      <c r="M1276" s="1">
        <v>29</v>
      </c>
      <c r="N1276" s="1">
        <f>Delivery[[#This Row],[Delivery Time (min)]]-Delivery[[#This Row],[Delays (min)]]</f>
        <v>149</v>
      </c>
      <c r="O1276" s="1" t="str">
        <f>IF(Delivery[[#This Row],[Delays (min)]]&gt;0,"Delayed", "On time")</f>
        <v>Delayed</v>
      </c>
      <c r="P1276" s="1" t="str">
        <f>IF(Delivery[[#This Row],[Delays (min)]]&gt;15, "Extremely Delayed", IF(Delivery[[#This Row],[Delays (min)]]=0, "On time",  "Delayed"))</f>
        <v>Extremely Delayed</v>
      </c>
      <c r="Q1276" s="1">
        <f>COUNTA(_xlfn.UNIQUE(Delivery[Driver ID]))</f>
        <v>100</v>
      </c>
      <c r="R1276" s="1" t="s">
        <v>25</v>
      </c>
      <c r="S1276" s="1">
        <f>COUNTA(_xlfn.UNIQUE(Delivery[Route]))</f>
        <v>5</v>
      </c>
      <c r="T1276" s="1" t="s">
        <v>43</v>
      </c>
      <c r="U1276" s="1" t="s">
        <v>36</v>
      </c>
      <c r="V1276" s="1" t="s">
        <v>21</v>
      </c>
      <c r="W1276" s="2">
        <v>45170.651388888888</v>
      </c>
    </row>
    <row r="1277" spans="1:23" ht="15.75" customHeight="1" x14ac:dyDescent="0.35">
      <c r="A1277" s="1">
        <v>2276</v>
      </c>
      <c r="B1277" s="1" t="s">
        <v>1279</v>
      </c>
      <c r="C1277" s="1">
        <f>COUNTA(_xlfn.UNIQUE(Delivery[Delivery City]))</f>
        <v>5</v>
      </c>
      <c r="D1277" s="1" t="s">
        <v>156</v>
      </c>
      <c r="E1277" s="2">
        <v>45177.436805555553</v>
      </c>
      <c r="F1277" s="1" t="s">
        <v>38</v>
      </c>
      <c r="G1277" s="1" t="s">
        <v>63</v>
      </c>
      <c r="H1277" s="20">
        <f>IFERROR(Delivery[[#This Row],[Delivery Time (min)]]/COUNTIFS(Delivery[Driver ID],Delivery[[#This Row],[Driver ID]]),"")</f>
        <v>12.125</v>
      </c>
      <c r="I1277" s="17" t="str">
        <f>IFERROR((IF(COUNTIFS(Delivery[Driver ID], Delivery[[#This Row],[Driver ID]]) &lt; 16, "Under Utilized","Utilized")), "")</f>
        <v>Under Utilized</v>
      </c>
      <c r="J1277" s="1" t="s">
        <v>34</v>
      </c>
      <c r="K1277" s="1" t="s">
        <v>47</v>
      </c>
      <c r="L1277" s="1">
        <v>97</v>
      </c>
      <c r="M1277" s="1">
        <v>22</v>
      </c>
      <c r="N1277" s="1">
        <f>Delivery[[#This Row],[Delivery Time (min)]]-Delivery[[#This Row],[Delays (min)]]</f>
        <v>75</v>
      </c>
      <c r="O1277" s="1" t="str">
        <f>IF(Delivery[[#This Row],[Delays (min)]]&gt;0,"Delayed", "On time")</f>
        <v>Delayed</v>
      </c>
      <c r="P1277" s="1" t="str">
        <f>IF(Delivery[[#This Row],[Delays (min)]]&gt;15, "Extremely Delayed", IF(Delivery[[#This Row],[Delays (min)]]=0, "On time",  "Delayed"))</f>
        <v>Extremely Delayed</v>
      </c>
      <c r="Q1277" s="1">
        <f>COUNTA(_xlfn.UNIQUE(Delivery[Driver ID]))</f>
        <v>100</v>
      </c>
      <c r="R1277" s="1" t="s">
        <v>30</v>
      </c>
      <c r="S1277" s="1">
        <f>COUNTA(_xlfn.UNIQUE(Delivery[Route]))</f>
        <v>5</v>
      </c>
      <c r="T1277" s="1" t="s">
        <v>43</v>
      </c>
      <c r="U1277" s="1" t="s">
        <v>36</v>
      </c>
      <c r="V1277" s="1" t="s">
        <v>21</v>
      </c>
      <c r="W1277" s="2">
        <v>45170.43472222222</v>
      </c>
    </row>
    <row r="1278" spans="1:23" ht="15.75" customHeight="1" x14ac:dyDescent="0.35">
      <c r="A1278" s="1">
        <v>2277</v>
      </c>
      <c r="B1278" s="1" t="s">
        <v>1280</v>
      </c>
      <c r="C1278" s="1">
        <f>COUNTA(_xlfn.UNIQUE(Delivery[Delivery City]))</f>
        <v>5</v>
      </c>
      <c r="D1278" s="1" t="s">
        <v>156</v>
      </c>
      <c r="E1278" s="2">
        <v>45177.588194444441</v>
      </c>
      <c r="F1278" s="1" t="s">
        <v>38</v>
      </c>
      <c r="G1278" s="1" t="s">
        <v>109</v>
      </c>
      <c r="H1278" s="20">
        <f>IFERROR(Delivery[[#This Row],[Delivery Time (min)]]/COUNTIFS(Delivery[Driver ID],Delivery[[#This Row],[Driver ID]]),"")</f>
        <v>9.1999999999999993</v>
      </c>
      <c r="I1278" s="17" t="str">
        <f>IFERROR((IF(COUNTIFS(Delivery[Driver ID], Delivery[[#This Row],[Driver ID]]) &lt; 16, "Under Utilized","Utilized")), "")</f>
        <v>Utilized</v>
      </c>
      <c r="J1278" s="1" t="s">
        <v>34</v>
      </c>
      <c r="K1278" s="1" t="s">
        <v>17</v>
      </c>
      <c r="L1278" s="1">
        <v>184</v>
      </c>
      <c r="M1278" s="1">
        <v>22</v>
      </c>
      <c r="N1278" s="1">
        <f>Delivery[[#This Row],[Delivery Time (min)]]-Delivery[[#This Row],[Delays (min)]]</f>
        <v>162</v>
      </c>
      <c r="O1278" s="1" t="str">
        <f>IF(Delivery[[#This Row],[Delays (min)]]&gt;0,"Delayed", "On time")</f>
        <v>Delayed</v>
      </c>
      <c r="P1278" s="1" t="str">
        <f>IF(Delivery[[#This Row],[Delays (min)]]&gt;15, "Extremely Delayed", IF(Delivery[[#This Row],[Delays (min)]]=0, "On time",  "Delayed"))</f>
        <v>Extremely Delayed</v>
      </c>
      <c r="Q1278" s="1">
        <f>COUNTA(_xlfn.UNIQUE(Delivery[Driver ID]))</f>
        <v>100</v>
      </c>
      <c r="R1278" s="1" t="s">
        <v>30</v>
      </c>
      <c r="S1278" s="1">
        <f>COUNTA(_xlfn.UNIQUE(Delivery[Route]))</f>
        <v>5</v>
      </c>
      <c r="T1278" s="1" t="s">
        <v>26</v>
      </c>
      <c r="U1278" s="1" t="s">
        <v>27</v>
      </c>
      <c r="V1278" s="1" t="s">
        <v>41</v>
      </c>
      <c r="W1278" s="2">
        <v>45170.356944444444</v>
      </c>
    </row>
    <row r="1279" spans="1:23" ht="15.75" customHeight="1" x14ac:dyDescent="0.35">
      <c r="A1279" s="1">
        <v>2278</v>
      </c>
      <c r="B1279" s="1" t="s">
        <v>1281</v>
      </c>
      <c r="C1279" s="1">
        <f>COUNTA(_xlfn.UNIQUE(Delivery[Delivery City]))</f>
        <v>5</v>
      </c>
      <c r="D1279" s="1" t="s">
        <v>150</v>
      </c>
      <c r="E1279" s="2">
        <v>45171.697222222225</v>
      </c>
      <c r="F1279" s="1" t="s">
        <v>14</v>
      </c>
      <c r="G1279" s="1" t="s">
        <v>98</v>
      </c>
      <c r="H1279" s="20">
        <f>IFERROR(Delivery[[#This Row],[Delivery Time (min)]]/COUNTIFS(Delivery[Driver ID],Delivery[[#This Row],[Driver ID]]),"")</f>
        <v>13.764705882352942</v>
      </c>
      <c r="I1279" s="17" t="str">
        <f>IFERROR((IF(COUNTIFS(Delivery[Driver ID], Delivery[[#This Row],[Driver ID]]) &lt; 16, "Under Utilized","Utilized")), "")</f>
        <v>Utilized</v>
      </c>
      <c r="J1279" s="1" t="s">
        <v>23</v>
      </c>
      <c r="K1279" s="1" t="s">
        <v>29</v>
      </c>
      <c r="L1279" s="1">
        <v>234</v>
      </c>
      <c r="M1279" s="1">
        <v>6</v>
      </c>
      <c r="N1279" s="1">
        <f>Delivery[[#This Row],[Delivery Time (min)]]-Delivery[[#This Row],[Delays (min)]]</f>
        <v>228</v>
      </c>
      <c r="O1279" s="1" t="str">
        <f>IF(Delivery[[#This Row],[Delays (min)]]&gt;0,"Delayed", "On time")</f>
        <v>Delayed</v>
      </c>
      <c r="P1279" s="1" t="str">
        <f>IF(Delivery[[#This Row],[Delays (min)]]&gt;15, "Extremely Delayed", IF(Delivery[[#This Row],[Delays (min)]]=0, "On time",  "Delayed"))</f>
        <v>Delayed</v>
      </c>
      <c r="Q1279" s="1">
        <f>COUNTA(_xlfn.UNIQUE(Delivery[Driver ID]))</f>
        <v>100</v>
      </c>
      <c r="R1279" s="1" t="s">
        <v>18</v>
      </c>
      <c r="S1279" s="1">
        <f>COUNTA(_xlfn.UNIQUE(Delivery[Route]))</f>
        <v>5</v>
      </c>
      <c r="T1279" s="1" t="s">
        <v>40</v>
      </c>
      <c r="U1279" s="1" t="s">
        <v>36</v>
      </c>
      <c r="V1279" s="1" t="s">
        <v>41</v>
      </c>
      <c r="W1279" s="2">
        <v>45170.449305555558</v>
      </c>
    </row>
    <row r="1280" spans="1:23" ht="15.75" customHeight="1" x14ac:dyDescent="0.35">
      <c r="A1280" s="1">
        <v>2279</v>
      </c>
      <c r="B1280" s="1" t="s">
        <v>1282</v>
      </c>
      <c r="C1280" s="1">
        <f>COUNTA(_xlfn.UNIQUE(Delivery[Delivery City]))</f>
        <v>5</v>
      </c>
      <c r="D1280" s="1" t="s">
        <v>156</v>
      </c>
      <c r="E1280" s="2">
        <v>45176.567361111112</v>
      </c>
      <c r="F1280" s="1" t="s">
        <v>38</v>
      </c>
      <c r="G1280" s="1" t="s">
        <v>87</v>
      </c>
      <c r="H1280" s="20">
        <f>IFERROR(Delivery[[#This Row],[Delivery Time (min)]]/COUNTIFS(Delivery[Driver ID],Delivery[[#This Row],[Driver ID]]),"")</f>
        <v>12.944444444444445</v>
      </c>
      <c r="I1280" s="17" t="str">
        <f>IFERROR((IF(COUNTIFS(Delivery[Driver ID], Delivery[[#This Row],[Driver ID]]) &lt; 16, "Under Utilized","Utilized")), "")</f>
        <v>Utilized</v>
      </c>
      <c r="J1280" s="1" t="s">
        <v>16</v>
      </c>
      <c r="K1280" s="1" t="s">
        <v>47</v>
      </c>
      <c r="L1280" s="1">
        <v>233</v>
      </c>
      <c r="M1280" s="1">
        <v>3</v>
      </c>
      <c r="N1280" s="1">
        <f>Delivery[[#This Row],[Delivery Time (min)]]-Delivery[[#This Row],[Delays (min)]]</f>
        <v>230</v>
      </c>
      <c r="O1280" s="1" t="str">
        <f>IF(Delivery[[#This Row],[Delays (min)]]&gt;0,"Delayed", "On time")</f>
        <v>Delayed</v>
      </c>
      <c r="P1280" s="1" t="str">
        <f>IF(Delivery[[#This Row],[Delays (min)]]&gt;15, "Extremely Delayed", IF(Delivery[[#This Row],[Delays (min)]]=0, "On time",  "Delayed"))</f>
        <v>Delayed</v>
      </c>
      <c r="Q1280" s="1">
        <f>COUNTA(_xlfn.UNIQUE(Delivery[Driver ID]))</f>
        <v>100</v>
      </c>
      <c r="R1280" s="1" t="s">
        <v>18</v>
      </c>
      <c r="S1280" s="1">
        <f>COUNTA(_xlfn.UNIQUE(Delivery[Route]))</f>
        <v>5</v>
      </c>
      <c r="T1280" s="1" t="s">
        <v>40</v>
      </c>
      <c r="U1280" s="1" t="s">
        <v>36</v>
      </c>
      <c r="V1280" s="1" t="s">
        <v>37</v>
      </c>
      <c r="W1280" s="2">
        <v>45170.722916666666</v>
      </c>
    </row>
    <row r="1281" spans="1:23" ht="15.75" customHeight="1" x14ac:dyDescent="0.35">
      <c r="A1281" s="1">
        <v>2280</v>
      </c>
      <c r="B1281" s="1" t="s">
        <v>1283</v>
      </c>
      <c r="C1281" s="1">
        <f>COUNTA(_xlfn.UNIQUE(Delivery[Delivery City]))</f>
        <v>5</v>
      </c>
      <c r="D1281" s="1" t="s">
        <v>167</v>
      </c>
      <c r="E1281" s="2">
        <v>45173.695138888892</v>
      </c>
      <c r="F1281" s="1" t="s">
        <v>38</v>
      </c>
      <c r="G1281" s="1" t="s">
        <v>62</v>
      </c>
      <c r="H1281" s="20">
        <f>IFERROR(Delivery[[#This Row],[Delivery Time (min)]]/COUNTIFS(Delivery[Driver ID],Delivery[[#This Row],[Driver ID]]),"")</f>
        <v>12.538461538461538</v>
      </c>
      <c r="I1281" s="17" t="str">
        <f>IFERROR((IF(COUNTIFS(Delivery[Driver ID], Delivery[[#This Row],[Driver ID]]) &lt; 16, "Under Utilized","Utilized")), "")</f>
        <v>Under Utilized</v>
      </c>
      <c r="J1281" s="1" t="s">
        <v>34</v>
      </c>
      <c r="K1281" s="1" t="s">
        <v>24</v>
      </c>
      <c r="L1281" s="1">
        <v>163</v>
      </c>
      <c r="M1281" s="1">
        <v>19</v>
      </c>
      <c r="N1281" s="1">
        <f>Delivery[[#This Row],[Delivery Time (min)]]-Delivery[[#This Row],[Delays (min)]]</f>
        <v>144</v>
      </c>
      <c r="O1281" s="1" t="str">
        <f>IF(Delivery[[#This Row],[Delays (min)]]&gt;0,"Delayed", "On time")</f>
        <v>Delayed</v>
      </c>
      <c r="P1281" s="1" t="str">
        <f>IF(Delivery[[#This Row],[Delays (min)]]&gt;15, "Extremely Delayed", IF(Delivery[[#This Row],[Delays (min)]]=0, "On time",  "Delayed"))</f>
        <v>Extremely Delayed</v>
      </c>
      <c r="Q1281" s="1">
        <f>COUNTA(_xlfn.UNIQUE(Delivery[Driver ID]))</f>
        <v>100</v>
      </c>
      <c r="R1281" s="1" t="s">
        <v>30</v>
      </c>
      <c r="S1281" s="1">
        <f>COUNTA(_xlfn.UNIQUE(Delivery[Route]))</f>
        <v>5</v>
      </c>
      <c r="T1281" s="1" t="s">
        <v>19</v>
      </c>
      <c r="U1281" s="1" t="s">
        <v>20</v>
      </c>
      <c r="V1281" s="1" t="s">
        <v>21</v>
      </c>
      <c r="W1281" s="2">
        <v>45170.498611111114</v>
      </c>
    </row>
    <row r="1282" spans="1:23" ht="15.75" customHeight="1" x14ac:dyDescent="0.35">
      <c r="A1282" s="1">
        <v>2281</v>
      </c>
      <c r="B1282" s="1" t="s">
        <v>1284</v>
      </c>
      <c r="C1282" s="1">
        <f>COUNTA(_xlfn.UNIQUE(Delivery[Delivery City]))</f>
        <v>5</v>
      </c>
      <c r="D1282" s="1" t="s">
        <v>159</v>
      </c>
      <c r="E1282" s="2">
        <v>45174.697222222225</v>
      </c>
      <c r="F1282" s="1" t="s">
        <v>38</v>
      </c>
      <c r="G1282" s="1" t="s">
        <v>69</v>
      </c>
      <c r="H1282" s="20">
        <f>IFERROR(Delivery[[#This Row],[Delivery Time (min)]]/COUNTIFS(Delivery[Driver ID],Delivery[[#This Row],[Driver ID]]),"")</f>
        <v>12.23076923076923</v>
      </c>
      <c r="I1282" s="17" t="str">
        <f>IFERROR((IF(COUNTIFS(Delivery[Driver ID], Delivery[[#This Row],[Driver ID]]) &lt; 16, "Under Utilized","Utilized")), "")</f>
        <v>Under Utilized</v>
      </c>
      <c r="J1282" s="1" t="s">
        <v>23</v>
      </c>
      <c r="K1282" s="1" t="s">
        <v>17</v>
      </c>
      <c r="L1282" s="1">
        <v>159</v>
      </c>
      <c r="M1282" s="1">
        <v>24</v>
      </c>
      <c r="N1282" s="1">
        <f>Delivery[[#This Row],[Delivery Time (min)]]-Delivery[[#This Row],[Delays (min)]]</f>
        <v>135</v>
      </c>
      <c r="O1282" s="1" t="str">
        <f>IF(Delivery[[#This Row],[Delays (min)]]&gt;0,"Delayed", "On time")</f>
        <v>Delayed</v>
      </c>
      <c r="P1282" s="1" t="str">
        <f>IF(Delivery[[#This Row],[Delays (min)]]&gt;15, "Extremely Delayed", IF(Delivery[[#This Row],[Delays (min)]]=0, "On time",  "Delayed"))</f>
        <v>Extremely Delayed</v>
      </c>
      <c r="Q1282" s="1">
        <f>COUNTA(_xlfn.UNIQUE(Delivery[Driver ID]))</f>
        <v>100</v>
      </c>
      <c r="R1282" s="1" t="s">
        <v>30</v>
      </c>
      <c r="S1282" s="1">
        <f>COUNTA(_xlfn.UNIQUE(Delivery[Route]))</f>
        <v>5</v>
      </c>
      <c r="T1282" s="1" t="s">
        <v>26</v>
      </c>
      <c r="U1282" s="1" t="s">
        <v>20</v>
      </c>
      <c r="V1282" s="1" t="s">
        <v>37</v>
      </c>
      <c r="W1282" s="2">
        <v>45170.679861111108</v>
      </c>
    </row>
    <row r="1283" spans="1:23" ht="15.75" customHeight="1" x14ac:dyDescent="0.35">
      <c r="A1283" s="1">
        <v>2282</v>
      </c>
      <c r="B1283" s="1" t="s">
        <v>1285</v>
      </c>
      <c r="C1283" s="1">
        <f>COUNTA(_xlfn.UNIQUE(Delivery[Delivery City]))</f>
        <v>5</v>
      </c>
      <c r="D1283" s="1" t="s">
        <v>159</v>
      </c>
      <c r="E1283" s="2">
        <v>45177.570833333331</v>
      </c>
      <c r="F1283" s="1" t="s">
        <v>38</v>
      </c>
      <c r="G1283" s="1" t="s">
        <v>120</v>
      </c>
      <c r="H1283" s="20">
        <f>IFERROR(Delivery[[#This Row],[Delivery Time (min)]]/COUNTIFS(Delivery[Driver ID],Delivery[[#This Row],[Driver ID]]),"")</f>
        <v>10.285714285714286</v>
      </c>
      <c r="I1283" s="17" t="str">
        <f>IFERROR((IF(COUNTIFS(Delivery[Driver ID], Delivery[[#This Row],[Driver ID]]) &lt; 16, "Under Utilized","Utilized")), "")</f>
        <v>Under Utilized</v>
      </c>
      <c r="J1283" s="1" t="s">
        <v>34</v>
      </c>
      <c r="K1283" s="1" t="s">
        <v>17</v>
      </c>
      <c r="L1283" s="1">
        <v>144</v>
      </c>
      <c r="M1283" s="1">
        <v>19</v>
      </c>
      <c r="N1283" s="1">
        <f>Delivery[[#This Row],[Delivery Time (min)]]-Delivery[[#This Row],[Delays (min)]]</f>
        <v>125</v>
      </c>
      <c r="O1283" s="1" t="str">
        <f>IF(Delivery[[#This Row],[Delays (min)]]&gt;0,"Delayed", "On time")</f>
        <v>Delayed</v>
      </c>
      <c r="P1283" s="1" t="str">
        <f>IF(Delivery[[#This Row],[Delays (min)]]&gt;15, "Extremely Delayed", IF(Delivery[[#This Row],[Delays (min)]]=0, "On time",  "Delayed"))</f>
        <v>Extremely Delayed</v>
      </c>
      <c r="Q1283" s="1">
        <f>COUNTA(_xlfn.UNIQUE(Delivery[Driver ID]))</f>
        <v>100</v>
      </c>
      <c r="R1283" s="1" t="s">
        <v>25</v>
      </c>
      <c r="S1283" s="1">
        <f>COUNTA(_xlfn.UNIQUE(Delivery[Route]))</f>
        <v>5</v>
      </c>
      <c r="T1283" s="1" t="s">
        <v>19</v>
      </c>
      <c r="U1283" s="1" t="s">
        <v>36</v>
      </c>
      <c r="V1283" s="1" t="s">
        <v>37</v>
      </c>
      <c r="W1283" s="2">
        <v>45170.6875</v>
      </c>
    </row>
    <row r="1284" spans="1:23" ht="15.75" customHeight="1" x14ac:dyDescent="0.35">
      <c r="A1284" s="1">
        <v>2283</v>
      </c>
      <c r="B1284" s="1" t="s">
        <v>1020</v>
      </c>
      <c r="C1284" s="1">
        <f>COUNTA(_xlfn.UNIQUE(Delivery[Delivery City]))</f>
        <v>5</v>
      </c>
      <c r="D1284" s="1" t="s">
        <v>156</v>
      </c>
      <c r="E1284" s="2">
        <v>45170.449305555558</v>
      </c>
      <c r="F1284" s="1" t="s">
        <v>38</v>
      </c>
      <c r="G1284" s="1" t="s">
        <v>95</v>
      </c>
      <c r="H1284" s="20">
        <f>IFERROR(Delivery[[#This Row],[Delivery Time (min)]]/COUNTIFS(Delivery[Driver ID],Delivery[[#This Row],[Driver ID]]),"")</f>
        <v>7</v>
      </c>
      <c r="I1284" s="17" t="str">
        <f>IFERROR((IF(COUNTIFS(Delivery[Driver ID], Delivery[[#This Row],[Driver ID]]) &lt; 16, "Under Utilized","Utilized")), "")</f>
        <v>Under Utilized</v>
      </c>
      <c r="J1284" s="1" t="s">
        <v>23</v>
      </c>
      <c r="K1284" s="1" t="s">
        <v>17</v>
      </c>
      <c r="L1284" s="1">
        <v>105</v>
      </c>
      <c r="M1284" s="1">
        <v>10</v>
      </c>
      <c r="N1284" s="1">
        <f>Delivery[[#This Row],[Delivery Time (min)]]-Delivery[[#This Row],[Delays (min)]]</f>
        <v>95</v>
      </c>
      <c r="O1284" s="1" t="str">
        <f>IF(Delivery[[#This Row],[Delays (min)]]&gt;0,"Delayed", "On time")</f>
        <v>Delayed</v>
      </c>
      <c r="P1284" s="1" t="str">
        <f>IF(Delivery[[#This Row],[Delays (min)]]&gt;15, "Extremely Delayed", IF(Delivery[[#This Row],[Delays (min)]]=0, "On time",  "Delayed"))</f>
        <v>Delayed</v>
      </c>
      <c r="Q1284" s="1">
        <f>COUNTA(_xlfn.UNIQUE(Delivery[Driver ID]))</f>
        <v>100</v>
      </c>
      <c r="R1284" s="1" t="s">
        <v>30</v>
      </c>
      <c r="S1284" s="1">
        <f>COUNTA(_xlfn.UNIQUE(Delivery[Route]))</f>
        <v>5</v>
      </c>
      <c r="T1284" s="1" t="s">
        <v>40</v>
      </c>
      <c r="U1284" s="1" t="s">
        <v>36</v>
      </c>
      <c r="V1284" s="1" t="s">
        <v>37</v>
      </c>
      <c r="W1284" s="2">
        <v>45170.481944444444</v>
      </c>
    </row>
    <row r="1285" spans="1:23" ht="15.75" customHeight="1" x14ac:dyDescent="0.35">
      <c r="A1285" s="1">
        <v>2284</v>
      </c>
      <c r="B1285" s="1" t="s">
        <v>1286</v>
      </c>
      <c r="C1285" s="1">
        <f>COUNTA(_xlfn.UNIQUE(Delivery[Delivery City]))</f>
        <v>5</v>
      </c>
      <c r="D1285" s="1" t="s">
        <v>154</v>
      </c>
      <c r="E1285" s="2">
        <v>45176.447222222225</v>
      </c>
      <c r="F1285" s="1" t="s">
        <v>14</v>
      </c>
      <c r="G1285" s="1" t="s">
        <v>78</v>
      </c>
      <c r="H1285" s="20">
        <f>IFERROR(Delivery[[#This Row],[Delivery Time (min)]]/COUNTIFS(Delivery[Driver ID],Delivery[[#This Row],[Driver ID]]),"")</f>
        <v>4.4761904761904763</v>
      </c>
      <c r="I1285" s="17" t="str">
        <f>IFERROR((IF(COUNTIFS(Delivery[Driver ID], Delivery[[#This Row],[Driver ID]]) &lt; 16, "Under Utilized","Utilized")), "")</f>
        <v>Utilized</v>
      </c>
      <c r="J1285" s="1" t="s">
        <v>16</v>
      </c>
      <c r="K1285" s="1" t="s">
        <v>29</v>
      </c>
      <c r="L1285" s="1">
        <v>94</v>
      </c>
      <c r="M1285" s="1">
        <v>13</v>
      </c>
      <c r="N1285" s="1">
        <f>Delivery[[#This Row],[Delivery Time (min)]]-Delivery[[#This Row],[Delays (min)]]</f>
        <v>81</v>
      </c>
      <c r="O1285" s="1" t="str">
        <f>IF(Delivery[[#This Row],[Delays (min)]]&gt;0,"Delayed", "On time")</f>
        <v>Delayed</v>
      </c>
      <c r="P1285" s="1" t="str">
        <f>IF(Delivery[[#This Row],[Delays (min)]]&gt;15, "Extremely Delayed", IF(Delivery[[#This Row],[Delays (min)]]=0, "On time",  "Delayed"))</f>
        <v>Delayed</v>
      </c>
      <c r="Q1285" s="1">
        <f>COUNTA(_xlfn.UNIQUE(Delivery[Driver ID]))</f>
        <v>100</v>
      </c>
      <c r="R1285" s="1" t="s">
        <v>18</v>
      </c>
      <c r="S1285" s="1">
        <f>COUNTA(_xlfn.UNIQUE(Delivery[Route]))</f>
        <v>5</v>
      </c>
      <c r="T1285" s="1" t="s">
        <v>26</v>
      </c>
      <c r="U1285" s="1" t="s">
        <v>36</v>
      </c>
      <c r="V1285" s="1" t="s">
        <v>37</v>
      </c>
      <c r="W1285" s="2">
        <v>45170.544444444444</v>
      </c>
    </row>
    <row r="1286" spans="1:23" ht="15.75" customHeight="1" x14ac:dyDescent="0.35">
      <c r="A1286" s="1">
        <v>2285</v>
      </c>
      <c r="B1286" s="1" t="s">
        <v>1287</v>
      </c>
      <c r="C1286" s="1">
        <f>COUNTA(_xlfn.UNIQUE(Delivery[Delivery City]))</f>
        <v>5</v>
      </c>
      <c r="D1286" s="1" t="s">
        <v>167</v>
      </c>
      <c r="E1286" s="2">
        <v>45176.599305555559</v>
      </c>
      <c r="F1286" s="1" t="s">
        <v>14</v>
      </c>
      <c r="G1286" s="1" t="s">
        <v>122</v>
      </c>
      <c r="H1286" s="20">
        <f>IFERROR(Delivery[[#This Row],[Delivery Time (min)]]/COUNTIFS(Delivery[Driver ID],Delivery[[#This Row],[Driver ID]]),"")</f>
        <v>10.090909090909092</v>
      </c>
      <c r="I1286" s="17" t="str">
        <f>IFERROR((IF(COUNTIFS(Delivery[Driver ID], Delivery[[#This Row],[Driver ID]]) &lt; 16, "Under Utilized","Utilized")), "")</f>
        <v>Under Utilized</v>
      </c>
      <c r="J1286" s="1" t="s">
        <v>34</v>
      </c>
      <c r="K1286" s="1" t="s">
        <v>35</v>
      </c>
      <c r="L1286" s="1">
        <v>111</v>
      </c>
      <c r="M1286" s="1">
        <v>0</v>
      </c>
      <c r="N1286" s="1">
        <f>Delivery[[#This Row],[Delivery Time (min)]]-Delivery[[#This Row],[Delays (min)]]</f>
        <v>111</v>
      </c>
      <c r="O1286" s="1" t="str">
        <f>IF(Delivery[[#This Row],[Delays (min)]]&gt;0,"Delayed", "On time")</f>
        <v>On time</v>
      </c>
      <c r="P1286" s="1" t="str">
        <f>IF(Delivery[[#This Row],[Delays (min)]]&gt;15, "Extremely Delayed", IF(Delivery[[#This Row],[Delays (min)]]=0, "On time",  "Delayed"))</f>
        <v>On time</v>
      </c>
      <c r="Q1286" s="1">
        <f>COUNTA(_xlfn.UNIQUE(Delivery[Driver ID]))</f>
        <v>100</v>
      </c>
      <c r="R1286" s="1" t="s">
        <v>25</v>
      </c>
      <c r="S1286" s="1">
        <f>COUNTA(_xlfn.UNIQUE(Delivery[Route]))</f>
        <v>5</v>
      </c>
      <c r="T1286" s="1" t="s">
        <v>19</v>
      </c>
      <c r="U1286" s="1" t="s">
        <v>36</v>
      </c>
      <c r="V1286" s="1" t="s">
        <v>41</v>
      </c>
      <c r="W1286" s="2">
        <v>45170.495138888888</v>
      </c>
    </row>
    <row r="1287" spans="1:23" ht="15.75" customHeight="1" x14ac:dyDescent="0.35">
      <c r="A1287" s="1">
        <v>2286</v>
      </c>
      <c r="B1287" s="1" t="s">
        <v>1048</v>
      </c>
      <c r="C1287" s="1">
        <f>COUNTA(_xlfn.UNIQUE(Delivery[Delivery City]))</f>
        <v>5</v>
      </c>
      <c r="D1287" s="1" t="s">
        <v>167</v>
      </c>
      <c r="E1287" s="2">
        <v>45172.683333333334</v>
      </c>
      <c r="F1287" s="1" t="s">
        <v>14</v>
      </c>
      <c r="G1287" s="1" t="s">
        <v>31</v>
      </c>
      <c r="H1287" s="20">
        <f>IFERROR(Delivery[[#This Row],[Delivery Time (min)]]/COUNTIFS(Delivery[Driver ID],Delivery[[#This Row],[Driver ID]]),"")</f>
        <v>6.1764705882352944</v>
      </c>
      <c r="I1287" s="17" t="str">
        <f>IFERROR((IF(COUNTIFS(Delivery[Driver ID], Delivery[[#This Row],[Driver ID]]) &lt; 16, "Under Utilized","Utilized")), "")</f>
        <v>Utilized</v>
      </c>
      <c r="J1287" s="1" t="s">
        <v>23</v>
      </c>
      <c r="K1287" s="1" t="s">
        <v>29</v>
      </c>
      <c r="L1287" s="1">
        <v>105</v>
      </c>
      <c r="M1287" s="1">
        <v>20</v>
      </c>
      <c r="N1287" s="1">
        <f>Delivery[[#This Row],[Delivery Time (min)]]-Delivery[[#This Row],[Delays (min)]]</f>
        <v>85</v>
      </c>
      <c r="O1287" s="1" t="str">
        <f>IF(Delivery[[#This Row],[Delays (min)]]&gt;0,"Delayed", "On time")</f>
        <v>Delayed</v>
      </c>
      <c r="P1287" s="1" t="str">
        <f>IF(Delivery[[#This Row],[Delays (min)]]&gt;15, "Extremely Delayed", IF(Delivery[[#This Row],[Delays (min)]]=0, "On time",  "Delayed"))</f>
        <v>Extremely Delayed</v>
      </c>
      <c r="Q1287" s="1">
        <f>COUNTA(_xlfn.UNIQUE(Delivery[Driver ID]))</f>
        <v>100</v>
      </c>
      <c r="R1287" s="1" t="s">
        <v>18</v>
      </c>
      <c r="S1287" s="1">
        <f>COUNTA(_xlfn.UNIQUE(Delivery[Route]))</f>
        <v>5</v>
      </c>
      <c r="T1287" s="1" t="s">
        <v>40</v>
      </c>
      <c r="U1287" s="1" t="s">
        <v>20</v>
      </c>
      <c r="V1287" s="1" t="s">
        <v>21</v>
      </c>
      <c r="W1287" s="2">
        <v>45170.40902777778</v>
      </c>
    </row>
    <row r="1288" spans="1:23" ht="15.75" customHeight="1" x14ac:dyDescent="0.35">
      <c r="A1288" s="1">
        <v>2287</v>
      </c>
      <c r="B1288" s="1" t="s">
        <v>1288</v>
      </c>
      <c r="C1288" s="1">
        <f>COUNTA(_xlfn.UNIQUE(Delivery[Delivery City]))</f>
        <v>5</v>
      </c>
      <c r="D1288" s="1" t="s">
        <v>154</v>
      </c>
      <c r="E1288" s="2">
        <v>45171.566666666666</v>
      </c>
      <c r="F1288" s="1" t="s">
        <v>14</v>
      </c>
      <c r="G1288" s="1" t="s">
        <v>51</v>
      </c>
      <c r="H1288" s="20">
        <f>IFERROR(Delivery[[#This Row],[Delivery Time (min)]]/COUNTIFS(Delivery[Driver ID],Delivery[[#This Row],[Driver ID]]),"")</f>
        <v>5.9230769230769234</v>
      </c>
      <c r="I1288" s="17" t="str">
        <f>IFERROR((IF(COUNTIFS(Delivery[Driver ID], Delivery[[#This Row],[Driver ID]]) &lt; 16, "Under Utilized","Utilized")), "")</f>
        <v>Under Utilized</v>
      </c>
      <c r="J1288" s="1" t="s">
        <v>23</v>
      </c>
      <c r="K1288" s="1" t="s">
        <v>35</v>
      </c>
      <c r="L1288" s="1">
        <v>77</v>
      </c>
      <c r="M1288" s="1">
        <v>22</v>
      </c>
      <c r="N1288" s="1">
        <f>Delivery[[#This Row],[Delivery Time (min)]]-Delivery[[#This Row],[Delays (min)]]</f>
        <v>55</v>
      </c>
      <c r="O1288" s="1" t="str">
        <f>IF(Delivery[[#This Row],[Delays (min)]]&gt;0,"Delayed", "On time")</f>
        <v>Delayed</v>
      </c>
      <c r="P1288" s="1" t="str">
        <f>IF(Delivery[[#This Row],[Delays (min)]]&gt;15, "Extremely Delayed", IF(Delivery[[#This Row],[Delays (min)]]=0, "On time",  "Delayed"))</f>
        <v>Extremely Delayed</v>
      </c>
      <c r="Q1288" s="1">
        <f>COUNTA(_xlfn.UNIQUE(Delivery[Driver ID]))</f>
        <v>100</v>
      </c>
      <c r="R1288" s="1" t="s">
        <v>30</v>
      </c>
      <c r="S1288" s="1">
        <f>COUNTA(_xlfn.UNIQUE(Delivery[Route]))</f>
        <v>5</v>
      </c>
      <c r="T1288" s="1" t="s">
        <v>43</v>
      </c>
      <c r="U1288" s="1" t="s">
        <v>36</v>
      </c>
      <c r="V1288" s="1" t="s">
        <v>21</v>
      </c>
      <c r="W1288" s="2">
        <v>45170.412499999999</v>
      </c>
    </row>
    <row r="1289" spans="1:23" ht="15.75" customHeight="1" x14ac:dyDescent="0.35">
      <c r="A1289" s="1">
        <v>2288</v>
      </c>
      <c r="B1289" s="1" t="s">
        <v>1289</v>
      </c>
      <c r="C1289" s="1">
        <f>COUNTA(_xlfn.UNIQUE(Delivery[Delivery City]))</f>
        <v>5</v>
      </c>
      <c r="D1289" s="1" t="s">
        <v>159</v>
      </c>
      <c r="E1289" s="2">
        <v>45177.430555555555</v>
      </c>
      <c r="F1289" s="1" t="s">
        <v>38</v>
      </c>
      <c r="G1289" s="1" t="s">
        <v>103</v>
      </c>
      <c r="H1289" s="20">
        <f>IFERROR(Delivery[[#This Row],[Delivery Time (min)]]/COUNTIFS(Delivery[Driver ID],Delivery[[#This Row],[Driver ID]]),"")</f>
        <v>11.5</v>
      </c>
      <c r="I1289" s="17" t="str">
        <f>IFERROR((IF(COUNTIFS(Delivery[Driver ID], Delivery[[#This Row],[Driver ID]]) &lt; 16, "Under Utilized","Utilized")), "")</f>
        <v>Utilized</v>
      </c>
      <c r="J1289" s="1" t="s">
        <v>34</v>
      </c>
      <c r="K1289" s="1" t="s">
        <v>47</v>
      </c>
      <c r="L1289" s="1">
        <v>230</v>
      </c>
      <c r="M1289" s="1">
        <v>5</v>
      </c>
      <c r="N1289" s="1">
        <f>Delivery[[#This Row],[Delivery Time (min)]]-Delivery[[#This Row],[Delays (min)]]</f>
        <v>225</v>
      </c>
      <c r="O1289" s="1" t="str">
        <f>IF(Delivery[[#This Row],[Delays (min)]]&gt;0,"Delayed", "On time")</f>
        <v>Delayed</v>
      </c>
      <c r="P1289" s="1" t="str">
        <f>IF(Delivery[[#This Row],[Delays (min)]]&gt;15, "Extremely Delayed", IF(Delivery[[#This Row],[Delays (min)]]=0, "On time",  "Delayed"))</f>
        <v>Delayed</v>
      </c>
      <c r="Q1289" s="1">
        <f>COUNTA(_xlfn.UNIQUE(Delivery[Driver ID]))</f>
        <v>100</v>
      </c>
      <c r="R1289" s="1" t="s">
        <v>25</v>
      </c>
      <c r="S1289" s="1">
        <f>COUNTA(_xlfn.UNIQUE(Delivery[Route]))</f>
        <v>5</v>
      </c>
      <c r="T1289" s="1" t="s">
        <v>43</v>
      </c>
      <c r="U1289" s="1" t="s">
        <v>36</v>
      </c>
      <c r="V1289" s="1" t="s">
        <v>41</v>
      </c>
      <c r="W1289" s="2">
        <v>45170.629166666666</v>
      </c>
    </row>
    <row r="1290" spans="1:23" ht="15.75" customHeight="1" x14ac:dyDescent="0.35">
      <c r="A1290" s="1">
        <v>2289</v>
      </c>
      <c r="B1290" s="1" t="s">
        <v>1290</v>
      </c>
      <c r="C1290" s="1">
        <f>COUNTA(_xlfn.UNIQUE(Delivery[Delivery City]))</f>
        <v>5</v>
      </c>
      <c r="D1290" s="1" t="s">
        <v>159</v>
      </c>
      <c r="E1290" s="2">
        <v>45172.47152777778</v>
      </c>
      <c r="F1290" s="1" t="s">
        <v>38</v>
      </c>
      <c r="G1290" s="1" t="s">
        <v>56</v>
      </c>
      <c r="H1290" s="20">
        <f>IFERROR(Delivery[[#This Row],[Delivery Time (min)]]/COUNTIFS(Delivery[Driver ID],Delivery[[#This Row],[Driver ID]]),"")</f>
        <v>10.625</v>
      </c>
      <c r="I1290" s="17" t="str">
        <f>IFERROR((IF(COUNTIFS(Delivery[Driver ID], Delivery[[#This Row],[Driver ID]]) &lt; 16, "Under Utilized","Utilized")), "")</f>
        <v>Utilized</v>
      </c>
      <c r="J1290" s="1" t="s">
        <v>16</v>
      </c>
      <c r="K1290" s="1" t="s">
        <v>47</v>
      </c>
      <c r="L1290" s="1">
        <v>170</v>
      </c>
      <c r="M1290" s="1">
        <v>24</v>
      </c>
      <c r="N1290" s="1">
        <f>Delivery[[#This Row],[Delivery Time (min)]]-Delivery[[#This Row],[Delays (min)]]</f>
        <v>146</v>
      </c>
      <c r="O1290" s="1" t="str">
        <f>IF(Delivery[[#This Row],[Delays (min)]]&gt;0,"Delayed", "On time")</f>
        <v>Delayed</v>
      </c>
      <c r="P1290" s="1" t="str">
        <f>IF(Delivery[[#This Row],[Delays (min)]]&gt;15, "Extremely Delayed", IF(Delivery[[#This Row],[Delays (min)]]=0, "On time",  "Delayed"))</f>
        <v>Extremely Delayed</v>
      </c>
      <c r="Q1290" s="1">
        <f>COUNTA(_xlfn.UNIQUE(Delivery[Driver ID]))</f>
        <v>100</v>
      </c>
      <c r="R1290" s="1" t="s">
        <v>18</v>
      </c>
      <c r="S1290" s="1">
        <f>COUNTA(_xlfn.UNIQUE(Delivery[Route]))</f>
        <v>5</v>
      </c>
      <c r="T1290" s="1" t="s">
        <v>43</v>
      </c>
      <c r="U1290" s="1" t="s">
        <v>36</v>
      </c>
      <c r="V1290" s="1" t="s">
        <v>41</v>
      </c>
      <c r="W1290" s="2">
        <v>45170.422222222223</v>
      </c>
    </row>
    <row r="1291" spans="1:23" ht="15.75" customHeight="1" x14ac:dyDescent="0.35">
      <c r="A1291" s="1">
        <v>2290</v>
      </c>
      <c r="B1291" s="1" t="s">
        <v>1128</v>
      </c>
      <c r="C1291" s="1">
        <f>COUNTA(_xlfn.UNIQUE(Delivery[Delivery City]))</f>
        <v>5</v>
      </c>
      <c r="D1291" s="1" t="s">
        <v>154</v>
      </c>
      <c r="E1291" s="2">
        <v>45173.555555555555</v>
      </c>
      <c r="F1291" s="1" t="s">
        <v>38</v>
      </c>
      <c r="G1291" s="1" t="s">
        <v>120</v>
      </c>
      <c r="H1291" s="20">
        <f>IFERROR(Delivery[[#This Row],[Delivery Time (min)]]/COUNTIFS(Delivery[Driver ID],Delivery[[#This Row],[Driver ID]]),"")</f>
        <v>13.5</v>
      </c>
      <c r="I1291" s="17" t="str">
        <f>IFERROR((IF(COUNTIFS(Delivery[Driver ID], Delivery[[#This Row],[Driver ID]]) &lt; 16, "Under Utilized","Utilized")), "")</f>
        <v>Under Utilized</v>
      </c>
      <c r="J1291" s="1" t="s">
        <v>34</v>
      </c>
      <c r="K1291" s="1" t="s">
        <v>35</v>
      </c>
      <c r="L1291" s="1">
        <v>189</v>
      </c>
      <c r="M1291" s="1">
        <v>24</v>
      </c>
      <c r="N1291" s="1">
        <f>Delivery[[#This Row],[Delivery Time (min)]]-Delivery[[#This Row],[Delays (min)]]</f>
        <v>165</v>
      </c>
      <c r="O1291" s="1" t="str">
        <f>IF(Delivery[[#This Row],[Delays (min)]]&gt;0,"Delayed", "On time")</f>
        <v>Delayed</v>
      </c>
      <c r="P1291" s="1" t="str">
        <f>IF(Delivery[[#This Row],[Delays (min)]]&gt;15, "Extremely Delayed", IF(Delivery[[#This Row],[Delays (min)]]=0, "On time",  "Delayed"))</f>
        <v>Extremely Delayed</v>
      </c>
      <c r="Q1291" s="1">
        <f>COUNTA(_xlfn.UNIQUE(Delivery[Driver ID]))</f>
        <v>100</v>
      </c>
      <c r="R1291" s="1" t="s">
        <v>25</v>
      </c>
      <c r="S1291" s="1">
        <f>COUNTA(_xlfn.UNIQUE(Delivery[Route]))</f>
        <v>5</v>
      </c>
      <c r="T1291" s="1" t="s">
        <v>19</v>
      </c>
      <c r="U1291" s="1" t="s">
        <v>20</v>
      </c>
      <c r="V1291" s="1" t="s">
        <v>21</v>
      </c>
      <c r="W1291" s="2">
        <v>45170.633333333331</v>
      </c>
    </row>
    <row r="1292" spans="1:23" ht="15.75" customHeight="1" x14ac:dyDescent="0.35">
      <c r="A1292" s="1">
        <v>2291</v>
      </c>
      <c r="B1292" s="1" t="s">
        <v>1291</v>
      </c>
      <c r="C1292" s="1">
        <f>COUNTA(_xlfn.UNIQUE(Delivery[Delivery City]))</f>
        <v>5</v>
      </c>
      <c r="D1292" s="1" t="s">
        <v>159</v>
      </c>
      <c r="E1292" s="2">
        <v>45176.529166666667</v>
      </c>
      <c r="F1292" s="1" t="s">
        <v>38</v>
      </c>
      <c r="G1292" s="1" t="s">
        <v>22</v>
      </c>
      <c r="H1292" s="20">
        <f>IFERROR(Delivery[[#This Row],[Delivery Time (min)]]/COUNTIFS(Delivery[Driver ID],Delivery[[#This Row],[Driver ID]]),"")</f>
        <v>5.5882352941176467</v>
      </c>
      <c r="I1292" s="17" t="str">
        <f>IFERROR((IF(COUNTIFS(Delivery[Driver ID], Delivery[[#This Row],[Driver ID]]) &lt; 16, "Under Utilized","Utilized")), "")</f>
        <v>Utilized</v>
      </c>
      <c r="J1292" s="1" t="s">
        <v>34</v>
      </c>
      <c r="K1292" s="1" t="s">
        <v>24</v>
      </c>
      <c r="L1292" s="1">
        <v>95</v>
      </c>
      <c r="M1292" s="1">
        <v>1</v>
      </c>
      <c r="N1292" s="1">
        <f>Delivery[[#This Row],[Delivery Time (min)]]-Delivery[[#This Row],[Delays (min)]]</f>
        <v>94</v>
      </c>
      <c r="O1292" s="1" t="str">
        <f>IF(Delivery[[#This Row],[Delays (min)]]&gt;0,"Delayed", "On time")</f>
        <v>Delayed</v>
      </c>
      <c r="P1292" s="1" t="str">
        <f>IF(Delivery[[#This Row],[Delays (min)]]&gt;15, "Extremely Delayed", IF(Delivery[[#This Row],[Delays (min)]]=0, "On time",  "Delayed"))</f>
        <v>Delayed</v>
      </c>
      <c r="Q1292" s="1">
        <f>COUNTA(_xlfn.UNIQUE(Delivery[Driver ID]))</f>
        <v>100</v>
      </c>
      <c r="R1292" s="1" t="s">
        <v>30</v>
      </c>
      <c r="S1292" s="1">
        <f>COUNTA(_xlfn.UNIQUE(Delivery[Route]))</f>
        <v>5</v>
      </c>
      <c r="T1292" s="1" t="s">
        <v>40</v>
      </c>
      <c r="U1292" s="1" t="s">
        <v>20</v>
      </c>
      <c r="V1292" s="1" t="s">
        <v>41</v>
      </c>
      <c r="W1292" s="2">
        <v>45170.725694444445</v>
      </c>
    </row>
    <row r="1293" spans="1:23" ht="15.75" customHeight="1" x14ac:dyDescent="0.35">
      <c r="A1293" s="1">
        <v>2292</v>
      </c>
      <c r="B1293" s="1" t="s">
        <v>1292</v>
      </c>
      <c r="C1293" s="1">
        <f>COUNTA(_xlfn.UNIQUE(Delivery[Delivery City]))</f>
        <v>5</v>
      </c>
      <c r="D1293" s="1" t="s">
        <v>159</v>
      </c>
      <c r="E1293" s="2">
        <v>45177.366666666669</v>
      </c>
      <c r="F1293" s="1" t="s">
        <v>38</v>
      </c>
      <c r="G1293" s="1" t="s">
        <v>81</v>
      </c>
      <c r="H1293" s="20">
        <f>IFERROR(Delivery[[#This Row],[Delivery Time (min)]]/COUNTIFS(Delivery[Driver ID],Delivery[[#This Row],[Driver ID]]),"")</f>
        <v>7.64</v>
      </c>
      <c r="I1293" s="17" t="str">
        <f>IFERROR((IF(COUNTIFS(Delivery[Driver ID], Delivery[[#This Row],[Driver ID]]) &lt; 16, "Under Utilized","Utilized")), "")</f>
        <v>Utilized</v>
      </c>
      <c r="J1293" s="1" t="s">
        <v>16</v>
      </c>
      <c r="K1293" s="1" t="s">
        <v>35</v>
      </c>
      <c r="L1293" s="1">
        <v>191</v>
      </c>
      <c r="M1293" s="1">
        <v>19</v>
      </c>
      <c r="N1293" s="1">
        <f>Delivery[[#This Row],[Delivery Time (min)]]-Delivery[[#This Row],[Delays (min)]]</f>
        <v>172</v>
      </c>
      <c r="O1293" s="1" t="str">
        <f>IF(Delivery[[#This Row],[Delays (min)]]&gt;0,"Delayed", "On time")</f>
        <v>Delayed</v>
      </c>
      <c r="P1293" s="1" t="str">
        <f>IF(Delivery[[#This Row],[Delays (min)]]&gt;15, "Extremely Delayed", IF(Delivery[[#This Row],[Delays (min)]]=0, "On time",  "Delayed"))</f>
        <v>Extremely Delayed</v>
      </c>
      <c r="Q1293" s="1">
        <f>COUNTA(_xlfn.UNIQUE(Delivery[Driver ID]))</f>
        <v>100</v>
      </c>
      <c r="R1293" s="1" t="s">
        <v>18</v>
      </c>
      <c r="S1293" s="1">
        <f>COUNTA(_xlfn.UNIQUE(Delivery[Route]))</f>
        <v>5</v>
      </c>
      <c r="T1293" s="1" t="s">
        <v>26</v>
      </c>
      <c r="U1293" s="1" t="s">
        <v>36</v>
      </c>
      <c r="V1293" s="1" t="s">
        <v>37</v>
      </c>
      <c r="W1293" s="2">
        <v>45170.633333333331</v>
      </c>
    </row>
    <row r="1294" spans="1:23" ht="15.75" customHeight="1" x14ac:dyDescent="0.35">
      <c r="A1294" s="1">
        <v>2293</v>
      </c>
      <c r="B1294" s="1" t="s">
        <v>734</v>
      </c>
      <c r="C1294" s="1">
        <f>COUNTA(_xlfn.UNIQUE(Delivery[Delivery City]))</f>
        <v>5</v>
      </c>
      <c r="D1294" s="1" t="s">
        <v>167</v>
      </c>
      <c r="E1294" s="2">
        <v>45172.538888888892</v>
      </c>
      <c r="F1294" s="1" t="s">
        <v>38</v>
      </c>
      <c r="G1294" s="1" t="s">
        <v>70</v>
      </c>
      <c r="H1294" s="20">
        <f>IFERROR(Delivery[[#This Row],[Delivery Time (min)]]/COUNTIFS(Delivery[Driver ID],Delivery[[#This Row],[Driver ID]]),"")</f>
        <v>4.7142857142857144</v>
      </c>
      <c r="I1294" s="17" t="str">
        <f>IFERROR((IF(COUNTIFS(Delivery[Driver ID], Delivery[[#This Row],[Driver ID]]) &lt; 16, "Under Utilized","Utilized")), "")</f>
        <v>Under Utilized</v>
      </c>
      <c r="J1294" s="1" t="s">
        <v>34</v>
      </c>
      <c r="K1294" s="1" t="s">
        <v>17</v>
      </c>
      <c r="L1294" s="1">
        <v>66</v>
      </c>
      <c r="M1294" s="1">
        <v>28</v>
      </c>
      <c r="N1294" s="1">
        <f>Delivery[[#This Row],[Delivery Time (min)]]-Delivery[[#This Row],[Delays (min)]]</f>
        <v>38</v>
      </c>
      <c r="O1294" s="1" t="str">
        <f>IF(Delivery[[#This Row],[Delays (min)]]&gt;0,"Delayed", "On time")</f>
        <v>Delayed</v>
      </c>
      <c r="P1294" s="1" t="str">
        <f>IF(Delivery[[#This Row],[Delays (min)]]&gt;15, "Extremely Delayed", IF(Delivery[[#This Row],[Delays (min)]]=0, "On time",  "Delayed"))</f>
        <v>Extremely Delayed</v>
      </c>
      <c r="Q1294" s="1">
        <f>COUNTA(_xlfn.UNIQUE(Delivery[Driver ID]))</f>
        <v>100</v>
      </c>
      <c r="R1294" s="1" t="s">
        <v>25</v>
      </c>
      <c r="S1294" s="1">
        <f>COUNTA(_xlfn.UNIQUE(Delivery[Route]))</f>
        <v>5</v>
      </c>
      <c r="T1294" s="1" t="s">
        <v>40</v>
      </c>
      <c r="U1294" s="1" t="s">
        <v>27</v>
      </c>
      <c r="V1294" s="1" t="s">
        <v>37</v>
      </c>
      <c r="W1294" s="2">
        <v>45170.5</v>
      </c>
    </row>
    <row r="1295" spans="1:23" ht="15.75" customHeight="1" x14ac:dyDescent="0.35">
      <c r="A1295" s="1">
        <v>2294</v>
      </c>
      <c r="B1295" s="1" t="s">
        <v>1293</v>
      </c>
      <c r="C1295" s="1">
        <f>COUNTA(_xlfn.UNIQUE(Delivery[Delivery City]))</f>
        <v>5</v>
      </c>
      <c r="D1295" s="1" t="s">
        <v>150</v>
      </c>
      <c r="E1295" s="2">
        <v>45174.352777777778</v>
      </c>
      <c r="F1295" s="1" t="s">
        <v>38</v>
      </c>
      <c r="G1295" s="1" t="s">
        <v>61</v>
      </c>
      <c r="H1295" s="20">
        <f>IFERROR(Delivery[[#This Row],[Delivery Time (min)]]/COUNTIFS(Delivery[Driver ID],Delivery[[#This Row],[Driver ID]]),"")</f>
        <v>11</v>
      </c>
      <c r="I1295" s="17" t="str">
        <f>IFERROR((IF(COUNTIFS(Delivery[Driver ID], Delivery[[#This Row],[Driver ID]]) &lt; 16, "Under Utilized","Utilized")), "")</f>
        <v>Utilized</v>
      </c>
      <c r="J1295" s="1" t="s">
        <v>34</v>
      </c>
      <c r="K1295" s="1" t="s">
        <v>47</v>
      </c>
      <c r="L1295" s="1">
        <v>187</v>
      </c>
      <c r="M1295" s="1">
        <v>17</v>
      </c>
      <c r="N1295" s="1">
        <f>Delivery[[#This Row],[Delivery Time (min)]]-Delivery[[#This Row],[Delays (min)]]</f>
        <v>170</v>
      </c>
      <c r="O1295" s="1" t="str">
        <f>IF(Delivery[[#This Row],[Delays (min)]]&gt;0,"Delayed", "On time")</f>
        <v>Delayed</v>
      </c>
      <c r="P1295" s="1" t="str">
        <f>IF(Delivery[[#This Row],[Delays (min)]]&gt;15, "Extremely Delayed", IF(Delivery[[#This Row],[Delays (min)]]=0, "On time",  "Delayed"))</f>
        <v>Extremely Delayed</v>
      </c>
      <c r="Q1295" s="1">
        <f>COUNTA(_xlfn.UNIQUE(Delivery[Driver ID]))</f>
        <v>100</v>
      </c>
      <c r="R1295" s="1" t="s">
        <v>30</v>
      </c>
      <c r="S1295" s="1">
        <f>COUNTA(_xlfn.UNIQUE(Delivery[Route]))</f>
        <v>5</v>
      </c>
      <c r="T1295" s="1" t="s">
        <v>43</v>
      </c>
      <c r="U1295" s="1" t="s">
        <v>20</v>
      </c>
      <c r="V1295" s="1" t="s">
        <v>41</v>
      </c>
      <c r="W1295" s="2">
        <v>45170.381249999999</v>
      </c>
    </row>
    <row r="1296" spans="1:23" ht="15.75" customHeight="1" x14ac:dyDescent="0.35">
      <c r="A1296" s="1">
        <v>2295</v>
      </c>
      <c r="B1296" s="1" t="s">
        <v>1294</v>
      </c>
      <c r="C1296" s="1">
        <f>COUNTA(_xlfn.UNIQUE(Delivery[Delivery City]))</f>
        <v>5</v>
      </c>
      <c r="D1296" s="1" t="s">
        <v>154</v>
      </c>
      <c r="E1296" s="2">
        <v>45176.631249999999</v>
      </c>
      <c r="F1296" s="1" t="s">
        <v>38</v>
      </c>
      <c r="G1296" s="1" t="s">
        <v>132</v>
      </c>
      <c r="H1296" s="20">
        <f>IFERROR(Delivery[[#This Row],[Delivery Time (min)]]/COUNTIFS(Delivery[Driver ID],Delivery[[#This Row],[Driver ID]]),"")</f>
        <v>12.307692307692308</v>
      </c>
      <c r="I1296" s="17" t="str">
        <f>IFERROR((IF(COUNTIFS(Delivery[Driver ID], Delivery[[#This Row],[Driver ID]]) &lt; 16, "Under Utilized","Utilized")), "")</f>
        <v>Under Utilized</v>
      </c>
      <c r="J1296" s="1" t="s">
        <v>16</v>
      </c>
      <c r="K1296" s="1" t="s">
        <v>24</v>
      </c>
      <c r="L1296" s="1">
        <v>160</v>
      </c>
      <c r="M1296" s="1">
        <v>28</v>
      </c>
      <c r="N1296" s="1">
        <f>Delivery[[#This Row],[Delivery Time (min)]]-Delivery[[#This Row],[Delays (min)]]</f>
        <v>132</v>
      </c>
      <c r="O1296" s="1" t="str">
        <f>IF(Delivery[[#This Row],[Delays (min)]]&gt;0,"Delayed", "On time")</f>
        <v>Delayed</v>
      </c>
      <c r="P1296" s="1" t="str">
        <f>IF(Delivery[[#This Row],[Delays (min)]]&gt;15, "Extremely Delayed", IF(Delivery[[#This Row],[Delays (min)]]=0, "On time",  "Delayed"))</f>
        <v>Extremely Delayed</v>
      </c>
      <c r="Q1296" s="1">
        <f>COUNTA(_xlfn.UNIQUE(Delivery[Driver ID]))</f>
        <v>100</v>
      </c>
      <c r="R1296" s="1" t="s">
        <v>25</v>
      </c>
      <c r="S1296" s="1">
        <f>COUNTA(_xlfn.UNIQUE(Delivery[Route]))</f>
        <v>5</v>
      </c>
      <c r="T1296" s="1" t="s">
        <v>26</v>
      </c>
      <c r="U1296" s="1" t="s">
        <v>36</v>
      </c>
      <c r="V1296" s="1" t="s">
        <v>21</v>
      </c>
      <c r="W1296" s="2">
        <v>45170.427083333336</v>
      </c>
    </row>
    <row r="1297" spans="1:23" ht="15.75" customHeight="1" x14ac:dyDescent="0.35">
      <c r="A1297" s="1">
        <v>2296</v>
      </c>
      <c r="B1297" s="1" t="s">
        <v>1295</v>
      </c>
      <c r="C1297" s="1">
        <f>COUNTA(_xlfn.UNIQUE(Delivery[Delivery City]))</f>
        <v>5</v>
      </c>
      <c r="D1297" s="1" t="s">
        <v>159</v>
      </c>
      <c r="E1297" s="2">
        <v>45174.609027777777</v>
      </c>
      <c r="F1297" s="1" t="s">
        <v>38</v>
      </c>
      <c r="G1297" s="1" t="s">
        <v>83</v>
      </c>
      <c r="H1297" s="20">
        <f>IFERROR(Delivery[[#This Row],[Delivery Time (min)]]/COUNTIFS(Delivery[Driver ID],Delivery[[#This Row],[Driver ID]]),"")</f>
        <v>8.3571428571428577</v>
      </c>
      <c r="I1297" s="17" t="str">
        <f>IFERROR((IF(COUNTIFS(Delivery[Driver ID], Delivery[[#This Row],[Driver ID]]) &lt; 16, "Under Utilized","Utilized")), "")</f>
        <v>Under Utilized</v>
      </c>
      <c r="J1297" s="1" t="s">
        <v>34</v>
      </c>
      <c r="K1297" s="1" t="s">
        <v>17</v>
      </c>
      <c r="L1297" s="1">
        <v>117</v>
      </c>
      <c r="M1297" s="1">
        <v>14</v>
      </c>
      <c r="N1297" s="1">
        <f>Delivery[[#This Row],[Delivery Time (min)]]-Delivery[[#This Row],[Delays (min)]]</f>
        <v>103</v>
      </c>
      <c r="O1297" s="1" t="str">
        <f>IF(Delivery[[#This Row],[Delays (min)]]&gt;0,"Delayed", "On time")</f>
        <v>Delayed</v>
      </c>
      <c r="P1297" s="1" t="str">
        <f>IF(Delivery[[#This Row],[Delays (min)]]&gt;15, "Extremely Delayed", IF(Delivery[[#This Row],[Delays (min)]]=0, "On time",  "Delayed"))</f>
        <v>Delayed</v>
      </c>
      <c r="Q1297" s="1">
        <f>COUNTA(_xlfn.UNIQUE(Delivery[Driver ID]))</f>
        <v>100</v>
      </c>
      <c r="R1297" s="1" t="s">
        <v>30</v>
      </c>
      <c r="S1297" s="1">
        <f>COUNTA(_xlfn.UNIQUE(Delivery[Route]))</f>
        <v>5</v>
      </c>
      <c r="T1297" s="1" t="s">
        <v>32</v>
      </c>
      <c r="U1297" s="1" t="s">
        <v>36</v>
      </c>
      <c r="V1297" s="1" t="s">
        <v>37</v>
      </c>
      <c r="W1297" s="2">
        <v>45170.481944444444</v>
      </c>
    </row>
    <row r="1298" spans="1:23" ht="15.75" customHeight="1" x14ac:dyDescent="0.35">
      <c r="A1298" s="1">
        <v>2297</v>
      </c>
      <c r="B1298" s="1" t="s">
        <v>210</v>
      </c>
      <c r="C1298" s="1">
        <f>COUNTA(_xlfn.UNIQUE(Delivery[Delivery City]))</f>
        <v>5</v>
      </c>
      <c r="D1298" s="1" t="s">
        <v>159</v>
      </c>
      <c r="E1298" s="2">
        <v>45177.408333333333</v>
      </c>
      <c r="F1298" s="1" t="s">
        <v>14</v>
      </c>
      <c r="G1298" s="1" t="s">
        <v>33</v>
      </c>
      <c r="H1298" s="20">
        <f>IFERROR(Delivery[[#This Row],[Delivery Time (min)]]/COUNTIFS(Delivery[Driver ID],Delivery[[#This Row],[Driver ID]]),"")</f>
        <v>13.2</v>
      </c>
      <c r="I1298" s="17" t="str">
        <f>IFERROR((IF(COUNTIFS(Delivery[Driver ID], Delivery[[#This Row],[Driver ID]]) &lt; 16, "Under Utilized","Utilized")), "")</f>
        <v>Under Utilized</v>
      </c>
      <c r="J1298" s="1" t="s">
        <v>16</v>
      </c>
      <c r="K1298" s="1" t="s">
        <v>47</v>
      </c>
      <c r="L1298" s="1">
        <v>132</v>
      </c>
      <c r="M1298" s="1">
        <v>3</v>
      </c>
      <c r="N1298" s="1">
        <f>Delivery[[#This Row],[Delivery Time (min)]]-Delivery[[#This Row],[Delays (min)]]</f>
        <v>129</v>
      </c>
      <c r="O1298" s="1" t="str">
        <f>IF(Delivery[[#This Row],[Delays (min)]]&gt;0,"Delayed", "On time")</f>
        <v>Delayed</v>
      </c>
      <c r="P1298" s="1" t="str">
        <f>IF(Delivery[[#This Row],[Delays (min)]]&gt;15, "Extremely Delayed", IF(Delivery[[#This Row],[Delays (min)]]=0, "On time",  "Delayed"))</f>
        <v>Delayed</v>
      </c>
      <c r="Q1298" s="1">
        <f>COUNTA(_xlfn.UNIQUE(Delivery[Driver ID]))</f>
        <v>100</v>
      </c>
      <c r="R1298" s="1" t="s">
        <v>18</v>
      </c>
      <c r="S1298" s="1">
        <f>COUNTA(_xlfn.UNIQUE(Delivery[Route]))</f>
        <v>5</v>
      </c>
      <c r="T1298" s="1" t="s">
        <v>32</v>
      </c>
      <c r="U1298" s="1" t="s">
        <v>20</v>
      </c>
      <c r="V1298" s="1" t="s">
        <v>21</v>
      </c>
      <c r="W1298" s="2">
        <v>45170.618055555555</v>
      </c>
    </row>
    <row r="1299" spans="1:23" ht="15.75" customHeight="1" x14ac:dyDescent="0.35">
      <c r="A1299" s="1">
        <v>2298</v>
      </c>
      <c r="B1299" s="1" t="s">
        <v>1296</v>
      </c>
      <c r="C1299" s="1">
        <f>COUNTA(_xlfn.UNIQUE(Delivery[Delivery City]))</f>
        <v>5</v>
      </c>
      <c r="D1299" s="1" t="s">
        <v>156</v>
      </c>
      <c r="E1299" s="2">
        <v>45170.604861111111</v>
      </c>
      <c r="F1299" s="1" t="s">
        <v>38</v>
      </c>
      <c r="G1299" s="1" t="s">
        <v>59</v>
      </c>
      <c r="H1299" s="20">
        <f>IFERROR(Delivery[[#This Row],[Delivery Time (min)]]/COUNTIFS(Delivery[Driver ID],Delivery[[#This Row],[Driver ID]]),"")</f>
        <v>9.4</v>
      </c>
      <c r="I1299" s="17" t="str">
        <f>IFERROR((IF(COUNTIFS(Delivery[Driver ID], Delivery[[#This Row],[Driver ID]]) &lt; 16, "Under Utilized","Utilized")), "")</f>
        <v>Under Utilized</v>
      </c>
      <c r="J1299" s="1" t="s">
        <v>34</v>
      </c>
      <c r="K1299" s="1" t="s">
        <v>47</v>
      </c>
      <c r="L1299" s="1">
        <v>94</v>
      </c>
      <c r="M1299" s="1">
        <v>6</v>
      </c>
      <c r="N1299" s="1">
        <f>Delivery[[#This Row],[Delivery Time (min)]]-Delivery[[#This Row],[Delays (min)]]</f>
        <v>88</v>
      </c>
      <c r="O1299" s="1" t="str">
        <f>IF(Delivery[[#This Row],[Delays (min)]]&gt;0,"Delayed", "On time")</f>
        <v>Delayed</v>
      </c>
      <c r="P1299" s="1" t="str">
        <f>IF(Delivery[[#This Row],[Delays (min)]]&gt;15, "Extremely Delayed", IF(Delivery[[#This Row],[Delays (min)]]=0, "On time",  "Delayed"))</f>
        <v>Delayed</v>
      </c>
      <c r="Q1299" s="1">
        <f>COUNTA(_xlfn.UNIQUE(Delivery[Driver ID]))</f>
        <v>100</v>
      </c>
      <c r="R1299" s="1" t="s">
        <v>25</v>
      </c>
      <c r="S1299" s="1">
        <f>COUNTA(_xlfn.UNIQUE(Delivery[Route]))</f>
        <v>5</v>
      </c>
      <c r="T1299" s="1" t="s">
        <v>32</v>
      </c>
      <c r="U1299" s="1" t="s">
        <v>20</v>
      </c>
      <c r="V1299" s="1" t="s">
        <v>41</v>
      </c>
      <c r="W1299" s="2">
        <v>45170.473611111112</v>
      </c>
    </row>
    <row r="1300" spans="1:23" ht="15.75" customHeight="1" x14ac:dyDescent="0.35">
      <c r="A1300" s="1">
        <v>2299</v>
      </c>
      <c r="B1300" s="1" t="s">
        <v>1297</v>
      </c>
      <c r="C1300" s="1">
        <f>COUNTA(_xlfn.UNIQUE(Delivery[Delivery City]))</f>
        <v>5</v>
      </c>
      <c r="D1300" s="1" t="s">
        <v>167</v>
      </c>
      <c r="E1300" s="2">
        <v>45177.666666666664</v>
      </c>
      <c r="F1300" s="1" t="s">
        <v>38</v>
      </c>
      <c r="G1300" s="1" t="s">
        <v>81</v>
      </c>
      <c r="H1300" s="20">
        <f>IFERROR(Delivery[[#This Row],[Delivery Time (min)]]/COUNTIFS(Delivery[Driver ID],Delivery[[#This Row],[Driver ID]]),"")</f>
        <v>6.12</v>
      </c>
      <c r="I1300" s="17" t="str">
        <f>IFERROR((IF(COUNTIFS(Delivery[Driver ID], Delivery[[#This Row],[Driver ID]]) &lt; 16, "Under Utilized","Utilized")), "")</f>
        <v>Utilized</v>
      </c>
      <c r="J1300" s="1" t="s">
        <v>34</v>
      </c>
      <c r="K1300" s="1" t="s">
        <v>35</v>
      </c>
      <c r="L1300" s="1">
        <v>153</v>
      </c>
      <c r="M1300" s="1">
        <v>6</v>
      </c>
      <c r="N1300" s="1">
        <f>Delivery[[#This Row],[Delivery Time (min)]]-Delivery[[#This Row],[Delays (min)]]</f>
        <v>147</v>
      </c>
      <c r="O1300" s="1" t="str">
        <f>IF(Delivery[[#This Row],[Delays (min)]]&gt;0,"Delayed", "On time")</f>
        <v>Delayed</v>
      </c>
      <c r="P1300" s="1" t="str">
        <f>IF(Delivery[[#This Row],[Delays (min)]]&gt;15, "Extremely Delayed", IF(Delivery[[#This Row],[Delays (min)]]=0, "On time",  "Delayed"))</f>
        <v>Delayed</v>
      </c>
      <c r="Q1300" s="1">
        <f>COUNTA(_xlfn.UNIQUE(Delivery[Driver ID]))</f>
        <v>100</v>
      </c>
      <c r="R1300" s="1" t="s">
        <v>18</v>
      </c>
      <c r="S1300" s="1">
        <f>COUNTA(_xlfn.UNIQUE(Delivery[Route]))</f>
        <v>5</v>
      </c>
      <c r="T1300" s="1" t="s">
        <v>32</v>
      </c>
      <c r="U1300" s="1" t="s">
        <v>27</v>
      </c>
      <c r="V1300" s="1" t="s">
        <v>37</v>
      </c>
      <c r="W1300" s="2">
        <v>45170.447222222225</v>
      </c>
    </row>
    <row r="1301" spans="1:23" ht="15.75" customHeight="1" x14ac:dyDescent="0.35">
      <c r="A1301" s="1">
        <v>2300</v>
      </c>
      <c r="B1301" s="1" t="s">
        <v>1298</v>
      </c>
      <c r="C1301" s="1">
        <f>COUNTA(_xlfn.UNIQUE(Delivery[Delivery City]))</f>
        <v>5</v>
      </c>
      <c r="D1301" s="1" t="s">
        <v>150</v>
      </c>
      <c r="E1301" s="2">
        <v>45177.529861111114</v>
      </c>
      <c r="F1301" s="1" t="s">
        <v>14</v>
      </c>
      <c r="G1301" s="1" t="s">
        <v>93</v>
      </c>
      <c r="H1301" s="20">
        <f>IFERROR(Delivery[[#This Row],[Delivery Time (min)]]/COUNTIFS(Delivery[Driver ID],Delivery[[#This Row],[Driver ID]]),"")</f>
        <v>8</v>
      </c>
      <c r="I1301" s="17" t="str">
        <f>IFERROR((IF(COUNTIFS(Delivery[Driver ID], Delivery[[#This Row],[Driver ID]]) &lt; 16, "Under Utilized","Utilized")), "")</f>
        <v>Under Utilized</v>
      </c>
      <c r="J1301" s="1" t="s">
        <v>23</v>
      </c>
      <c r="K1301" s="1" t="s">
        <v>47</v>
      </c>
      <c r="L1301" s="1">
        <v>104</v>
      </c>
      <c r="M1301" s="1">
        <v>12</v>
      </c>
      <c r="N1301" s="1">
        <f>Delivery[[#This Row],[Delivery Time (min)]]-Delivery[[#This Row],[Delays (min)]]</f>
        <v>92</v>
      </c>
      <c r="O1301" s="1" t="str">
        <f>IF(Delivery[[#This Row],[Delays (min)]]&gt;0,"Delayed", "On time")</f>
        <v>Delayed</v>
      </c>
      <c r="P1301" s="1" t="str">
        <f>IF(Delivery[[#This Row],[Delays (min)]]&gt;15, "Extremely Delayed", IF(Delivery[[#This Row],[Delays (min)]]=0, "On time",  "Delayed"))</f>
        <v>Delayed</v>
      </c>
      <c r="Q1301" s="1">
        <f>COUNTA(_xlfn.UNIQUE(Delivery[Driver ID]))</f>
        <v>100</v>
      </c>
      <c r="R1301" s="1" t="s">
        <v>30</v>
      </c>
      <c r="S1301" s="1">
        <f>COUNTA(_xlfn.UNIQUE(Delivery[Route]))</f>
        <v>5</v>
      </c>
      <c r="T1301" s="1" t="s">
        <v>32</v>
      </c>
      <c r="U1301" s="1" t="s">
        <v>20</v>
      </c>
      <c r="V1301" s="1" t="s">
        <v>37</v>
      </c>
      <c r="W1301" s="2">
        <v>45170.692361111112</v>
      </c>
    </row>
    <row r="1302" spans="1:23" ht="15.75" customHeight="1" x14ac:dyDescent="0.35">
      <c r="A1302" s="1">
        <v>2301</v>
      </c>
      <c r="B1302" s="1" t="s">
        <v>1299</v>
      </c>
      <c r="C1302" s="1">
        <f>COUNTA(_xlfn.UNIQUE(Delivery[Delivery City]))</f>
        <v>5</v>
      </c>
      <c r="D1302" s="1" t="s">
        <v>154</v>
      </c>
      <c r="E1302" s="2">
        <v>45175.524305555555</v>
      </c>
      <c r="F1302" s="1" t="s">
        <v>14</v>
      </c>
      <c r="G1302" s="1" t="s">
        <v>91</v>
      </c>
      <c r="H1302" s="20">
        <f>IFERROR(Delivery[[#This Row],[Delivery Time (min)]]/COUNTIFS(Delivery[Driver ID],Delivery[[#This Row],[Driver ID]]),"")</f>
        <v>8.4705882352941178</v>
      </c>
      <c r="I1302" s="17" t="str">
        <f>IFERROR((IF(COUNTIFS(Delivery[Driver ID], Delivery[[#This Row],[Driver ID]]) &lt; 16, "Under Utilized","Utilized")), "")</f>
        <v>Utilized</v>
      </c>
      <c r="J1302" s="1" t="s">
        <v>16</v>
      </c>
      <c r="K1302" s="1" t="s">
        <v>24</v>
      </c>
      <c r="L1302" s="1">
        <v>144</v>
      </c>
      <c r="M1302" s="1">
        <v>23</v>
      </c>
      <c r="N1302" s="1">
        <f>Delivery[[#This Row],[Delivery Time (min)]]-Delivery[[#This Row],[Delays (min)]]</f>
        <v>121</v>
      </c>
      <c r="O1302" s="1" t="str">
        <f>IF(Delivery[[#This Row],[Delays (min)]]&gt;0,"Delayed", "On time")</f>
        <v>Delayed</v>
      </c>
      <c r="P1302" s="1" t="str">
        <f>IF(Delivery[[#This Row],[Delays (min)]]&gt;15, "Extremely Delayed", IF(Delivery[[#This Row],[Delays (min)]]=0, "On time",  "Delayed"))</f>
        <v>Extremely Delayed</v>
      </c>
      <c r="Q1302" s="1">
        <f>COUNTA(_xlfn.UNIQUE(Delivery[Driver ID]))</f>
        <v>100</v>
      </c>
      <c r="R1302" s="1" t="s">
        <v>18</v>
      </c>
      <c r="S1302" s="1">
        <f>COUNTA(_xlfn.UNIQUE(Delivery[Route]))</f>
        <v>5</v>
      </c>
      <c r="T1302" s="1" t="s">
        <v>43</v>
      </c>
      <c r="U1302" s="1" t="s">
        <v>20</v>
      </c>
      <c r="V1302" s="1" t="s">
        <v>21</v>
      </c>
      <c r="W1302" s="2">
        <v>45170.470138888886</v>
      </c>
    </row>
    <row r="1303" spans="1:23" ht="15.75" customHeight="1" x14ac:dyDescent="0.35">
      <c r="A1303" s="1">
        <v>2302</v>
      </c>
      <c r="B1303" s="1" t="s">
        <v>1300</v>
      </c>
      <c r="C1303" s="1">
        <f>COUNTA(_xlfn.UNIQUE(Delivery[Delivery City]))</f>
        <v>5</v>
      </c>
      <c r="D1303" s="1" t="s">
        <v>154</v>
      </c>
      <c r="E1303" s="2">
        <v>45174.517361111109</v>
      </c>
      <c r="F1303" s="1" t="s">
        <v>38</v>
      </c>
      <c r="G1303" s="1" t="s">
        <v>72</v>
      </c>
      <c r="H1303" s="20">
        <f>IFERROR(Delivery[[#This Row],[Delivery Time (min)]]/COUNTIFS(Delivery[Driver ID],Delivery[[#This Row],[Driver ID]]),"")</f>
        <v>14.375</v>
      </c>
      <c r="I1303" s="17" t="str">
        <f>IFERROR((IF(COUNTIFS(Delivery[Driver ID], Delivery[[#This Row],[Driver ID]]) &lt; 16, "Under Utilized","Utilized")), "")</f>
        <v>Utilized</v>
      </c>
      <c r="J1303" s="1" t="s">
        <v>16</v>
      </c>
      <c r="K1303" s="1" t="s">
        <v>17</v>
      </c>
      <c r="L1303" s="1">
        <v>230</v>
      </c>
      <c r="M1303" s="1">
        <v>25</v>
      </c>
      <c r="N1303" s="1">
        <f>Delivery[[#This Row],[Delivery Time (min)]]-Delivery[[#This Row],[Delays (min)]]</f>
        <v>205</v>
      </c>
      <c r="O1303" s="1" t="str">
        <f>IF(Delivery[[#This Row],[Delays (min)]]&gt;0,"Delayed", "On time")</f>
        <v>Delayed</v>
      </c>
      <c r="P1303" s="1" t="str">
        <f>IF(Delivery[[#This Row],[Delays (min)]]&gt;15, "Extremely Delayed", IF(Delivery[[#This Row],[Delays (min)]]=0, "On time",  "Delayed"))</f>
        <v>Extremely Delayed</v>
      </c>
      <c r="Q1303" s="1">
        <f>COUNTA(_xlfn.UNIQUE(Delivery[Driver ID]))</f>
        <v>100</v>
      </c>
      <c r="R1303" s="1" t="s">
        <v>18</v>
      </c>
      <c r="S1303" s="1">
        <f>COUNTA(_xlfn.UNIQUE(Delivery[Route]))</f>
        <v>5</v>
      </c>
      <c r="T1303" s="1" t="s">
        <v>40</v>
      </c>
      <c r="U1303" s="1" t="s">
        <v>36</v>
      </c>
      <c r="V1303" s="1" t="s">
        <v>37</v>
      </c>
      <c r="W1303" s="2">
        <v>45170.429166666669</v>
      </c>
    </row>
    <row r="1304" spans="1:23" ht="15.75" customHeight="1" x14ac:dyDescent="0.35">
      <c r="A1304" s="1">
        <v>2303</v>
      </c>
      <c r="B1304" s="1" t="s">
        <v>246</v>
      </c>
      <c r="C1304" s="1">
        <f>COUNTA(_xlfn.UNIQUE(Delivery[Delivery City]))</f>
        <v>5</v>
      </c>
      <c r="D1304" s="1" t="s">
        <v>154</v>
      </c>
      <c r="E1304" s="2">
        <v>45173.397222222222</v>
      </c>
      <c r="F1304" s="1" t="s">
        <v>38</v>
      </c>
      <c r="G1304" s="1" t="s">
        <v>82</v>
      </c>
      <c r="H1304" s="20">
        <f>IFERROR(Delivery[[#This Row],[Delivery Time (min)]]/COUNTIFS(Delivery[Driver ID],Delivery[[#This Row],[Driver ID]]),"")</f>
        <v>9.56</v>
      </c>
      <c r="I1304" s="17" t="str">
        <f>IFERROR((IF(COUNTIFS(Delivery[Driver ID], Delivery[[#This Row],[Driver ID]]) &lt; 16, "Under Utilized","Utilized")), "")</f>
        <v>Utilized</v>
      </c>
      <c r="J1304" s="1" t="s">
        <v>23</v>
      </c>
      <c r="K1304" s="1" t="s">
        <v>29</v>
      </c>
      <c r="L1304" s="1">
        <v>239</v>
      </c>
      <c r="M1304" s="1">
        <v>18</v>
      </c>
      <c r="N1304" s="1">
        <f>Delivery[[#This Row],[Delivery Time (min)]]-Delivery[[#This Row],[Delays (min)]]</f>
        <v>221</v>
      </c>
      <c r="O1304" s="1" t="str">
        <f>IF(Delivery[[#This Row],[Delays (min)]]&gt;0,"Delayed", "On time")</f>
        <v>Delayed</v>
      </c>
      <c r="P1304" s="1" t="str">
        <f>IF(Delivery[[#This Row],[Delays (min)]]&gt;15, "Extremely Delayed", IF(Delivery[[#This Row],[Delays (min)]]=0, "On time",  "Delayed"))</f>
        <v>Extremely Delayed</v>
      </c>
      <c r="Q1304" s="1">
        <f>COUNTA(_xlfn.UNIQUE(Delivery[Driver ID]))</f>
        <v>100</v>
      </c>
      <c r="R1304" s="1" t="s">
        <v>25</v>
      </c>
      <c r="S1304" s="1">
        <f>COUNTA(_xlfn.UNIQUE(Delivery[Route]))</f>
        <v>5</v>
      </c>
      <c r="T1304" s="1" t="s">
        <v>43</v>
      </c>
      <c r="U1304" s="1" t="s">
        <v>36</v>
      </c>
      <c r="V1304" s="1" t="s">
        <v>37</v>
      </c>
      <c r="W1304" s="2">
        <v>45170.370138888888</v>
      </c>
    </row>
    <row r="1305" spans="1:23" ht="15.75" customHeight="1" x14ac:dyDescent="0.35">
      <c r="A1305" s="1">
        <v>2304</v>
      </c>
      <c r="B1305" s="1" t="s">
        <v>1301</v>
      </c>
      <c r="C1305" s="1">
        <f>COUNTA(_xlfn.UNIQUE(Delivery[Delivery City]))</f>
        <v>5</v>
      </c>
      <c r="D1305" s="1" t="s">
        <v>156</v>
      </c>
      <c r="E1305" s="2">
        <v>45174.70416666667</v>
      </c>
      <c r="F1305" s="1" t="s">
        <v>38</v>
      </c>
      <c r="G1305" s="1" t="s">
        <v>124</v>
      </c>
      <c r="H1305" s="20">
        <f>IFERROR(Delivery[[#This Row],[Delivery Time (min)]]/COUNTIFS(Delivery[Driver ID],Delivery[[#This Row],[Driver ID]]),"")</f>
        <v>6.7727272727272725</v>
      </c>
      <c r="I1305" s="17" t="str">
        <f>IFERROR((IF(COUNTIFS(Delivery[Driver ID], Delivery[[#This Row],[Driver ID]]) &lt; 16, "Under Utilized","Utilized")), "")</f>
        <v>Utilized</v>
      </c>
      <c r="J1305" s="1" t="s">
        <v>23</v>
      </c>
      <c r="K1305" s="1" t="s">
        <v>29</v>
      </c>
      <c r="L1305" s="1">
        <v>149</v>
      </c>
      <c r="M1305" s="1">
        <v>0</v>
      </c>
      <c r="N1305" s="1">
        <f>Delivery[[#This Row],[Delivery Time (min)]]-Delivery[[#This Row],[Delays (min)]]</f>
        <v>149</v>
      </c>
      <c r="O1305" s="1" t="str">
        <f>IF(Delivery[[#This Row],[Delays (min)]]&gt;0,"Delayed", "On time")</f>
        <v>On time</v>
      </c>
      <c r="P1305" s="1" t="str">
        <f>IF(Delivery[[#This Row],[Delays (min)]]&gt;15, "Extremely Delayed", IF(Delivery[[#This Row],[Delays (min)]]=0, "On time",  "Delayed"))</f>
        <v>On time</v>
      </c>
      <c r="Q1305" s="1">
        <f>COUNTA(_xlfn.UNIQUE(Delivery[Driver ID]))</f>
        <v>100</v>
      </c>
      <c r="R1305" s="1" t="s">
        <v>30</v>
      </c>
      <c r="S1305" s="1">
        <f>COUNTA(_xlfn.UNIQUE(Delivery[Route]))</f>
        <v>5</v>
      </c>
      <c r="T1305" s="1" t="s">
        <v>26</v>
      </c>
      <c r="U1305" s="1" t="s">
        <v>20</v>
      </c>
      <c r="V1305" s="1" t="s">
        <v>41</v>
      </c>
      <c r="W1305" s="2">
        <v>45170.440972222219</v>
      </c>
    </row>
    <row r="1306" spans="1:23" ht="15.75" customHeight="1" x14ac:dyDescent="0.35">
      <c r="A1306" s="1">
        <v>2305</v>
      </c>
      <c r="B1306" s="1" t="s">
        <v>1302</v>
      </c>
      <c r="C1306" s="1">
        <f>COUNTA(_xlfn.UNIQUE(Delivery[Delivery City]))</f>
        <v>5</v>
      </c>
      <c r="D1306" s="1" t="s">
        <v>150</v>
      </c>
      <c r="E1306" s="2">
        <v>45177.393055555556</v>
      </c>
      <c r="F1306" s="1" t="s">
        <v>14</v>
      </c>
      <c r="G1306" s="1" t="s">
        <v>73</v>
      </c>
      <c r="H1306" s="20">
        <f>IFERROR(Delivery[[#This Row],[Delivery Time (min)]]/COUNTIFS(Delivery[Driver ID],Delivery[[#This Row],[Driver ID]]),"")</f>
        <v>16.888888888888889</v>
      </c>
      <c r="I1306" s="17" t="str">
        <f>IFERROR((IF(COUNTIFS(Delivery[Driver ID], Delivery[[#This Row],[Driver ID]]) &lt; 16, "Under Utilized","Utilized")), "")</f>
        <v>Under Utilized</v>
      </c>
      <c r="J1306" s="1" t="s">
        <v>34</v>
      </c>
      <c r="K1306" s="1" t="s">
        <v>29</v>
      </c>
      <c r="L1306" s="1">
        <v>152</v>
      </c>
      <c r="M1306" s="1">
        <v>5</v>
      </c>
      <c r="N1306" s="1">
        <f>Delivery[[#This Row],[Delivery Time (min)]]-Delivery[[#This Row],[Delays (min)]]</f>
        <v>147</v>
      </c>
      <c r="O1306" s="1" t="str">
        <f>IF(Delivery[[#This Row],[Delays (min)]]&gt;0,"Delayed", "On time")</f>
        <v>Delayed</v>
      </c>
      <c r="P1306" s="1" t="str">
        <f>IF(Delivery[[#This Row],[Delays (min)]]&gt;15, "Extremely Delayed", IF(Delivery[[#This Row],[Delays (min)]]=0, "On time",  "Delayed"))</f>
        <v>Delayed</v>
      </c>
      <c r="Q1306" s="1">
        <f>COUNTA(_xlfn.UNIQUE(Delivery[Driver ID]))</f>
        <v>100</v>
      </c>
      <c r="R1306" s="1" t="s">
        <v>25</v>
      </c>
      <c r="S1306" s="1">
        <f>COUNTA(_xlfn.UNIQUE(Delivery[Route]))</f>
        <v>5</v>
      </c>
      <c r="T1306" s="1" t="s">
        <v>32</v>
      </c>
      <c r="U1306" s="1" t="s">
        <v>20</v>
      </c>
      <c r="V1306" s="1" t="s">
        <v>21</v>
      </c>
      <c r="W1306" s="2">
        <v>45170.614583333336</v>
      </c>
    </row>
    <row r="1307" spans="1:23" ht="15.75" customHeight="1" x14ac:dyDescent="0.35">
      <c r="A1307" s="1">
        <v>2306</v>
      </c>
      <c r="B1307" s="1" t="s">
        <v>1303</v>
      </c>
      <c r="C1307" s="1">
        <f>COUNTA(_xlfn.UNIQUE(Delivery[Delivery City]))</f>
        <v>5</v>
      </c>
      <c r="D1307" s="1" t="s">
        <v>167</v>
      </c>
      <c r="E1307" s="2">
        <v>45177.470833333333</v>
      </c>
      <c r="F1307" s="1" t="s">
        <v>14</v>
      </c>
      <c r="G1307" s="1" t="s">
        <v>59</v>
      </c>
      <c r="H1307" s="20">
        <f>IFERROR(Delivery[[#This Row],[Delivery Time (min)]]/COUNTIFS(Delivery[Driver ID],Delivery[[#This Row],[Driver ID]]),"")</f>
        <v>17.3</v>
      </c>
      <c r="I1307" s="17" t="str">
        <f>IFERROR((IF(COUNTIFS(Delivery[Driver ID], Delivery[[#This Row],[Driver ID]]) &lt; 16, "Under Utilized","Utilized")), "")</f>
        <v>Under Utilized</v>
      </c>
      <c r="J1307" s="1" t="s">
        <v>34</v>
      </c>
      <c r="K1307" s="1" t="s">
        <v>17</v>
      </c>
      <c r="L1307" s="1">
        <v>173</v>
      </c>
      <c r="M1307" s="1">
        <v>17</v>
      </c>
      <c r="N1307" s="1">
        <f>Delivery[[#This Row],[Delivery Time (min)]]-Delivery[[#This Row],[Delays (min)]]</f>
        <v>156</v>
      </c>
      <c r="O1307" s="1" t="str">
        <f>IF(Delivery[[#This Row],[Delays (min)]]&gt;0,"Delayed", "On time")</f>
        <v>Delayed</v>
      </c>
      <c r="P1307" s="1" t="str">
        <f>IF(Delivery[[#This Row],[Delays (min)]]&gt;15, "Extremely Delayed", IF(Delivery[[#This Row],[Delays (min)]]=0, "On time",  "Delayed"))</f>
        <v>Extremely Delayed</v>
      </c>
      <c r="Q1307" s="1">
        <f>COUNTA(_xlfn.UNIQUE(Delivery[Driver ID]))</f>
        <v>100</v>
      </c>
      <c r="R1307" s="1" t="s">
        <v>18</v>
      </c>
      <c r="S1307" s="1">
        <f>COUNTA(_xlfn.UNIQUE(Delivery[Route]))</f>
        <v>5</v>
      </c>
      <c r="T1307" s="1" t="s">
        <v>26</v>
      </c>
      <c r="U1307" s="1" t="s">
        <v>27</v>
      </c>
      <c r="V1307" s="1" t="s">
        <v>21</v>
      </c>
      <c r="W1307" s="2">
        <v>45170.417361111111</v>
      </c>
    </row>
    <row r="1308" spans="1:23" ht="15.75" customHeight="1" x14ac:dyDescent="0.35">
      <c r="A1308" s="1">
        <v>2307</v>
      </c>
      <c r="B1308" s="1" t="s">
        <v>1304</v>
      </c>
      <c r="C1308" s="1">
        <f>COUNTA(_xlfn.UNIQUE(Delivery[Delivery City]))</f>
        <v>5</v>
      </c>
      <c r="D1308" s="1" t="s">
        <v>159</v>
      </c>
      <c r="E1308" s="2">
        <v>45175.694444444445</v>
      </c>
      <c r="F1308" s="1" t="s">
        <v>38</v>
      </c>
      <c r="G1308" s="1" t="s">
        <v>45</v>
      </c>
      <c r="H1308" s="20">
        <f>IFERROR(Delivery[[#This Row],[Delivery Time (min)]]/COUNTIFS(Delivery[Driver ID],Delivery[[#This Row],[Driver ID]]),"")</f>
        <v>7.0625</v>
      </c>
      <c r="I1308" s="17" t="str">
        <f>IFERROR((IF(COUNTIFS(Delivery[Driver ID], Delivery[[#This Row],[Driver ID]]) &lt; 16, "Under Utilized","Utilized")), "")</f>
        <v>Utilized</v>
      </c>
      <c r="J1308" s="1" t="s">
        <v>34</v>
      </c>
      <c r="K1308" s="1" t="s">
        <v>24</v>
      </c>
      <c r="L1308" s="1">
        <v>113</v>
      </c>
      <c r="M1308" s="1">
        <v>5</v>
      </c>
      <c r="N1308" s="1">
        <f>Delivery[[#This Row],[Delivery Time (min)]]-Delivery[[#This Row],[Delays (min)]]</f>
        <v>108</v>
      </c>
      <c r="O1308" s="1" t="str">
        <f>IF(Delivery[[#This Row],[Delays (min)]]&gt;0,"Delayed", "On time")</f>
        <v>Delayed</v>
      </c>
      <c r="P1308" s="1" t="str">
        <f>IF(Delivery[[#This Row],[Delays (min)]]&gt;15, "Extremely Delayed", IF(Delivery[[#This Row],[Delays (min)]]=0, "On time",  "Delayed"))</f>
        <v>Delayed</v>
      </c>
      <c r="Q1308" s="1">
        <f>COUNTA(_xlfn.UNIQUE(Delivery[Driver ID]))</f>
        <v>100</v>
      </c>
      <c r="R1308" s="1" t="s">
        <v>30</v>
      </c>
      <c r="S1308" s="1">
        <f>COUNTA(_xlfn.UNIQUE(Delivery[Route]))</f>
        <v>5</v>
      </c>
      <c r="T1308" s="1" t="s">
        <v>26</v>
      </c>
      <c r="U1308" s="1" t="s">
        <v>36</v>
      </c>
      <c r="V1308" s="1" t="s">
        <v>21</v>
      </c>
      <c r="W1308" s="2">
        <v>45170.618750000001</v>
      </c>
    </row>
    <row r="1309" spans="1:23" ht="15.75" customHeight="1" x14ac:dyDescent="0.35">
      <c r="A1309" s="1">
        <v>2308</v>
      </c>
      <c r="B1309" s="1" t="s">
        <v>1096</v>
      </c>
      <c r="C1309" s="1">
        <f>COUNTA(_xlfn.UNIQUE(Delivery[Delivery City]))</f>
        <v>5</v>
      </c>
      <c r="D1309" s="1" t="s">
        <v>150</v>
      </c>
      <c r="E1309" s="2">
        <v>45171.475694444445</v>
      </c>
      <c r="F1309" s="1" t="s">
        <v>38</v>
      </c>
      <c r="G1309" s="1" t="s">
        <v>117</v>
      </c>
      <c r="H1309" s="20">
        <f>IFERROR(Delivery[[#This Row],[Delivery Time (min)]]/COUNTIFS(Delivery[Driver ID],Delivery[[#This Row],[Driver ID]]),"")</f>
        <v>6.9473684210526319</v>
      </c>
      <c r="I1309" s="17" t="str">
        <f>IFERROR((IF(COUNTIFS(Delivery[Driver ID], Delivery[[#This Row],[Driver ID]]) &lt; 16, "Under Utilized","Utilized")), "")</f>
        <v>Utilized</v>
      </c>
      <c r="J1309" s="1" t="s">
        <v>34</v>
      </c>
      <c r="K1309" s="1" t="s">
        <v>17</v>
      </c>
      <c r="L1309" s="1">
        <v>132</v>
      </c>
      <c r="M1309" s="1">
        <v>2</v>
      </c>
      <c r="N1309" s="1">
        <f>Delivery[[#This Row],[Delivery Time (min)]]-Delivery[[#This Row],[Delays (min)]]</f>
        <v>130</v>
      </c>
      <c r="O1309" s="1" t="str">
        <f>IF(Delivery[[#This Row],[Delays (min)]]&gt;0,"Delayed", "On time")</f>
        <v>Delayed</v>
      </c>
      <c r="P1309" s="1" t="str">
        <f>IF(Delivery[[#This Row],[Delays (min)]]&gt;15, "Extremely Delayed", IF(Delivery[[#This Row],[Delays (min)]]=0, "On time",  "Delayed"))</f>
        <v>Delayed</v>
      </c>
      <c r="Q1309" s="1">
        <f>COUNTA(_xlfn.UNIQUE(Delivery[Driver ID]))</f>
        <v>100</v>
      </c>
      <c r="R1309" s="1" t="s">
        <v>25</v>
      </c>
      <c r="S1309" s="1">
        <f>COUNTA(_xlfn.UNIQUE(Delivery[Route]))</f>
        <v>5</v>
      </c>
      <c r="T1309" s="1" t="s">
        <v>43</v>
      </c>
      <c r="U1309" s="1" t="s">
        <v>27</v>
      </c>
      <c r="V1309" s="1" t="s">
        <v>21</v>
      </c>
      <c r="W1309" s="2">
        <v>45170.570833333331</v>
      </c>
    </row>
    <row r="1310" spans="1:23" ht="15.75" customHeight="1" x14ac:dyDescent="0.35">
      <c r="A1310" s="1">
        <v>2309</v>
      </c>
      <c r="B1310" s="1" t="s">
        <v>1305</v>
      </c>
      <c r="C1310" s="1">
        <f>COUNTA(_xlfn.UNIQUE(Delivery[Delivery City]))</f>
        <v>5</v>
      </c>
      <c r="D1310" s="1" t="s">
        <v>154</v>
      </c>
      <c r="E1310" s="2">
        <v>45170.595833333333</v>
      </c>
      <c r="F1310" s="1" t="s">
        <v>14</v>
      </c>
      <c r="G1310" s="1" t="s">
        <v>115</v>
      </c>
      <c r="H1310" s="20">
        <f>IFERROR(Delivery[[#This Row],[Delivery Time (min)]]/COUNTIFS(Delivery[Driver ID],Delivery[[#This Row],[Driver ID]]),"")</f>
        <v>12.5</v>
      </c>
      <c r="I1310" s="17" t="str">
        <f>IFERROR((IF(COUNTIFS(Delivery[Driver ID], Delivery[[#This Row],[Driver ID]]) &lt; 16, "Under Utilized","Utilized")), "")</f>
        <v>Utilized</v>
      </c>
      <c r="J1310" s="1" t="s">
        <v>23</v>
      </c>
      <c r="K1310" s="1" t="s">
        <v>35</v>
      </c>
      <c r="L1310" s="1">
        <v>225</v>
      </c>
      <c r="M1310" s="1">
        <v>9</v>
      </c>
      <c r="N1310" s="1">
        <f>Delivery[[#This Row],[Delivery Time (min)]]-Delivery[[#This Row],[Delays (min)]]</f>
        <v>216</v>
      </c>
      <c r="O1310" s="1" t="str">
        <f>IF(Delivery[[#This Row],[Delays (min)]]&gt;0,"Delayed", "On time")</f>
        <v>Delayed</v>
      </c>
      <c r="P1310" s="1" t="str">
        <f>IF(Delivery[[#This Row],[Delays (min)]]&gt;15, "Extremely Delayed", IF(Delivery[[#This Row],[Delays (min)]]=0, "On time",  "Delayed"))</f>
        <v>Delayed</v>
      </c>
      <c r="Q1310" s="1">
        <f>COUNTA(_xlfn.UNIQUE(Delivery[Driver ID]))</f>
        <v>100</v>
      </c>
      <c r="R1310" s="1" t="s">
        <v>18</v>
      </c>
      <c r="S1310" s="1">
        <f>COUNTA(_xlfn.UNIQUE(Delivery[Route]))</f>
        <v>5</v>
      </c>
      <c r="T1310" s="1" t="s">
        <v>19</v>
      </c>
      <c r="U1310" s="1" t="s">
        <v>36</v>
      </c>
      <c r="V1310" s="1" t="s">
        <v>41</v>
      </c>
      <c r="W1310" s="2">
        <v>45170.39166666667</v>
      </c>
    </row>
    <row r="1311" spans="1:23" ht="15.75" customHeight="1" x14ac:dyDescent="0.35">
      <c r="A1311" s="1">
        <v>2310</v>
      </c>
      <c r="B1311" s="1" t="s">
        <v>1306</v>
      </c>
      <c r="C1311" s="1">
        <f>COUNTA(_xlfn.UNIQUE(Delivery[Delivery City]))</f>
        <v>5</v>
      </c>
      <c r="D1311" s="1" t="s">
        <v>167</v>
      </c>
      <c r="E1311" s="2">
        <v>45175.512499999997</v>
      </c>
      <c r="F1311" s="1" t="s">
        <v>38</v>
      </c>
      <c r="G1311" s="1" t="s">
        <v>136</v>
      </c>
      <c r="H1311" s="20">
        <f>IFERROR(Delivery[[#This Row],[Delivery Time (min)]]/COUNTIFS(Delivery[Driver ID],Delivery[[#This Row],[Driver ID]]),"")</f>
        <v>19.333333333333332</v>
      </c>
      <c r="I1311" s="17" t="str">
        <f>IFERROR((IF(COUNTIFS(Delivery[Driver ID], Delivery[[#This Row],[Driver ID]]) &lt; 16, "Under Utilized","Utilized")), "")</f>
        <v>Under Utilized</v>
      </c>
      <c r="J1311" s="1" t="s">
        <v>16</v>
      </c>
      <c r="K1311" s="1" t="s">
        <v>17</v>
      </c>
      <c r="L1311" s="1">
        <v>232</v>
      </c>
      <c r="M1311" s="1">
        <v>0</v>
      </c>
      <c r="N1311" s="1">
        <f>Delivery[[#This Row],[Delivery Time (min)]]-Delivery[[#This Row],[Delays (min)]]</f>
        <v>232</v>
      </c>
      <c r="O1311" s="1" t="str">
        <f>IF(Delivery[[#This Row],[Delays (min)]]&gt;0,"Delayed", "On time")</f>
        <v>On time</v>
      </c>
      <c r="P1311" s="1" t="str">
        <f>IF(Delivery[[#This Row],[Delays (min)]]&gt;15, "Extremely Delayed", IF(Delivery[[#This Row],[Delays (min)]]=0, "On time",  "Delayed"))</f>
        <v>On time</v>
      </c>
      <c r="Q1311" s="1">
        <f>COUNTA(_xlfn.UNIQUE(Delivery[Driver ID]))</f>
        <v>100</v>
      </c>
      <c r="R1311" s="1" t="s">
        <v>25</v>
      </c>
      <c r="S1311" s="1">
        <f>COUNTA(_xlfn.UNIQUE(Delivery[Route]))</f>
        <v>5</v>
      </c>
      <c r="T1311" s="1" t="s">
        <v>43</v>
      </c>
      <c r="U1311" s="1" t="s">
        <v>36</v>
      </c>
      <c r="V1311" s="1" t="s">
        <v>41</v>
      </c>
      <c r="W1311" s="2">
        <v>45170.5625</v>
      </c>
    </row>
    <row r="1312" spans="1:23" ht="15.75" customHeight="1" x14ac:dyDescent="0.35">
      <c r="A1312" s="1">
        <v>2311</v>
      </c>
      <c r="B1312" s="1" t="s">
        <v>1307</v>
      </c>
      <c r="C1312" s="1">
        <f>COUNTA(_xlfn.UNIQUE(Delivery[Delivery City]))</f>
        <v>5</v>
      </c>
      <c r="D1312" s="1" t="s">
        <v>154</v>
      </c>
      <c r="E1312" s="2">
        <v>45172.368055555555</v>
      </c>
      <c r="F1312" s="1" t="s">
        <v>38</v>
      </c>
      <c r="G1312" s="1" t="s">
        <v>104</v>
      </c>
      <c r="H1312" s="20">
        <f>IFERROR(Delivery[[#This Row],[Delivery Time (min)]]/COUNTIFS(Delivery[Driver ID],Delivery[[#This Row],[Driver ID]]),"")</f>
        <v>2.9047619047619047</v>
      </c>
      <c r="I1312" s="17" t="str">
        <f>IFERROR((IF(COUNTIFS(Delivery[Driver ID], Delivery[[#This Row],[Driver ID]]) &lt; 16, "Under Utilized","Utilized")), "")</f>
        <v>Utilized</v>
      </c>
      <c r="J1312" s="1" t="s">
        <v>16</v>
      </c>
      <c r="K1312" s="1" t="s">
        <v>17</v>
      </c>
      <c r="L1312" s="1">
        <v>61</v>
      </c>
      <c r="M1312" s="1">
        <v>4</v>
      </c>
      <c r="N1312" s="1">
        <f>Delivery[[#This Row],[Delivery Time (min)]]-Delivery[[#This Row],[Delays (min)]]</f>
        <v>57</v>
      </c>
      <c r="O1312" s="1" t="str">
        <f>IF(Delivery[[#This Row],[Delays (min)]]&gt;0,"Delayed", "On time")</f>
        <v>Delayed</v>
      </c>
      <c r="P1312" s="1" t="str">
        <f>IF(Delivery[[#This Row],[Delays (min)]]&gt;15, "Extremely Delayed", IF(Delivery[[#This Row],[Delays (min)]]=0, "On time",  "Delayed"))</f>
        <v>Delayed</v>
      </c>
      <c r="Q1312" s="1">
        <f>COUNTA(_xlfn.UNIQUE(Delivery[Driver ID]))</f>
        <v>100</v>
      </c>
      <c r="R1312" s="1" t="s">
        <v>30</v>
      </c>
      <c r="S1312" s="1">
        <f>COUNTA(_xlfn.UNIQUE(Delivery[Route]))</f>
        <v>5</v>
      </c>
      <c r="T1312" s="1" t="s">
        <v>40</v>
      </c>
      <c r="U1312" s="1" t="s">
        <v>20</v>
      </c>
      <c r="V1312" s="1" t="s">
        <v>37</v>
      </c>
      <c r="W1312" s="2">
        <v>45170.477083333331</v>
      </c>
    </row>
    <row r="1313" spans="1:23" ht="15.75" customHeight="1" x14ac:dyDescent="0.35">
      <c r="A1313" s="1">
        <v>2312</v>
      </c>
      <c r="B1313" s="1" t="s">
        <v>1308</v>
      </c>
      <c r="C1313" s="1">
        <f>COUNTA(_xlfn.UNIQUE(Delivery[Delivery City]))</f>
        <v>5</v>
      </c>
      <c r="D1313" s="1" t="s">
        <v>150</v>
      </c>
      <c r="E1313" s="2">
        <v>45176.70208333333</v>
      </c>
      <c r="F1313" s="1" t="s">
        <v>14</v>
      </c>
      <c r="G1313" s="1" t="s">
        <v>125</v>
      </c>
      <c r="H1313" s="20">
        <f>IFERROR(Delivery[[#This Row],[Delivery Time (min)]]/COUNTIFS(Delivery[Driver ID],Delivery[[#This Row],[Driver ID]]),"")</f>
        <v>10</v>
      </c>
      <c r="I1313" s="17" t="str">
        <f>IFERROR((IF(COUNTIFS(Delivery[Driver ID], Delivery[[#This Row],[Driver ID]]) &lt; 16, "Under Utilized","Utilized")), "")</f>
        <v>Under Utilized</v>
      </c>
      <c r="J1313" s="1" t="s">
        <v>16</v>
      </c>
      <c r="K1313" s="1" t="s">
        <v>29</v>
      </c>
      <c r="L1313" s="1">
        <v>130</v>
      </c>
      <c r="M1313" s="1">
        <v>28</v>
      </c>
      <c r="N1313" s="1">
        <f>Delivery[[#This Row],[Delivery Time (min)]]-Delivery[[#This Row],[Delays (min)]]</f>
        <v>102</v>
      </c>
      <c r="O1313" s="1" t="str">
        <f>IF(Delivery[[#This Row],[Delays (min)]]&gt;0,"Delayed", "On time")</f>
        <v>Delayed</v>
      </c>
      <c r="P1313" s="1" t="str">
        <f>IF(Delivery[[#This Row],[Delays (min)]]&gt;15, "Extremely Delayed", IF(Delivery[[#This Row],[Delays (min)]]=0, "On time",  "Delayed"))</f>
        <v>Extremely Delayed</v>
      </c>
      <c r="Q1313" s="1">
        <f>COUNTA(_xlfn.UNIQUE(Delivery[Driver ID]))</f>
        <v>100</v>
      </c>
      <c r="R1313" s="1" t="s">
        <v>25</v>
      </c>
      <c r="S1313" s="1">
        <f>COUNTA(_xlfn.UNIQUE(Delivery[Route]))</f>
        <v>5</v>
      </c>
      <c r="T1313" s="1" t="s">
        <v>19</v>
      </c>
      <c r="U1313" s="1" t="s">
        <v>20</v>
      </c>
      <c r="V1313" s="1" t="s">
        <v>37</v>
      </c>
      <c r="W1313" s="2">
        <v>45170.42083333333</v>
      </c>
    </row>
    <row r="1314" spans="1:23" ht="15.75" customHeight="1" x14ac:dyDescent="0.35">
      <c r="A1314" s="1">
        <v>2313</v>
      </c>
      <c r="B1314" s="1" t="s">
        <v>1309</v>
      </c>
      <c r="C1314" s="1">
        <f>COUNTA(_xlfn.UNIQUE(Delivery[Delivery City]))</f>
        <v>5</v>
      </c>
      <c r="D1314" s="1" t="s">
        <v>159</v>
      </c>
      <c r="E1314" s="2">
        <v>45172.347222222219</v>
      </c>
      <c r="F1314" s="1" t="s">
        <v>14</v>
      </c>
      <c r="G1314" s="1" t="s">
        <v>112</v>
      </c>
      <c r="H1314" s="20">
        <f>IFERROR(Delivery[[#This Row],[Delivery Time (min)]]/COUNTIFS(Delivery[Driver ID],Delivery[[#This Row],[Driver ID]]),"")</f>
        <v>4.75</v>
      </c>
      <c r="I1314" s="17" t="str">
        <f>IFERROR((IF(COUNTIFS(Delivery[Driver ID], Delivery[[#This Row],[Driver ID]]) &lt; 16, "Under Utilized","Utilized")), "")</f>
        <v>Utilized</v>
      </c>
      <c r="J1314" s="1" t="s">
        <v>23</v>
      </c>
      <c r="K1314" s="1" t="s">
        <v>47</v>
      </c>
      <c r="L1314" s="1">
        <v>95</v>
      </c>
      <c r="M1314" s="1">
        <v>4</v>
      </c>
      <c r="N1314" s="1">
        <f>Delivery[[#This Row],[Delivery Time (min)]]-Delivery[[#This Row],[Delays (min)]]</f>
        <v>91</v>
      </c>
      <c r="O1314" s="1" t="str">
        <f>IF(Delivery[[#This Row],[Delays (min)]]&gt;0,"Delayed", "On time")</f>
        <v>Delayed</v>
      </c>
      <c r="P1314" s="1" t="str">
        <f>IF(Delivery[[#This Row],[Delays (min)]]&gt;15, "Extremely Delayed", IF(Delivery[[#This Row],[Delays (min)]]=0, "On time",  "Delayed"))</f>
        <v>Delayed</v>
      </c>
      <c r="Q1314" s="1">
        <f>COUNTA(_xlfn.UNIQUE(Delivery[Driver ID]))</f>
        <v>100</v>
      </c>
      <c r="R1314" s="1" t="s">
        <v>30</v>
      </c>
      <c r="S1314" s="1">
        <f>COUNTA(_xlfn.UNIQUE(Delivery[Route]))</f>
        <v>5</v>
      </c>
      <c r="T1314" s="1" t="s">
        <v>26</v>
      </c>
      <c r="U1314" s="1" t="s">
        <v>20</v>
      </c>
      <c r="V1314" s="1" t="s">
        <v>21</v>
      </c>
      <c r="W1314" s="2">
        <v>45170.492361111108</v>
      </c>
    </row>
    <row r="1315" spans="1:23" ht="15.75" customHeight="1" x14ac:dyDescent="0.35">
      <c r="A1315" s="1">
        <v>2314</v>
      </c>
      <c r="B1315" s="1" t="s">
        <v>536</v>
      </c>
      <c r="C1315" s="1">
        <f>COUNTA(_xlfn.UNIQUE(Delivery[Delivery City]))</f>
        <v>5</v>
      </c>
      <c r="D1315" s="1" t="s">
        <v>167</v>
      </c>
      <c r="E1315" s="2">
        <v>45170.411805555559</v>
      </c>
      <c r="F1315" s="1" t="s">
        <v>38</v>
      </c>
      <c r="G1315" s="1" t="s">
        <v>113</v>
      </c>
      <c r="H1315" s="20">
        <f>IFERROR(Delivery[[#This Row],[Delivery Time (min)]]/COUNTIFS(Delivery[Driver ID],Delivery[[#This Row],[Driver ID]]),"")</f>
        <v>7.333333333333333</v>
      </c>
      <c r="I1315" s="17" t="str">
        <f>IFERROR((IF(COUNTIFS(Delivery[Driver ID], Delivery[[#This Row],[Driver ID]]) &lt; 16, "Under Utilized","Utilized")), "")</f>
        <v>Utilized</v>
      </c>
      <c r="J1315" s="1" t="s">
        <v>16</v>
      </c>
      <c r="K1315" s="1" t="s">
        <v>17</v>
      </c>
      <c r="L1315" s="1">
        <v>132</v>
      </c>
      <c r="M1315" s="1">
        <v>28</v>
      </c>
      <c r="N1315" s="1">
        <f>Delivery[[#This Row],[Delivery Time (min)]]-Delivery[[#This Row],[Delays (min)]]</f>
        <v>104</v>
      </c>
      <c r="O1315" s="1" t="str">
        <f>IF(Delivery[[#This Row],[Delays (min)]]&gt;0,"Delayed", "On time")</f>
        <v>Delayed</v>
      </c>
      <c r="P1315" s="1" t="str">
        <f>IF(Delivery[[#This Row],[Delays (min)]]&gt;15, "Extremely Delayed", IF(Delivery[[#This Row],[Delays (min)]]=0, "On time",  "Delayed"))</f>
        <v>Extremely Delayed</v>
      </c>
      <c r="Q1315" s="1">
        <f>COUNTA(_xlfn.UNIQUE(Delivery[Driver ID]))</f>
        <v>100</v>
      </c>
      <c r="R1315" s="1" t="s">
        <v>25</v>
      </c>
      <c r="S1315" s="1">
        <f>COUNTA(_xlfn.UNIQUE(Delivery[Route]))</f>
        <v>5</v>
      </c>
      <c r="T1315" s="1" t="s">
        <v>40</v>
      </c>
      <c r="U1315" s="1" t="s">
        <v>27</v>
      </c>
      <c r="V1315" s="1" t="s">
        <v>37</v>
      </c>
      <c r="W1315" s="2">
        <v>45170.482638888891</v>
      </c>
    </row>
    <row r="1316" spans="1:23" ht="15.75" customHeight="1" x14ac:dyDescent="0.35">
      <c r="A1316" s="1">
        <v>2315</v>
      </c>
      <c r="B1316" s="1" t="s">
        <v>923</v>
      </c>
      <c r="C1316" s="1">
        <f>COUNTA(_xlfn.UNIQUE(Delivery[Delivery City]))</f>
        <v>5</v>
      </c>
      <c r="D1316" s="1" t="s">
        <v>159</v>
      </c>
      <c r="E1316" s="2">
        <v>45172.434027777781</v>
      </c>
      <c r="F1316" s="1" t="s">
        <v>38</v>
      </c>
      <c r="G1316" s="1" t="s">
        <v>63</v>
      </c>
      <c r="H1316" s="20">
        <f>IFERROR(Delivery[[#This Row],[Delivery Time (min)]]/COUNTIFS(Delivery[Driver ID],Delivery[[#This Row],[Driver ID]]),"")</f>
        <v>21.25</v>
      </c>
      <c r="I1316" s="17" t="str">
        <f>IFERROR((IF(COUNTIFS(Delivery[Driver ID], Delivery[[#This Row],[Driver ID]]) &lt; 16, "Under Utilized","Utilized")), "")</f>
        <v>Under Utilized</v>
      </c>
      <c r="J1316" s="1" t="s">
        <v>23</v>
      </c>
      <c r="K1316" s="1" t="s">
        <v>17</v>
      </c>
      <c r="L1316" s="1">
        <v>170</v>
      </c>
      <c r="M1316" s="1">
        <v>12</v>
      </c>
      <c r="N1316" s="1">
        <f>Delivery[[#This Row],[Delivery Time (min)]]-Delivery[[#This Row],[Delays (min)]]</f>
        <v>158</v>
      </c>
      <c r="O1316" s="1" t="str">
        <f>IF(Delivery[[#This Row],[Delays (min)]]&gt;0,"Delayed", "On time")</f>
        <v>Delayed</v>
      </c>
      <c r="P1316" s="1" t="str">
        <f>IF(Delivery[[#This Row],[Delays (min)]]&gt;15, "Extremely Delayed", IF(Delivery[[#This Row],[Delays (min)]]=0, "On time",  "Delayed"))</f>
        <v>Delayed</v>
      </c>
      <c r="Q1316" s="1">
        <f>COUNTA(_xlfn.UNIQUE(Delivery[Driver ID]))</f>
        <v>100</v>
      </c>
      <c r="R1316" s="1" t="s">
        <v>30</v>
      </c>
      <c r="S1316" s="1">
        <f>COUNTA(_xlfn.UNIQUE(Delivery[Route]))</f>
        <v>5</v>
      </c>
      <c r="T1316" s="1" t="s">
        <v>43</v>
      </c>
      <c r="U1316" s="1" t="s">
        <v>36</v>
      </c>
      <c r="V1316" s="1" t="s">
        <v>37</v>
      </c>
      <c r="W1316" s="2">
        <v>45170.649305555555</v>
      </c>
    </row>
    <row r="1317" spans="1:23" ht="15.75" customHeight="1" x14ac:dyDescent="0.35">
      <c r="A1317" s="1">
        <v>2316</v>
      </c>
      <c r="B1317" s="1" t="s">
        <v>1310</v>
      </c>
      <c r="C1317" s="1">
        <f>COUNTA(_xlfn.UNIQUE(Delivery[Delivery City]))</f>
        <v>5</v>
      </c>
      <c r="D1317" s="1" t="s">
        <v>154</v>
      </c>
      <c r="E1317" s="2">
        <v>45176.626388888886</v>
      </c>
      <c r="F1317" s="1" t="s">
        <v>38</v>
      </c>
      <c r="G1317" s="1" t="s">
        <v>51</v>
      </c>
      <c r="H1317" s="20">
        <f>IFERROR(Delivery[[#This Row],[Delivery Time (min)]]/COUNTIFS(Delivery[Driver ID],Delivery[[#This Row],[Driver ID]]),"")</f>
        <v>7.615384615384615</v>
      </c>
      <c r="I1317" s="17" t="str">
        <f>IFERROR((IF(COUNTIFS(Delivery[Driver ID], Delivery[[#This Row],[Driver ID]]) &lt; 16, "Under Utilized","Utilized")), "")</f>
        <v>Under Utilized</v>
      </c>
      <c r="J1317" s="1" t="s">
        <v>16</v>
      </c>
      <c r="K1317" s="1" t="s">
        <v>24</v>
      </c>
      <c r="L1317" s="1">
        <v>99</v>
      </c>
      <c r="M1317" s="1">
        <v>17</v>
      </c>
      <c r="N1317" s="1">
        <f>Delivery[[#This Row],[Delivery Time (min)]]-Delivery[[#This Row],[Delays (min)]]</f>
        <v>82</v>
      </c>
      <c r="O1317" s="1" t="str">
        <f>IF(Delivery[[#This Row],[Delays (min)]]&gt;0,"Delayed", "On time")</f>
        <v>Delayed</v>
      </c>
      <c r="P1317" s="1" t="str">
        <f>IF(Delivery[[#This Row],[Delays (min)]]&gt;15, "Extremely Delayed", IF(Delivery[[#This Row],[Delays (min)]]=0, "On time",  "Delayed"))</f>
        <v>Extremely Delayed</v>
      </c>
      <c r="Q1317" s="1">
        <f>COUNTA(_xlfn.UNIQUE(Delivery[Driver ID]))</f>
        <v>100</v>
      </c>
      <c r="R1317" s="1" t="s">
        <v>30</v>
      </c>
      <c r="S1317" s="1">
        <f>COUNTA(_xlfn.UNIQUE(Delivery[Route]))</f>
        <v>5</v>
      </c>
      <c r="T1317" s="1" t="s">
        <v>19</v>
      </c>
      <c r="U1317" s="1" t="s">
        <v>20</v>
      </c>
      <c r="V1317" s="1" t="s">
        <v>41</v>
      </c>
      <c r="W1317" s="2">
        <v>45170.501388888886</v>
      </c>
    </row>
    <row r="1318" spans="1:23" ht="15.75" customHeight="1" x14ac:dyDescent="0.35">
      <c r="A1318" s="1">
        <v>2317</v>
      </c>
      <c r="B1318" s="1" t="s">
        <v>1311</v>
      </c>
      <c r="C1318" s="1">
        <f>COUNTA(_xlfn.UNIQUE(Delivery[Delivery City]))</f>
        <v>5</v>
      </c>
      <c r="D1318" s="1" t="s">
        <v>150</v>
      </c>
      <c r="E1318" s="2">
        <v>45170.595833333333</v>
      </c>
      <c r="F1318" s="1" t="s">
        <v>38</v>
      </c>
      <c r="G1318" s="1" t="s">
        <v>97</v>
      </c>
      <c r="H1318" s="20">
        <f>IFERROR(Delivery[[#This Row],[Delivery Time (min)]]/COUNTIFS(Delivery[Driver ID],Delivery[[#This Row],[Driver ID]]),"")</f>
        <v>4.1875</v>
      </c>
      <c r="I1318" s="17" t="str">
        <f>IFERROR((IF(COUNTIFS(Delivery[Driver ID], Delivery[[#This Row],[Driver ID]]) &lt; 16, "Under Utilized","Utilized")), "")</f>
        <v>Utilized</v>
      </c>
      <c r="J1318" s="1" t="s">
        <v>16</v>
      </c>
      <c r="K1318" s="1" t="s">
        <v>35</v>
      </c>
      <c r="L1318" s="1">
        <v>67</v>
      </c>
      <c r="M1318" s="1">
        <v>26</v>
      </c>
      <c r="N1318" s="1">
        <f>Delivery[[#This Row],[Delivery Time (min)]]-Delivery[[#This Row],[Delays (min)]]</f>
        <v>41</v>
      </c>
      <c r="O1318" s="1" t="str">
        <f>IF(Delivery[[#This Row],[Delays (min)]]&gt;0,"Delayed", "On time")</f>
        <v>Delayed</v>
      </c>
      <c r="P1318" s="1" t="str">
        <f>IF(Delivery[[#This Row],[Delays (min)]]&gt;15, "Extremely Delayed", IF(Delivery[[#This Row],[Delays (min)]]=0, "On time",  "Delayed"))</f>
        <v>Extremely Delayed</v>
      </c>
      <c r="Q1318" s="1">
        <f>COUNTA(_xlfn.UNIQUE(Delivery[Driver ID]))</f>
        <v>100</v>
      </c>
      <c r="R1318" s="1" t="s">
        <v>18</v>
      </c>
      <c r="S1318" s="1">
        <f>COUNTA(_xlfn.UNIQUE(Delivery[Route]))</f>
        <v>5</v>
      </c>
      <c r="T1318" s="1" t="s">
        <v>40</v>
      </c>
      <c r="U1318" s="1" t="s">
        <v>20</v>
      </c>
      <c r="V1318" s="1" t="s">
        <v>21</v>
      </c>
      <c r="W1318" s="2">
        <v>45170.493750000001</v>
      </c>
    </row>
    <row r="1319" spans="1:23" ht="15.75" customHeight="1" x14ac:dyDescent="0.35">
      <c r="A1319" s="1">
        <v>2318</v>
      </c>
      <c r="B1319" s="1" t="s">
        <v>1312</v>
      </c>
      <c r="C1319" s="1">
        <f>COUNTA(_xlfn.UNIQUE(Delivery[Delivery City]))</f>
        <v>5</v>
      </c>
      <c r="D1319" s="1" t="s">
        <v>150</v>
      </c>
      <c r="E1319" s="2">
        <v>45172.370138888888</v>
      </c>
      <c r="F1319" s="1" t="s">
        <v>14</v>
      </c>
      <c r="G1319" s="1" t="s">
        <v>125</v>
      </c>
      <c r="H1319" s="20">
        <f>IFERROR(Delivery[[#This Row],[Delivery Time (min)]]/COUNTIFS(Delivery[Driver ID],Delivery[[#This Row],[Driver ID]]),"")</f>
        <v>7.2307692307692308</v>
      </c>
      <c r="I1319" s="17" t="str">
        <f>IFERROR((IF(COUNTIFS(Delivery[Driver ID], Delivery[[#This Row],[Driver ID]]) &lt; 16, "Under Utilized","Utilized")), "")</f>
        <v>Under Utilized</v>
      </c>
      <c r="J1319" s="1" t="s">
        <v>23</v>
      </c>
      <c r="K1319" s="1" t="s">
        <v>29</v>
      </c>
      <c r="L1319" s="1">
        <v>94</v>
      </c>
      <c r="M1319" s="1">
        <v>18</v>
      </c>
      <c r="N1319" s="1">
        <f>Delivery[[#This Row],[Delivery Time (min)]]-Delivery[[#This Row],[Delays (min)]]</f>
        <v>76</v>
      </c>
      <c r="O1319" s="1" t="str">
        <f>IF(Delivery[[#This Row],[Delays (min)]]&gt;0,"Delayed", "On time")</f>
        <v>Delayed</v>
      </c>
      <c r="P1319" s="1" t="str">
        <f>IF(Delivery[[#This Row],[Delays (min)]]&gt;15, "Extremely Delayed", IF(Delivery[[#This Row],[Delays (min)]]=0, "On time",  "Delayed"))</f>
        <v>Extremely Delayed</v>
      </c>
      <c r="Q1319" s="1">
        <f>COUNTA(_xlfn.UNIQUE(Delivery[Driver ID]))</f>
        <v>100</v>
      </c>
      <c r="R1319" s="1" t="s">
        <v>30</v>
      </c>
      <c r="S1319" s="1">
        <f>COUNTA(_xlfn.UNIQUE(Delivery[Route]))</f>
        <v>5</v>
      </c>
      <c r="T1319" s="1" t="s">
        <v>43</v>
      </c>
      <c r="U1319" s="1" t="s">
        <v>36</v>
      </c>
      <c r="V1319" s="1" t="s">
        <v>37</v>
      </c>
      <c r="W1319" s="2">
        <v>45170.417361111111</v>
      </c>
    </row>
    <row r="1320" spans="1:23" ht="15.75" customHeight="1" x14ac:dyDescent="0.35">
      <c r="A1320" s="1">
        <v>2319</v>
      </c>
      <c r="B1320" s="1" t="s">
        <v>1313</v>
      </c>
      <c r="C1320" s="1">
        <f>COUNTA(_xlfn.UNIQUE(Delivery[Delivery City]))</f>
        <v>5</v>
      </c>
      <c r="D1320" s="1" t="s">
        <v>150</v>
      </c>
      <c r="E1320" s="2">
        <v>45174.523611111108</v>
      </c>
      <c r="F1320" s="1" t="s">
        <v>14</v>
      </c>
      <c r="G1320" s="1" t="s">
        <v>50</v>
      </c>
      <c r="H1320" s="20">
        <f>IFERROR(Delivery[[#This Row],[Delivery Time (min)]]/COUNTIFS(Delivery[Driver ID],Delivery[[#This Row],[Driver ID]]),"")</f>
        <v>5.4615384615384617</v>
      </c>
      <c r="I1320" s="17" t="str">
        <f>IFERROR((IF(COUNTIFS(Delivery[Driver ID], Delivery[[#This Row],[Driver ID]]) &lt; 16, "Under Utilized","Utilized")), "")</f>
        <v>Under Utilized</v>
      </c>
      <c r="J1320" s="1" t="s">
        <v>23</v>
      </c>
      <c r="K1320" s="1" t="s">
        <v>17</v>
      </c>
      <c r="L1320" s="1">
        <v>71</v>
      </c>
      <c r="M1320" s="1">
        <v>1</v>
      </c>
      <c r="N1320" s="1">
        <f>Delivery[[#This Row],[Delivery Time (min)]]-Delivery[[#This Row],[Delays (min)]]</f>
        <v>70</v>
      </c>
      <c r="O1320" s="1" t="str">
        <f>IF(Delivery[[#This Row],[Delays (min)]]&gt;0,"Delayed", "On time")</f>
        <v>Delayed</v>
      </c>
      <c r="P1320" s="1" t="str">
        <f>IF(Delivery[[#This Row],[Delays (min)]]&gt;15, "Extremely Delayed", IF(Delivery[[#This Row],[Delays (min)]]=0, "On time",  "Delayed"))</f>
        <v>Delayed</v>
      </c>
      <c r="Q1320" s="1">
        <f>COUNTA(_xlfn.UNIQUE(Delivery[Driver ID]))</f>
        <v>100</v>
      </c>
      <c r="R1320" s="1" t="s">
        <v>18</v>
      </c>
      <c r="S1320" s="1">
        <f>COUNTA(_xlfn.UNIQUE(Delivery[Route]))</f>
        <v>5</v>
      </c>
      <c r="T1320" s="1" t="s">
        <v>32</v>
      </c>
      <c r="U1320" s="1" t="s">
        <v>36</v>
      </c>
      <c r="V1320" s="1" t="s">
        <v>21</v>
      </c>
      <c r="W1320" s="2">
        <v>45170.366666666669</v>
      </c>
    </row>
    <row r="1321" spans="1:23" ht="15.75" customHeight="1" x14ac:dyDescent="0.35">
      <c r="A1321" s="1">
        <v>2320</v>
      </c>
      <c r="B1321" s="1" t="s">
        <v>1314</v>
      </c>
      <c r="C1321" s="1">
        <f>COUNTA(_xlfn.UNIQUE(Delivery[Delivery City]))</f>
        <v>5</v>
      </c>
      <c r="D1321" s="1" t="s">
        <v>167</v>
      </c>
      <c r="E1321" s="2">
        <v>45171.564583333333</v>
      </c>
      <c r="F1321" s="1" t="s">
        <v>38</v>
      </c>
      <c r="G1321" s="1" t="s">
        <v>91</v>
      </c>
      <c r="H1321" s="20">
        <f>IFERROR(Delivery[[#This Row],[Delivery Time (min)]]/COUNTIFS(Delivery[Driver ID],Delivery[[#This Row],[Driver ID]]),"")</f>
        <v>4.2941176470588234</v>
      </c>
      <c r="I1321" s="17" t="str">
        <f>IFERROR((IF(COUNTIFS(Delivery[Driver ID], Delivery[[#This Row],[Driver ID]]) &lt; 16, "Under Utilized","Utilized")), "")</f>
        <v>Utilized</v>
      </c>
      <c r="J1321" s="1" t="s">
        <v>16</v>
      </c>
      <c r="K1321" s="1" t="s">
        <v>47</v>
      </c>
      <c r="L1321" s="1">
        <v>73</v>
      </c>
      <c r="M1321" s="1">
        <v>21</v>
      </c>
      <c r="N1321" s="1">
        <f>Delivery[[#This Row],[Delivery Time (min)]]-Delivery[[#This Row],[Delays (min)]]</f>
        <v>52</v>
      </c>
      <c r="O1321" s="1" t="str">
        <f>IF(Delivery[[#This Row],[Delays (min)]]&gt;0,"Delayed", "On time")</f>
        <v>Delayed</v>
      </c>
      <c r="P1321" s="1" t="str">
        <f>IF(Delivery[[#This Row],[Delays (min)]]&gt;15, "Extremely Delayed", IF(Delivery[[#This Row],[Delays (min)]]=0, "On time",  "Delayed"))</f>
        <v>Extremely Delayed</v>
      </c>
      <c r="Q1321" s="1">
        <f>COUNTA(_xlfn.UNIQUE(Delivery[Driver ID]))</f>
        <v>100</v>
      </c>
      <c r="R1321" s="1" t="s">
        <v>18</v>
      </c>
      <c r="S1321" s="1">
        <f>COUNTA(_xlfn.UNIQUE(Delivery[Route]))</f>
        <v>5</v>
      </c>
      <c r="T1321" s="1" t="s">
        <v>19</v>
      </c>
      <c r="U1321" s="1" t="s">
        <v>27</v>
      </c>
      <c r="V1321" s="1" t="s">
        <v>41</v>
      </c>
      <c r="W1321" s="2">
        <v>45170.392361111109</v>
      </c>
    </row>
    <row r="1322" spans="1:23" ht="15.75" customHeight="1" x14ac:dyDescent="0.35">
      <c r="A1322" s="1">
        <v>2321</v>
      </c>
      <c r="B1322" s="1" t="s">
        <v>1315</v>
      </c>
      <c r="C1322" s="1">
        <f>COUNTA(_xlfn.UNIQUE(Delivery[Delivery City]))</f>
        <v>5</v>
      </c>
      <c r="D1322" s="1" t="s">
        <v>156</v>
      </c>
      <c r="E1322" s="2">
        <v>45173.458333333336</v>
      </c>
      <c r="F1322" s="1" t="s">
        <v>38</v>
      </c>
      <c r="G1322" s="1" t="s">
        <v>76</v>
      </c>
      <c r="H1322" s="20">
        <f>IFERROR(Delivery[[#This Row],[Delivery Time (min)]]/COUNTIFS(Delivery[Driver ID],Delivery[[#This Row],[Driver ID]]),"")</f>
        <v>12.733333333333333</v>
      </c>
      <c r="I1322" s="17" t="str">
        <f>IFERROR((IF(COUNTIFS(Delivery[Driver ID], Delivery[[#This Row],[Driver ID]]) &lt; 16, "Under Utilized","Utilized")), "")</f>
        <v>Under Utilized</v>
      </c>
      <c r="J1322" s="1" t="s">
        <v>23</v>
      </c>
      <c r="K1322" s="1" t="s">
        <v>24</v>
      </c>
      <c r="L1322" s="1">
        <v>191</v>
      </c>
      <c r="M1322" s="1">
        <v>26</v>
      </c>
      <c r="N1322" s="1">
        <f>Delivery[[#This Row],[Delivery Time (min)]]-Delivery[[#This Row],[Delays (min)]]</f>
        <v>165</v>
      </c>
      <c r="O1322" s="1" t="str">
        <f>IF(Delivery[[#This Row],[Delays (min)]]&gt;0,"Delayed", "On time")</f>
        <v>Delayed</v>
      </c>
      <c r="P1322" s="1" t="str">
        <f>IF(Delivery[[#This Row],[Delays (min)]]&gt;15, "Extremely Delayed", IF(Delivery[[#This Row],[Delays (min)]]=0, "On time",  "Delayed"))</f>
        <v>Extremely Delayed</v>
      </c>
      <c r="Q1322" s="1">
        <f>COUNTA(_xlfn.UNIQUE(Delivery[Driver ID]))</f>
        <v>100</v>
      </c>
      <c r="R1322" s="1" t="s">
        <v>30</v>
      </c>
      <c r="S1322" s="1">
        <f>COUNTA(_xlfn.UNIQUE(Delivery[Route]))</f>
        <v>5</v>
      </c>
      <c r="T1322" s="1" t="s">
        <v>32</v>
      </c>
      <c r="U1322" s="1" t="s">
        <v>36</v>
      </c>
      <c r="V1322" s="1" t="s">
        <v>37</v>
      </c>
      <c r="W1322" s="2">
        <v>45170.48541666667</v>
      </c>
    </row>
    <row r="1323" spans="1:23" ht="15.75" customHeight="1" x14ac:dyDescent="0.35">
      <c r="A1323" s="1">
        <v>2322</v>
      </c>
      <c r="B1323" s="1" t="s">
        <v>1316</v>
      </c>
      <c r="C1323" s="1">
        <f>COUNTA(_xlfn.UNIQUE(Delivery[Delivery City]))</f>
        <v>5</v>
      </c>
      <c r="D1323" s="1" t="s">
        <v>154</v>
      </c>
      <c r="E1323" s="2">
        <v>45177.347916666666</v>
      </c>
      <c r="F1323" s="1" t="s">
        <v>38</v>
      </c>
      <c r="G1323" s="1" t="s">
        <v>106</v>
      </c>
      <c r="H1323" s="20">
        <f>IFERROR(Delivery[[#This Row],[Delivery Time (min)]]/COUNTIFS(Delivery[Driver ID],Delivery[[#This Row],[Driver ID]]),"")</f>
        <v>17.454545454545453</v>
      </c>
      <c r="I1323" s="17" t="str">
        <f>IFERROR((IF(COUNTIFS(Delivery[Driver ID], Delivery[[#This Row],[Driver ID]]) &lt; 16, "Under Utilized","Utilized")), "")</f>
        <v>Under Utilized</v>
      </c>
      <c r="J1323" s="1" t="s">
        <v>23</v>
      </c>
      <c r="K1323" s="1" t="s">
        <v>24</v>
      </c>
      <c r="L1323" s="1">
        <v>192</v>
      </c>
      <c r="M1323" s="1">
        <v>2</v>
      </c>
      <c r="N1323" s="1">
        <f>Delivery[[#This Row],[Delivery Time (min)]]-Delivery[[#This Row],[Delays (min)]]</f>
        <v>190</v>
      </c>
      <c r="O1323" s="1" t="str">
        <f>IF(Delivery[[#This Row],[Delays (min)]]&gt;0,"Delayed", "On time")</f>
        <v>Delayed</v>
      </c>
      <c r="P1323" s="1" t="str">
        <f>IF(Delivery[[#This Row],[Delays (min)]]&gt;15, "Extremely Delayed", IF(Delivery[[#This Row],[Delays (min)]]=0, "On time",  "Delayed"))</f>
        <v>Delayed</v>
      </c>
      <c r="Q1323" s="1">
        <f>COUNTA(_xlfn.UNIQUE(Delivery[Driver ID]))</f>
        <v>100</v>
      </c>
      <c r="R1323" s="1" t="s">
        <v>18</v>
      </c>
      <c r="S1323" s="1">
        <f>COUNTA(_xlfn.UNIQUE(Delivery[Route]))</f>
        <v>5</v>
      </c>
      <c r="T1323" s="1" t="s">
        <v>43</v>
      </c>
      <c r="U1323" s="1" t="s">
        <v>20</v>
      </c>
      <c r="V1323" s="1" t="s">
        <v>37</v>
      </c>
      <c r="W1323" s="2">
        <v>45170.652777777781</v>
      </c>
    </row>
    <row r="1324" spans="1:23" ht="15.75" customHeight="1" x14ac:dyDescent="0.35">
      <c r="A1324" s="1">
        <v>2323</v>
      </c>
      <c r="B1324" s="1" t="s">
        <v>1060</v>
      </c>
      <c r="C1324" s="1">
        <f>COUNTA(_xlfn.UNIQUE(Delivery[Delivery City]))</f>
        <v>5</v>
      </c>
      <c r="D1324" s="1" t="s">
        <v>156</v>
      </c>
      <c r="E1324" s="2">
        <v>45173.529166666667</v>
      </c>
      <c r="F1324" s="1" t="s">
        <v>38</v>
      </c>
      <c r="G1324" s="1" t="s">
        <v>68</v>
      </c>
      <c r="H1324" s="20">
        <f>IFERROR(Delivery[[#This Row],[Delivery Time (min)]]/COUNTIFS(Delivery[Driver ID],Delivery[[#This Row],[Driver ID]]),"")</f>
        <v>5.416666666666667</v>
      </c>
      <c r="I1324" s="17" t="str">
        <f>IFERROR((IF(COUNTIFS(Delivery[Driver ID], Delivery[[#This Row],[Driver ID]]) &lt; 16, "Under Utilized","Utilized")), "")</f>
        <v>Under Utilized</v>
      </c>
      <c r="J1324" s="1" t="s">
        <v>34</v>
      </c>
      <c r="K1324" s="1" t="s">
        <v>29</v>
      </c>
      <c r="L1324" s="1">
        <v>65</v>
      </c>
      <c r="M1324" s="1">
        <v>23</v>
      </c>
      <c r="N1324" s="1">
        <f>Delivery[[#This Row],[Delivery Time (min)]]-Delivery[[#This Row],[Delays (min)]]</f>
        <v>42</v>
      </c>
      <c r="O1324" s="1" t="str">
        <f>IF(Delivery[[#This Row],[Delays (min)]]&gt;0,"Delayed", "On time")</f>
        <v>Delayed</v>
      </c>
      <c r="P1324" s="1" t="str">
        <f>IF(Delivery[[#This Row],[Delays (min)]]&gt;15, "Extremely Delayed", IF(Delivery[[#This Row],[Delays (min)]]=0, "On time",  "Delayed"))</f>
        <v>Extremely Delayed</v>
      </c>
      <c r="Q1324" s="1">
        <f>COUNTA(_xlfn.UNIQUE(Delivery[Driver ID]))</f>
        <v>100</v>
      </c>
      <c r="R1324" s="1" t="s">
        <v>25</v>
      </c>
      <c r="S1324" s="1">
        <f>COUNTA(_xlfn.UNIQUE(Delivery[Route]))</f>
        <v>5</v>
      </c>
      <c r="T1324" s="1" t="s">
        <v>19</v>
      </c>
      <c r="U1324" s="1" t="s">
        <v>27</v>
      </c>
      <c r="V1324" s="1" t="s">
        <v>21</v>
      </c>
      <c r="W1324" s="2">
        <v>45170.381944444445</v>
      </c>
    </row>
    <row r="1325" spans="1:23" ht="15.75" customHeight="1" x14ac:dyDescent="0.35">
      <c r="A1325" s="1">
        <v>2324</v>
      </c>
      <c r="B1325" s="1" t="s">
        <v>1317</v>
      </c>
      <c r="C1325" s="1">
        <f>COUNTA(_xlfn.UNIQUE(Delivery[Delivery City]))</f>
        <v>5</v>
      </c>
      <c r="D1325" s="1" t="s">
        <v>150</v>
      </c>
      <c r="E1325" s="2">
        <v>45171.636111111111</v>
      </c>
      <c r="F1325" s="1" t="s">
        <v>38</v>
      </c>
      <c r="G1325" s="1" t="s">
        <v>91</v>
      </c>
      <c r="H1325" s="20">
        <f>IFERROR(Delivery[[#This Row],[Delivery Time (min)]]/COUNTIFS(Delivery[Driver ID],Delivery[[#This Row],[Driver ID]]),"")</f>
        <v>9.4117647058823533</v>
      </c>
      <c r="I1325" s="17" t="str">
        <f>IFERROR((IF(COUNTIFS(Delivery[Driver ID], Delivery[[#This Row],[Driver ID]]) &lt; 16, "Under Utilized","Utilized")), "")</f>
        <v>Utilized</v>
      </c>
      <c r="J1325" s="1" t="s">
        <v>34</v>
      </c>
      <c r="K1325" s="1" t="s">
        <v>35</v>
      </c>
      <c r="L1325" s="1">
        <v>160</v>
      </c>
      <c r="M1325" s="1">
        <v>7</v>
      </c>
      <c r="N1325" s="1">
        <f>Delivery[[#This Row],[Delivery Time (min)]]-Delivery[[#This Row],[Delays (min)]]</f>
        <v>153</v>
      </c>
      <c r="O1325" s="1" t="str">
        <f>IF(Delivery[[#This Row],[Delays (min)]]&gt;0,"Delayed", "On time")</f>
        <v>Delayed</v>
      </c>
      <c r="P1325" s="1" t="str">
        <f>IF(Delivery[[#This Row],[Delays (min)]]&gt;15, "Extremely Delayed", IF(Delivery[[#This Row],[Delays (min)]]=0, "On time",  "Delayed"))</f>
        <v>Delayed</v>
      </c>
      <c r="Q1325" s="1">
        <f>COUNTA(_xlfn.UNIQUE(Delivery[Driver ID]))</f>
        <v>100</v>
      </c>
      <c r="R1325" s="1" t="s">
        <v>25</v>
      </c>
      <c r="S1325" s="1">
        <f>COUNTA(_xlfn.UNIQUE(Delivery[Route]))</f>
        <v>5</v>
      </c>
      <c r="T1325" s="1" t="s">
        <v>40</v>
      </c>
      <c r="U1325" s="1" t="s">
        <v>20</v>
      </c>
      <c r="V1325" s="1" t="s">
        <v>21</v>
      </c>
      <c r="W1325" s="2">
        <v>45170.675694444442</v>
      </c>
    </row>
    <row r="1326" spans="1:23" ht="15.75" customHeight="1" x14ac:dyDescent="0.35">
      <c r="A1326" s="1">
        <v>2325</v>
      </c>
      <c r="B1326" s="1" t="s">
        <v>1318</v>
      </c>
      <c r="C1326" s="1">
        <f>COUNTA(_xlfn.UNIQUE(Delivery[Delivery City]))</f>
        <v>5</v>
      </c>
      <c r="D1326" s="1" t="s">
        <v>150</v>
      </c>
      <c r="E1326" s="2">
        <v>45176.681944444441</v>
      </c>
      <c r="F1326" s="1" t="s">
        <v>38</v>
      </c>
      <c r="G1326" s="1" t="s">
        <v>116</v>
      </c>
      <c r="H1326" s="20">
        <f>IFERROR(Delivery[[#This Row],[Delivery Time (min)]]/COUNTIFS(Delivery[Driver ID],Delivery[[#This Row],[Driver ID]]),"")</f>
        <v>8</v>
      </c>
      <c r="I1326" s="17" t="str">
        <f>IFERROR((IF(COUNTIFS(Delivery[Driver ID], Delivery[[#This Row],[Driver ID]]) &lt; 16, "Under Utilized","Utilized")), "")</f>
        <v>Utilized</v>
      </c>
      <c r="J1326" s="1" t="s">
        <v>34</v>
      </c>
      <c r="K1326" s="1" t="s">
        <v>47</v>
      </c>
      <c r="L1326" s="1">
        <v>144</v>
      </c>
      <c r="M1326" s="1">
        <v>16</v>
      </c>
      <c r="N1326" s="1">
        <f>Delivery[[#This Row],[Delivery Time (min)]]-Delivery[[#This Row],[Delays (min)]]</f>
        <v>128</v>
      </c>
      <c r="O1326" s="1" t="str">
        <f>IF(Delivery[[#This Row],[Delays (min)]]&gt;0,"Delayed", "On time")</f>
        <v>Delayed</v>
      </c>
      <c r="P1326" s="1" t="str">
        <f>IF(Delivery[[#This Row],[Delays (min)]]&gt;15, "Extremely Delayed", IF(Delivery[[#This Row],[Delays (min)]]=0, "On time",  "Delayed"))</f>
        <v>Extremely Delayed</v>
      </c>
      <c r="Q1326" s="1">
        <f>COUNTA(_xlfn.UNIQUE(Delivery[Driver ID]))</f>
        <v>100</v>
      </c>
      <c r="R1326" s="1" t="s">
        <v>25</v>
      </c>
      <c r="S1326" s="1">
        <f>COUNTA(_xlfn.UNIQUE(Delivery[Route]))</f>
        <v>5</v>
      </c>
      <c r="T1326" s="1" t="s">
        <v>32</v>
      </c>
      <c r="U1326" s="1" t="s">
        <v>36</v>
      </c>
      <c r="V1326" s="1" t="s">
        <v>21</v>
      </c>
      <c r="W1326" s="2">
        <v>45170.704861111109</v>
      </c>
    </row>
    <row r="1327" spans="1:23" ht="15.75" customHeight="1" x14ac:dyDescent="0.35">
      <c r="A1327" s="1">
        <v>2326</v>
      </c>
      <c r="B1327" s="1" t="s">
        <v>1319</v>
      </c>
      <c r="C1327" s="1">
        <f>COUNTA(_xlfn.UNIQUE(Delivery[Delivery City]))</f>
        <v>5</v>
      </c>
      <c r="D1327" s="1" t="s">
        <v>167</v>
      </c>
      <c r="E1327" s="2">
        <v>45172.458333333336</v>
      </c>
      <c r="F1327" s="1" t="s">
        <v>38</v>
      </c>
      <c r="G1327" s="1" t="s">
        <v>112</v>
      </c>
      <c r="H1327" s="20">
        <f>IFERROR(Delivery[[#This Row],[Delivery Time (min)]]/COUNTIFS(Delivery[Driver ID],Delivery[[#This Row],[Driver ID]]),"")</f>
        <v>11.5</v>
      </c>
      <c r="I1327" s="17" t="str">
        <f>IFERROR((IF(COUNTIFS(Delivery[Driver ID], Delivery[[#This Row],[Driver ID]]) &lt; 16, "Under Utilized","Utilized")), "")</f>
        <v>Utilized</v>
      </c>
      <c r="J1327" s="1" t="s">
        <v>16</v>
      </c>
      <c r="K1327" s="1" t="s">
        <v>24</v>
      </c>
      <c r="L1327" s="1">
        <v>230</v>
      </c>
      <c r="M1327" s="1">
        <v>26</v>
      </c>
      <c r="N1327" s="1">
        <f>Delivery[[#This Row],[Delivery Time (min)]]-Delivery[[#This Row],[Delays (min)]]</f>
        <v>204</v>
      </c>
      <c r="O1327" s="1" t="str">
        <f>IF(Delivery[[#This Row],[Delays (min)]]&gt;0,"Delayed", "On time")</f>
        <v>Delayed</v>
      </c>
      <c r="P1327" s="1" t="str">
        <f>IF(Delivery[[#This Row],[Delays (min)]]&gt;15, "Extremely Delayed", IF(Delivery[[#This Row],[Delays (min)]]=0, "On time",  "Delayed"))</f>
        <v>Extremely Delayed</v>
      </c>
      <c r="Q1327" s="1">
        <f>COUNTA(_xlfn.UNIQUE(Delivery[Driver ID]))</f>
        <v>100</v>
      </c>
      <c r="R1327" s="1" t="s">
        <v>25</v>
      </c>
      <c r="S1327" s="1">
        <f>COUNTA(_xlfn.UNIQUE(Delivery[Route]))</f>
        <v>5</v>
      </c>
      <c r="T1327" s="1" t="s">
        <v>32</v>
      </c>
      <c r="U1327" s="1" t="s">
        <v>27</v>
      </c>
      <c r="V1327" s="1" t="s">
        <v>41</v>
      </c>
      <c r="W1327" s="2">
        <v>45170.584027777775</v>
      </c>
    </row>
    <row r="1328" spans="1:23" ht="15.75" customHeight="1" x14ac:dyDescent="0.35">
      <c r="A1328" s="1">
        <v>2327</v>
      </c>
      <c r="B1328" s="1" t="s">
        <v>1320</v>
      </c>
      <c r="C1328" s="1">
        <f>COUNTA(_xlfn.UNIQUE(Delivery[Delivery City]))</f>
        <v>5</v>
      </c>
      <c r="D1328" s="1" t="s">
        <v>150</v>
      </c>
      <c r="E1328" s="2">
        <v>45175.659722222219</v>
      </c>
      <c r="F1328" s="1" t="s">
        <v>14</v>
      </c>
      <c r="G1328" s="1" t="s">
        <v>137</v>
      </c>
      <c r="H1328" s="20">
        <f>IFERROR(Delivery[[#This Row],[Delivery Time (min)]]/COUNTIFS(Delivery[Driver ID],Delivery[[#This Row],[Driver ID]]),"")</f>
        <v>4.8571428571428568</v>
      </c>
      <c r="I1328" s="17" t="str">
        <f>IFERROR((IF(COUNTIFS(Delivery[Driver ID], Delivery[[#This Row],[Driver ID]]) &lt; 16, "Under Utilized","Utilized")), "")</f>
        <v>Utilized</v>
      </c>
      <c r="J1328" s="1" t="s">
        <v>34</v>
      </c>
      <c r="K1328" s="1" t="s">
        <v>29</v>
      </c>
      <c r="L1328" s="1">
        <v>102</v>
      </c>
      <c r="M1328" s="1">
        <v>21</v>
      </c>
      <c r="N1328" s="1">
        <f>Delivery[[#This Row],[Delivery Time (min)]]-Delivery[[#This Row],[Delays (min)]]</f>
        <v>81</v>
      </c>
      <c r="O1328" s="1" t="str">
        <f>IF(Delivery[[#This Row],[Delays (min)]]&gt;0,"Delayed", "On time")</f>
        <v>Delayed</v>
      </c>
      <c r="P1328" s="1" t="str">
        <f>IF(Delivery[[#This Row],[Delays (min)]]&gt;15, "Extremely Delayed", IF(Delivery[[#This Row],[Delays (min)]]=0, "On time",  "Delayed"))</f>
        <v>Extremely Delayed</v>
      </c>
      <c r="Q1328" s="1">
        <f>COUNTA(_xlfn.UNIQUE(Delivery[Driver ID]))</f>
        <v>100</v>
      </c>
      <c r="R1328" s="1" t="s">
        <v>18</v>
      </c>
      <c r="S1328" s="1">
        <f>COUNTA(_xlfn.UNIQUE(Delivery[Route]))</f>
        <v>5</v>
      </c>
      <c r="T1328" s="1" t="s">
        <v>43</v>
      </c>
      <c r="U1328" s="1" t="s">
        <v>20</v>
      </c>
      <c r="V1328" s="1" t="s">
        <v>37</v>
      </c>
      <c r="W1328" s="2">
        <v>45170.413194444445</v>
      </c>
    </row>
    <row r="1329" spans="1:23" ht="15.75" customHeight="1" x14ac:dyDescent="0.35">
      <c r="A1329" s="1">
        <v>2328</v>
      </c>
      <c r="B1329" s="1" t="s">
        <v>549</v>
      </c>
      <c r="C1329" s="1">
        <f>COUNTA(_xlfn.UNIQUE(Delivery[Delivery City]))</f>
        <v>5</v>
      </c>
      <c r="D1329" s="1" t="s">
        <v>154</v>
      </c>
      <c r="E1329" s="2">
        <v>45170.335416666669</v>
      </c>
      <c r="F1329" s="1" t="s">
        <v>14</v>
      </c>
      <c r="G1329" s="1" t="s">
        <v>137</v>
      </c>
      <c r="H1329" s="20">
        <f>IFERROR(Delivery[[#This Row],[Delivery Time (min)]]/COUNTIFS(Delivery[Driver ID],Delivery[[#This Row],[Driver ID]]),"")</f>
        <v>4.9047619047619051</v>
      </c>
      <c r="I1329" s="17" t="str">
        <f>IFERROR((IF(COUNTIFS(Delivery[Driver ID], Delivery[[#This Row],[Driver ID]]) &lt; 16, "Under Utilized","Utilized")), "")</f>
        <v>Utilized</v>
      </c>
      <c r="J1329" s="1" t="s">
        <v>16</v>
      </c>
      <c r="K1329" s="1" t="s">
        <v>17</v>
      </c>
      <c r="L1329" s="1">
        <v>103</v>
      </c>
      <c r="M1329" s="1">
        <v>6</v>
      </c>
      <c r="N1329" s="1">
        <f>Delivery[[#This Row],[Delivery Time (min)]]-Delivery[[#This Row],[Delays (min)]]</f>
        <v>97</v>
      </c>
      <c r="O1329" s="1" t="str">
        <f>IF(Delivery[[#This Row],[Delays (min)]]&gt;0,"Delayed", "On time")</f>
        <v>Delayed</v>
      </c>
      <c r="P1329" s="1" t="str">
        <f>IF(Delivery[[#This Row],[Delays (min)]]&gt;15, "Extremely Delayed", IF(Delivery[[#This Row],[Delays (min)]]=0, "On time",  "Delayed"))</f>
        <v>Delayed</v>
      </c>
      <c r="Q1329" s="1">
        <f>COUNTA(_xlfn.UNIQUE(Delivery[Driver ID]))</f>
        <v>100</v>
      </c>
      <c r="R1329" s="1" t="s">
        <v>30</v>
      </c>
      <c r="S1329" s="1">
        <f>COUNTA(_xlfn.UNIQUE(Delivery[Route]))</f>
        <v>5</v>
      </c>
      <c r="T1329" s="1" t="s">
        <v>19</v>
      </c>
      <c r="U1329" s="1" t="s">
        <v>20</v>
      </c>
      <c r="V1329" s="1" t="s">
        <v>21</v>
      </c>
      <c r="W1329" s="2">
        <v>45170.473611111112</v>
      </c>
    </row>
    <row r="1330" spans="1:23" ht="15.75" customHeight="1" x14ac:dyDescent="0.35">
      <c r="A1330" s="1">
        <v>2329</v>
      </c>
      <c r="B1330" s="1" t="s">
        <v>1321</v>
      </c>
      <c r="C1330" s="1">
        <f>COUNTA(_xlfn.UNIQUE(Delivery[Delivery City]))</f>
        <v>5</v>
      </c>
      <c r="D1330" s="1" t="s">
        <v>167</v>
      </c>
      <c r="E1330" s="2">
        <v>45175.459722222222</v>
      </c>
      <c r="F1330" s="1" t="s">
        <v>14</v>
      </c>
      <c r="G1330" s="1" t="s">
        <v>48</v>
      </c>
      <c r="H1330" s="20">
        <f>IFERROR(Delivery[[#This Row],[Delivery Time (min)]]/COUNTIFS(Delivery[Driver ID],Delivery[[#This Row],[Driver ID]]),"")</f>
        <v>6.6842105263157894</v>
      </c>
      <c r="I1330" s="17" t="str">
        <f>IFERROR((IF(COUNTIFS(Delivery[Driver ID], Delivery[[#This Row],[Driver ID]]) &lt; 16, "Under Utilized","Utilized")), "")</f>
        <v>Utilized</v>
      </c>
      <c r="J1330" s="1" t="s">
        <v>16</v>
      </c>
      <c r="K1330" s="1" t="s">
        <v>29</v>
      </c>
      <c r="L1330" s="1">
        <v>127</v>
      </c>
      <c r="M1330" s="1">
        <v>17</v>
      </c>
      <c r="N1330" s="1">
        <f>Delivery[[#This Row],[Delivery Time (min)]]-Delivery[[#This Row],[Delays (min)]]</f>
        <v>110</v>
      </c>
      <c r="O1330" s="1" t="str">
        <f>IF(Delivery[[#This Row],[Delays (min)]]&gt;0,"Delayed", "On time")</f>
        <v>Delayed</v>
      </c>
      <c r="P1330" s="1" t="str">
        <f>IF(Delivery[[#This Row],[Delays (min)]]&gt;15, "Extremely Delayed", IF(Delivery[[#This Row],[Delays (min)]]=0, "On time",  "Delayed"))</f>
        <v>Extremely Delayed</v>
      </c>
      <c r="Q1330" s="1">
        <f>COUNTA(_xlfn.UNIQUE(Delivery[Driver ID]))</f>
        <v>100</v>
      </c>
      <c r="R1330" s="1" t="s">
        <v>25</v>
      </c>
      <c r="S1330" s="1">
        <f>COUNTA(_xlfn.UNIQUE(Delivery[Route]))</f>
        <v>5</v>
      </c>
      <c r="T1330" s="1" t="s">
        <v>43</v>
      </c>
      <c r="U1330" s="1" t="s">
        <v>36</v>
      </c>
      <c r="V1330" s="1" t="s">
        <v>41</v>
      </c>
      <c r="W1330" s="2">
        <v>45170.393055555556</v>
      </c>
    </row>
    <row r="1331" spans="1:23" ht="15.75" customHeight="1" x14ac:dyDescent="0.35">
      <c r="A1331" s="1">
        <v>2330</v>
      </c>
      <c r="B1331" s="1" t="s">
        <v>1322</v>
      </c>
      <c r="C1331" s="1">
        <f>COUNTA(_xlfn.UNIQUE(Delivery[Delivery City]))</f>
        <v>5</v>
      </c>
      <c r="D1331" s="1" t="s">
        <v>167</v>
      </c>
      <c r="E1331" s="2">
        <v>45176.616666666669</v>
      </c>
      <c r="F1331" s="1" t="s">
        <v>38</v>
      </c>
      <c r="G1331" s="1" t="s">
        <v>65</v>
      </c>
      <c r="H1331" s="20">
        <f>IFERROR(Delivery[[#This Row],[Delivery Time (min)]]/COUNTIFS(Delivery[Driver ID],Delivery[[#This Row],[Driver ID]]),"")</f>
        <v>9.8181818181818183</v>
      </c>
      <c r="I1331" s="17" t="str">
        <f>IFERROR((IF(COUNTIFS(Delivery[Driver ID], Delivery[[#This Row],[Driver ID]]) &lt; 16, "Under Utilized","Utilized")), "")</f>
        <v>Under Utilized</v>
      </c>
      <c r="J1331" s="1" t="s">
        <v>23</v>
      </c>
      <c r="K1331" s="1" t="s">
        <v>29</v>
      </c>
      <c r="L1331" s="1">
        <v>108</v>
      </c>
      <c r="M1331" s="1">
        <v>0</v>
      </c>
      <c r="N1331" s="1">
        <f>Delivery[[#This Row],[Delivery Time (min)]]-Delivery[[#This Row],[Delays (min)]]</f>
        <v>108</v>
      </c>
      <c r="O1331" s="1" t="str">
        <f>IF(Delivery[[#This Row],[Delays (min)]]&gt;0,"Delayed", "On time")</f>
        <v>On time</v>
      </c>
      <c r="P1331" s="1" t="str">
        <f>IF(Delivery[[#This Row],[Delays (min)]]&gt;15, "Extremely Delayed", IF(Delivery[[#This Row],[Delays (min)]]=0, "On time",  "Delayed"))</f>
        <v>On time</v>
      </c>
      <c r="Q1331" s="1">
        <f>COUNTA(_xlfn.UNIQUE(Delivery[Driver ID]))</f>
        <v>100</v>
      </c>
      <c r="R1331" s="1" t="s">
        <v>25</v>
      </c>
      <c r="S1331" s="1">
        <f>COUNTA(_xlfn.UNIQUE(Delivery[Route]))</f>
        <v>5</v>
      </c>
      <c r="T1331" s="1" t="s">
        <v>19</v>
      </c>
      <c r="U1331" s="1" t="s">
        <v>27</v>
      </c>
      <c r="V1331" s="1" t="s">
        <v>41</v>
      </c>
      <c r="W1331" s="2">
        <v>45170.501388888886</v>
      </c>
    </row>
    <row r="1332" spans="1:23" ht="15.75" customHeight="1" x14ac:dyDescent="0.35">
      <c r="A1332" s="1">
        <v>2331</v>
      </c>
      <c r="B1332" s="1" t="s">
        <v>1323</v>
      </c>
      <c r="C1332" s="1">
        <f>COUNTA(_xlfn.UNIQUE(Delivery[Delivery City]))</f>
        <v>5</v>
      </c>
      <c r="D1332" s="1" t="s">
        <v>150</v>
      </c>
      <c r="E1332" s="2">
        <v>45175.400694444441</v>
      </c>
      <c r="F1332" s="1" t="s">
        <v>14</v>
      </c>
      <c r="G1332" s="1" t="s">
        <v>94</v>
      </c>
      <c r="H1332" s="20">
        <f>IFERROR(Delivery[[#This Row],[Delivery Time (min)]]/COUNTIFS(Delivery[Driver ID],Delivery[[#This Row],[Driver ID]]),"")</f>
        <v>5.0909090909090908</v>
      </c>
      <c r="I1332" s="17" t="str">
        <f>IFERROR((IF(COUNTIFS(Delivery[Driver ID], Delivery[[#This Row],[Driver ID]]) &lt; 16, "Under Utilized","Utilized")), "")</f>
        <v>Utilized</v>
      </c>
      <c r="J1332" s="1" t="s">
        <v>34</v>
      </c>
      <c r="K1332" s="1" t="s">
        <v>24</v>
      </c>
      <c r="L1332" s="1">
        <v>112</v>
      </c>
      <c r="M1332" s="1">
        <v>17</v>
      </c>
      <c r="N1332" s="1">
        <f>Delivery[[#This Row],[Delivery Time (min)]]-Delivery[[#This Row],[Delays (min)]]</f>
        <v>95</v>
      </c>
      <c r="O1332" s="1" t="str">
        <f>IF(Delivery[[#This Row],[Delays (min)]]&gt;0,"Delayed", "On time")</f>
        <v>Delayed</v>
      </c>
      <c r="P1332" s="1" t="str">
        <f>IF(Delivery[[#This Row],[Delays (min)]]&gt;15, "Extremely Delayed", IF(Delivery[[#This Row],[Delays (min)]]=0, "On time",  "Delayed"))</f>
        <v>Extremely Delayed</v>
      </c>
      <c r="Q1332" s="1">
        <f>COUNTA(_xlfn.UNIQUE(Delivery[Driver ID]))</f>
        <v>100</v>
      </c>
      <c r="R1332" s="1" t="s">
        <v>18</v>
      </c>
      <c r="S1332" s="1">
        <f>COUNTA(_xlfn.UNIQUE(Delivery[Route]))</f>
        <v>5</v>
      </c>
      <c r="T1332" s="1" t="s">
        <v>26</v>
      </c>
      <c r="U1332" s="1" t="s">
        <v>36</v>
      </c>
      <c r="V1332" s="1" t="s">
        <v>41</v>
      </c>
      <c r="W1332" s="2">
        <v>45170.540972222225</v>
      </c>
    </row>
    <row r="1333" spans="1:23" ht="15.75" customHeight="1" x14ac:dyDescent="0.35">
      <c r="A1333" s="1">
        <v>2332</v>
      </c>
      <c r="B1333" s="1" t="s">
        <v>1324</v>
      </c>
      <c r="C1333" s="1">
        <f>COUNTA(_xlfn.UNIQUE(Delivery[Delivery City]))</f>
        <v>5</v>
      </c>
      <c r="D1333" s="1" t="s">
        <v>167</v>
      </c>
      <c r="E1333" s="2">
        <v>45175.459027777775</v>
      </c>
      <c r="F1333" s="1" t="s">
        <v>14</v>
      </c>
      <c r="G1333" s="1" t="s">
        <v>74</v>
      </c>
      <c r="H1333" s="20">
        <f>IFERROR(Delivery[[#This Row],[Delivery Time (min)]]/COUNTIFS(Delivery[Driver ID],Delivery[[#This Row],[Driver ID]]),"")</f>
        <v>11.833333333333334</v>
      </c>
      <c r="I1333" s="17" t="str">
        <f>IFERROR((IF(COUNTIFS(Delivery[Driver ID], Delivery[[#This Row],[Driver ID]]) &lt; 16, "Under Utilized","Utilized")), "")</f>
        <v>Utilized</v>
      </c>
      <c r="J1333" s="1" t="s">
        <v>16</v>
      </c>
      <c r="K1333" s="1" t="s">
        <v>17</v>
      </c>
      <c r="L1333" s="1">
        <v>213</v>
      </c>
      <c r="M1333" s="1">
        <v>18</v>
      </c>
      <c r="N1333" s="1">
        <f>Delivery[[#This Row],[Delivery Time (min)]]-Delivery[[#This Row],[Delays (min)]]</f>
        <v>195</v>
      </c>
      <c r="O1333" s="1" t="str">
        <f>IF(Delivery[[#This Row],[Delays (min)]]&gt;0,"Delayed", "On time")</f>
        <v>Delayed</v>
      </c>
      <c r="P1333" s="1" t="str">
        <f>IF(Delivery[[#This Row],[Delays (min)]]&gt;15, "Extremely Delayed", IF(Delivery[[#This Row],[Delays (min)]]=0, "On time",  "Delayed"))</f>
        <v>Extremely Delayed</v>
      </c>
      <c r="Q1333" s="1">
        <f>COUNTA(_xlfn.UNIQUE(Delivery[Driver ID]))</f>
        <v>100</v>
      </c>
      <c r="R1333" s="1" t="s">
        <v>18</v>
      </c>
      <c r="S1333" s="1">
        <f>COUNTA(_xlfn.UNIQUE(Delivery[Route]))</f>
        <v>5</v>
      </c>
      <c r="T1333" s="1" t="s">
        <v>32</v>
      </c>
      <c r="U1333" s="1" t="s">
        <v>20</v>
      </c>
      <c r="V1333" s="1" t="s">
        <v>37</v>
      </c>
      <c r="W1333" s="2">
        <v>45170.661805555559</v>
      </c>
    </row>
    <row r="1334" spans="1:23" ht="15.75" customHeight="1" x14ac:dyDescent="0.35">
      <c r="A1334" s="1">
        <v>2333</v>
      </c>
      <c r="B1334" s="1" t="s">
        <v>1325</v>
      </c>
      <c r="C1334" s="1">
        <f>COUNTA(_xlfn.UNIQUE(Delivery[Delivery City]))</f>
        <v>5</v>
      </c>
      <c r="D1334" s="1" t="s">
        <v>167</v>
      </c>
      <c r="E1334" s="2">
        <v>45171.595833333333</v>
      </c>
      <c r="F1334" s="1" t="s">
        <v>38</v>
      </c>
      <c r="G1334" s="1" t="s">
        <v>104</v>
      </c>
      <c r="H1334" s="20">
        <f>IFERROR(Delivery[[#This Row],[Delivery Time (min)]]/COUNTIFS(Delivery[Driver ID],Delivery[[#This Row],[Driver ID]]),"")</f>
        <v>7.6190476190476186</v>
      </c>
      <c r="I1334" s="17" t="str">
        <f>IFERROR((IF(COUNTIFS(Delivery[Driver ID], Delivery[[#This Row],[Driver ID]]) &lt; 16, "Under Utilized","Utilized")), "")</f>
        <v>Utilized</v>
      </c>
      <c r="J1334" s="1" t="s">
        <v>16</v>
      </c>
      <c r="K1334" s="1" t="s">
        <v>29</v>
      </c>
      <c r="L1334" s="1">
        <v>160</v>
      </c>
      <c r="M1334" s="1">
        <v>11</v>
      </c>
      <c r="N1334" s="1">
        <f>Delivery[[#This Row],[Delivery Time (min)]]-Delivery[[#This Row],[Delays (min)]]</f>
        <v>149</v>
      </c>
      <c r="O1334" s="1" t="str">
        <f>IF(Delivery[[#This Row],[Delays (min)]]&gt;0,"Delayed", "On time")</f>
        <v>Delayed</v>
      </c>
      <c r="P1334" s="1" t="str">
        <f>IF(Delivery[[#This Row],[Delays (min)]]&gt;15, "Extremely Delayed", IF(Delivery[[#This Row],[Delays (min)]]=0, "On time",  "Delayed"))</f>
        <v>Delayed</v>
      </c>
      <c r="Q1334" s="1">
        <f>COUNTA(_xlfn.UNIQUE(Delivery[Driver ID]))</f>
        <v>100</v>
      </c>
      <c r="R1334" s="1" t="s">
        <v>25</v>
      </c>
      <c r="S1334" s="1">
        <f>COUNTA(_xlfn.UNIQUE(Delivery[Route]))</f>
        <v>5</v>
      </c>
      <c r="T1334" s="1" t="s">
        <v>19</v>
      </c>
      <c r="U1334" s="1" t="s">
        <v>36</v>
      </c>
      <c r="V1334" s="1" t="s">
        <v>21</v>
      </c>
      <c r="W1334" s="2">
        <v>45170.419444444444</v>
      </c>
    </row>
    <row r="1335" spans="1:23" ht="15.75" customHeight="1" x14ac:dyDescent="0.35">
      <c r="A1335" s="1">
        <v>2334</v>
      </c>
      <c r="B1335" s="1" t="s">
        <v>1326</v>
      </c>
      <c r="C1335" s="1">
        <f>COUNTA(_xlfn.UNIQUE(Delivery[Delivery City]))</f>
        <v>5</v>
      </c>
      <c r="D1335" s="1" t="s">
        <v>167</v>
      </c>
      <c r="E1335" s="2">
        <v>45173.677777777775</v>
      </c>
      <c r="F1335" s="1" t="s">
        <v>38</v>
      </c>
      <c r="G1335" s="1" t="s">
        <v>105</v>
      </c>
      <c r="H1335" s="20">
        <f>IFERROR(Delivery[[#This Row],[Delivery Time (min)]]/COUNTIFS(Delivery[Driver ID],Delivery[[#This Row],[Driver ID]]),"")</f>
        <v>4.8666666666666663</v>
      </c>
      <c r="I1335" s="17" t="str">
        <f>IFERROR((IF(COUNTIFS(Delivery[Driver ID], Delivery[[#This Row],[Driver ID]]) &lt; 16, "Under Utilized","Utilized")), "")</f>
        <v>Under Utilized</v>
      </c>
      <c r="J1335" s="1" t="s">
        <v>34</v>
      </c>
      <c r="K1335" s="1" t="s">
        <v>17</v>
      </c>
      <c r="L1335" s="1">
        <v>73</v>
      </c>
      <c r="M1335" s="1">
        <v>11</v>
      </c>
      <c r="N1335" s="1">
        <f>Delivery[[#This Row],[Delivery Time (min)]]-Delivery[[#This Row],[Delays (min)]]</f>
        <v>62</v>
      </c>
      <c r="O1335" s="1" t="str">
        <f>IF(Delivery[[#This Row],[Delays (min)]]&gt;0,"Delayed", "On time")</f>
        <v>Delayed</v>
      </c>
      <c r="P1335" s="1" t="str">
        <f>IF(Delivery[[#This Row],[Delays (min)]]&gt;15, "Extremely Delayed", IF(Delivery[[#This Row],[Delays (min)]]=0, "On time",  "Delayed"))</f>
        <v>Delayed</v>
      </c>
      <c r="Q1335" s="1">
        <f>COUNTA(_xlfn.UNIQUE(Delivery[Driver ID]))</f>
        <v>100</v>
      </c>
      <c r="R1335" s="1" t="s">
        <v>30</v>
      </c>
      <c r="S1335" s="1">
        <f>COUNTA(_xlfn.UNIQUE(Delivery[Route]))</f>
        <v>5</v>
      </c>
      <c r="T1335" s="1" t="s">
        <v>40</v>
      </c>
      <c r="U1335" s="1" t="s">
        <v>27</v>
      </c>
      <c r="V1335" s="1" t="s">
        <v>41</v>
      </c>
      <c r="W1335" s="2">
        <v>45170.607638888891</v>
      </c>
    </row>
    <row r="1336" spans="1:23" ht="15.75" customHeight="1" x14ac:dyDescent="0.35">
      <c r="A1336" s="1">
        <v>2335</v>
      </c>
      <c r="B1336" s="1" t="s">
        <v>1327</v>
      </c>
      <c r="C1336" s="1">
        <f>COUNTA(_xlfn.UNIQUE(Delivery[Delivery City]))</f>
        <v>5</v>
      </c>
      <c r="D1336" s="1" t="s">
        <v>156</v>
      </c>
      <c r="E1336" s="2">
        <v>45174.648611111108</v>
      </c>
      <c r="F1336" s="1" t="s">
        <v>14</v>
      </c>
      <c r="G1336" s="1" t="s">
        <v>96</v>
      </c>
      <c r="H1336" s="20">
        <f>IFERROR(Delivery[[#This Row],[Delivery Time (min)]]/COUNTIFS(Delivery[Driver ID],Delivery[[#This Row],[Driver ID]]),"")</f>
        <v>4.3529411764705879</v>
      </c>
      <c r="I1336" s="17" t="str">
        <f>IFERROR((IF(COUNTIFS(Delivery[Driver ID], Delivery[[#This Row],[Driver ID]]) &lt; 16, "Under Utilized","Utilized")), "")</f>
        <v>Utilized</v>
      </c>
      <c r="J1336" s="1" t="s">
        <v>34</v>
      </c>
      <c r="K1336" s="1" t="s">
        <v>35</v>
      </c>
      <c r="L1336" s="1">
        <v>74</v>
      </c>
      <c r="M1336" s="1">
        <v>6</v>
      </c>
      <c r="N1336" s="1">
        <f>Delivery[[#This Row],[Delivery Time (min)]]-Delivery[[#This Row],[Delays (min)]]</f>
        <v>68</v>
      </c>
      <c r="O1336" s="1" t="str">
        <f>IF(Delivery[[#This Row],[Delays (min)]]&gt;0,"Delayed", "On time")</f>
        <v>Delayed</v>
      </c>
      <c r="P1336" s="1" t="str">
        <f>IF(Delivery[[#This Row],[Delays (min)]]&gt;15, "Extremely Delayed", IF(Delivery[[#This Row],[Delays (min)]]=0, "On time",  "Delayed"))</f>
        <v>Delayed</v>
      </c>
      <c r="Q1336" s="1">
        <f>COUNTA(_xlfn.UNIQUE(Delivery[Driver ID]))</f>
        <v>100</v>
      </c>
      <c r="R1336" s="1" t="s">
        <v>18</v>
      </c>
      <c r="S1336" s="1">
        <f>COUNTA(_xlfn.UNIQUE(Delivery[Route]))</f>
        <v>5</v>
      </c>
      <c r="T1336" s="1" t="s">
        <v>26</v>
      </c>
      <c r="U1336" s="1" t="s">
        <v>20</v>
      </c>
      <c r="V1336" s="1" t="s">
        <v>41</v>
      </c>
      <c r="W1336" s="2">
        <v>45170.73541666667</v>
      </c>
    </row>
    <row r="1337" spans="1:23" ht="15.75" customHeight="1" x14ac:dyDescent="0.35">
      <c r="A1337" s="1">
        <v>2336</v>
      </c>
      <c r="B1337" s="1" t="s">
        <v>1328</v>
      </c>
      <c r="C1337" s="1">
        <f>COUNTA(_xlfn.UNIQUE(Delivery[Delivery City]))</f>
        <v>5</v>
      </c>
      <c r="D1337" s="1" t="s">
        <v>156</v>
      </c>
      <c r="E1337" s="2">
        <v>45170.602777777778</v>
      </c>
      <c r="F1337" s="1" t="s">
        <v>38</v>
      </c>
      <c r="G1337" s="1" t="s">
        <v>39</v>
      </c>
      <c r="H1337" s="20">
        <f>IFERROR(Delivery[[#This Row],[Delivery Time (min)]]/COUNTIFS(Delivery[Driver ID],Delivery[[#This Row],[Driver ID]]),"")</f>
        <v>6.1</v>
      </c>
      <c r="I1337" s="17" t="str">
        <f>IFERROR((IF(COUNTIFS(Delivery[Driver ID], Delivery[[#This Row],[Driver ID]]) &lt; 16, "Under Utilized","Utilized")), "")</f>
        <v>Utilized</v>
      </c>
      <c r="J1337" s="1" t="s">
        <v>23</v>
      </c>
      <c r="K1337" s="1" t="s">
        <v>29</v>
      </c>
      <c r="L1337" s="1">
        <v>122</v>
      </c>
      <c r="M1337" s="1">
        <v>1</v>
      </c>
      <c r="N1337" s="1">
        <f>Delivery[[#This Row],[Delivery Time (min)]]-Delivery[[#This Row],[Delays (min)]]</f>
        <v>121</v>
      </c>
      <c r="O1337" s="1" t="str">
        <f>IF(Delivery[[#This Row],[Delays (min)]]&gt;0,"Delayed", "On time")</f>
        <v>Delayed</v>
      </c>
      <c r="P1337" s="1" t="str">
        <f>IF(Delivery[[#This Row],[Delays (min)]]&gt;15, "Extremely Delayed", IF(Delivery[[#This Row],[Delays (min)]]=0, "On time",  "Delayed"))</f>
        <v>Delayed</v>
      </c>
      <c r="Q1337" s="1">
        <f>COUNTA(_xlfn.UNIQUE(Delivery[Driver ID]))</f>
        <v>100</v>
      </c>
      <c r="R1337" s="1" t="s">
        <v>25</v>
      </c>
      <c r="S1337" s="1">
        <f>COUNTA(_xlfn.UNIQUE(Delivery[Route]))</f>
        <v>5</v>
      </c>
      <c r="T1337" s="1" t="s">
        <v>32</v>
      </c>
      <c r="U1337" s="1" t="s">
        <v>36</v>
      </c>
      <c r="V1337" s="1" t="s">
        <v>21</v>
      </c>
      <c r="W1337" s="2">
        <v>45170.390277777777</v>
      </c>
    </row>
    <row r="1338" spans="1:23" ht="15.75" customHeight="1" x14ac:dyDescent="0.35">
      <c r="A1338" s="1">
        <v>2337</v>
      </c>
      <c r="B1338" s="1" t="s">
        <v>1329</v>
      </c>
      <c r="C1338" s="1">
        <f>COUNTA(_xlfn.UNIQUE(Delivery[Delivery City]))</f>
        <v>5</v>
      </c>
      <c r="D1338" s="1" t="s">
        <v>156</v>
      </c>
      <c r="E1338" s="2">
        <v>45177.7</v>
      </c>
      <c r="F1338" s="1" t="s">
        <v>14</v>
      </c>
      <c r="G1338" s="1" t="s">
        <v>71</v>
      </c>
      <c r="H1338" s="20">
        <f>IFERROR(Delivery[[#This Row],[Delivery Time (min)]]/COUNTIFS(Delivery[Driver ID],Delivery[[#This Row],[Driver ID]]),"")</f>
        <v>3.12</v>
      </c>
      <c r="I1338" s="17" t="str">
        <f>IFERROR((IF(COUNTIFS(Delivery[Driver ID], Delivery[[#This Row],[Driver ID]]) &lt; 16, "Under Utilized","Utilized")), "")</f>
        <v>Utilized</v>
      </c>
      <c r="J1338" s="1" t="s">
        <v>16</v>
      </c>
      <c r="K1338" s="1" t="s">
        <v>47</v>
      </c>
      <c r="L1338" s="1">
        <v>78</v>
      </c>
      <c r="M1338" s="1">
        <v>23</v>
      </c>
      <c r="N1338" s="1">
        <f>Delivery[[#This Row],[Delivery Time (min)]]-Delivery[[#This Row],[Delays (min)]]</f>
        <v>55</v>
      </c>
      <c r="O1338" s="1" t="str">
        <f>IF(Delivery[[#This Row],[Delays (min)]]&gt;0,"Delayed", "On time")</f>
        <v>Delayed</v>
      </c>
      <c r="P1338" s="1" t="str">
        <f>IF(Delivery[[#This Row],[Delays (min)]]&gt;15, "Extremely Delayed", IF(Delivery[[#This Row],[Delays (min)]]=0, "On time",  "Delayed"))</f>
        <v>Extremely Delayed</v>
      </c>
      <c r="Q1338" s="1">
        <f>COUNTA(_xlfn.UNIQUE(Delivery[Driver ID]))</f>
        <v>100</v>
      </c>
      <c r="R1338" s="1" t="s">
        <v>18</v>
      </c>
      <c r="S1338" s="1">
        <f>COUNTA(_xlfn.UNIQUE(Delivery[Route]))</f>
        <v>5</v>
      </c>
      <c r="T1338" s="1" t="s">
        <v>26</v>
      </c>
      <c r="U1338" s="1" t="s">
        <v>36</v>
      </c>
      <c r="V1338" s="1" t="s">
        <v>21</v>
      </c>
      <c r="W1338" s="2">
        <v>45170.386111111111</v>
      </c>
    </row>
    <row r="1339" spans="1:23" ht="15.75" customHeight="1" x14ac:dyDescent="0.35">
      <c r="A1339" s="1">
        <v>2338</v>
      </c>
      <c r="B1339" s="1" t="s">
        <v>1330</v>
      </c>
      <c r="C1339" s="1">
        <f>COUNTA(_xlfn.UNIQUE(Delivery[Delivery City]))</f>
        <v>5</v>
      </c>
      <c r="D1339" s="1" t="s">
        <v>154</v>
      </c>
      <c r="E1339" s="2">
        <v>45171.361805555556</v>
      </c>
      <c r="F1339" s="1" t="s">
        <v>14</v>
      </c>
      <c r="G1339" s="1" t="s">
        <v>42</v>
      </c>
      <c r="H1339" s="20">
        <f>IFERROR(Delivery[[#This Row],[Delivery Time (min)]]/COUNTIFS(Delivery[Driver ID],Delivery[[#This Row],[Driver ID]]),"")</f>
        <v>12.111111111111111</v>
      </c>
      <c r="I1339" s="17" t="str">
        <f>IFERROR((IF(COUNTIFS(Delivery[Driver ID], Delivery[[#This Row],[Driver ID]]) &lt; 16, "Under Utilized","Utilized")), "")</f>
        <v>Utilized</v>
      </c>
      <c r="J1339" s="1" t="s">
        <v>16</v>
      </c>
      <c r="K1339" s="1" t="s">
        <v>35</v>
      </c>
      <c r="L1339" s="1">
        <v>218</v>
      </c>
      <c r="M1339" s="1">
        <v>4</v>
      </c>
      <c r="N1339" s="1">
        <f>Delivery[[#This Row],[Delivery Time (min)]]-Delivery[[#This Row],[Delays (min)]]</f>
        <v>214</v>
      </c>
      <c r="O1339" s="1" t="str">
        <f>IF(Delivery[[#This Row],[Delays (min)]]&gt;0,"Delayed", "On time")</f>
        <v>Delayed</v>
      </c>
      <c r="P1339" s="1" t="str">
        <f>IF(Delivery[[#This Row],[Delays (min)]]&gt;15, "Extremely Delayed", IF(Delivery[[#This Row],[Delays (min)]]=0, "On time",  "Delayed"))</f>
        <v>Delayed</v>
      </c>
      <c r="Q1339" s="1">
        <f>COUNTA(_xlfn.UNIQUE(Delivery[Driver ID]))</f>
        <v>100</v>
      </c>
      <c r="R1339" s="1" t="s">
        <v>18</v>
      </c>
      <c r="S1339" s="1">
        <f>COUNTA(_xlfn.UNIQUE(Delivery[Route]))</f>
        <v>5</v>
      </c>
      <c r="T1339" s="1" t="s">
        <v>19</v>
      </c>
      <c r="U1339" s="1" t="s">
        <v>20</v>
      </c>
      <c r="V1339" s="1" t="s">
        <v>21</v>
      </c>
      <c r="W1339" s="2">
        <v>45170.609027777777</v>
      </c>
    </row>
    <row r="1340" spans="1:23" ht="15.75" customHeight="1" x14ac:dyDescent="0.35">
      <c r="A1340" s="1">
        <v>2339</v>
      </c>
      <c r="B1340" s="1" t="s">
        <v>1331</v>
      </c>
      <c r="C1340" s="1">
        <f>COUNTA(_xlfn.UNIQUE(Delivery[Delivery City]))</f>
        <v>5</v>
      </c>
      <c r="D1340" s="1" t="s">
        <v>150</v>
      </c>
      <c r="E1340" s="2">
        <v>45172.6875</v>
      </c>
      <c r="F1340" s="1" t="s">
        <v>38</v>
      </c>
      <c r="G1340" s="1" t="s">
        <v>133</v>
      </c>
      <c r="H1340" s="20">
        <f>IFERROR(Delivery[[#This Row],[Delivery Time (min)]]/COUNTIFS(Delivery[Driver ID],Delivery[[#This Row],[Driver ID]]),"")</f>
        <v>9.0625</v>
      </c>
      <c r="I1340" s="17" t="str">
        <f>IFERROR((IF(COUNTIFS(Delivery[Driver ID], Delivery[[#This Row],[Driver ID]]) &lt; 16, "Under Utilized","Utilized")), "")</f>
        <v>Utilized</v>
      </c>
      <c r="J1340" s="1" t="s">
        <v>16</v>
      </c>
      <c r="K1340" s="1" t="s">
        <v>24</v>
      </c>
      <c r="L1340" s="1">
        <v>145</v>
      </c>
      <c r="M1340" s="1">
        <v>19</v>
      </c>
      <c r="N1340" s="1">
        <f>Delivery[[#This Row],[Delivery Time (min)]]-Delivery[[#This Row],[Delays (min)]]</f>
        <v>126</v>
      </c>
      <c r="O1340" s="1" t="str">
        <f>IF(Delivery[[#This Row],[Delays (min)]]&gt;0,"Delayed", "On time")</f>
        <v>Delayed</v>
      </c>
      <c r="P1340" s="1" t="str">
        <f>IF(Delivery[[#This Row],[Delays (min)]]&gt;15, "Extremely Delayed", IF(Delivery[[#This Row],[Delays (min)]]=0, "On time",  "Delayed"))</f>
        <v>Extremely Delayed</v>
      </c>
      <c r="Q1340" s="1">
        <f>COUNTA(_xlfn.UNIQUE(Delivery[Driver ID]))</f>
        <v>100</v>
      </c>
      <c r="R1340" s="1" t="s">
        <v>30</v>
      </c>
      <c r="S1340" s="1">
        <f>COUNTA(_xlfn.UNIQUE(Delivery[Route]))</f>
        <v>5</v>
      </c>
      <c r="T1340" s="1" t="s">
        <v>19</v>
      </c>
      <c r="U1340" s="1" t="s">
        <v>27</v>
      </c>
      <c r="V1340" s="1" t="s">
        <v>37</v>
      </c>
      <c r="W1340" s="2">
        <v>45170.617361111108</v>
      </c>
    </row>
    <row r="1341" spans="1:23" ht="15.75" customHeight="1" x14ac:dyDescent="0.35">
      <c r="A1341" s="1">
        <v>2340</v>
      </c>
      <c r="B1341" s="1" t="s">
        <v>792</v>
      </c>
      <c r="C1341" s="1">
        <f>COUNTA(_xlfn.UNIQUE(Delivery[Delivery City]))</f>
        <v>5</v>
      </c>
      <c r="D1341" s="1" t="s">
        <v>154</v>
      </c>
      <c r="E1341" s="2">
        <v>45170.62222222222</v>
      </c>
      <c r="F1341" s="1" t="s">
        <v>14</v>
      </c>
      <c r="G1341" s="1" t="s">
        <v>79</v>
      </c>
      <c r="H1341" s="20">
        <f>IFERROR(Delivery[[#This Row],[Delivery Time (min)]]/COUNTIFS(Delivery[Driver ID],Delivery[[#This Row],[Driver ID]]),"")</f>
        <v>17.363636363636363</v>
      </c>
      <c r="I1341" s="17" t="str">
        <f>IFERROR((IF(COUNTIFS(Delivery[Driver ID], Delivery[[#This Row],[Driver ID]]) &lt; 16, "Under Utilized","Utilized")), "")</f>
        <v>Under Utilized</v>
      </c>
      <c r="J1341" s="1" t="s">
        <v>16</v>
      </c>
      <c r="K1341" s="1" t="s">
        <v>35</v>
      </c>
      <c r="L1341" s="1">
        <v>191</v>
      </c>
      <c r="M1341" s="1">
        <v>18</v>
      </c>
      <c r="N1341" s="1">
        <f>Delivery[[#This Row],[Delivery Time (min)]]-Delivery[[#This Row],[Delays (min)]]</f>
        <v>173</v>
      </c>
      <c r="O1341" s="1" t="str">
        <f>IF(Delivery[[#This Row],[Delays (min)]]&gt;0,"Delayed", "On time")</f>
        <v>Delayed</v>
      </c>
      <c r="P1341" s="1" t="str">
        <f>IF(Delivery[[#This Row],[Delays (min)]]&gt;15, "Extremely Delayed", IF(Delivery[[#This Row],[Delays (min)]]=0, "On time",  "Delayed"))</f>
        <v>Extremely Delayed</v>
      </c>
      <c r="Q1341" s="1">
        <f>COUNTA(_xlfn.UNIQUE(Delivery[Driver ID]))</f>
        <v>100</v>
      </c>
      <c r="R1341" s="1" t="s">
        <v>25</v>
      </c>
      <c r="S1341" s="1">
        <f>COUNTA(_xlfn.UNIQUE(Delivery[Route]))</f>
        <v>5</v>
      </c>
      <c r="T1341" s="1" t="s">
        <v>40</v>
      </c>
      <c r="U1341" s="1" t="s">
        <v>36</v>
      </c>
      <c r="V1341" s="1" t="s">
        <v>21</v>
      </c>
      <c r="W1341" s="2">
        <v>45170.554166666669</v>
      </c>
    </row>
    <row r="1342" spans="1:23" ht="15.75" customHeight="1" x14ac:dyDescent="0.35">
      <c r="A1342" s="1">
        <v>2341</v>
      </c>
      <c r="B1342" s="1" t="s">
        <v>1332</v>
      </c>
      <c r="C1342" s="1">
        <f>COUNTA(_xlfn.UNIQUE(Delivery[Delivery City]))</f>
        <v>5</v>
      </c>
      <c r="D1342" s="1" t="s">
        <v>150</v>
      </c>
      <c r="E1342" s="2">
        <v>45173.338194444441</v>
      </c>
      <c r="F1342" s="1" t="s">
        <v>38</v>
      </c>
      <c r="G1342" s="1" t="s">
        <v>103</v>
      </c>
      <c r="H1342" s="20">
        <f>IFERROR(Delivery[[#This Row],[Delivery Time (min)]]/COUNTIFS(Delivery[Driver ID],Delivery[[#This Row],[Driver ID]]),"")</f>
        <v>7.5</v>
      </c>
      <c r="I1342" s="17" t="str">
        <f>IFERROR((IF(COUNTIFS(Delivery[Driver ID], Delivery[[#This Row],[Driver ID]]) &lt; 16, "Under Utilized","Utilized")), "")</f>
        <v>Utilized</v>
      </c>
      <c r="J1342" s="1" t="s">
        <v>16</v>
      </c>
      <c r="K1342" s="1" t="s">
        <v>47</v>
      </c>
      <c r="L1342" s="1">
        <v>150</v>
      </c>
      <c r="M1342" s="1">
        <v>9</v>
      </c>
      <c r="N1342" s="1">
        <f>Delivery[[#This Row],[Delivery Time (min)]]-Delivery[[#This Row],[Delays (min)]]</f>
        <v>141</v>
      </c>
      <c r="O1342" s="1" t="str">
        <f>IF(Delivery[[#This Row],[Delays (min)]]&gt;0,"Delayed", "On time")</f>
        <v>Delayed</v>
      </c>
      <c r="P1342" s="1" t="str">
        <f>IF(Delivery[[#This Row],[Delays (min)]]&gt;15, "Extremely Delayed", IF(Delivery[[#This Row],[Delays (min)]]=0, "On time",  "Delayed"))</f>
        <v>Delayed</v>
      </c>
      <c r="Q1342" s="1">
        <f>COUNTA(_xlfn.UNIQUE(Delivery[Driver ID]))</f>
        <v>100</v>
      </c>
      <c r="R1342" s="1" t="s">
        <v>18</v>
      </c>
      <c r="S1342" s="1">
        <f>COUNTA(_xlfn.UNIQUE(Delivery[Route]))</f>
        <v>5</v>
      </c>
      <c r="T1342" s="1" t="s">
        <v>32</v>
      </c>
      <c r="U1342" s="1" t="s">
        <v>20</v>
      </c>
      <c r="V1342" s="1" t="s">
        <v>41</v>
      </c>
      <c r="W1342" s="2">
        <v>45170.554166666669</v>
      </c>
    </row>
    <row r="1343" spans="1:23" ht="15.75" customHeight="1" x14ac:dyDescent="0.35">
      <c r="A1343" s="1">
        <v>2342</v>
      </c>
      <c r="B1343" s="1" t="s">
        <v>1333</v>
      </c>
      <c r="C1343" s="1">
        <f>COUNTA(_xlfn.UNIQUE(Delivery[Delivery City]))</f>
        <v>5</v>
      </c>
      <c r="D1343" s="1" t="s">
        <v>154</v>
      </c>
      <c r="E1343" s="2">
        <v>45171.599305555559</v>
      </c>
      <c r="F1343" s="1" t="s">
        <v>38</v>
      </c>
      <c r="G1343" s="1" t="s">
        <v>90</v>
      </c>
      <c r="H1343" s="20">
        <f>IFERROR(Delivery[[#This Row],[Delivery Time (min)]]/COUNTIFS(Delivery[Driver ID],Delivery[[#This Row],[Driver ID]]),"")</f>
        <v>12.333333333333334</v>
      </c>
      <c r="I1343" s="17" t="str">
        <f>IFERROR((IF(COUNTIFS(Delivery[Driver ID], Delivery[[#This Row],[Driver ID]]) &lt; 16, "Under Utilized","Utilized")), "")</f>
        <v>Under Utilized</v>
      </c>
      <c r="J1343" s="1" t="s">
        <v>34</v>
      </c>
      <c r="K1343" s="1" t="s">
        <v>35</v>
      </c>
      <c r="L1343" s="1">
        <v>148</v>
      </c>
      <c r="M1343" s="1">
        <v>17</v>
      </c>
      <c r="N1343" s="1">
        <f>Delivery[[#This Row],[Delivery Time (min)]]-Delivery[[#This Row],[Delays (min)]]</f>
        <v>131</v>
      </c>
      <c r="O1343" s="1" t="str">
        <f>IF(Delivery[[#This Row],[Delays (min)]]&gt;0,"Delayed", "On time")</f>
        <v>Delayed</v>
      </c>
      <c r="P1343" s="1" t="str">
        <f>IF(Delivery[[#This Row],[Delays (min)]]&gt;15, "Extremely Delayed", IF(Delivery[[#This Row],[Delays (min)]]=0, "On time",  "Delayed"))</f>
        <v>Extremely Delayed</v>
      </c>
      <c r="Q1343" s="1">
        <f>COUNTA(_xlfn.UNIQUE(Delivery[Driver ID]))</f>
        <v>100</v>
      </c>
      <c r="R1343" s="1" t="s">
        <v>30</v>
      </c>
      <c r="S1343" s="1">
        <f>COUNTA(_xlfn.UNIQUE(Delivery[Route]))</f>
        <v>5</v>
      </c>
      <c r="T1343" s="1" t="s">
        <v>32</v>
      </c>
      <c r="U1343" s="1" t="s">
        <v>20</v>
      </c>
      <c r="V1343" s="1" t="s">
        <v>21</v>
      </c>
      <c r="W1343" s="2">
        <v>45170.386805555558</v>
      </c>
    </row>
    <row r="1344" spans="1:23" ht="15.75" customHeight="1" x14ac:dyDescent="0.35">
      <c r="A1344" s="1">
        <v>2343</v>
      </c>
      <c r="B1344" s="1" t="s">
        <v>1334</v>
      </c>
      <c r="C1344" s="1">
        <f>COUNTA(_xlfn.UNIQUE(Delivery[Delivery City]))</f>
        <v>5</v>
      </c>
      <c r="D1344" s="1" t="s">
        <v>154</v>
      </c>
      <c r="E1344" s="2">
        <v>45174.343055555553</v>
      </c>
      <c r="F1344" s="1" t="s">
        <v>38</v>
      </c>
      <c r="G1344" s="1" t="s">
        <v>83</v>
      </c>
      <c r="H1344" s="20">
        <f>IFERROR(Delivery[[#This Row],[Delivery Time (min)]]/COUNTIFS(Delivery[Driver ID],Delivery[[#This Row],[Driver ID]]),"")</f>
        <v>8.9285714285714288</v>
      </c>
      <c r="I1344" s="17" t="str">
        <f>IFERROR((IF(COUNTIFS(Delivery[Driver ID], Delivery[[#This Row],[Driver ID]]) &lt; 16, "Under Utilized","Utilized")), "")</f>
        <v>Under Utilized</v>
      </c>
      <c r="J1344" s="1" t="s">
        <v>23</v>
      </c>
      <c r="K1344" s="1" t="s">
        <v>29</v>
      </c>
      <c r="L1344" s="1">
        <v>125</v>
      </c>
      <c r="M1344" s="1">
        <v>22</v>
      </c>
      <c r="N1344" s="1">
        <f>Delivery[[#This Row],[Delivery Time (min)]]-Delivery[[#This Row],[Delays (min)]]</f>
        <v>103</v>
      </c>
      <c r="O1344" s="1" t="str">
        <f>IF(Delivery[[#This Row],[Delays (min)]]&gt;0,"Delayed", "On time")</f>
        <v>Delayed</v>
      </c>
      <c r="P1344" s="1" t="str">
        <f>IF(Delivery[[#This Row],[Delays (min)]]&gt;15, "Extremely Delayed", IF(Delivery[[#This Row],[Delays (min)]]=0, "On time",  "Delayed"))</f>
        <v>Extremely Delayed</v>
      </c>
      <c r="Q1344" s="1">
        <f>COUNTA(_xlfn.UNIQUE(Delivery[Driver ID]))</f>
        <v>100</v>
      </c>
      <c r="R1344" s="1" t="s">
        <v>25</v>
      </c>
      <c r="S1344" s="1">
        <f>COUNTA(_xlfn.UNIQUE(Delivery[Route]))</f>
        <v>5</v>
      </c>
      <c r="T1344" s="1" t="s">
        <v>26</v>
      </c>
      <c r="U1344" s="1" t="s">
        <v>36</v>
      </c>
      <c r="V1344" s="1" t="s">
        <v>21</v>
      </c>
      <c r="W1344" s="2">
        <v>45170.497916666667</v>
      </c>
    </row>
    <row r="1345" spans="1:23" ht="15.75" customHeight="1" x14ac:dyDescent="0.35">
      <c r="A1345" s="1">
        <v>2344</v>
      </c>
      <c r="B1345" s="1" t="s">
        <v>1335</v>
      </c>
      <c r="C1345" s="1">
        <f>COUNTA(_xlfn.UNIQUE(Delivery[Delivery City]))</f>
        <v>5</v>
      </c>
      <c r="D1345" s="1" t="s">
        <v>159</v>
      </c>
      <c r="E1345" s="2">
        <v>45174.513194444444</v>
      </c>
      <c r="F1345" s="1" t="s">
        <v>14</v>
      </c>
      <c r="G1345" s="1" t="s">
        <v>74</v>
      </c>
      <c r="H1345" s="20">
        <f>IFERROR(Delivery[[#This Row],[Delivery Time (min)]]/COUNTIFS(Delivery[Driver ID],Delivery[[#This Row],[Driver ID]]),"")</f>
        <v>8</v>
      </c>
      <c r="I1345" s="17" t="str">
        <f>IFERROR((IF(COUNTIFS(Delivery[Driver ID], Delivery[[#This Row],[Driver ID]]) &lt; 16, "Under Utilized","Utilized")), "")</f>
        <v>Utilized</v>
      </c>
      <c r="J1345" s="1" t="s">
        <v>23</v>
      </c>
      <c r="K1345" s="1" t="s">
        <v>35</v>
      </c>
      <c r="L1345" s="1">
        <v>144</v>
      </c>
      <c r="M1345" s="1">
        <v>7</v>
      </c>
      <c r="N1345" s="1">
        <f>Delivery[[#This Row],[Delivery Time (min)]]-Delivery[[#This Row],[Delays (min)]]</f>
        <v>137</v>
      </c>
      <c r="O1345" s="1" t="str">
        <f>IF(Delivery[[#This Row],[Delays (min)]]&gt;0,"Delayed", "On time")</f>
        <v>Delayed</v>
      </c>
      <c r="P1345" s="1" t="str">
        <f>IF(Delivery[[#This Row],[Delays (min)]]&gt;15, "Extremely Delayed", IF(Delivery[[#This Row],[Delays (min)]]=0, "On time",  "Delayed"))</f>
        <v>Delayed</v>
      </c>
      <c r="Q1345" s="1">
        <f>COUNTA(_xlfn.UNIQUE(Delivery[Driver ID]))</f>
        <v>100</v>
      </c>
      <c r="R1345" s="1" t="s">
        <v>18</v>
      </c>
      <c r="S1345" s="1">
        <f>COUNTA(_xlfn.UNIQUE(Delivery[Route]))</f>
        <v>5</v>
      </c>
      <c r="T1345" s="1" t="s">
        <v>40</v>
      </c>
      <c r="U1345" s="1" t="s">
        <v>27</v>
      </c>
      <c r="V1345" s="1" t="s">
        <v>41</v>
      </c>
      <c r="W1345" s="2">
        <v>45170.39166666667</v>
      </c>
    </row>
    <row r="1346" spans="1:23" ht="15.75" customHeight="1" x14ac:dyDescent="0.35">
      <c r="A1346" s="1">
        <v>2345</v>
      </c>
      <c r="B1346" s="1" t="s">
        <v>1336</v>
      </c>
      <c r="C1346" s="1">
        <f>COUNTA(_xlfn.UNIQUE(Delivery[Delivery City]))</f>
        <v>5</v>
      </c>
      <c r="D1346" s="1" t="s">
        <v>156</v>
      </c>
      <c r="E1346" s="2">
        <v>45170.443055555559</v>
      </c>
      <c r="F1346" s="1" t="s">
        <v>14</v>
      </c>
      <c r="G1346" s="1" t="s">
        <v>93</v>
      </c>
      <c r="H1346" s="20">
        <f>IFERROR(Delivery[[#This Row],[Delivery Time (min)]]/COUNTIFS(Delivery[Driver ID],Delivery[[#This Row],[Driver ID]]),"")</f>
        <v>17.615384615384617</v>
      </c>
      <c r="I1346" s="17" t="str">
        <f>IFERROR((IF(COUNTIFS(Delivery[Driver ID], Delivery[[#This Row],[Driver ID]]) &lt; 16, "Under Utilized","Utilized")), "")</f>
        <v>Under Utilized</v>
      </c>
      <c r="J1346" s="1" t="s">
        <v>34</v>
      </c>
      <c r="K1346" s="1" t="s">
        <v>24</v>
      </c>
      <c r="L1346" s="1">
        <v>229</v>
      </c>
      <c r="M1346" s="1">
        <v>9</v>
      </c>
      <c r="N1346" s="1">
        <f>Delivery[[#This Row],[Delivery Time (min)]]-Delivery[[#This Row],[Delays (min)]]</f>
        <v>220</v>
      </c>
      <c r="O1346" s="1" t="str">
        <f>IF(Delivery[[#This Row],[Delays (min)]]&gt;0,"Delayed", "On time")</f>
        <v>Delayed</v>
      </c>
      <c r="P1346" s="1" t="str">
        <f>IF(Delivery[[#This Row],[Delays (min)]]&gt;15, "Extremely Delayed", IF(Delivery[[#This Row],[Delays (min)]]=0, "On time",  "Delayed"))</f>
        <v>Delayed</v>
      </c>
      <c r="Q1346" s="1">
        <f>COUNTA(_xlfn.UNIQUE(Delivery[Driver ID]))</f>
        <v>100</v>
      </c>
      <c r="R1346" s="1" t="s">
        <v>18</v>
      </c>
      <c r="S1346" s="1">
        <f>COUNTA(_xlfn.UNIQUE(Delivery[Route]))</f>
        <v>5</v>
      </c>
      <c r="T1346" s="1" t="s">
        <v>40</v>
      </c>
      <c r="U1346" s="1" t="s">
        <v>20</v>
      </c>
      <c r="V1346" s="1" t="s">
        <v>41</v>
      </c>
      <c r="W1346" s="2">
        <v>45170.705555555556</v>
      </c>
    </row>
    <row r="1347" spans="1:23" ht="15.75" customHeight="1" x14ac:dyDescent="0.35">
      <c r="A1347" s="1">
        <v>2346</v>
      </c>
      <c r="B1347" s="1" t="s">
        <v>1337</v>
      </c>
      <c r="C1347" s="1">
        <f>COUNTA(_xlfn.UNIQUE(Delivery[Delivery City]))</f>
        <v>5</v>
      </c>
      <c r="D1347" s="1" t="s">
        <v>167</v>
      </c>
      <c r="E1347" s="2">
        <v>45174.604166666664</v>
      </c>
      <c r="F1347" s="1" t="s">
        <v>38</v>
      </c>
      <c r="G1347" s="1" t="s">
        <v>117</v>
      </c>
      <c r="H1347" s="20">
        <f>IFERROR(Delivery[[#This Row],[Delivery Time (min)]]/COUNTIFS(Delivery[Driver ID],Delivery[[#This Row],[Driver ID]]),"")</f>
        <v>7</v>
      </c>
      <c r="I1347" s="17" t="str">
        <f>IFERROR((IF(COUNTIFS(Delivery[Driver ID], Delivery[[#This Row],[Driver ID]]) &lt; 16, "Under Utilized","Utilized")), "")</f>
        <v>Utilized</v>
      </c>
      <c r="J1347" s="1" t="s">
        <v>34</v>
      </c>
      <c r="K1347" s="1" t="s">
        <v>47</v>
      </c>
      <c r="L1347" s="1">
        <v>133</v>
      </c>
      <c r="M1347" s="1">
        <v>22</v>
      </c>
      <c r="N1347" s="1">
        <f>Delivery[[#This Row],[Delivery Time (min)]]-Delivery[[#This Row],[Delays (min)]]</f>
        <v>111</v>
      </c>
      <c r="O1347" s="1" t="str">
        <f>IF(Delivery[[#This Row],[Delays (min)]]&gt;0,"Delayed", "On time")</f>
        <v>Delayed</v>
      </c>
      <c r="P1347" s="1" t="str">
        <f>IF(Delivery[[#This Row],[Delays (min)]]&gt;15, "Extremely Delayed", IF(Delivery[[#This Row],[Delays (min)]]=0, "On time",  "Delayed"))</f>
        <v>Extremely Delayed</v>
      </c>
      <c r="Q1347" s="1">
        <f>COUNTA(_xlfn.UNIQUE(Delivery[Driver ID]))</f>
        <v>100</v>
      </c>
      <c r="R1347" s="1" t="s">
        <v>25</v>
      </c>
      <c r="S1347" s="1">
        <f>COUNTA(_xlfn.UNIQUE(Delivery[Route]))</f>
        <v>5</v>
      </c>
      <c r="T1347" s="1" t="s">
        <v>43</v>
      </c>
      <c r="U1347" s="1" t="s">
        <v>36</v>
      </c>
      <c r="V1347" s="1" t="s">
        <v>21</v>
      </c>
      <c r="W1347" s="2">
        <v>45170.496527777781</v>
      </c>
    </row>
    <row r="1348" spans="1:23" ht="15.75" customHeight="1" x14ac:dyDescent="0.35">
      <c r="A1348" s="1">
        <v>2347</v>
      </c>
      <c r="B1348" s="1" t="s">
        <v>1338</v>
      </c>
      <c r="C1348" s="1">
        <f>COUNTA(_xlfn.UNIQUE(Delivery[Delivery City]))</f>
        <v>5</v>
      </c>
      <c r="D1348" s="1" t="s">
        <v>150</v>
      </c>
      <c r="E1348" s="2">
        <v>45176.560416666667</v>
      </c>
      <c r="F1348" s="1" t="s">
        <v>14</v>
      </c>
      <c r="G1348" s="1" t="s">
        <v>50</v>
      </c>
      <c r="H1348" s="20">
        <f>IFERROR(Delivery[[#This Row],[Delivery Time (min)]]/COUNTIFS(Delivery[Driver ID],Delivery[[#This Row],[Driver ID]]),"")</f>
        <v>7.8461538461538458</v>
      </c>
      <c r="I1348" s="17" t="str">
        <f>IFERROR((IF(COUNTIFS(Delivery[Driver ID], Delivery[[#This Row],[Driver ID]]) &lt; 16, "Under Utilized","Utilized")), "")</f>
        <v>Under Utilized</v>
      </c>
      <c r="J1348" s="1" t="s">
        <v>23</v>
      </c>
      <c r="K1348" s="1" t="s">
        <v>35</v>
      </c>
      <c r="L1348" s="1">
        <v>102</v>
      </c>
      <c r="M1348" s="1">
        <v>23</v>
      </c>
      <c r="N1348" s="1">
        <f>Delivery[[#This Row],[Delivery Time (min)]]-Delivery[[#This Row],[Delays (min)]]</f>
        <v>79</v>
      </c>
      <c r="O1348" s="1" t="str">
        <f>IF(Delivery[[#This Row],[Delays (min)]]&gt;0,"Delayed", "On time")</f>
        <v>Delayed</v>
      </c>
      <c r="P1348" s="1" t="str">
        <f>IF(Delivery[[#This Row],[Delays (min)]]&gt;15, "Extremely Delayed", IF(Delivery[[#This Row],[Delays (min)]]=0, "On time",  "Delayed"))</f>
        <v>Extremely Delayed</v>
      </c>
      <c r="Q1348" s="1">
        <f>COUNTA(_xlfn.UNIQUE(Delivery[Driver ID]))</f>
        <v>100</v>
      </c>
      <c r="R1348" s="1" t="s">
        <v>25</v>
      </c>
      <c r="S1348" s="1">
        <f>COUNTA(_xlfn.UNIQUE(Delivery[Route]))</f>
        <v>5</v>
      </c>
      <c r="T1348" s="1" t="s">
        <v>40</v>
      </c>
      <c r="U1348" s="1" t="s">
        <v>27</v>
      </c>
      <c r="V1348" s="1" t="s">
        <v>41</v>
      </c>
      <c r="W1348" s="2">
        <v>45170.645833333336</v>
      </c>
    </row>
    <row r="1349" spans="1:23" ht="15.75" customHeight="1" x14ac:dyDescent="0.35">
      <c r="A1349" s="1">
        <v>2348</v>
      </c>
      <c r="B1349" s="1" t="s">
        <v>1339</v>
      </c>
      <c r="C1349" s="1">
        <f>COUNTA(_xlfn.UNIQUE(Delivery[Delivery City]))</f>
        <v>5</v>
      </c>
      <c r="D1349" s="1" t="s">
        <v>167</v>
      </c>
      <c r="E1349" s="2">
        <v>45174.548611111109</v>
      </c>
      <c r="F1349" s="1" t="s">
        <v>38</v>
      </c>
      <c r="G1349" s="1" t="s">
        <v>112</v>
      </c>
      <c r="H1349" s="20">
        <f>IFERROR(Delivery[[#This Row],[Delivery Time (min)]]/COUNTIFS(Delivery[Driver ID],Delivery[[#This Row],[Driver ID]]),"")</f>
        <v>8.0500000000000007</v>
      </c>
      <c r="I1349" s="17" t="str">
        <f>IFERROR((IF(COUNTIFS(Delivery[Driver ID], Delivery[[#This Row],[Driver ID]]) &lt; 16, "Under Utilized","Utilized")), "")</f>
        <v>Utilized</v>
      </c>
      <c r="J1349" s="1" t="s">
        <v>16</v>
      </c>
      <c r="K1349" s="1" t="s">
        <v>47</v>
      </c>
      <c r="L1349" s="1">
        <v>161</v>
      </c>
      <c r="M1349" s="1">
        <v>25</v>
      </c>
      <c r="N1349" s="1">
        <f>Delivery[[#This Row],[Delivery Time (min)]]-Delivery[[#This Row],[Delays (min)]]</f>
        <v>136</v>
      </c>
      <c r="O1349" s="1" t="str">
        <f>IF(Delivery[[#This Row],[Delays (min)]]&gt;0,"Delayed", "On time")</f>
        <v>Delayed</v>
      </c>
      <c r="P1349" s="1" t="str">
        <f>IF(Delivery[[#This Row],[Delays (min)]]&gt;15, "Extremely Delayed", IF(Delivery[[#This Row],[Delays (min)]]=0, "On time",  "Delayed"))</f>
        <v>Extremely Delayed</v>
      </c>
      <c r="Q1349" s="1">
        <f>COUNTA(_xlfn.UNIQUE(Delivery[Driver ID]))</f>
        <v>100</v>
      </c>
      <c r="R1349" s="1" t="s">
        <v>25</v>
      </c>
      <c r="S1349" s="1">
        <f>COUNTA(_xlfn.UNIQUE(Delivery[Route]))</f>
        <v>5</v>
      </c>
      <c r="T1349" s="1" t="s">
        <v>40</v>
      </c>
      <c r="U1349" s="1" t="s">
        <v>36</v>
      </c>
      <c r="V1349" s="1" t="s">
        <v>41</v>
      </c>
      <c r="W1349" s="2">
        <v>45170.504166666666</v>
      </c>
    </row>
    <row r="1350" spans="1:23" ht="15.75" customHeight="1" x14ac:dyDescent="0.35">
      <c r="A1350" s="1">
        <v>2349</v>
      </c>
      <c r="B1350" s="1" t="s">
        <v>1340</v>
      </c>
      <c r="C1350" s="1">
        <f>COUNTA(_xlfn.UNIQUE(Delivery[Delivery City]))</f>
        <v>5</v>
      </c>
      <c r="D1350" s="1" t="s">
        <v>167</v>
      </c>
      <c r="E1350" s="2">
        <v>45172.35</v>
      </c>
      <c r="F1350" s="1" t="s">
        <v>14</v>
      </c>
      <c r="G1350" s="1" t="s">
        <v>49</v>
      </c>
      <c r="H1350" s="20">
        <f>IFERROR(Delivery[[#This Row],[Delivery Time (min)]]/COUNTIFS(Delivery[Driver ID],Delivery[[#This Row],[Driver ID]]),"")</f>
        <v>5.083333333333333</v>
      </c>
      <c r="I1350" s="17" t="str">
        <f>IFERROR((IF(COUNTIFS(Delivery[Driver ID], Delivery[[#This Row],[Driver ID]]) &lt; 16, "Under Utilized","Utilized")), "")</f>
        <v>Under Utilized</v>
      </c>
      <c r="J1350" s="1" t="s">
        <v>16</v>
      </c>
      <c r="K1350" s="1" t="s">
        <v>24</v>
      </c>
      <c r="L1350" s="1">
        <v>61</v>
      </c>
      <c r="M1350" s="1">
        <v>27</v>
      </c>
      <c r="N1350" s="1">
        <f>Delivery[[#This Row],[Delivery Time (min)]]-Delivery[[#This Row],[Delays (min)]]</f>
        <v>34</v>
      </c>
      <c r="O1350" s="1" t="str">
        <f>IF(Delivery[[#This Row],[Delays (min)]]&gt;0,"Delayed", "On time")</f>
        <v>Delayed</v>
      </c>
      <c r="P1350" s="1" t="str">
        <f>IF(Delivery[[#This Row],[Delays (min)]]&gt;15, "Extremely Delayed", IF(Delivery[[#This Row],[Delays (min)]]=0, "On time",  "Delayed"))</f>
        <v>Extremely Delayed</v>
      </c>
      <c r="Q1350" s="1">
        <f>COUNTA(_xlfn.UNIQUE(Delivery[Driver ID]))</f>
        <v>100</v>
      </c>
      <c r="R1350" s="1" t="s">
        <v>25</v>
      </c>
      <c r="S1350" s="1">
        <f>COUNTA(_xlfn.UNIQUE(Delivery[Route]))</f>
        <v>5</v>
      </c>
      <c r="T1350" s="1" t="s">
        <v>40</v>
      </c>
      <c r="U1350" s="1" t="s">
        <v>20</v>
      </c>
      <c r="V1350" s="1" t="s">
        <v>37</v>
      </c>
      <c r="W1350" s="2">
        <v>45170.68472222222</v>
      </c>
    </row>
    <row r="1351" spans="1:23" ht="15.75" customHeight="1" x14ac:dyDescent="0.35">
      <c r="A1351" s="1">
        <v>2350</v>
      </c>
      <c r="B1351" s="1" t="s">
        <v>1341</v>
      </c>
      <c r="C1351" s="1">
        <f>COUNTA(_xlfn.UNIQUE(Delivery[Delivery City]))</f>
        <v>5</v>
      </c>
      <c r="D1351" s="1" t="s">
        <v>150</v>
      </c>
      <c r="E1351" s="2">
        <v>45175.421527777777</v>
      </c>
      <c r="F1351" s="1" t="s">
        <v>38</v>
      </c>
      <c r="G1351" s="1" t="s">
        <v>65</v>
      </c>
      <c r="H1351" s="20">
        <f>IFERROR(Delivery[[#This Row],[Delivery Time (min)]]/COUNTIFS(Delivery[Driver ID],Delivery[[#This Row],[Driver ID]]),"")</f>
        <v>9.7272727272727266</v>
      </c>
      <c r="I1351" s="17" t="str">
        <f>IFERROR((IF(COUNTIFS(Delivery[Driver ID], Delivery[[#This Row],[Driver ID]]) &lt; 16, "Under Utilized","Utilized")), "")</f>
        <v>Under Utilized</v>
      </c>
      <c r="J1351" s="1" t="s">
        <v>23</v>
      </c>
      <c r="K1351" s="1" t="s">
        <v>47</v>
      </c>
      <c r="L1351" s="1">
        <v>107</v>
      </c>
      <c r="M1351" s="1">
        <v>15</v>
      </c>
      <c r="N1351" s="1">
        <f>Delivery[[#This Row],[Delivery Time (min)]]-Delivery[[#This Row],[Delays (min)]]</f>
        <v>92</v>
      </c>
      <c r="O1351" s="1" t="str">
        <f>IF(Delivery[[#This Row],[Delays (min)]]&gt;0,"Delayed", "On time")</f>
        <v>Delayed</v>
      </c>
      <c r="P1351" s="1" t="str">
        <f>IF(Delivery[[#This Row],[Delays (min)]]&gt;15, "Extremely Delayed", IF(Delivery[[#This Row],[Delays (min)]]=0, "On time",  "Delayed"))</f>
        <v>Delayed</v>
      </c>
      <c r="Q1351" s="1">
        <f>COUNTA(_xlfn.UNIQUE(Delivery[Driver ID]))</f>
        <v>100</v>
      </c>
      <c r="R1351" s="1" t="s">
        <v>18</v>
      </c>
      <c r="S1351" s="1">
        <f>COUNTA(_xlfn.UNIQUE(Delivery[Route]))</f>
        <v>5</v>
      </c>
      <c r="T1351" s="1" t="s">
        <v>40</v>
      </c>
      <c r="U1351" s="1" t="s">
        <v>27</v>
      </c>
      <c r="V1351" s="1" t="s">
        <v>41</v>
      </c>
      <c r="W1351" s="2">
        <v>45170.425000000003</v>
      </c>
    </row>
    <row r="1352" spans="1:23" ht="15.75" customHeight="1" x14ac:dyDescent="0.35">
      <c r="A1352" s="1">
        <v>2351</v>
      </c>
      <c r="B1352" s="1" t="s">
        <v>1342</v>
      </c>
      <c r="C1352" s="1">
        <f>COUNTA(_xlfn.UNIQUE(Delivery[Delivery City]))</f>
        <v>5</v>
      </c>
      <c r="D1352" s="1" t="s">
        <v>159</v>
      </c>
      <c r="E1352" s="2">
        <v>45176.568749999999</v>
      </c>
      <c r="F1352" s="1" t="s">
        <v>14</v>
      </c>
      <c r="G1352" s="1" t="s">
        <v>109</v>
      </c>
      <c r="H1352" s="20">
        <f>IFERROR(Delivery[[#This Row],[Delivery Time (min)]]/COUNTIFS(Delivery[Driver ID],Delivery[[#This Row],[Driver ID]]),"")</f>
        <v>10.35</v>
      </c>
      <c r="I1352" s="17" t="str">
        <f>IFERROR((IF(COUNTIFS(Delivery[Driver ID], Delivery[[#This Row],[Driver ID]]) &lt; 16, "Under Utilized","Utilized")), "")</f>
        <v>Utilized</v>
      </c>
      <c r="J1352" s="1" t="s">
        <v>23</v>
      </c>
      <c r="K1352" s="1" t="s">
        <v>29</v>
      </c>
      <c r="L1352" s="1">
        <v>207</v>
      </c>
      <c r="M1352" s="1">
        <v>28</v>
      </c>
      <c r="N1352" s="1">
        <f>Delivery[[#This Row],[Delivery Time (min)]]-Delivery[[#This Row],[Delays (min)]]</f>
        <v>179</v>
      </c>
      <c r="O1352" s="1" t="str">
        <f>IF(Delivery[[#This Row],[Delays (min)]]&gt;0,"Delayed", "On time")</f>
        <v>Delayed</v>
      </c>
      <c r="P1352" s="1" t="str">
        <f>IF(Delivery[[#This Row],[Delays (min)]]&gt;15, "Extremely Delayed", IF(Delivery[[#This Row],[Delays (min)]]=0, "On time",  "Delayed"))</f>
        <v>Extremely Delayed</v>
      </c>
      <c r="Q1352" s="1">
        <f>COUNTA(_xlfn.UNIQUE(Delivery[Driver ID]))</f>
        <v>100</v>
      </c>
      <c r="R1352" s="1" t="s">
        <v>18</v>
      </c>
      <c r="S1352" s="1">
        <f>COUNTA(_xlfn.UNIQUE(Delivery[Route]))</f>
        <v>5</v>
      </c>
      <c r="T1352" s="1" t="s">
        <v>43</v>
      </c>
      <c r="U1352" s="1" t="s">
        <v>36</v>
      </c>
      <c r="V1352" s="1" t="s">
        <v>21</v>
      </c>
      <c r="W1352" s="2">
        <v>45170.42083333333</v>
      </c>
    </row>
    <row r="1353" spans="1:23" ht="15.75" customHeight="1" x14ac:dyDescent="0.35">
      <c r="A1353" s="1">
        <v>2352</v>
      </c>
      <c r="B1353" s="1" t="s">
        <v>1343</v>
      </c>
      <c r="C1353" s="1">
        <f>COUNTA(_xlfn.UNIQUE(Delivery[Delivery City]))</f>
        <v>5</v>
      </c>
      <c r="D1353" s="1" t="s">
        <v>159</v>
      </c>
      <c r="E1353" s="2">
        <v>45175.630555555559</v>
      </c>
      <c r="F1353" s="1" t="s">
        <v>38</v>
      </c>
      <c r="G1353" s="1" t="s">
        <v>104</v>
      </c>
      <c r="H1353" s="20">
        <f>IFERROR(Delivery[[#This Row],[Delivery Time (min)]]/COUNTIFS(Delivery[Driver ID],Delivery[[#This Row],[Driver ID]]),"")</f>
        <v>3.0952380952380953</v>
      </c>
      <c r="I1353" s="17" t="str">
        <f>IFERROR((IF(COUNTIFS(Delivery[Driver ID], Delivery[[#This Row],[Driver ID]]) &lt; 16, "Under Utilized","Utilized")), "")</f>
        <v>Utilized</v>
      </c>
      <c r="J1353" s="1" t="s">
        <v>16</v>
      </c>
      <c r="K1353" s="1" t="s">
        <v>17</v>
      </c>
      <c r="L1353" s="1">
        <v>65</v>
      </c>
      <c r="M1353" s="1">
        <v>13</v>
      </c>
      <c r="N1353" s="1">
        <f>Delivery[[#This Row],[Delivery Time (min)]]-Delivery[[#This Row],[Delays (min)]]</f>
        <v>52</v>
      </c>
      <c r="O1353" s="1" t="str">
        <f>IF(Delivery[[#This Row],[Delays (min)]]&gt;0,"Delayed", "On time")</f>
        <v>Delayed</v>
      </c>
      <c r="P1353" s="1" t="str">
        <f>IF(Delivery[[#This Row],[Delays (min)]]&gt;15, "Extremely Delayed", IF(Delivery[[#This Row],[Delays (min)]]=0, "On time",  "Delayed"))</f>
        <v>Delayed</v>
      </c>
      <c r="Q1353" s="1">
        <f>COUNTA(_xlfn.UNIQUE(Delivery[Driver ID]))</f>
        <v>100</v>
      </c>
      <c r="R1353" s="1" t="s">
        <v>18</v>
      </c>
      <c r="S1353" s="1">
        <f>COUNTA(_xlfn.UNIQUE(Delivery[Route]))</f>
        <v>5</v>
      </c>
      <c r="T1353" s="1" t="s">
        <v>19</v>
      </c>
      <c r="U1353" s="1" t="s">
        <v>36</v>
      </c>
      <c r="V1353" s="1" t="s">
        <v>37</v>
      </c>
      <c r="W1353" s="2">
        <v>45170.464583333334</v>
      </c>
    </row>
    <row r="1354" spans="1:23" ht="15.75" customHeight="1" x14ac:dyDescent="0.35">
      <c r="A1354" s="1">
        <v>2353</v>
      </c>
      <c r="B1354" s="1" t="s">
        <v>1344</v>
      </c>
      <c r="C1354" s="1">
        <f>COUNTA(_xlfn.UNIQUE(Delivery[Delivery City]))</f>
        <v>5</v>
      </c>
      <c r="D1354" s="1" t="s">
        <v>154</v>
      </c>
      <c r="E1354" s="2">
        <v>45172.617361111108</v>
      </c>
      <c r="F1354" s="1" t="s">
        <v>38</v>
      </c>
      <c r="G1354" s="1" t="s">
        <v>87</v>
      </c>
      <c r="H1354" s="20">
        <f>IFERROR(Delivery[[#This Row],[Delivery Time (min)]]/COUNTIFS(Delivery[Driver ID],Delivery[[#This Row],[Driver ID]]),"")</f>
        <v>9</v>
      </c>
      <c r="I1354" s="17" t="str">
        <f>IFERROR((IF(COUNTIFS(Delivery[Driver ID], Delivery[[#This Row],[Driver ID]]) &lt; 16, "Under Utilized","Utilized")), "")</f>
        <v>Utilized</v>
      </c>
      <c r="J1354" s="1" t="s">
        <v>16</v>
      </c>
      <c r="K1354" s="1" t="s">
        <v>35</v>
      </c>
      <c r="L1354" s="1">
        <v>162</v>
      </c>
      <c r="M1354" s="1">
        <v>2</v>
      </c>
      <c r="N1354" s="1">
        <f>Delivery[[#This Row],[Delivery Time (min)]]-Delivery[[#This Row],[Delays (min)]]</f>
        <v>160</v>
      </c>
      <c r="O1354" s="1" t="str">
        <f>IF(Delivery[[#This Row],[Delays (min)]]&gt;0,"Delayed", "On time")</f>
        <v>Delayed</v>
      </c>
      <c r="P1354" s="1" t="str">
        <f>IF(Delivery[[#This Row],[Delays (min)]]&gt;15, "Extremely Delayed", IF(Delivery[[#This Row],[Delays (min)]]=0, "On time",  "Delayed"))</f>
        <v>Delayed</v>
      </c>
      <c r="Q1354" s="1">
        <f>COUNTA(_xlfn.UNIQUE(Delivery[Driver ID]))</f>
        <v>100</v>
      </c>
      <c r="R1354" s="1" t="s">
        <v>30</v>
      </c>
      <c r="S1354" s="1">
        <f>COUNTA(_xlfn.UNIQUE(Delivery[Route]))</f>
        <v>5</v>
      </c>
      <c r="T1354" s="1" t="s">
        <v>19</v>
      </c>
      <c r="U1354" s="1" t="s">
        <v>36</v>
      </c>
      <c r="V1354" s="1" t="s">
        <v>41</v>
      </c>
      <c r="W1354" s="2">
        <v>45170.49722222222</v>
      </c>
    </row>
    <row r="1355" spans="1:23" ht="15.75" customHeight="1" x14ac:dyDescent="0.35">
      <c r="A1355" s="1">
        <v>2354</v>
      </c>
      <c r="B1355" s="1" t="s">
        <v>1345</v>
      </c>
      <c r="C1355" s="1">
        <f>COUNTA(_xlfn.UNIQUE(Delivery[Delivery City]))</f>
        <v>5</v>
      </c>
      <c r="D1355" s="1" t="s">
        <v>156</v>
      </c>
      <c r="E1355" s="2">
        <v>45172.45416666667</v>
      </c>
      <c r="F1355" s="1" t="s">
        <v>14</v>
      </c>
      <c r="G1355" s="1" t="s">
        <v>78</v>
      </c>
      <c r="H1355" s="20">
        <f>IFERROR(Delivery[[#This Row],[Delivery Time (min)]]/COUNTIFS(Delivery[Driver ID],Delivery[[#This Row],[Driver ID]]),"")</f>
        <v>4.7142857142857144</v>
      </c>
      <c r="I1355" s="17" t="str">
        <f>IFERROR((IF(COUNTIFS(Delivery[Driver ID], Delivery[[#This Row],[Driver ID]]) &lt; 16, "Under Utilized","Utilized")), "")</f>
        <v>Utilized</v>
      </c>
      <c r="J1355" s="1" t="s">
        <v>16</v>
      </c>
      <c r="K1355" s="1" t="s">
        <v>29</v>
      </c>
      <c r="L1355" s="1">
        <v>99</v>
      </c>
      <c r="M1355" s="1">
        <v>7</v>
      </c>
      <c r="N1355" s="1">
        <f>Delivery[[#This Row],[Delivery Time (min)]]-Delivery[[#This Row],[Delays (min)]]</f>
        <v>92</v>
      </c>
      <c r="O1355" s="1" t="str">
        <f>IF(Delivery[[#This Row],[Delays (min)]]&gt;0,"Delayed", "On time")</f>
        <v>Delayed</v>
      </c>
      <c r="P1355" s="1" t="str">
        <f>IF(Delivery[[#This Row],[Delays (min)]]&gt;15, "Extremely Delayed", IF(Delivery[[#This Row],[Delays (min)]]=0, "On time",  "Delayed"))</f>
        <v>Delayed</v>
      </c>
      <c r="Q1355" s="1">
        <f>COUNTA(_xlfn.UNIQUE(Delivery[Driver ID]))</f>
        <v>100</v>
      </c>
      <c r="R1355" s="1" t="s">
        <v>30</v>
      </c>
      <c r="S1355" s="1">
        <f>COUNTA(_xlfn.UNIQUE(Delivery[Route]))</f>
        <v>5</v>
      </c>
      <c r="T1355" s="1" t="s">
        <v>19</v>
      </c>
      <c r="U1355" s="1" t="s">
        <v>20</v>
      </c>
      <c r="V1355" s="1" t="s">
        <v>37</v>
      </c>
      <c r="W1355" s="2">
        <v>45170.570833333331</v>
      </c>
    </row>
    <row r="1356" spans="1:23" ht="15.75" customHeight="1" x14ac:dyDescent="0.35">
      <c r="A1356" s="1">
        <v>2355</v>
      </c>
      <c r="B1356" s="1" t="s">
        <v>1346</v>
      </c>
      <c r="C1356" s="1">
        <f>COUNTA(_xlfn.UNIQUE(Delivery[Delivery City]))</f>
        <v>5</v>
      </c>
      <c r="D1356" s="1" t="s">
        <v>150</v>
      </c>
      <c r="E1356" s="2">
        <v>45170.401388888888</v>
      </c>
      <c r="F1356" s="1" t="s">
        <v>38</v>
      </c>
      <c r="G1356" s="1" t="s">
        <v>31</v>
      </c>
      <c r="H1356" s="20">
        <f>IFERROR(Delivery[[#This Row],[Delivery Time (min)]]/COUNTIFS(Delivery[Driver ID],Delivery[[#This Row],[Driver ID]]),"")</f>
        <v>8.2941176470588243</v>
      </c>
      <c r="I1356" s="17" t="str">
        <f>IFERROR((IF(COUNTIFS(Delivery[Driver ID], Delivery[[#This Row],[Driver ID]]) &lt; 16, "Under Utilized","Utilized")), "")</f>
        <v>Utilized</v>
      </c>
      <c r="J1356" s="1" t="s">
        <v>34</v>
      </c>
      <c r="K1356" s="1" t="s">
        <v>24</v>
      </c>
      <c r="L1356" s="1">
        <v>141</v>
      </c>
      <c r="M1356" s="1">
        <v>2</v>
      </c>
      <c r="N1356" s="1">
        <f>Delivery[[#This Row],[Delivery Time (min)]]-Delivery[[#This Row],[Delays (min)]]</f>
        <v>139</v>
      </c>
      <c r="O1356" s="1" t="str">
        <f>IF(Delivery[[#This Row],[Delays (min)]]&gt;0,"Delayed", "On time")</f>
        <v>Delayed</v>
      </c>
      <c r="P1356" s="1" t="str">
        <f>IF(Delivery[[#This Row],[Delays (min)]]&gt;15, "Extremely Delayed", IF(Delivery[[#This Row],[Delays (min)]]=0, "On time",  "Delayed"))</f>
        <v>Delayed</v>
      </c>
      <c r="Q1356" s="1">
        <f>COUNTA(_xlfn.UNIQUE(Delivery[Driver ID]))</f>
        <v>100</v>
      </c>
      <c r="R1356" s="1" t="s">
        <v>18</v>
      </c>
      <c r="S1356" s="1">
        <f>COUNTA(_xlfn.UNIQUE(Delivery[Route]))</f>
        <v>5</v>
      </c>
      <c r="T1356" s="1" t="s">
        <v>40</v>
      </c>
      <c r="U1356" s="1" t="s">
        <v>20</v>
      </c>
      <c r="V1356" s="1" t="s">
        <v>21</v>
      </c>
      <c r="W1356" s="2">
        <v>45170.427777777775</v>
      </c>
    </row>
    <row r="1357" spans="1:23" ht="15.75" customHeight="1" x14ac:dyDescent="0.35">
      <c r="A1357" s="1">
        <v>2356</v>
      </c>
      <c r="B1357" s="1" t="s">
        <v>1347</v>
      </c>
      <c r="C1357" s="1">
        <f>COUNTA(_xlfn.UNIQUE(Delivery[Delivery City]))</f>
        <v>5</v>
      </c>
      <c r="D1357" s="1" t="s">
        <v>159</v>
      </c>
      <c r="E1357" s="2">
        <v>45173.552083333336</v>
      </c>
      <c r="F1357" s="1" t="s">
        <v>14</v>
      </c>
      <c r="G1357" s="1" t="s">
        <v>42</v>
      </c>
      <c r="H1357" s="20">
        <f>IFERROR(Delivery[[#This Row],[Delivery Time (min)]]/COUNTIFS(Delivery[Driver ID],Delivery[[#This Row],[Driver ID]]),"")</f>
        <v>10</v>
      </c>
      <c r="I1357" s="17" t="str">
        <f>IFERROR((IF(COUNTIFS(Delivery[Driver ID], Delivery[[#This Row],[Driver ID]]) &lt; 16, "Under Utilized","Utilized")), "")</f>
        <v>Utilized</v>
      </c>
      <c r="J1357" s="1" t="s">
        <v>16</v>
      </c>
      <c r="K1357" s="1" t="s">
        <v>24</v>
      </c>
      <c r="L1357" s="1">
        <v>180</v>
      </c>
      <c r="M1357" s="1">
        <v>11</v>
      </c>
      <c r="N1357" s="1">
        <f>Delivery[[#This Row],[Delivery Time (min)]]-Delivery[[#This Row],[Delays (min)]]</f>
        <v>169</v>
      </c>
      <c r="O1357" s="1" t="str">
        <f>IF(Delivery[[#This Row],[Delays (min)]]&gt;0,"Delayed", "On time")</f>
        <v>Delayed</v>
      </c>
      <c r="P1357" s="1" t="str">
        <f>IF(Delivery[[#This Row],[Delays (min)]]&gt;15, "Extremely Delayed", IF(Delivery[[#This Row],[Delays (min)]]=0, "On time",  "Delayed"))</f>
        <v>Delayed</v>
      </c>
      <c r="Q1357" s="1">
        <f>COUNTA(_xlfn.UNIQUE(Delivery[Driver ID]))</f>
        <v>100</v>
      </c>
      <c r="R1357" s="1" t="s">
        <v>30</v>
      </c>
      <c r="S1357" s="1">
        <f>COUNTA(_xlfn.UNIQUE(Delivery[Route]))</f>
        <v>5</v>
      </c>
      <c r="T1357" s="1" t="s">
        <v>26</v>
      </c>
      <c r="U1357" s="1" t="s">
        <v>36</v>
      </c>
      <c r="V1357" s="1" t="s">
        <v>21</v>
      </c>
      <c r="W1357" s="2">
        <v>45170.664583333331</v>
      </c>
    </row>
    <row r="1358" spans="1:23" ht="15.75" customHeight="1" x14ac:dyDescent="0.35">
      <c r="A1358" s="1">
        <v>2357</v>
      </c>
      <c r="B1358" s="1" t="s">
        <v>1264</v>
      </c>
      <c r="C1358" s="1">
        <f>COUNTA(_xlfn.UNIQUE(Delivery[Delivery City]))</f>
        <v>5</v>
      </c>
      <c r="D1358" s="1" t="s">
        <v>154</v>
      </c>
      <c r="E1358" s="2">
        <v>45170.519444444442</v>
      </c>
      <c r="F1358" s="1" t="s">
        <v>38</v>
      </c>
      <c r="G1358" s="1" t="s">
        <v>59</v>
      </c>
      <c r="H1358" s="20">
        <f>IFERROR(Delivery[[#This Row],[Delivery Time (min)]]/COUNTIFS(Delivery[Driver ID],Delivery[[#This Row],[Driver ID]]),"")</f>
        <v>13.4</v>
      </c>
      <c r="I1358" s="17" t="str">
        <f>IFERROR((IF(COUNTIFS(Delivery[Driver ID], Delivery[[#This Row],[Driver ID]]) &lt; 16, "Under Utilized","Utilized")), "")</f>
        <v>Under Utilized</v>
      </c>
      <c r="J1358" s="1" t="s">
        <v>16</v>
      </c>
      <c r="K1358" s="1" t="s">
        <v>24</v>
      </c>
      <c r="L1358" s="1">
        <v>134</v>
      </c>
      <c r="M1358" s="1">
        <v>17</v>
      </c>
      <c r="N1358" s="1">
        <f>Delivery[[#This Row],[Delivery Time (min)]]-Delivery[[#This Row],[Delays (min)]]</f>
        <v>117</v>
      </c>
      <c r="O1358" s="1" t="str">
        <f>IF(Delivery[[#This Row],[Delays (min)]]&gt;0,"Delayed", "On time")</f>
        <v>Delayed</v>
      </c>
      <c r="P1358" s="1" t="str">
        <f>IF(Delivery[[#This Row],[Delays (min)]]&gt;15, "Extremely Delayed", IF(Delivery[[#This Row],[Delays (min)]]=0, "On time",  "Delayed"))</f>
        <v>Extremely Delayed</v>
      </c>
      <c r="Q1358" s="1">
        <f>COUNTA(_xlfn.UNIQUE(Delivery[Driver ID]))</f>
        <v>100</v>
      </c>
      <c r="R1358" s="1" t="s">
        <v>25</v>
      </c>
      <c r="S1358" s="1">
        <f>COUNTA(_xlfn.UNIQUE(Delivery[Route]))</f>
        <v>5</v>
      </c>
      <c r="T1358" s="1" t="s">
        <v>40</v>
      </c>
      <c r="U1358" s="1" t="s">
        <v>20</v>
      </c>
      <c r="V1358" s="1" t="s">
        <v>37</v>
      </c>
      <c r="W1358" s="2">
        <v>45170.418749999997</v>
      </c>
    </row>
    <row r="1359" spans="1:23" ht="15.75" customHeight="1" x14ac:dyDescent="0.35">
      <c r="A1359" s="1">
        <v>2358</v>
      </c>
      <c r="B1359" s="1" t="s">
        <v>1348</v>
      </c>
      <c r="C1359" s="1">
        <f>COUNTA(_xlfn.UNIQUE(Delivery[Delivery City]))</f>
        <v>5</v>
      </c>
      <c r="D1359" s="1" t="s">
        <v>150</v>
      </c>
      <c r="E1359" s="2">
        <v>45174.521527777775</v>
      </c>
      <c r="F1359" s="1" t="s">
        <v>14</v>
      </c>
      <c r="G1359" s="1" t="s">
        <v>123</v>
      </c>
      <c r="H1359" s="20">
        <f>IFERROR(Delivery[[#This Row],[Delivery Time (min)]]/COUNTIFS(Delivery[Driver ID],Delivery[[#This Row],[Driver ID]]),"")</f>
        <v>8.3125</v>
      </c>
      <c r="I1359" s="17" t="str">
        <f>IFERROR((IF(COUNTIFS(Delivery[Driver ID], Delivery[[#This Row],[Driver ID]]) &lt; 16, "Under Utilized","Utilized")), "")</f>
        <v>Utilized</v>
      </c>
      <c r="J1359" s="1" t="s">
        <v>34</v>
      </c>
      <c r="K1359" s="1" t="s">
        <v>29</v>
      </c>
      <c r="L1359" s="1">
        <v>133</v>
      </c>
      <c r="M1359" s="1">
        <v>17</v>
      </c>
      <c r="N1359" s="1">
        <f>Delivery[[#This Row],[Delivery Time (min)]]-Delivery[[#This Row],[Delays (min)]]</f>
        <v>116</v>
      </c>
      <c r="O1359" s="1" t="str">
        <f>IF(Delivery[[#This Row],[Delays (min)]]&gt;0,"Delayed", "On time")</f>
        <v>Delayed</v>
      </c>
      <c r="P1359" s="1" t="str">
        <f>IF(Delivery[[#This Row],[Delays (min)]]&gt;15, "Extremely Delayed", IF(Delivery[[#This Row],[Delays (min)]]=0, "On time",  "Delayed"))</f>
        <v>Extremely Delayed</v>
      </c>
      <c r="Q1359" s="1">
        <f>COUNTA(_xlfn.UNIQUE(Delivery[Driver ID]))</f>
        <v>100</v>
      </c>
      <c r="R1359" s="1" t="s">
        <v>25</v>
      </c>
      <c r="S1359" s="1">
        <f>COUNTA(_xlfn.UNIQUE(Delivery[Route]))</f>
        <v>5</v>
      </c>
      <c r="T1359" s="1" t="s">
        <v>32</v>
      </c>
      <c r="U1359" s="1" t="s">
        <v>36</v>
      </c>
      <c r="V1359" s="1" t="s">
        <v>37</v>
      </c>
      <c r="W1359" s="2">
        <v>45170.680555555555</v>
      </c>
    </row>
    <row r="1360" spans="1:23" ht="15.75" customHeight="1" x14ac:dyDescent="0.35">
      <c r="A1360" s="1">
        <v>2359</v>
      </c>
      <c r="B1360" s="1" t="s">
        <v>1349</v>
      </c>
      <c r="C1360" s="1">
        <f>COUNTA(_xlfn.UNIQUE(Delivery[Delivery City]))</f>
        <v>5</v>
      </c>
      <c r="D1360" s="1" t="s">
        <v>154</v>
      </c>
      <c r="E1360" s="2">
        <v>45176.664583333331</v>
      </c>
      <c r="F1360" s="1" t="s">
        <v>14</v>
      </c>
      <c r="G1360" s="1" t="s">
        <v>96</v>
      </c>
      <c r="H1360" s="20">
        <f>IFERROR(Delivery[[#This Row],[Delivery Time (min)]]/COUNTIFS(Delivery[Driver ID],Delivery[[#This Row],[Driver ID]]),"")</f>
        <v>6.0588235294117645</v>
      </c>
      <c r="I1360" s="17" t="str">
        <f>IFERROR((IF(COUNTIFS(Delivery[Driver ID], Delivery[[#This Row],[Driver ID]]) &lt; 16, "Under Utilized","Utilized")), "")</f>
        <v>Utilized</v>
      </c>
      <c r="J1360" s="1" t="s">
        <v>34</v>
      </c>
      <c r="K1360" s="1" t="s">
        <v>29</v>
      </c>
      <c r="L1360" s="1">
        <v>103</v>
      </c>
      <c r="M1360" s="1">
        <v>15</v>
      </c>
      <c r="N1360" s="1">
        <f>Delivery[[#This Row],[Delivery Time (min)]]-Delivery[[#This Row],[Delays (min)]]</f>
        <v>88</v>
      </c>
      <c r="O1360" s="1" t="str">
        <f>IF(Delivery[[#This Row],[Delays (min)]]&gt;0,"Delayed", "On time")</f>
        <v>Delayed</v>
      </c>
      <c r="P1360" s="1" t="str">
        <f>IF(Delivery[[#This Row],[Delays (min)]]&gt;15, "Extremely Delayed", IF(Delivery[[#This Row],[Delays (min)]]=0, "On time",  "Delayed"))</f>
        <v>Delayed</v>
      </c>
      <c r="Q1360" s="1">
        <f>COUNTA(_xlfn.UNIQUE(Delivery[Driver ID]))</f>
        <v>100</v>
      </c>
      <c r="R1360" s="1" t="s">
        <v>25</v>
      </c>
      <c r="S1360" s="1">
        <f>COUNTA(_xlfn.UNIQUE(Delivery[Route]))</f>
        <v>5</v>
      </c>
      <c r="T1360" s="1" t="s">
        <v>26</v>
      </c>
      <c r="U1360" s="1" t="s">
        <v>36</v>
      </c>
      <c r="V1360" s="1" t="s">
        <v>41</v>
      </c>
      <c r="W1360" s="2">
        <v>45170.46875</v>
      </c>
    </row>
    <row r="1361" spans="1:23" ht="15.75" customHeight="1" x14ac:dyDescent="0.35">
      <c r="A1361" s="1">
        <v>2360</v>
      </c>
      <c r="B1361" s="1" t="s">
        <v>1350</v>
      </c>
      <c r="C1361" s="1">
        <f>COUNTA(_xlfn.UNIQUE(Delivery[Delivery City]))</f>
        <v>5</v>
      </c>
      <c r="D1361" s="1" t="s">
        <v>159</v>
      </c>
      <c r="E1361" s="2">
        <v>45174.523611111108</v>
      </c>
      <c r="F1361" s="1" t="s">
        <v>38</v>
      </c>
      <c r="G1361" s="1" t="s">
        <v>68</v>
      </c>
      <c r="H1361" s="20">
        <f>IFERROR(Delivery[[#This Row],[Delivery Time (min)]]/COUNTIFS(Delivery[Driver ID],Delivery[[#This Row],[Driver ID]]),"")</f>
        <v>17.416666666666668</v>
      </c>
      <c r="I1361" s="17" t="str">
        <f>IFERROR((IF(COUNTIFS(Delivery[Driver ID], Delivery[[#This Row],[Driver ID]]) &lt; 16, "Under Utilized","Utilized")), "")</f>
        <v>Under Utilized</v>
      </c>
      <c r="J1361" s="1" t="s">
        <v>23</v>
      </c>
      <c r="K1361" s="1" t="s">
        <v>29</v>
      </c>
      <c r="L1361" s="1">
        <v>209</v>
      </c>
      <c r="M1361" s="1">
        <v>19</v>
      </c>
      <c r="N1361" s="1">
        <f>Delivery[[#This Row],[Delivery Time (min)]]-Delivery[[#This Row],[Delays (min)]]</f>
        <v>190</v>
      </c>
      <c r="O1361" s="1" t="str">
        <f>IF(Delivery[[#This Row],[Delays (min)]]&gt;0,"Delayed", "On time")</f>
        <v>Delayed</v>
      </c>
      <c r="P1361" s="1" t="str">
        <f>IF(Delivery[[#This Row],[Delays (min)]]&gt;15, "Extremely Delayed", IF(Delivery[[#This Row],[Delays (min)]]=0, "On time",  "Delayed"))</f>
        <v>Extremely Delayed</v>
      </c>
      <c r="Q1361" s="1">
        <f>COUNTA(_xlfn.UNIQUE(Delivery[Driver ID]))</f>
        <v>100</v>
      </c>
      <c r="R1361" s="1" t="s">
        <v>30</v>
      </c>
      <c r="S1361" s="1">
        <f>COUNTA(_xlfn.UNIQUE(Delivery[Route]))</f>
        <v>5</v>
      </c>
      <c r="T1361" s="1" t="s">
        <v>26</v>
      </c>
      <c r="U1361" s="1" t="s">
        <v>20</v>
      </c>
      <c r="V1361" s="1" t="s">
        <v>37</v>
      </c>
      <c r="W1361" s="2">
        <v>45170.711111111108</v>
      </c>
    </row>
    <row r="1362" spans="1:23" ht="15.75" customHeight="1" x14ac:dyDescent="0.35">
      <c r="A1362" s="1">
        <v>2361</v>
      </c>
      <c r="B1362" s="1" t="s">
        <v>1184</v>
      </c>
      <c r="C1362" s="1">
        <f>COUNTA(_xlfn.UNIQUE(Delivery[Delivery City]))</f>
        <v>5</v>
      </c>
      <c r="D1362" s="1" t="s">
        <v>154</v>
      </c>
      <c r="E1362" s="2">
        <v>45173.557638888888</v>
      </c>
      <c r="F1362" s="1" t="s">
        <v>14</v>
      </c>
      <c r="G1362" s="1" t="s">
        <v>124</v>
      </c>
      <c r="H1362" s="20">
        <f>IFERROR(Delivery[[#This Row],[Delivery Time (min)]]/COUNTIFS(Delivery[Driver ID],Delivery[[#This Row],[Driver ID]]),"")</f>
        <v>7.6363636363636367</v>
      </c>
      <c r="I1362" s="17" t="str">
        <f>IFERROR((IF(COUNTIFS(Delivery[Driver ID], Delivery[[#This Row],[Driver ID]]) &lt; 16, "Under Utilized","Utilized")), "")</f>
        <v>Utilized</v>
      </c>
      <c r="J1362" s="1" t="s">
        <v>16</v>
      </c>
      <c r="K1362" s="1" t="s">
        <v>47</v>
      </c>
      <c r="L1362" s="1">
        <v>168</v>
      </c>
      <c r="M1362" s="1">
        <v>12</v>
      </c>
      <c r="N1362" s="1">
        <f>Delivery[[#This Row],[Delivery Time (min)]]-Delivery[[#This Row],[Delays (min)]]</f>
        <v>156</v>
      </c>
      <c r="O1362" s="1" t="str">
        <f>IF(Delivery[[#This Row],[Delays (min)]]&gt;0,"Delayed", "On time")</f>
        <v>Delayed</v>
      </c>
      <c r="P1362" s="1" t="str">
        <f>IF(Delivery[[#This Row],[Delays (min)]]&gt;15, "Extremely Delayed", IF(Delivery[[#This Row],[Delays (min)]]=0, "On time",  "Delayed"))</f>
        <v>Delayed</v>
      </c>
      <c r="Q1362" s="1">
        <f>COUNTA(_xlfn.UNIQUE(Delivery[Driver ID]))</f>
        <v>100</v>
      </c>
      <c r="R1362" s="1" t="s">
        <v>18</v>
      </c>
      <c r="S1362" s="1">
        <f>COUNTA(_xlfn.UNIQUE(Delivery[Route]))</f>
        <v>5</v>
      </c>
      <c r="T1362" s="1" t="s">
        <v>43</v>
      </c>
      <c r="U1362" s="1" t="s">
        <v>27</v>
      </c>
      <c r="V1362" s="1" t="s">
        <v>41</v>
      </c>
      <c r="W1362" s="2">
        <v>45170.634722222225</v>
      </c>
    </row>
    <row r="1363" spans="1:23" ht="15.75" customHeight="1" x14ac:dyDescent="0.35">
      <c r="A1363" s="1">
        <v>2362</v>
      </c>
      <c r="B1363" s="1" t="s">
        <v>1319</v>
      </c>
      <c r="C1363" s="1">
        <f>COUNTA(_xlfn.UNIQUE(Delivery[Delivery City]))</f>
        <v>5</v>
      </c>
      <c r="D1363" s="1" t="s">
        <v>167</v>
      </c>
      <c r="E1363" s="2">
        <v>45172.597222222219</v>
      </c>
      <c r="F1363" s="1" t="s">
        <v>14</v>
      </c>
      <c r="G1363" s="1" t="s">
        <v>78</v>
      </c>
      <c r="H1363" s="20">
        <f>IFERROR(Delivery[[#This Row],[Delivery Time (min)]]/COUNTIFS(Delivery[Driver ID],Delivery[[#This Row],[Driver ID]]),"")</f>
        <v>9.2857142857142865</v>
      </c>
      <c r="I1363" s="17" t="str">
        <f>IFERROR((IF(COUNTIFS(Delivery[Driver ID], Delivery[[#This Row],[Driver ID]]) &lt; 16, "Under Utilized","Utilized")), "")</f>
        <v>Utilized</v>
      </c>
      <c r="J1363" s="1" t="s">
        <v>23</v>
      </c>
      <c r="K1363" s="1" t="s">
        <v>47</v>
      </c>
      <c r="L1363" s="1">
        <v>195</v>
      </c>
      <c r="M1363" s="1">
        <v>23</v>
      </c>
      <c r="N1363" s="1">
        <f>Delivery[[#This Row],[Delivery Time (min)]]-Delivery[[#This Row],[Delays (min)]]</f>
        <v>172</v>
      </c>
      <c r="O1363" s="1" t="str">
        <f>IF(Delivery[[#This Row],[Delays (min)]]&gt;0,"Delayed", "On time")</f>
        <v>Delayed</v>
      </c>
      <c r="P1363" s="1" t="str">
        <f>IF(Delivery[[#This Row],[Delays (min)]]&gt;15, "Extremely Delayed", IF(Delivery[[#This Row],[Delays (min)]]=0, "On time",  "Delayed"))</f>
        <v>Extremely Delayed</v>
      </c>
      <c r="Q1363" s="1">
        <f>COUNTA(_xlfn.UNIQUE(Delivery[Driver ID]))</f>
        <v>100</v>
      </c>
      <c r="R1363" s="1" t="s">
        <v>25</v>
      </c>
      <c r="S1363" s="1">
        <f>COUNTA(_xlfn.UNIQUE(Delivery[Route]))</f>
        <v>5</v>
      </c>
      <c r="T1363" s="1" t="s">
        <v>19</v>
      </c>
      <c r="U1363" s="1" t="s">
        <v>36</v>
      </c>
      <c r="V1363" s="1" t="s">
        <v>37</v>
      </c>
      <c r="W1363" s="2">
        <v>45170.629861111112</v>
      </c>
    </row>
    <row r="1364" spans="1:23" ht="15.75" customHeight="1" x14ac:dyDescent="0.35">
      <c r="A1364" s="1">
        <v>2363</v>
      </c>
      <c r="B1364" s="1" t="s">
        <v>1351</v>
      </c>
      <c r="C1364" s="1">
        <f>COUNTA(_xlfn.UNIQUE(Delivery[Delivery City]))</f>
        <v>5</v>
      </c>
      <c r="D1364" s="1" t="s">
        <v>156</v>
      </c>
      <c r="E1364" s="2">
        <v>45173.412499999999</v>
      </c>
      <c r="F1364" s="1" t="s">
        <v>38</v>
      </c>
      <c r="G1364" s="1" t="s">
        <v>91</v>
      </c>
      <c r="H1364" s="20">
        <f>IFERROR(Delivery[[#This Row],[Delivery Time (min)]]/COUNTIFS(Delivery[Driver ID],Delivery[[#This Row],[Driver ID]]),"")</f>
        <v>7.2352941176470589</v>
      </c>
      <c r="I1364" s="17" t="str">
        <f>IFERROR((IF(COUNTIFS(Delivery[Driver ID], Delivery[[#This Row],[Driver ID]]) &lt; 16, "Under Utilized","Utilized")), "")</f>
        <v>Utilized</v>
      </c>
      <c r="J1364" s="1" t="s">
        <v>23</v>
      </c>
      <c r="K1364" s="1" t="s">
        <v>24</v>
      </c>
      <c r="L1364" s="1">
        <v>123</v>
      </c>
      <c r="M1364" s="1">
        <v>25</v>
      </c>
      <c r="N1364" s="1">
        <f>Delivery[[#This Row],[Delivery Time (min)]]-Delivery[[#This Row],[Delays (min)]]</f>
        <v>98</v>
      </c>
      <c r="O1364" s="1" t="str">
        <f>IF(Delivery[[#This Row],[Delays (min)]]&gt;0,"Delayed", "On time")</f>
        <v>Delayed</v>
      </c>
      <c r="P1364" s="1" t="str">
        <f>IF(Delivery[[#This Row],[Delays (min)]]&gt;15, "Extremely Delayed", IF(Delivery[[#This Row],[Delays (min)]]=0, "On time",  "Delayed"))</f>
        <v>Extremely Delayed</v>
      </c>
      <c r="Q1364" s="1">
        <f>COUNTA(_xlfn.UNIQUE(Delivery[Driver ID]))</f>
        <v>100</v>
      </c>
      <c r="R1364" s="1" t="s">
        <v>18</v>
      </c>
      <c r="S1364" s="1">
        <f>COUNTA(_xlfn.UNIQUE(Delivery[Route]))</f>
        <v>5</v>
      </c>
      <c r="T1364" s="1" t="s">
        <v>43</v>
      </c>
      <c r="U1364" s="1" t="s">
        <v>20</v>
      </c>
      <c r="V1364" s="1" t="s">
        <v>37</v>
      </c>
      <c r="W1364" s="2">
        <v>45170.54583333333</v>
      </c>
    </row>
    <row r="1365" spans="1:23" ht="15.75" customHeight="1" x14ac:dyDescent="0.35">
      <c r="A1365" s="1">
        <v>2364</v>
      </c>
      <c r="B1365" s="1" t="s">
        <v>1352</v>
      </c>
      <c r="C1365" s="1">
        <f>COUNTA(_xlfn.UNIQUE(Delivery[Delivery City]))</f>
        <v>5</v>
      </c>
      <c r="D1365" s="1" t="s">
        <v>154</v>
      </c>
      <c r="E1365" s="2">
        <v>45175.676388888889</v>
      </c>
      <c r="F1365" s="1" t="s">
        <v>38</v>
      </c>
      <c r="G1365" s="1" t="s">
        <v>92</v>
      </c>
      <c r="H1365" s="20">
        <f>IFERROR(Delivery[[#This Row],[Delivery Time (min)]]/COUNTIFS(Delivery[Driver ID],Delivery[[#This Row],[Driver ID]]),"")</f>
        <v>15.538461538461538</v>
      </c>
      <c r="I1365" s="17" t="str">
        <f>IFERROR((IF(COUNTIFS(Delivery[Driver ID], Delivery[[#This Row],[Driver ID]]) &lt; 16, "Under Utilized","Utilized")), "")</f>
        <v>Under Utilized</v>
      </c>
      <c r="J1365" s="1" t="s">
        <v>16</v>
      </c>
      <c r="K1365" s="1" t="s">
        <v>29</v>
      </c>
      <c r="L1365" s="1">
        <v>202</v>
      </c>
      <c r="M1365" s="1">
        <v>6</v>
      </c>
      <c r="N1365" s="1">
        <f>Delivery[[#This Row],[Delivery Time (min)]]-Delivery[[#This Row],[Delays (min)]]</f>
        <v>196</v>
      </c>
      <c r="O1365" s="1" t="str">
        <f>IF(Delivery[[#This Row],[Delays (min)]]&gt;0,"Delayed", "On time")</f>
        <v>Delayed</v>
      </c>
      <c r="P1365" s="1" t="str">
        <f>IF(Delivery[[#This Row],[Delays (min)]]&gt;15, "Extremely Delayed", IF(Delivery[[#This Row],[Delays (min)]]=0, "On time",  "Delayed"))</f>
        <v>Delayed</v>
      </c>
      <c r="Q1365" s="1">
        <f>COUNTA(_xlfn.UNIQUE(Delivery[Driver ID]))</f>
        <v>100</v>
      </c>
      <c r="R1365" s="1" t="s">
        <v>30</v>
      </c>
      <c r="S1365" s="1">
        <f>COUNTA(_xlfn.UNIQUE(Delivery[Route]))</f>
        <v>5</v>
      </c>
      <c r="T1365" s="1" t="s">
        <v>43</v>
      </c>
      <c r="U1365" s="1" t="s">
        <v>36</v>
      </c>
      <c r="V1365" s="1" t="s">
        <v>21</v>
      </c>
      <c r="W1365" s="2">
        <v>45170.65625</v>
      </c>
    </row>
    <row r="1366" spans="1:23" ht="15.75" customHeight="1" x14ac:dyDescent="0.35">
      <c r="A1366" s="1">
        <v>2365</v>
      </c>
      <c r="B1366" s="1" t="s">
        <v>769</v>
      </c>
      <c r="C1366" s="1">
        <f>COUNTA(_xlfn.UNIQUE(Delivery[Delivery City]))</f>
        <v>5</v>
      </c>
      <c r="D1366" s="1" t="s">
        <v>159</v>
      </c>
      <c r="E1366" s="2">
        <v>45171.354861111111</v>
      </c>
      <c r="F1366" s="1" t="s">
        <v>14</v>
      </c>
      <c r="G1366" s="1" t="s">
        <v>73</v>
      </c>
      <c r="H1366" s="20">
        <f>IFERROR(Delivery[[#This Row],[Delivery Time (min)]]/COUNTIFS(Delivery[Driver ID],Delivery[[#This Row],[Driver ID]]),"")</f>
        <v>14.222222222222221</v>
      </c>
      <c r="I1366" s="17" t="str">
        <f>IFERROR((IF(COUNTIFS(Delivery[Driver ID], Delivery[[#This Row],[Driver ID]]) &lt; 16, "Under Utilized","Utilized")), "")</f>
        <v>Under Utilized</v>
      </c>
      <c r="J1366" s="1" t="s">
        <v>23</v>
      </c>
      <c r="K1366" s="1" t="s">
        <v>35</v>
      </c>
      <c r="L1366" s="1">
        <v>128</v>
      </c>
      <c r="M1366" s="1">
        <v>18</v>
      </c>
      <c r="N1366" s="1">
        <f>Delivery[[#This Row],[Delivery Time (min)]]-Delivery[[#This Row],[Delays (min)]]</f>
        <v>110</v>
      </c>
      <c r="O1366" s="1" t="str">
        <f>IF(Delivery[[#This Row],[Delays (min)]]&gt;0,"Delayed", "On time")</f>
        <v>Delayed</v>
      </c>
      <c r="P1366" s="1" t="str">
        <f>IF(Delivery[[#This Row],[Delays (min)]]&gt;15, "Extremely Delayed", IF(Delivery[[#This Row],[Delays (min)]]=0, "On time",  "Delayed"))</f>
        <v>Extremely Delayed</v>
      </c>
      <c r="Q1366" s="1">
        <f>COUNTA(_xlfn.UNIQUE(Delivery[Driver ID]))</f>
        <v>100</v>
      </c>
      <c r="R1366" s="1" t="s">
        <v>30</v>
      </c>
      <c r="S1366" s="1">
        <f>COUNTA(_xlfn.UNIQUE(Delivery[Route]))</f>
        <v>5</v>
      </c>
      <c r="T1366" s="1" t="s">
        <v>43</v>
      </c>
      <c r="U1366" s="1" t="s">
        <v>20</v>
      </c>
      <c r="V1366" s="1" t="s">
        <v>21</v>
      </c>
      <c r="W1366" s="2">
        <v>45170.477777777778</v>
      </c>
    </row>
    <row r="1367" spans="1:23" ht="15.75" customHeight="1" x14ac:dyDescent="0.35">
      <c r="A1367" s="1">
        <v>2366</v>
      </c>
      <c r="B1367" s="1" t="s">
        <v>1353</v>
      </c>
      <c r="C1367" s="1">
        <f>COUNTA(_xlfn.UNIQUE(Delivery[Delivery City]))</f>
        <v>5</v>
      </c>
      <c r="D1367" s="1" t="s">
        <v>156</v>
      </c>
      <c r="E1367" s="2">
        <v>45175.429166666669</v>
      </c>
      <c r="F1367" s="1" t="s">
        <v>38</v>
      </c>
      <c r="G1367" s="1" t="s">
        <v>104</v>
      </c>
      <c r="H1367" s="20">
        <f>IFERROR(Delivery[[#This Row],[Delivery Time (min)]]/COUNTIFS(Delivery[Driver ID],Delivery[[#This Row],[Driver ID]]),"")</f>
        <v>6.3809523809523814</v>
      </c>
      <c r="I1367" s="17" t="str">
        <f>IFERROR((IF(COUNTIFS(Delivery[Driver ID], Delivery[[#This Row],[Driver ID]]) &lt; 16, "Under Utilized","Utilized")), "")</f>
        <v>Utilized</v>
      </c>
      <c r="J1367" s="1" t="s">
        <v>34</v>
      </c>
      <c r="K1367" s="1" t="s">
        <v>24</v>
      </c>
      <c r="L1367" s="1">
        <v>134</v>
      </c>
      <c r="M1367" s="1">
        <v>22</v>
      </c>
      <c r="N1367" s="1">
        <f>Delivery[[#This Row],[Delivery Time (min)]]-Delivery[[#This Row],[Delays (min)]]</f>
        <v>112</v>
      </c>
      <c r="O1367" s="1" t="str">
        <f>IF(Delivery[[#This Row],[Delays (min)]]&gt;0,"Delayed", "On time")</f>
        <v>Delayed</v>
      </c>
      <c r="P1367" s="1" t="str">
        <f>IF(Delivery[[#This Row],[Delays (min)]]&gt;15, "Extremely Delayed", IF(Delivery[[#This Row],[Delays (min)]]=0, "On time",  "Delayed"))</f>
        <v>Extremely Delayed</v>
      </c>
      <c r="Q1367" s="1">
        <f>COUNTA(_xlfn.UNIQUE(Delivery[Driver ID]))</f>
        <v>100</v>
      </c>
      <c r="R1367" s="1" t="s">
        <v>18</v>
      </c>
      <c r="S1367" s="1">
        <f>COUNTA(_xlfn.UNIQUE(Delivery[Route]))</f>
        <v>5</v>
      </c>
      <c r="T1367" s="1" t="s">
        <v>26</v>
      </c>
      <c r="U1367" s="1" t="s">
        <v>27</v>
      </c>
      <c r="V1367" s="1" t="s">
        <v>21</v>
      </c>
      <c r="W1367" s="2">
        <v>45170.616666666669</v>
      </c>
    </row>
    <row r="1368" spans="1:23" ht="15.75" customHeight="1" x14ac:dyDescent="0.35">
      <c r="A1368" s="1">
        <v>2367</v>
      </c>
      <c r="B1368" s="1" t="s">
        <v>1354</v>
      </c>
      <c r="C1368" s="1">
        <f>COUNTA(_xlfn.UNIQUE(Delivery[Delivery City]))</f>
        <v>5</v>
      </c>
      <c r="D1368" s="1" t="s">
        <v>167</v>
      </c>
      <c r="E1368" s="2">
        <v>45171.550694444442</v>
      </c>
      <c r="F1368" s="1" t="s">
        <v>38</v>
      </c>
      <c r="G1368" s="1" t="s">
        <v>102</v>
      </c>
      <c r="H1368" s="20">
        <f>IFERROR(Delivery[[#This Row],[Delivery Time (min)]]/COUNTIFS(Delivery[Driver ID],Delivery[[#This Row],[Driver ID]]),"")</f>
        <v>10.857142857142858</v>
      </c>
      <c r="I1368" s="17" t="str">
        <f>IFERROR((IF(COUNTIFS(Delivery[Driver ID], Delivery[[#This Row],[Driver ID]]) &lt; 16, "Under Utilized","Utilized")), "")</f>
        <v>Under Utilized</v>
      </c>
      <c r="J1368" s="1" t="s">
        <v>23</v>
      </c>
      <c r="K1368" s="1" t="s">
        <v>47</v>
      </c>
      <c r="L1368" s="1">
        <v>152</v>
      </c>
      <c r="M1368" s="1">
        <v>22</v>
      </c>
      <c r="N1368" s="1">
        <f>Delivery[[#This Row],[Delivery Time (min)]]-Delivery[[#This Row],[Delays (min)]]</f>
        <v>130</v>
      </c>
      <c r="O1368" s="1" t="str">
        <f>IF(Delivery[[#This Row],[Delays (min)]]&gt;0,"Delayed", "On time")</f>
        <v>Delayed</v>
      </c>
      <c r="P1368" s="1" t="str">
        <f>IF(Delivery[[#This Row],[Delays (min)]]&gt;15, "Extremely Delayed", IF(Delivery[[#This Row],[Delays (min)]]=0, "On time",  "Delayed"))</f>
        <v>Extremely Delayed</v>
      </c>
      <c r="Q1368" s="1">
        <f>COUNTA(_xlfn.UNIQUE(Delivery[Driver ID]))</f>
        <v>100</v>
      </c>
      <c r="R1368" s="1" t="s">
        <v>25</v>
      </c>
      <c r="S1368" s="1">
        <f>COUNTA(_xlfn.UNIQUE(Delivery[Route]))</f>
        <v>5</v>
      </c>
      <c r="T1368" s="1" t="s">
        <v>32</v>
      </c>
      <c r="U1368" s="1" t="s">
        <v>36</v>
      </c>
      <c r="V1368" s="1" t="s">
        <v>37</v>
      </c>
      <c r="W1368" s="2">
        <v>45170.443055555559</v>
      </c>
    </row>
    <row r="1369" spans="1:23" ht="15.75" customHeight="1" x14ac:dyDescent="0.35">
      <c r="A1369" s="1">
        <v>2368</v>
      </c>
      <c r="B1369" s="1" t="s">
        <v>795</v>
      </c>
      <c r="C1369" s="1">
        <f>COUNTA(_xlfn.UNIQUE(Delivery[Delivery City]))</f>
        <v>5</v>
      </c>
      <c r="D1369" s="1" t="s">
        <v>159</v>
      </c>
      <c r="E1369" s="2">
        <v>45170.447222222225</v>
      </c>
      <c r="F1369" s="1" t="s">
        <v>38</v>
      </c>
      <c r="G1369" s="1" t="s">
        <v>96</v>
      </c>
      <c r="H1369" s="20">
        <f>IFERROR(Delivery[[#This Row],[Delivery Time (min)]]/COUNTIFS(Delivery[Driver ID],Delivery[[#This Row],[Driver ID]]),"")</f>
        <v>13.235294117647058</v>
      </c>
      <c r="I1369" s="17" t="str">
        <f>IFERROR((IF(COUNTIFS(Delivery[Driver ID], Delivery[[#This Row],[Driver ID]]) &lt; 16, "Under Utilized","Utilized")), "")</f>
        <v>Utilized</v>
      </c>
      <c r="J1369" s="1" t="s">
        <v>34</v>
      </c>
      <c r="K1369" s="1" t="s">
        <v>29</v>
      </c>
      <c r="L1369" s="1">
        <v>225</v>
      </c>
      <c r="M1369" s="1">
        <v>19</v>
      </c>
      <c r="N1369" s="1">
        <f>Delivery[[#This Row],[Delivery Time (min)]]-Delivery[[#This Row],[Delays (min)]]</f>
        <v>206</v>
      </c>
      <c r="O1369" s="1" t="str">
        <f>IF(Delivery[[#This Row],[Delays (min)]]&gt;0,"Delayed", "On time")</f>
        <v>Delayed</v>
      </c>
      <c r="P1369" s="1" t="str">
        <f>IF(Delivery[[#This Row],[Delays (min)]]&gt;15, "Extremely Delayed", IF(Delivery[[#This Row],[Delays (min)]]=0, "On time",  "Delayed"))</f>
        <v>Extremely Delayed</v>
      </c>
      <c r="Q1369" s="1">
        <f>COUNTA(_xlfn.UNIQUE(Delivery[Driver ID]))</f>
        <v>100</v>
      </c>
      <c r="R1369" s="1" t="s">
        <v>30</v>
      </c>
      <c r="S1369" s="1">
        <f>COUNTA(_xlfn.UNIQUE(Delivery[Route]))</f>
        <v>5</v>
      </c>
      <c r="T1369" s="1" t="s">
        <v>26</v>
      </c>
      <c r="U1369" s="1" t="s">
        <v>27</v>
      </c>
      <c r="V1369" s="1" t="s">
        <v>21</v>
      </c>
      <c r="W1369" s="2">
        <v>45170.621527777781</v>
      </c>
    </row>
    <row r="1370" spans="1:23" ht="15.75" customHeight="1" x14ac:dyDescent="0.35">
      <c r="A1370" s="1">
        <v>2369</v>
      </c>
      <c r="B1370" s="1" t="s">
        <v>1355</v>
      </c>
      <c r="C1370" s="1">
        <f>COUNTA(_xlfn.UNIQUE(Delivery[Delivery City]))</f>
        <v>5</v>
      </c>
      <c r="D1370" s="1" t="s">
        <v>167</v>
      </c>
      <c r="E1370" s="2">
        <v>45173.365972222222</v>
      </c>
      <c r="F1370" s="1" t="s">
        <v>38</v>
      </c>
      <c r="G1370" s="1" t="s">
        <v>103</v>
      </c>
      <c r="H1370" s="20">
        <f>IFERROR(Delivery[[#This Row],[Delivery Time (min)]]/COUNTIFS(Delivery[Driver ID],Delivery[[#This Row],[Driver ID]]),"")</f>
        <v>10.35</v>
      </c>
      <c r="I1370" s="17" t="str">
        <f>IFERROR((IF(COUNTIFS(Delivery[Driver ID], Delivery[[#This Row],[Driver ID]]) &lt; 16, "Under Utilized","Utilized")), "")</f>
        <v>Utilized</v>
      </c>
      <c r="J1370" s="1" t="s">
        <v>16</v>
      </c>
      <c r="K1370" s="1" t="s">
        <v>24</v>
      </c>
      <c r="L1370" s="1">
        <v>207</v>
      </c>
      <c r="M1370" s="1">
        <v>2</v>
      </c>
      <c r="N1370" s="1">
        <f>Delivery[[#This Row],[Delivery Time (min)]]-Delivery[[#This Row],[Delays (min)]]</f>
        <v>205</v>
      </c>
      <c r="O1370" s="1" t="str">
        <f>IF(Delivery[[#This Row],[Delays (min)]]&gt;0,"Delayed", "On time")</f>
        <v>Delayed</v>
      </c>
      <c r="P1370" s="1" t="str">
        <f>IF(Delivery[[#This Row],[Delays (min)]]&gt;15, "Extremely Delayed", IF(Delivery[[#This Row],[Delays (min)]]=0, "On time",  "Delayed"))</f>
        <v>Delayed</v>
      </c>
      <c r="Q1370" s="1">
        <f>COUNTA(_xlfn.UNIQUE(Delivery[Driver ID]))</f>
        <v>100</v>
      </c>
      <c r="R1370" s="1" t="s">
        <v>25</v>
      </c>
      <c r="S1370" s="1">
        <f>COUNTA(_xlfn.UNIQUE(Delivery[Route]))</f>
        <v>5</v>
      </c>
      <c r="T1370" s="1" t="s">
        <v>40</v>
      </c>
      <c r="U1370" s="1" t="s">
        <v>27</v>
      </c>
      <c r="V1370" s="1" t="s">
        <v>41</v>
      </c>
      <c r="W1370" s="2">
        <v>45170.734027777777</v>
      </c>
    </row>
    <row r="1371" spans="1:23" ht="15.75" customHeight="1" x14ac:dyDescent="0.35">
      <c r="A1371" s="1">
        <v>2370</v>
      </c>
      <c r="B1371" s="1" t="s">
        <v>1356</v>
      </c>
      <c r="C1371" s="1">
        <f>COUNTA(_xlfn.UNIQUE(Delivery[Delivery City]))</f>
        <v>5</v>
      </c>
      <c r="D1371" s="1" t="s">
        <v>156</v>
      </c>
      <c r="E1371" s="2">
        <v>45172.588888888888</v>
      </c>
      <c r="F1371" s="1" t="s">
        <v>38</v>
      </c>
      <c r="G1371" s="1" t="s">
        <v>124</v>
      </c>
      <c r="H1371" s="20">
        <f>IFERROR(Delivery[[#This Row],[Delivery Time (min)]]/COUNTIFS(Delivery[Driver ID],Delivery[[#This Row],[Driver ID]]),"")</f>
        <v>10.454545454545455</v>
      </c>
      <c r="I1371" s="17" t="str">
        <f>IFERROR((IF(COUNTIFS(Delivery[Driver ID], Delivery[[#This Row],[Driver ID]]) &lt; 16, "Under Utilized","Utilized")), "")</f>
        <v>Utilized</v>
      </c>
      <c r="J1371" s="1" t="s">
        <v>34</v>
      </c>
      <c r="K1371" s="1" t="s">
        <v>17</v>
      </c>
      <c r="L1371" s="1">
        <v>230</v>
      </c>
      <c r="M1371" s="1">
        <v>12</v>
      </c>
      <c r="N1371" s="1">
        <f>Delivery[[#This Row],[Delivery Time (min)]]-Delivery[[#This Row],[Delays (min)]]</f>
        <v>218</v>
      </c>
      <c r="O1371" s="1" t="str">
        <f>IF(Delivery[[#This Row],[Delays (min)]]&gt;0,"Delayed", "On time")</f>
        <v>Delayed</v>
      </c>
      <c r="P1371" s="1" t="str">
        <f>IF(Delivery[[#This Row],[Delays (min)]]&gt;15, "Extremely Delayed", IF(Delivery[[#This Row],[Delays (min)]]=0, "On time",  "Delayed"))</f>
        <v>Delayed</v>
      </c>
      <c r="Q1371" s="1">
        <f>COUNTA(_xlfn.UNIQUE(Delivery[Driver ID]))</f>
        <v>100</v>
      </c>
      <c r="R1371" s="1" t="s">
        <v>30</v>
      </c>
      <c r="S1371" s="1">
        <f>COUNTA(_xlfn.UNIQUE(Delivery[Route]))</f>
        <v>5</v>
      </c>
      <c r="T1371" s="1" t="s">
        <v>19</v>
      </c>
      <c r="U1371" s="1" t="s">
        <v>20</v>
      </c>
      <c r="V1371" s="1" t="s">
        <v>41</v>
      </c>
      <c r="W1371" s="2">
        <v>45170.691666666666</v>
      </c>
    </row>
    <row r="1372" spans="1:23" ht="15.75" customHeight="1" x14ac:dyDescent="0.35">
      <c r="A1372" s="1">
        <v>2371</v>
      </c>
      <c r="B1372" s="1" t="s">
        <v>1357</v>
      </c>
      <c r="C1372" s="1">
        <f>COUNTA(_xlfn.UNIQUE(Delivery[Delivery City]))</f>
        <v>5</v>
      </c>
      <c r="D1372" s="1" t="s">
        <v>167</v>
      </c>
      <c r="E1372" s="2">
        <v>45171.415972222225</v>
      </c>
      <c r="F1372" s="1" t="s">
        <v>14</v>
      </c>
      <c r="G1372" s="1" t="s">
        <v>49</v>
      </c>
      <c r="H1372" s="20">
        <f>IFERROR(Delivery[[#This Row],[Delivery Time (min)]]/COUNTIFS(Delivery[Driver ID],Delivery[[#This Row],[Driver ID]]),"")</f>
        <v>8.9166666666666661</v>
      </c>
      <c r="I1372" s="17" t="str">
        <f>IFERROR((IF(COUNTIFS(Delivery[Driver ID], Delivery[[#This Row],[Driver ID]]) &lt; 16, "Under Utilized","Utilized")), "")</f>
        <v>Under Utilized</v>
      </c>
      <c r="J1372" s="1" t="s">
        <v>16</v>
      </c>
      <c r="K1372" s="1" t="s">
        <v>47</v>
      </c>
      <c r="L1372" s="1">
        <v>107</v>
      </c>
      <c r="M1372" s="1">
        <v>24</v>
      </c>
      <c r="N1372" s="1">
        <f>Delivery[[#This Row],[Delivery Time (min)]]-Delivery[[#This Row],[Delays (min)]]</f>
        <v>83</v>
      </c>
      <c r="O1372" s="1" t="str">
        <f>IF(Delivery[[#This Row],[Delays (min)]]&gt;0,"Delayed", "On time")</f>
        <v>Delayed</v>
      </c>
      <c r="P1372" s="1" t="str">
        <f>IF(Delivery[[#This Row],[Delays (min)]]&gt;15, "Extremely Delayed", IF(Delivery[[#This Row],[Delays (min)]]=0, "On time",  "Delayed"))</f>
        <v>Extremely Delayed</v>
      </c>
      <c r="Q1372" s="1">
        <f>COUNTA(_xlfn.UNIQUE(Delivery[Driver ID]))</f>
        <v>100</v>
      </c>
      <c r="R1372" s="1" t="s">
        <v>30</v>
      </c>
      <c r="S1372" s="1">
        <f>COUNTA(_xlfn.UNIQUE(Delivery[Route]))</f>
        <v>5</v>
      </c>
      <c r="T1372" s="1" t="s">
        <v>43</v>
      </c>
      <c r="U1372" s="1" t="s">
        <v>20</v>
      </c>
      <c r="V1372" s="1" t="s">
        <v>37</v>
      </c>
      <c r="W1372" s="2">
        <v>45170.506249999999</v>
      </c>
    </row>
    <row r="1373" spans="1:23" ht="15.75" customHeight="1" x14ac:dyDescent="0.35">
      <c r="A1373" s="1">
        <v>2372</v>
      </c>
      <c r="B1373" s="1" t="s">
        <v>1358</v>
      </c>
      <c r="C1373" s="1">
        <f>COUNTA(_xlfn.UNIQUE(Delivery[Delivery City]))</f>
        <v>5</v>
      </c>
      <c r="D1373" s="1" t="s">
        <v>167</v>
      </c>
      <c r="E1373" s="2">
        <v>45172.635416666664</v>
      </c>
      <c r="F1373" s="1" t="s">
        <v>38</v>
      </c>
      <c r="G1373" s="1" t="s">
        <v>136</v>
      </c>
      <c r="H1373" s="20">
        <f>IFERROR(Delivery[[#This Row],[Delivery Time (min)]]/COUNTIFS(Delivery[Driver ID],Delivery[[#This Row],[Driver ID]]),"")</f>
        <v>17.5</v>
      </c>
      <c r="I1373" s="17" t="str">
        <f>IFERROR((IF(COUNTIFS(Delivery[Driver ID], Delivery[[#This Row],[Driver ID]]) &lt; 16, "Under Utilized","Utilized")), "")</f>
        <v>Under Utilized</v>
      </c>
      <c r="J1373" s="1" t="s">
        <v>16</v>
      </c>
      <c r="K1373" s="1" t="s">
        <v>24</v>
      </c>
      <c r="L1373" s="1">
        <v>210</v>
      </c>
      <c r="M1373" s="1">
        <v>21</v>
      </c>
      <c r="N1373" s="1">
        <f>Delivery[[#This Row],[Delivery Time (min)]]-Delivery[[#This Row],[Delays (min)]]</f>
        <v>189</v>
      </c>
      <c r="O1373" s="1" t="str">
        <f>IF(Delivery[[#This Row],[Delays (min)]]&gt;0,"Delayed", "On time")</f>
        <v>Delayed</v>
      </c>
      <c r="P1373" s="1" t="str">
        <f>IF(Delivery[[#This Row],[Delays (min)]]&gt;15, "Extremely Delayed", IF(Delivery[[#This Row],[Delays (min)]]=0, "On time",  "Delayed"))</f>
        <v>Extremely Delayed</v>
      </c>
      <c r="Q1373" s="1">
        <f>COUNTA(_xlfn.UNIQUE(Delivery[Driver ID]))</f>
        <v>100</v>
      </c>
      <c r="R1373" s="1" t="s">
        <v>25</v>
      </c>
      <c r="S1373" s="1">
        <f>COUNTA(_xlfn.UNIQUE(Delivery[Route]))</f>
        <v>5</v>
      </c>
      <c r="T1373" s="1" t="s">
        <v>40</v>
      </c>
      <c r="U1373" s="1" t="s">
        <v>20</v>
      </c>
      <c r="V1373" s="1" t="s">
        <v>21</v>
      </c>
      <c r="W1373" s="2">
        <v>45170.604166666664</v>
      </c>
    </row>
    <row r="1374" spans="1:23" ht="15.75" customHeight="1" x14ac:dyDescent="0.35">
      <c r="A1374" s="1">
        <v>2373</v>
      </c>
      <c r="B1374" s="1" t="s">
        <v>1359</v>
      </c>
      <c r="C1374" s="1">
        <f>COUNTA(_xlfn.UNIQUE(Delivery[Delivery City]))</f>
        <v>5</v>
      </c>
      <c r="D1374" s="1" t="s">
        <v>159</v>
      </c>
      <c r="E1374" s="2">
        <v>45172.646527777775</v>
      </c>
      <c r="F1374" s="1" t="s">
        <v>38</v>
      </c>
      <c r="G1374" s="1" t="s">
        <v>71</v>
      </c>
      <c r="H1374" s="20">
        <f>IFERROR(Delivery[[#This Row],[Delivery Time (min)]]/COUNTIFS(Delivery[Driver ID],Delivery[[#This Row],[Driver ID]]),"")</f>
        <v>8.2799999999999994</v>
      </c>
      <c r="I1374" s="17" t="str">
        <f>IFERROR((IF(COUNTIFS(Delivery[Driver ID], Delivery[[#This Row],[Driver ID]]) &lt; 16, "Under Utilized","Utilized")), "")</f>
        <v>Utilized</v>
      </c>
      <c r="J1374" s="1" t="s">
        <v>23</v>
      </c>
      <c r="K1374" s="1" t="s">
        <v>47</v>
      </c>
      <c r="L1374" s="1">
        <v>207</v>
      </c>
      <c r="M1374" s="1">
        <v>22</v>
      </c>
      <c r="N1374" s="1">
        <f>Delivery[[#This Row],[Delivery Time (min)]]-Delivery[[#This Row],[Delays (min)]]</f>
        <v>185</v>
      </c>
      <c r="O1374" s="1" t="str">
        <f>IF(Delivery[[#This Row],[Delays (min)]]&gt;0,"Delayed", "On time")</f>
        <v>Delayed</v>
      </c>
      <c r="P1374" s="1" t="str">
        <f>IF(Delivery[[#This Row],[Delays (min)]]&gt;15, "Extremely Delayed", IF(Delivery[[#This Row],[Delays (min)]]=0, "On time",  "Delayed"))</f>
        <v>Extremely Delayed</v>
      </c>
      <c r="Q1374" s="1">
        <f>COUNTA(_xlfn.UNIQUE(Delivery[Driver ID]))</f>
        <v>100</v>
      </c>
      <c r="R1374" s="1" t="s">
        <v>18</v>
      </c>
      <c r="S1374" s="1">
        <f>COUNTA(_xlfn.UNIQUE(Delivery[Route]))</f>
        <v>5</v>
      </c>
      <c r="T1374" s="1" t="s">
        <v>32</v>
      </c>
      <c r="U1374" s="1" t="s">
        <v>36</v>
      </c>
      <c r="V1374" s="1" t="s">
        <v>21</v>
      </c>
      <c r="W1374" s="2">
        <v>45170.556250000001</v>
      </c>
    </row>
    <row r="1375" spans="1:23" ht="15.75" customHeight="1" x14ac:dyDescent="0.35">
      <c r="A1375" s="1">
        <v>2374</v>
      </c>
      <c r="B1375" s="1" t="s">
        <v>550</v>
      </c>
      <c r="C1375" s="1">
        <f>COUNTA(_xlfn.UNIQUE(Delivery[Delivery City]))</f>
        <v>5</v>
      </c>
      <c r="D1375" s="1" t="s">
        <v>154</v>
      </c>
      <c r="E1375" s="2">
        <v>45174.617361111108</v>
      </c>
      <c r="F1375" s="1" t="s">
        <v>38</v>
      </c>
      <c r="G1375" s="1" t="s">
        <v>133</v>
      </c>
      <c r="H1375" s="20">
        <f>IFERROR(Delivery[[#This Row],[Delivery Time (min)]]/COUNTIFS(Delivery[Driver ID],Delivery[[#This Row],[Driver ID]]),"")</f>
        <v>10.4375</v>
      </c>
      <c r="I1375" s="17" t="str">
        <f>IFERROR((IF(COUNTIFS(Delivery[Driver ID], Delivery[[#This Row],[Driver ID]]) &lt; 16, "Under Utilized","Utilized")), "")</f>
        <v>Utilized</v>
      </c>
      <c r="J1375" s="1" t="s">
        <v>16</v>
      </c>
      <c r="K1375" s="1" t="s">
        <v>35</v>
      </c>
      <c r="L1375" s="1">
        <v>167</v>
      </c>
      <c r="M1375" s="1">
        <v>7</v>
      </c>
      <c r="N1375" s="1">
        <f>Delivery[[#This Row],[Delivery Time (min)]]-Delivery[[#This Row],[Delays (min)]]</f>
        <v>160</v>
      </c>
      <c r="O1375" s="1" t="str">
        <f>IF(Delivery[[#This Row],[Delays (min)]]&gt;0,"Delayed", "On time")</f>
        <v>Delayed</v>
      </c>
      <c r="P1375" s="1" t="str">
        <f>IF(Delivery[[#This Row],[Delays (min)]]&gt;15, "Extremely Delayed", IF(Delivery[[#This Row],[Delays (min)]]=0, "On time",  "Delayed"))</f>
        <v>Delayed</v>
      </c>
      <c r="Q1375" s="1">
        <f>COUNTA(_xlfn.UNIQUE(Delivery[Driver ID]))</f>
        <v>100</v>
      </c>
      <c r="R1375" s="1" t="s">
        <v>18</v>
      </c>
      <c r="S1375" s="1">
        <f>COUNTA(_xlfn.UNIQUE(Delivery[Route]))</f>
        <v>5</v>
      </c>
      <c r="T1375" s="1" t="s">
        <v>40</v>
      </c>
      <c r="U1375" s="1" t="s">
        <v>27</v>
      </c>
      <c r="V1375" s="1" t="s">
        <v>37</v>
      </c>
      <c r="W1375" s="2">
        <v>45170.73541666667</v>
      </c>
    </row>
    <row r="1376" spans="1:23" ht="15.75" customHeight="1" x14ac:dyDescent="0.35">
      <c r="A1376" s="1">
        <v>2375</v>
      </c>
      <c r="B1376" s="1" t="s">
        <v>1360</v>
      </c>
      <c r="C1376" s="1">
        <f>COUNTA(_xlfn.UNIQUE(Delivery[Delivery City]))</f>
        <v>5</v>
      </c>
      <c r="D1376" s="1" t="s">
        <v>159</v>
      </c>
      <c r="E1376" s="2">
        <v>45173.695138888892</v>
      </c>
      <c r="F1376" s="1" t="s">
        <v>14</v>
      </c>
      <c r="G1376" s="1" t="s">
        <v>45</v>
      </c>
      <c r="H1376" s="20">
        <f>IFERROR(Delivery[[#This Row],[Delivery Time (min)]]/COUNTIFS(Delivery[Driver ID],Delivery[[#This Row],[Driver ID]]),"")</f>
        <v>11</v>
      </c>
      <c r="I1376" s="17" t="str">
        <f>IFERROR((IF(COUNTIFS(Delivery[Driver ID], Delivery[[#This Row],[Driver ID]]) &lt; 16, "Under Utilized","Utilized")), "")</f>
        <v>Utilized</v>
      </c>
      <c r="J1376" s="1" t="s">
        <v>34</v>
      </c>
      <c r="K1376" s="1" t="s">
        <v>17</v>
      </c>
      <c r="L1376" s="1">
        <v>176</v>
      </c>
      <c r="M1376" s="1">
        <v>15</v>
      </c>
      <c r="N1376" s="1">
        <f>Delivery[[#This Row],[Delivery Time (min)]]-Delivery[[#This Row],[Delays (min)]]</f>
        <v>161</v>
      </c>
      <c r="O1376" s="1" t="str">
        <f>IF(Delivery[[#This Row],[Delays (min)]]&gt;0,"Delayed", "On time")</f>
        <v>Delayed</v>
      </c>
      <c r="P1376" s="1" t="str">
        <f>IF(Delivery[[#This Row],[Delays (min)]]&gt;15, "Extremely Delayed", IF(Delivery[[#This Row],[Delays (min)]]=0, "On time",  "Delayed"))</f>
        <v>Delayed</v>
      </c>
      <c r="Q1376" s="1">
        <f>COUNTA(_xlfn.UNIQUE(Delivery[Driver ID]))</f>
        <v>100</v>
      </c>
      <c r="R1376" s="1" t="s">
        <v>30</v>
      </c>
      <c r="S1376" s="1">
        <f>COUNTA(_xlfn.UNIQUE(Delivery[Route]))</f>
        <v>5</v>
      </c>
      <c r="T1376" s="1" t="s">
        <v>19</v>
      </c>
      <c r="U1376" s="1" t="s">
        <v>27</v>
      </c>
      <c r="V1376" s="1" t="s">
        <v>37</v>
      </c>
      <c r="W1376" s="2">
        <v>45170.693055555559</v>
      </c>
    </row>
    <row r="1377" spans="1:23" ht="15.75" customHeight="1" x14ac:dyDescent="0.35">
      <c r="A1377" s="1">
        <v>2376</v>
      </c>
      <c r="B1377" s="1" t="s">
        <v>1361</v>
      </c>
      <c r="C1377" s="1">
        <f>COUNTA(_xlfn.UNIQUE(Delivery[Delivery City]))</f>
        <v>5</v>
      </c>
      <c r="D1377" s="1" t="s">
        <v>154</v>
      </c>
      <c r="E1377" s="2">
        <v>45175.565972222219</v>
      </c>
      <c r="F1377" s="1" t="s">
        <v>14</v>
      </c>
      <c r="G1377" s="1" t="s">
        <v>66</v>
      </c>
      <c r="H1377" s="20">
        <f>IFERROR(Delivery[[#This Row],[Delivery Time (min)]]/COUNTIFS(Delivery[Driver ID],Delivery[[#This Row],[Driver ID]]),"")</f>
        <v>17.615384615384617</v>
      </c>
      <c r="I1377" s="17" t="str">
        <f>IFERROR((IF(COUNTIFS(Delivery[Driver ID], Delivery[[#This Row],[Driver ID]]) &lt; 16, "Under Utilized","Utilized")), "")</f>
        <v>Under Utilized</v>
      </c>
      <c r="J1377" s="1" t="s">
        <v>16</v>
      </c>
      <c r="K1377" s="1" t="s">
        <v>17</v>
      </c>
      <c r="L1377" s="1">
        <v>229</v>
      </c>
      <c r="M1377" s="1">
        <v>2</v>
      </c>
      <c r="N1377" s="1">
        <f>Delivery[[#This Row],[Delivery Time (min)]]-Delivery[[#This Row],[Delays (min)]]</f>
        <v>227</v>
      </c>
      <c r="O1377" s="1" t="str">
        <f>IF(Delivery[[#This Row],[Delays (min)]]&gt;0,"Delayed", "On time")</f>
        <v>Delayed</v>
      </c>
      <c r="P1377" s="1" t="str">
        <f>IF(Delivery[[#This Row],[Delays (min)]]&gt;15, "Extremely Delayed", IF(Delivery[[#This Row],[Delays (min)]]=0, "On time",  "Delayed"))</f>
        <v>Delayed</v>
      </c>
      <c r="Q1377" s="1">
        <f>COUNTA(_xlfn.UNIQUE(Delivery[Driver ID]))</f>
        <v>100</v>
      </c>
      <c r="R1377" s="1" t="s">
        <v>30</v>
      </c>
      <c r="S1377" s="1">
        <f>COUNTA(_xlfn.UNIQUE(Delivery[Route]))</f>
        <v>5</v>
      </c>
      <c r="T1377" s="1" t="s">
        <v>26</v>
      </c>
      <c r="U1377" s="1" t="s">
        <v>20</v>
      </c>
      <c r="V1377" s="1" t="s">
        <v>21</v>
      </c>
      <c r="W1377" s="2">
        <v>45170.663194444445</v>
      </c>
    </row>
    <row r="1378" spans="1:23" ht="15.75" customHeight="1" x14ac:dyDescent="0.35">
      <c r="A1378" s="1">
        <v>2377</v>
      </c>
      <c r="B1378" s="1" t="s">
        <v>1362</v>
      </c>
      <c r="C1378" s="1">
        <f>COUNTA(_xlfn.UNIQUE(Delivery[Delivery City]))</f>
        <v>5</v>
      </c>
      <c r="D1378" s="1" t="s">
        <v>154</v>
      </c>
      <c r="E1378" s="2">
        <v>45175.565972222219</v>
      </c>
      <c r="F1378" s="1" t="s">
        <v>38</v>
      </c>
      <c r="G1378" s="1" t="s">
        <v>72</v>
      </c>
      <c r="H1378" s="20">
        <f>IFERROR(Delivery[[#This Row],[Delivery Time (min)]]/COUNTIFS(Delivery[Driver ID],Delivery[[#This Row],[Driver ID]]),"")</f>
        <v>12.3125</v>
      </c>
      <c r="I1378" s="17" t="str">
        <f>IFERROR((IF(COUNTIFS(Delivery[Driver ID], Delivery[[#This Row],[Driver ID]]) &lt; 16, "Under Utilized","Utilized")), "")</f>
        <v>Utilized</v>
      </c>
      <c r="J1378" s="1" t="s">
        <v>23</v>
      </c>
      <c r="K1378" s="1" t="s">
        <v>17</v>
      </c>
      <c r="L1378" s="1">
        <v>197</v>
      </c>
      <c r="M1378" s="1">
        <v>20</v>
      </c>
      <c r="N1378" s="1">
        <f>Delivery[[#This Row],[Delivery Time (min)]]-Delivery[[#This Row],[Delays (min)]]</f>
        <v>177</v>
      </c>
      <c r="O1378" s="1" t="str">
        <f>IF(Delivery[[#This Row],[Delays (min)]]&gt;0,"Delayed", "On time")</f>
        <v>Delayed</v>
      </c>
      <c r="P1378" s="1" t="str">
        <f>IF(Delivery[[#This Row],[Delays (min)]]&gt;15, "Extremely Delayed", IF(Delivery[[#This Row],[Delays (min)]]=0, "On time",  "Delayed"))</f>
        <v>Extremely Delayed</v>
      </c>
      <c r="Q1378" s="1">
        <f>COUNTA(_xlfn.UNIQUE(Delivery[Driver ID]))</f>
        <v>100</v>
      </c>
      <c r="R1378" s="1" t="s">
        <v>25</v>
      </c>
      <c r="S1378" s="1">
        <f>COUNTA(_xlfn.UNIQUE(Delivery[Route]))</f>
        <v>5</v>
      </c>
      <c r="T1378" s="1" t="s">
        <v>40</v>
      </c>
      <c r="U1378" s="1" t="s">
        <v>20</v>
      </c>
      <c r="V1378" s="1" t="s">
        <v>37</v>
      </c>
      <c r="W1378" s="2">
        <v>45170.507638888892</v>
      </c>
    </row>
    <row r="1379" spans="1:23" ht="15.75" customHeight="1" x14ac:dyDescent="0.35">
      <c r="A1379" s="1">
        <v>2378</v>
      </c>
      <c r="B1379" s="1" t="s">
        <v>1363</v>
      </c>
      <c r="C1379" s="1">
        <f>COUNTA(_xlfn.UNIQUE(Delivery[Delivery City]))</f>
        <v>5</v>
      </c>
      <c r="D1379" s="1" t="s">
        <v>159</v>
      </c>
      <c r="E1379" s="2">
        <v>45174.424305555556</v>
      </c>
      <c r="F1379" s="1" t="s">
        <v>14</v>
      </c>
      <c r="G1379" s="1" t="s">
        <v>104</v>
      </c>
      <c r="H1379" s="20">
        <f>IFERROR(Delivery[[#This Row],[Delivery Time (min)]]/COUNTIFS(Delivery[Driver ID],Delivery[[#This Row],[Driver ID]]),"")</f>
        <v>11.285714285714286</v>
      </c>
      <c r="I1379" s="17" t="str">
        <f>IFERROR((IF(COUNTIFS(Delivery[Driver ID], Delivery[[#This Row],[Driver ID]]) &lt; 16, "Under Utilized","Utilized")), "")</f>
        <v>Utilized</v>
      </c>
      <c r="J1379" s="1" t="s">
        <v>16</v>
      </c>
      <c r="K1379" s="1" t="s">
        <v>24</v>
      </c>
      <c r="L1379" s="1">
        <v>237</v>
      </c>
      <c r="M1379" s="1">
        <v>9</v>
      </c>
      <c r="N1379" s="1">
        <f>Delivery[[#This Row],[Delivery Time (min)]]-Delivery[[#This Row],[Delays (min)]]</f>
        <v>228</v>
      </c>
      <c r="O1379" s="1" t="str">
        <f>IF(Delivery[[#This Row],[Delays (min)]]&gt;0,"Delayed", "On time")</f>
        <v>Delayed</v>
      </c>
      <c r="P1379" s="1" t="str">
        <f>IF(Delivery[[#This Row],[Delays (min)]]&gt;15, "Extremely Delayed", IF(Delivery[[#This Row],[Delays (min)]]=0, "On time",  "Delayed"))</f>
        <v>Delayed</v>
      </c>
      <c r="Q1379" s="1">
        <f>COUNTA(_xlfn.UNIQUE(Delivery[Driver ID]))</f>
        <v>100</v>
      </c>
      <c r="R1379" s="1" t="s">
        <v>30</v>
      </c>
      <c r="S1379" s="1">
        <f>COUNTA(_xlfn.UNIQUE(Delivery[Route]))</f>
        <v>5</v>
      </c>
      <c r="T1379" s="1" t="s">
        <v>40</v>
      </c>
      <c r="U1379" s="1" t="s">
        <v>36</v>
      </c>
      <c r="V1379" s="1" t="s">
        <v>21</v>
      </c>
      <c r="W1379" s="2">
        <v>45170.676388888889</v>
      </c>
    </row>
    <row r="1380" spans="1:23" ht="15.75" customHeight="1" x14ac:dyDescent="0.35">
      <c r="A1380" s="1">
        <v>2379</v>
      </c>
      <c r="B1380" s="1" t="s">
        <v>260</v>
      </c>
      <c r="C1380" s="1">
        <f>COUNTA(_xlfn.UNIQUE(Delivery[Delivery City]))</f>
        <v>5</v>
      </c>
      <c r="D1380" s="1" t="s">
        <v>150</v>
      </c>
      <c r="E1380" s="2">
        <v>45175.446527777778</v>
      </c>
      <c r="F1380" s="1" t="s">
        <v>14</v>
      </c>
      <c r="G1380" s="1" t="s">
        <v>76</v>
      </c>
      <c r="H1380" s="20">
        <f>IFERROR(Delivery[[#This Row],[Delivery Time (min)]]/COUNTIFS(Delivery[Driver ID],Delivery[[#This Row],[Driver ID]]),"")</f>
        <v>15.133333333333333</v>
      </c>
      <c r="I1380" s="17" t="str">
        <f>IFERROR((IF(COUNTIFS(Delivery[Driver ID], Delivery[[#This Row],[Driver ID]]) &lt; 16, "Under Utilized","Utilized")), "")</f>
        <v>Under Utilized</v>
      </c>
      <c r="J1380" s="1" t="s">
        <v>34</v>
      </c>
      <c r="K1380" s="1" t="s">
        <v>17</v>
      </c>
      <c r="L1380" s="1">
        <v>227</v>
      </c>
      <c r="M1380" s="1">
        <v>25</v>
      </c>
      <c r="N1380" s="1">
        <f>Delivery[[#This Row],[Delivery Time (min)]]-Delivery[[#This Row],[Delays (min)]]</f>
        <v>202</v>
      </c>
      <c r="O1380" s="1" t="str">
        <f>IF(Delivery[[#This Row],[Delays (min)]]&gt;0,"Delayed", "On time")</f>
        <v>Delayed</v>
      </c>
      <c r="P1380" s="1" t="str">
        <f>IF(Delivery[[#This Row],[Delays (min)]]&gt;15, "Extremely Delayed", IF(Delivery[[#This Row],[Delays (min)]]=0, "On time",  "Delayed"))</f>
        <v>Extremely Delayed</v>
      </c>
      <c r="Q1380" s="1">
        <f>COUNTA(_xlfn.UNIQUE(Delivery[Driver ID]))</f>
        <v>100</v>
      </c>
      <c r="R1380" s="1" t="s">
        <v>30</v>
      </c>
      <c r="S1380" s="1">
        <f>COUNTA(_xlfn.UNIQUE(Delivery[Route]))</f>
        <v>5</v>
      </c>
      <c r="T1380" s="1" t="s">
        <v>32</v>
      </c>
      <c r="U1380" s="1" t="s">
        <v>20</v>
      </c>
      <c r="V1380" s="1" t="s">
        <v>21</v>
      </c>
      <c r="W1380" s="2">
        <v>45170.583333333336</v>
      </c>
    </row>
    <row r="1381" spans="1:23" ht="15.75" customHeight="1" x14ac:dyDescent="0.35">
      <c r="A1381" s="1">
        <v>2380</v>
      </c>
      <c r="B1381" s="1" t="s">
        <v>1364</v>
      </c>
      <c r="C1381" s="1">
        <f>COUNTA(_xlfn.UNIQUE(Delivery[Delivery City]))</f>
        <v>5</v>
      </c>
      <c r="D1381" s="1" t="s">
        <v>159</v>
      </c>
      <c r="E1381" s="2">
        <v>45175.447916666664</v>
      </c>
      <c r="F1381" s="1" t="s">
        <v>38</v>
      </c>
      <c r="G1381" s="1" t="s">
        <v>33</v>
      </c>
      <c r="H1381" s="20">
        <f>IFERROR(Delivery[[#This Row],[Delivery Time (min)]]/COUNTIFS(Delivery[Driver ID],Delivery[[#This Row],[Driver ID]]),"")</f>
        <v>11.7</v>
      </c>
      <c r="I1381" s="17" t="str">
        <f>IFERROR((IF(COUNTIFS(Delivery[Driver ID], Delivery[[#This Row],[Driver ID]]) &lt; 16, "Under Utilized","Utilized")), "")</f>
        <v>Under Utilized</v>
      </c>
      <c r="J1381" s="1" t="s">
        <v>23</v>
      </c>
      <c r="K1381" s="1" t="s">
        <v>47</v>
      </c>
      <c r="L1381" s="1">
        <v>117</v>
      </c>
      <c r="M1381" s="1">
        <v>2</v>
      </c>
      <c r="N1381" s="1">
        <f>Delivery[[#This Row],[Delivery Time (min)]]-Delivery[[#This Row],[Delays (min)]]</f>
        <v>115</v>
      </c>
      <c r="O1381" s="1" t="str">
        <f>IF(Delivery[[#This Row],[Delays (min)]]&gt;0,"Delayed", "On time")</f>
        <v>Delayed</v>
      </c>
      <c r="P1381" s="1" t="str">
        <f>IF(Delivery[[#This Row],[Delays (min)]]&gt;15, "Extremely Delayed", IF(Delivery[[#This Row],[Delays (min)]]=0, "On time",  "Delayed"))</f>
        <v>Delayed</v>
      </c>
      <c r="Q1381" s="1">
        <f>COUNTA(_xlfn.UNIQUE(Delivery[Driver ID]))</f>
        <v>100</v>
      </c>
      <c r="R1381" s="1" t="s">
        <v>30</v>
      </c>
      <c r="S1381" s="1">
        <f>COUNTA(_xlfn.UNIQUE(Delivery[Route]))</f>
        <v>5</v>
      </c>
      <c r="T1381" s="1" t="s">
        <v>32</v>
      </c>
      <c r="U1381" s="1" t="s">
        <v>36</v>
      </c>
      <c r="V1381" s="1" t="s">
        <v>21</v>
      </c>
      <c r="W1381" s="2">
        <v>45170.665972222225</v>
      </c>
    </row>
    <row r="1382" spans="1:23" ht="15.75" customHeight="1" x14ac:dyDescent="0.35">
      <c r="A1382" s="1">
        <v>2381</v>
      </c>
      <c r="B1382" s="1" t="s">
        <v>1365</v>
      </c>
      <c r="C1382" s="1">
        <f>COUNTA(_xlfn.UNIQUE(Delivery[Delivery City]))</f>
        <v>5</v>
      </c>
      <c r="D1382" s="1" t="s">
        <v>150</v>
      </c>
      <c r="E1382" s="2">
        <v>45171.392361111109</v>
      </c>
      <c r="F1382" s="1" t="s">
        <v>14</v>
      </c>
      <c r="G1382" s="1" t="s">
        <v>64</v>
      </c>
      <c r="H1382" s="20">
        <f>IFERROR(Delivery[[#This Row],[Delivery Time (min)]]/COUNTIFS(Delivery[Driver ID],Delivery[[#This Row],[Driver ID]]),"")</f>
        <v>6.9047619047619051</v>
      </c>
      <c r="I1382" s="17" t="str">
        <f>IFERROR((IF(COUNTIFS(Delivery[Driver ID], Delivery[[#This Row],[Driver ID]]) &lt; 16, "Under Utilized","Utilized")), "")</f>
        <v>Utilized</v>
      </c>
      <c r="J1382" s="1" t="s">
        <v>34</v>
      </c>
      <c r="K1382" s="1" t="s">
        <v>17</v>
      </c>
      <c r="L1382" s="1">
        <v>145</v>
      </c>
      <c r="M1382" s="1">
        <v>11</v>
      </c>
      <c r="N1382" s="1">
        <f>Delivery[[#This Row],[Delivery Time (min)]]-Delivery[[#This Row],[Delays (min)]]</f>
        <v>134</v>
      </c>
      <c r="O1382" s="1" t="str">
        <f>IF(Delivery[[#This Row],[Delays (min)]]&gt;0,"Delayed", "On time")</f>
        <v>Delayed</v>
      </c>
      <c r="P1382" s="1" t="str">
        <f>IF(Delivery[[#This Row],[Delays (min)]]&gt;15, "Extremely Delayed", IF(Delivery[[#This Row],[Delays (min)]]=0, "On time",  "Delayed"))</f>
        <v>Delayed</v>
      </c>
      <c r="Q1382" s="1">
        <f>COUNTA(_xlfn.UNIQUE(Delivery[Driver ID]))</f>
        <v>100</v>
      </c>
      <c r="R1382" s="1" t="s">
        <v>18</v>
      </c>
      <c r="S1382" s="1">
        <f>COUNTA(_xlfn.UNIQUE(Delivery[Route]))</f>
        <v>5</v>
      </c>
      <c r="T1382" s="1" t="s">
        <v>19</v>
      </c>
      <c r="U1382" s="1" t="s">
        <v>27</v>
      </c>
      <c r="V1382" s="1" t="s">
        <v>37</v>
      </c>
      <c r="W1382" s="2">
        <v>45170.449305555558</v>
      </c>
    </row>
    <row r="1383" spans="1:23" ht="15.75" customHeight="1" x14ac:dyDescent="0.35">
      <c r="A1383" s="1">
        <v>2382</v>
      </c>
      <c r="B1383" s="1" t="s">
        <v>1366</v>
      </c>
      <c r="C1383" s="1">
        <f>COUNTA(_xlfn.UNIQUE(Delivery[Delivery City]))</f>
        <v>5</v>
      </c>
      <c r="D1383" s="1" t="s">
        <v>159</v>
      </c>
      <c r="E1383" s="2">
        <v>45177.680555555555</v>
      </c>
      <c r="F1383" s="1" t="s">
        <v>38</v>
      </c>
      <c r="G1383" s="1" t="s">
        <v>28</v>
      </c>
      <c r="H1383" s="20">
        <f>IFERROR(Delivery[[#This Row],[Delivery Time (min)]]/COUNTIFS(Delivery[Driver ID],Delivery[[#This Row],[Driver ID]]),"")</f>
        <v>9.0666666666666664</v>
      </c>
      <c r="I1383" s="17" t="str">
        <f>IFERROR((IF(COUNTIFS(Delivery[Driver ID], Delivery[[#This Row],[Driver ID]]) &lt; 16, "Under Utilized","Utilized")), "")</f>
        <v>Under Utilized</v>
      </c>
      <c r="J1383" s="1" t="s">
        <v>16</v>
      </c>
      <c r="K1383" s="1" t="s">
        <v>29</v>
      </c>
      <c r="L1383" s="1">
        <v>136</v>
      </c>
      <c r="M1383" s="1">
        <v>12</v>
      </c>
      <c r="N1383" s="1">
        <f>Delivery[[#This Row],[Delivery Time (min)]]-Delivery[[#This Row],[Delays (min)]]</f>
        <v>124</v>
      </c>
      <c r="O1383" s="1" t="str">
        <f>IF(Delivery[[#This Row],[Delays (min)]]&gt;0,"Delayed", "On time")</f>
        <v>Delayed</v>
      </c>
      <c r="P1383" s="1" t="str">
        <f>IF(Delivery[[#This Row],[Delays (min)]]&gt;15, "Extremely Delayed", IF(Delivery[[#This Row],[Delays (min)]]=0, "On time",  "Delayed"))</f>
        <v>Delayed</v>
      </c>
      <c r="Q1383" s="1">
        <f>COUNTA(_xlfn.UNIQUE(Delivery[Driver ID]))</f>
        <v>100</v>
      </c>
      <c r="R1383" s="1" t="s">
        <v>30</v>
      </c>
      <c r="S1383" s="1">
        <f>COUNTA(_xlfn.UNIQUE(Delivery[Route]))</f>
        <v>5</v>
      </c>
      <c r="T1383" s="1" t="s">
        <v>26</v>
      </c>
      <c r="U1383" s="1" t="s">
        <v>20</v>
      </c>
      <c r="V1383" s="1" t="s">
        <v>41</v>
      </c>
      <c r="W1383" s="2">
        <v>45170.654166666667</v>
      </c>
    </row>
    <row r="1384" spans="1:23" ht="15.75" customHeight="1" x14ac:dyDescent="0.35">
      <c r="A1384" s="1">
        <v>2383</v>
      </c>
      <c r="B1384" s="1" t="s">
        <v>1367</v>
      </c>
      <c r="C1384" s="1">
        <f>COUNTA(_xlfn.UNIQUE(Delivery[Delivery City]))</f>
        <v>5</v>
      </c>
      <c r="D1384" s="1" t="s">
        <v>154</v>
      </c>
      <c r="E1384" s="2">
        <v>45171.568749999999</v>
      </c>
      <c r="F1384" s="1" t="s">
        <v>14</v>
      </c>
      <c r="G1384" s="1" t="s">
        <v>91</v>
      </c>
      <c r="H1384" s="20">
        <f>IFERROR(Delivery[[#This Row],[Delivery Time (min)]]/COUNTIFS(Delivery[Driver ID],Delivery[[#This Row],[Driver ID]]),"")</f>
        <v>13.411764705882353</v>
      </c>
      <c r="I1384" s="17" t="str">
        <f>IFERROR((IF(COUNTIFS(Delivery[Driver ID], Delivery[[#This Row],[Driver ID]]) &lt; 16, "Under Utilized","Utilized")), "")</f>
        <v>Utilized</v>
      </c>
      <c r="J1384" s="1" t="s">
        <v>23</v>
      </c>
      <c r="K1384" s="1" t="s">
        <v>47</v>
      </c>
      <c r="L1384" s="1">
        <v>228</v>
      </c>
      <c r="M1384" s="1">
        <v>20</v>
      </c>
      <c r="N1384" s="1">
        <f>Delivery[[#This Row],[Delivery Time (min)]]-Delivery[[#This Row],[Delays (min)]]</f>
        <v>208</v>
      </c>
      <c r="O1384" s="1" t="str">
        <f>IF(Delivery[[#This Row],[Delays (min)]]&gt;0,"Delayed", "On time")</f>
        <v>Delayed</v>
      </c>
      <c r="P1384" s="1" t="str">
        <f>IF(Delivery[[#This Row],[Delays (min)]]&gt;15, "Extremely Delayed", IF(Delivery[[#This Row],[Delays (min)]]=0, "On time",  "Delayed"))</f>
        <v>Extremely Delayed</v>
      </c>
      <c r="Q1384" s="1">
        <f>COUNTA(_xlfn.UNIQUE(Delivery[Driver ID]))</f>
        <v>100</v>
      </c>
      <c r="R1384" s="1" t="s">
        <v>25</v>
      </c>
      <c r="S1384" s="1">
        <f>COUNTA(_xlfn.UNIQUE(Delivery[Route]))</f>
        <v>5</v>
      </c>
      <c r="T1384" s="1" t="s">
        <v>40</v>
      </c>
      <c r="U1384" s="1" t="s">
        <v>27</v>
      </c>
      <c r="V1384" s="1" t="s">
        <v>41</v>
      </c>
      <c r="W1384" s="2">
        <v>45170.394444444442</v>
      </c>
    </row>
    <row r="1385" spans="1:23" ht="15.75" customHeight="1" x14ac:dyDescent="0.35">
      <c r="A1385" s="1">
        <v>2384</v>
      </c>
      <c r="B1385" s="1" t="s">
        <v>1368</v>
      </c>
      <c r="C1385" s="1">
        <f>COUNTA(_xlfn.UNIQUE(Delivery[Delivery City]))</f>
        <v>5</v>
      </c>
      <c r="D1385" s="1" t="s">
        <v>150</v>
      </c>
      <c r="E1385" s="2">
        <v>45170.62777777778</v>
      </c>
      <c r="F1385" s="1" t="s">
        <v>14</v>
      </c>
      <c r="G1385" s="1" t="s">
        <v>121</v>
      </c>
      <c r="H1385" s="20">
        <f>IFERROR(Delivery[[#This Row],[Delivery Time (min)]]/COUNTIFS(Delivery[Driver ID],Delivery[[#This Row],[Driver ID]]),"")</f>
        <v>14.714285714285714</v>
      </c>
      <c r="I1385" s="17" t="str">
        <f>IFERROR((IF(COUNTIFS(Delivery[Driver ID], Delivery[[#This Row],[Driver ID]]) &lt; 16, "Under Utilized","Utilized")), "")</f>
        <v>Under Utilized</v>
      </c>
      <c r="J1385" s="1" t="s">
        <v>34</v>
      </c>
      <c r="K1385" s="1" t="s">
        <v>47</v>
      </c>
      <c r="L1385" s="1">
        <v>206</v>
      </c>
      <c r="M1385" s="1">
        <v>13</v>
      </c>
      <c r="N1385" s="1">
        <f>Delivery[[#This Row],[Delivery Time (min)]]-Delivery[[#This Row],[Delays (min)]]</f>
        <v>193</v>
      </c>
      <c r="O1385" s="1" t="str">
        <f>IF(Delivery[[#This Row],[Delays (min)]]&gt;0,"Delayed", "On time")</f>
        <v>Delayed</v>
      </c>
      <c r="P1385" s="1" t="str">
        <f>IF(Delivery[[#This Row],[Delays (min)]]&gt;15, "Extremely Delayed", IF(Delivery[[#This Row],[Delays (min)]]=0, "On time",  "Delayed"))</f>
        <v>Delayed</v>
      </c>
      <c r="Q1385" s="1">
        <f>COUNTA(_xlfn.UNIQUE(Delivery[Driver ID]))</f>
        <v>100</v>
      </c>
      <c r="R1385" s="1" t="s">
        <v>18</v>
      </c>
      <c r="S1385" s="1">
        <f>COUNTA(_xlfn.UNIQUE(Delivery[Route]))</f>
        <v>5</v>
      </c>
      <c r="T1385" s="1" t="s">
        <v>19</v>
      </c>
      <c r="U1385" s="1" t="s">
        <v>36</v>
      </c>
      <c r="V1385" s="1" t="s">
        <v>21</v>
      </c>
      <c r="W1385" s="2">
        <v>45170.522916666669</v>
      </c>
    </row>
    <row r="1386" spans="1:23" ht="15.75" customHeight="1" x14ac:dyDescent="0.35">
      <c r="A1386" s="1">
        <v>2385</v>
      </c>
      <c r="B1386" s="1" t="s">
        <v>1369</v>
      </c>
      <c r="C1386" s="1">
        <f>COUNTA(_xlfn.UNIQUE(Delivery[Delivery City]))</f>
        <v>5</v>
      </c>
      <c r="D1386" s="1" t="s">
        <v>159</v>
      </c>
      <c r="E1386" s="2">
        <v>45170.581944444442</v>
      </c>
      <c r="F1386" s="1" t="s">
        <v>38</v>
      </c>
      <c r="G1386" s="1" t="s">
        <v>113</v>
      </c>
      <c r="H1386" s="20">
        <f>IFERROR(Delivery[[#This Row],[Delivery Time (min)]]/COUNTIFS(Delivery[Driver ID],Delivery[[#This Row],[Driver ID]]),"")</f>
        <v>6.333333333333333</v>
      </c>
      <c r="I1386" s="17" t="str">
        <f>IFERROR((IF(COUNTIFS(Delivery[Driver ID], Delivery[[#This Row],[Driver ID]]) &lt; 16, "Under Utilized","Utilized")), "")</f>
        <v>Utilized</v>
      </c>
      <c r="J1386" s="1" t="s">
        <v>34</v>
      </c>
      <c r="K1386" s="1" t="s">
        <v>29</v>
      </c>
      <c r="L1386" s="1">
        <v>114</v>
      </c>
      <c r="M1386" s="1">
        <v>8</v>
      </c>
      <c r="N1386" s="1">
        <f>Delivery[[#This Row],[Delivery Time (min)]]-Delivery[[#This Row],[Delays (min)]]</f>
        <v>106</v>
      </c>
      <c r="O1386" s="1" t="str">
        <f>IF(Delivery[[#This Row],[Delays (min)]]&gt;0,"Delayed", "On time")</f>
        <v>Delayed</v>
      </c>
      <c r="P1386" s="1" t="str">
        <f>IF(Delivery[[#This Row],[Delays (min)]]&gt;15, "Extremely Delayed", IF(Delivery[[#This Row],[Delays (min)]]=0, "On time",  "Delayed"))</f>
        <v>Delayed</v>
      </c>
      <c r="Q1386" s="1">
        <f>COUNTA(_xlfn.UNIQUE(Delivery[Driver ID]))</f>
        <v>100</v>
      </c>
      <c r="R1386" s="1" t="s">
        <v>30</v>
      </c>
      <c r="S1386" s="1">
        <f>COUNTA(_xlfn.UNIQUE(Delivery[Route]))</f>
        <v>5</v>
      </c>
      <c r="T1386" s="1" t="s">
        <v>26</v>
      </c>
      <c r="U1386" s="1" t="s">
        <v>36</v>
      </c>
      <c r="V1386" s="1" t="s">
        <v>37</v>
      </c>
      <c r="W1386" s="2">
        <v>45170.597916666666</v>
      </c>
    </row>
    <row r="1387" spans="1:23" ht="15.75" customHeight="1" x14ac:dyDescent="0.35">
      <c r="A1387" s="1">
        <v>2386</v>
      </c>
      <c r="B1387" s="1" t="s">
        <v>1370</v>
      </c>
      <c r="C1387" s="1">
        <f>COUNTA(_xlfn.UNIQUE(Delivery[Delivery City]))</f>
        <v>5</v>
      </c>
      <c r="D1387" s="1" t="s">
        <v>159</v>
      </c>
      <c r="E1387" s="2">
        <v>45170.70416666667</v>
      </c>
      <c r="F1387" s="1" t="s">
        <v>38</v>
      </c>
      <c r="G1387" s="1" t="s">
        <v>94</v>
      </c>
      <c r="H1387" s="20">
        <f>IFERROR(Delivery[[#This Row],[Delivery Time (min)]]/COUNTIFS(Delivery[Driver ID],Delivery[[#This Row],[Driver ID]]),"")</f>
        <v>3.2727272727272729</v>
      </c>
      <c r="I1387" s="17" t="str">
        <f>IFERROR((IF(COUNTIFS(Delivery[Driver ID], Delivery[[#This Row],[Driver ID]]) &lt; 16, "Under Utilized","Utilized")), "")</f>
        <v>Utilized</v>
      </c>
      <c r="J1387" s="1" t="s">
        <v>34</v>
      </c>
      <c r="K1387" s="1" t="s">
        <v>24</v>
      </c>
      <c r="L1387" s="1">
        <v>72</v>
      </c>
      <c r="M1387" s="1">
        <v>25</v>
      </c>
      <c r="N1387" s="1">
        <f>Delivery[[#This Row],[Delivery Time (min)]]-Delivery[[#This Row],[Delays (min)]]</f>
        <v>47</v>
      </c>
      <c r="O1387" s="1" t="str">
        <f>IF(Delivery[[#This Row],[Delays (min)]]&gt;0,"Delayed", "On time")</f>
        <v>Delayed</v>
      </c>
      <c r="P1387" s="1" t="str">
        <f>IF(Delivery[[#This Row],[Delays (min)]]&gt;15, "Extremely Delayed", IF(Delivery[[#This Row],[Delays (min)]]=0, "On time",  "Delayed"))</f>
        <v>Extremely Delayed</v>
      </c>
      <c r="Q1387" s="1">
        <f>COUNTA(_xlfn.UNIQUE(Delivery[Driver ID]))</f>
        <v>100</v>
      </c>
      <c r="R1387" s="1" t="s">
        <v>18</v>
      </c>
      <c r="S1387" s="1">
        <f>COUNTA(_xlfn.UNIQUE(Delivery[Route]))</f>
        <v>5</v>
      </c>
      <c r="T1387" s="1" t="s">
        <v>26</v>
      </c>
      <c r="U1387" s="1" t="s">
        <v>36</v>
      </c>
      <c r="V1387" s="1" t="s">
        <v>21</v>
      </c>
      <c r="W1387" s="2">
        <v>45170.347916666666</v>
      </c>
    </row>
    <row r="1388" spans="1:23" ht="15.75" customHeight="1" x14ac:dyDescent="0.35">
      <c r="A1388" s="1">
        <v>2387</v>
      </c>
      <c r="B1388" s="1" t="s">
        <v>1371</v>
      </c>
      <c r="C1388" s="1">
        <f>COUNTA(_xlfn.UNIQUE(Delivery[Delivery City]))</f>
        <v>5</v>
      </c>
      <c r="D1388" s="1" t="s">
        <v>159</v>
      </c>
      <c r="E1388" s="2">
        <v>45171.554861111108</v>
      </c>
      <c r="F1388" s="1" t="s">
        <v>38</v>
      </c>
      <c r="G1388" s="1" t="s">
        <v>133</v>
      </c>
      <c r="H1388" s="20">
        <f>IFERROR(Delivery[[#This Row],[Delivery Time (min)]]/COUNTIFS(Delivery[Driver ID],Delivery[[#This Row],[Driver ID]]),"")</f>
        <v>9.4375</v>
      </c>
      <c r="I1388" s="17" t="str">
        <f>IFERROR((IF(COUNTIFS(Delivery[Driver ID], Delivery[[#This Row],[Driver ID]]) &lt; 16, "Under Utilized","Utilized")), "")</f>
        <v>Utilized</v>
      </c>
      <c r="J1388" s="1" t="s">
        <v>23</v>
      </c>
      <c r="K1388" s="1" t="s">
        <v>47</v>
      </c>
      <c r="L1388" s="1">
        <v>151</v>
      </c>
      <c r="M1388" s="1">
        <v>8</v>
      </c>
      <c r="N1388" s="1">
        <f>Delivery[[#This Row],[Delivery Time (min)]]-Delivery[[#This Row],[Delays (min)]]</f>
        <v>143</v>
      </c>
      <c r="O1388" s="1" t="str">
        <f>IF(Delivery[[#This Row],[Delays (min)]]&gt;0,"Delayed", "On time")</f>
        <v>Delayed</v>
      </c>
      <c r="P1388" s="1" t="str">
        <f>IF(Delivery[[#This Row],[Delays (min)]]&gt;15, "Extremely Delayed", IF(Delivery[[#This Row],[Delays (min)]]=0, "On time",  "Delayed"))</f>
        <v>Delayed</v>
      </c>
      <c r="Q1388" s="1">
        <f>COUNTA(_xlfn.UNIQUE(Delivery[Driver ID]))</f>
        <v>100</v>
      </c>
      <c r="R1388" s="1" t="s">
        <v>18</v>
      </c>
      <c r="S1388" s="1">
        <f>COUNTA(_xlfn.UNIQUE(Delivery[Route]))</f>
        <v>5</v>
      </c>
      <c r="T1388" s="1" t="s">
        <v>26</v>
      </c>
      <c r="U1388" s="1" t="s">
        <v>20</v>
      </c>
      <c r="V1388" s="1" t="s">
        <v>37</v>
      </c>
      <c r="W1388" s="2">
        <v>45170.446527777778</v>
      </c>
    </row>
    <row r="1389" spans="1:23" ht="15.75" customHeight="1" x14ac:dyDescent="0.35">
      <c r="A1389" s="1">
        <v>2388</v>
      </c>
      <c r="B1389" s="1" t="s">
        <v>1372</v>
      </c>
      <c r="C1389" s="1">
        <f>COUNTA(_xlfn.UNIQUE(Delivery[Delivery City]))</f>
        <v>5</v>
      </c>
      <c r="D1389" s="1" t="s">
        <v>156</v>
      </c>
      <c r="E1389" s="2">
        <v>45177.519444444442</v>
      </c>
      <c r="F1389" s="1" t="s">
        <v>14</v>
      </c>
      <c r="G1389" s="1" t="s">
        <v>51</v>
      </c>
      <c r="H1389" s="20">
        <f>IFERROR(Delivery[[#This Row],[Delivery Time (min)]]/COUNTIFS(Delivery[Driver ID],Delivery[[#This Row],[Driver ID]]),"")</f>
        <v>15.461538461538462</v>
      </c>
      <c r="I1389" s="17" t="str">
        <f>IFERROR((IF(COUNTIFS(Delivery[Driver ID], Delivery[[#This Row],[Driver ID]]) &lt; 16, "Under Utilized","Utilized")), "")</f>
        <v>Under Utilized</v>
      </c>
      <c r="J1389" s="1" t="s">
        <v>34</v>
      </c>
      <c r="K1389" s="1" t="s">
        <v>35</v>
      </c>
      <c r="L1389" s="1">
        <v>201</v>
      </c>
      <c r="M1389" s="1">
        <v>15</v>
      </c>
      <c r="N1389" s="1">
        <f>Delivery[[#This Row],[Delivery Time (min)]]-Delivery[[#This Row],[Delays (min)]]</f>
        <v>186</v>
      </c>
      <c r="O1389" s="1" t="str">
        <f>IF(Delivery[[#This Row],[Delays (min)]]&gt;0,"Delayed", "On time")</f>
        <v>Delayed</v>
      </c>
      <c r="P1389" s="1" t="str">
        <f>IF(Delivery[[#This Row],[Delays (min)]]&gt;15, "Extremely Delayed", IF(Delivery[[#This Row],[Delays (min)]]=0, "On time",  "Delayed"))</f>
        <v>Delayed</v>
      </c>
      <c r="Q1389" s="1">
        <f>COUNTA(_xlfn.UNIQUE(Delivery[Driver ID]))</f>
        <v>100</v>
      </c>
      <c r="R1389" s="1" t="s">
        <v>18</v>
      </c>
      <c r="S1389" s="1">
        <f>COUNTA(_xlfn.UNIQUE(Delivery[Route]))</f>
        <v>5</v>
      </c>
      <c r="T1389" s="1" t="s">
        <v>19</v>
      </c>
      <c r="U1389" s="1" t="s">
        <v>27</v>
      </c>
      <c r="V1389" s="1" t="s">
        <v>21</v>
      </c>
      <c r="W1389" s="2">
        <v>45170.538888888892</v>
      </c>
    </row>
    <row r="1390" spans="1:23" ht="15.75" customHeight="1" x14ac:dyDescent="0.35">
      <c r="A1390" s="1">
        <v>2389</v>
      </c>
      <c r="B1390" s="1" t="s">
        <v>1308</v>
      </c>
      <c r="C1390" s="1">
        <f>COUNTA(_xlfn.UNIQUE(Delivery[Delivery City]))</f>
        <v>5</v>
      </c>
      <c r="D1390" s="1" t="s">
        <v>156</v>
      </c>
      <c r="E1390" s="2">
        <v>45177.511805555558</v>
      </c>
      <c r="F1390" s="1" t="s">
        <v>38</v>
      </c>
      <c r="G1390" s="1" t="s">
        <v>51</v>
      </c>
      <c r="H1390" s="20">
        <f>IFERROR(Delivery[[#This Row],[Delivery Time (min)]]/COUNTIFS(Delivery[Driver ID],Delivery[[#This Row],[Driver ID]]),"")</f>
        <v>7.4615384615384617</v>
      </c>
      <c r="I1390" s="17" t="str">
        <f>IFERROR((IF(COUNTIFS(Delivery[Driver ID], Delivery[[#This Row],[Driver ID]]) &lt; 16, "Under Utilized","Utilized")), "")</f>
        <v>Under Utilized</v>
      </c>
      <c r="J1390" s="1" t="s">
        <v>34</v>
      </c>
      <c r="K1390" s="1" t="s">
        <v>47</v>
      </c>
      <c r="L1390" s="1">
        <v>97</v>
      </c>
      <c r="M1390" s="1">
        <v>20</v>
      </c>
      <c r="N1390" s="1">
        <f>Delivery[[#This Row],[Delivery Time (min)]]-Delivery[[#This Row],[Delays (min)]]</f>
        <v>77</v>
      </c>
      <c r="O1390" s="1" t="str">
        <f>IF(Delivery[[#This Row],[Delays (min)]]&gt;0,"Delayed", "On time")</f>
        <v>Delayed</v>
      </c>
      <c r="P1390" s="1" t="str">
        <f>IF(Delivery[[#This Row],[Delays (min)]]&gt;15, "Extremely Delayed", IF(Delivery[[#This Row],[Delays (min)]]=0, "On time",  "Delayed"))</f>
        <v>Extremely Delayed</v>
      </c>
      <c r="Q1390" s="1">
        <f>COUNTA(_xlfn.UNIQUE(Delivery[Driver ID]))</f>
        <v>100</v>
      </c>
      <c r="R1390" s="1" t="s">
        <v>18</v>
      </c>
      <c r="S1390" s="1">
        <f>COUNTA(_xlfn.UNIQUE(Delivery[Route]))</f>
        <v>5</v>
      </c>
      <c r="T1390" s="1" t="s">
        <v>19</v>
      </c>
      <c r="U1390" s="1" t="s">
        <v>36</v>
      </c>
      <c r="V1390" s="1" t="s">
        <v>41</v>
      </c>
      <c r="W1390" s="2">
        <v>45170.668749999997</v>
      </c>
    </row>
    <row r="1391" spans="1:23" ht="15.75" customHeight="1" x14ac:dyDescent="0.35">
      <c r="A1391" s="1">
        <v>2390</v>
      </c>
      <c r="B1391" s="1" t="s">
        <v>1373</v>
      </c>
      <c r="C1391" s="1">
        <f>COUNTA(_xlfn.UNIQUE(Delivery[Delivery City]))</f>
        <v>5</v>
      </c>
      <c r="D1391" s="1" t="s">
        <v>154</v>
      </c>
      <c r="E1391" s="2">
        <v>45175.491666666669</v>
      </c>
      <c r="F1391" s="1" t="s">
        <v>38</v>
      </c>
      <c r="G1391" s="1" t="s">
        <v>135</v>
      </c>
      <c r="H1391" s="20">
        <f>IFERROR(Delivery[[#This Row],[Delivery Time (min)]]/COUNTIFS(Delivery[Driver ID],Delivery[[#This Row],[Driver ID]]),"")</f>
        <v>13.833333333333334</v>
      </c>
      <c r="I1391" s="17" t="str">
        <f>IFERROR((IF(COUNTIFS(Delivery[Driver ID], Delivery[[#This Row],[Driver ID]]) &lt; 16, "Under Utilized","Utilized")), "")</f>
        <v>Under Utilized</v>
      </c>
      <c r="J1391" s="1" t="s">
        <v>16</v>
      </c>
      <c r="K1391" s="1" t="s">
        <v>35</v>
      </c>
      <c r="L1391" s="1">
        <v>166</v>
      </c>
      <c r="M1391" s="1">
        <v>1</v>
      </c>
      <c r="N1391" s="1">
        <f>Delivery[[#This Row],[Delivery Time (min)]]-Delivery[[#This Row],[Delays (min)]]</f>
        <v>165</v>
      </c>
      <c r="O1391" s="1" t="str">
        <f>IF(Delivery[[#This Row],[Delays (min)]]&gt;0,"Delayed", "On time")</f>
        <v>Delayed</v>
      </c>
      <c r="P1391" s="1" t="str">
        <f>IF(Delivery[[#This Row],[Delays (min)]]&gt;15, "Extremely Delayed", IF(Delivery[[#This Row],[Delays (min)]]=0, "On time",  "Delayed"))</f>
        <v>Delayed</v>
      </c>
      <c r="Q1391" s="1">
        <f>COUNTA(_xlfn.UNIQUE(Delivery[Driver ID]))</f>
        <v>100</v>
      </c>
      <c r="R1391" s="1" t="s">
        <v>18</v>
      </c>
      <c r="S1391" s="1">
        <f>COUNTA(_xlfn.UNIQUE(Delivery[Route]))</f>
        <v>5</v>
      </c>
      <c r="T1391" s="1" t="s">
        <v>26</v>
      </c>
      <c r="U1391" s="1" t="s">
        <v>20</v>
      </c>
      <c r="V1391" s="1" t="s">
        <v>21</v>
      </c>
      <c r="W1391" s="2">
        <v>45170.618750000001</v>
      </c>
    </row>
    <row r="1392" spans="1:23" ht="15.75" customHeight="1" x14ac:dyDescent="0.35">
      <c r="A1392" s="1">
        <v>2391</v>
      </c>
      <c r="B1392" s="1" t="s">
        <v>1336</v>
      </c>
      <c r="C1392" s="1">
        <f>COUNTA(_xlfn.UNIQUE(Delivery[Delivery City]))</f>
        <v>5</v>
      </c>
      <c r="D1392" s="1" t="s">
        <v>156</v>
      </c>
      <c r="E1392" s="2">
        <v>45172.473611111112</v>
      </c>
      <c r="F1392" s="1" t="s">
        <v>38</v>
      </c>
      <c r="G1392" s="1" t="s">
        <v>104</v>
      </c>
      <c r="H1392" s="20">
        <f>IFERROR(Delivery[[#This Row],[Delivery Time (min)]]/COUNTIFS(Delivery[Driver ID],Delivery[[#This Row],[Driver ID]]),"")</f>
        <v>4.7142857142857144</v>
      </c>
      <c r="I1392" s="17" t="str">
        <f>IFERROR((IF(COUNTIFS(Delivery[Driver ID], Delivery[[#This Row],[Driver ID]]) &lt; 16, "Under Utilized","Utilized")), "")</f>
        <v>Utilized</v>
      </c>
      <c r="J1392" s="1" t="s">
        <v>34</v>
      </c>
      <c r="K1392" s="1" t="s">
        <v>35</v>
      </c>
      <c r="L1392" s="1">
        <v>99</v>
      </c>
      <c r="M1392" s="1">
        <v>15</v>
      </c>
      <c r="N1392" s="1">
        <f>Delivery[[#This Row],[Delivery Time (min)]]-Delivery[[#This Row],[Delays (min)]]</f>
        <v>84</v>
      </c>
      <c r="O1392" s="1" t="str">
        <f>IF(Delivery[[#This Row],[Delays (min)]]&gt;0,"Delayed", "On time")</f>
        <v>Delayed</v>
      </c>
      <c r="P1392" s="1" t="str">
        <f>IF(Delivery[[#This Row],[Delays (min)]]&gt;15, "Extremely Delayed", IF(Delivery[[#This Row],[Delays (min)]]=0, "On time",  "Delayed"))</f>
        <v>Delayed</v>
      </c>
      <c r="Q1392" s="1">
        <f>COUNTA(_xlfn.UNIQUE(Delivery[Driver ID]))</f>
        <v>100</v>
      </c>
      <c r="R1392" s="1" t="s">
        <v>25</v>
      </c>
      <c r="S1392" s="1">
        <f>COUNTA(_xlfn.UNIQUE(Delivery[Route]))</f>
        <v>5</v>
      </c>
      <c r="T1392" s="1" t="s">
        <v>40</v>
      </c>
      <c r="U1392" s="1" t="s">
        <v>27</v>
      </c>
      <c r="V1392" s="1" t="s">
        <v>21</v>
      </c>
      <c r="W1392" s="2">
        <v>45170.700694444444</v>
      </c>
    </row>
    <row r="1393" spans="1:23" ht="15.75" customHeight="1" x14ac:dyDescent="0.35">
      <c r="A1393" s="1">
        <v>2392</v>
      </c>
      <c r="B1393" s="1" t="s">
        <v>1374</v>
      </c>
      <c r="C1393" s="1">
        <f>COUNTA(_xlfn.UNIQUE(Delivery[Delivery City]))</f>
        <v>5</v>
      </c>
      <c r="D1393" s="1" t="s">
        <v>156</v>
      </c>
      <c r="E1393" s="2">
        <v>45174.519444444442</v>
      </c>
      <c r="F1393" s="1" t="s">
        <v>38</v>
      </c>
      <c r="G1393" s="1" t="s">
        <v>132</v>
      </c>
      <c r="H1393" s="20">
        <f>IFERROR(Delivery[[#This Row],[Delivery Time (min)]]/COUNTIFS(Delivery[Driver ID],Delivery[[#This Row],[Driver ID]]),"")</f>
        <v>10.23076923076923</v>
      </c>
      <c r="I1393" s="17" t="str">
        <f>IFERROR((IF(COUNTIFS(Delivery[Driver ID], Delivery[[#This Row],[Driver ID]]) &lt; 16, "Under Utilized","Utilized")), "")</f>
        <v>Under Utilized</v>
      </c>
      <c r="J1393" s="1" t="s">
        <v>34</v>
      </c>
      <c r="K1393" s="1" t="s">
        <v>35</v>
      </c>
      <c r="L1393" s="1">
        <v>133</v>
      </c>
      <c r="M1393" s="1">
        <v>3</v>
      </c>
      <c r="N1393" s="1">
        <f>Delivery[[#This Row],[Delivery Time (min)]]-Delivery[[#This Row],[Delays (min)]]</f>
        <v>130</v>
      </c>
      <c r="O1393" s="1" t="str">
        <f>IF(Delivery[[#This Row],[Delays (min)]]&gt;0,"Delayed", "On time")</f>
        <v>Delayed</v>
      </c>
      <c r="P1393" s="1" t="str">
        <f>IF(Delivery[[#This Row],[Delays (min)]]&gt;15, "Extremely Delayed", IF(Delivery[[#This Row],[Delays (min)]]=0, "On time",  "Delayed"))</f>
        <v>Delayed</v>
      </c>
      <c r="Q1393" s="1">
        <f>COUNTA(_xlfn.UNIQUE(Delivery[Driver ID]))</f>
        <v>100</v>
      </c>
      <c r="R1393" s="1" t="s">
        <v>18</v>
      </c>
      <c r="S1393" s="1">
        <f>COUNTA(_xlfn.UNIQUE(Delivery[Route]))</f>
        <v>5</v>
      </c>
      <c r="T1393" s="1" t="s">
        <v>26</v>
      </c>
      <c r="U1393" s="1" t="s">
        <v>20</v>
      </c>
      <c r="V1393" s="1" t="s">
        <v>37</v>
      </c>
      <c r="W1393" s="2">
        <v>45170.416666666664</v>
      </c>
    </row>
    <row r="1394" spans="1:23" ht="15.75" customHeight="1" x14ac:dyDescent="0.35">
      <c r="A1394" s="1">
        <v>2393</v>
      </c>
      <c r="B1394" s="1" t="s">
        <v>1375</v>
      </c>
      <c r="C1394" s="1">
        <f>COUNTA(_xlfn.UNIQUE(Delivery[Delivery City]))</f>
        <v>5</v>
      </c>
      <c r="D1394" s="1" t="s">
        <v>167</v>
      </c>
      <c r="E1394" s="2">
        <v>45177.411805555559</v>
      </c>
      <c r="F1394" s="1" t="s">
        <v>38</v>
      </c>
      <c r="G1394" s="1" t="s">
        <v>73</v>
      </c>
      <c r="H1394" s="20">
        <f>IFERROR(Delivery[[#This Row],[Delivery Time (min)]]/COUNTIFS(Delivery[Driver ID],Delivery[[#This Row],[Driver ID]]),"")</f>
        <v>9</v>
      </c>
      <c r="I1394" s="17" t="str">
        <f>IFERROR((IF(COUNTIFS(Delivery[Driver ID], Delivery[[#This Row],[Driver ID]]) &lt; 16, "Under Utilized","Utilized")), "")</f>
        <v>Under Utilized</v>
      </c>
      <c r="J1394" s="1" t="s">
        <v>16</v>
      </c>
      <c r="K1394" s="1" t="s">
        <v>29</v>
      </c>
      <c r="L1394" s="1">
        <v>81</v>
      </c>
      <c r="M1394" s="1">
        <v>20</v>
      </c>
      <c r="N1394" s="1">
        <f>Delivery[[#This Row],[Delivery Time (min)]]-Delivery[[#This Row],[Delays (min)]]</f>
        <v>61</v>
      </c>
      <c r="O1394" s="1" t="str">
        <f>IF(Delivery[[#This Row],[Delays (min)]]&gt;0,"Delayed", "On time")</f>
        <v>Delayed</v>
      </c>
      <c r="P1394" s="1" t="str">
        <f>IF(Delivery[[#This Row],[Delays (min)]]&gt;15, "Extremely Delayed", IF(Delivery[[#This Row],[Delays (min)]]=0, "On time",  "Delayed"))</f>
        <v>Extremely Delayed</v>
      </c>
      <c r="Q1394" s="1">
        <f>COUNTA(_xlfn.UNIQUE(Delivery[Driver ID]))</f>
        <v>100</v>
      </c>
      <c r="R1394" s="1" t="s">
        <v>30</v>
      </c>
      <c r="S1394" s="1">
        <f>COUNTA(_xlfn.UNIQUE(Delivery[Route]))</f>
        <v>5</v>
      </c>
      <c r="T1394" s="1" t="s">
        <v>32</v>
      </c>
      <c r="U1394" s="1" t="s">
        <v>20</v>
      </c>
      <c r="V1394" s="1" t="s">
        <v>41</v>
      </c>
      <c r="W1394" s="2">
        <v>45170.597222222219</v>
      </c>
    </row>
    <row r="1395" spans="1:23" ht="15.75" customHeight="1" x14ac:dyDescent="0.35">
      <c r="A1395" s="1">
        <v>2394</v>
      </c>
      <c r="B1395" s="1" t="s">
        <v>1376</v>
      </c>
      <c r="C1395" s="1">
        <f>COUNTA(_xlfn.UNIQUE(Delivery[Delivery City]))</f>
        <v>5</v>
      </c>
      <c r="D1395" s="1" t="s">
        <v>154</v>
      </c>
      <c r="E1395" s="2">
        <v>45174.390277777777</v>
      </c>
      <c r="F1395" s="1" t="s">
        <v>14</v>
      </c>
      <c r="G1395" s="1" t="s">
        <v>42</v>
      </c>
      <c r="H1395" s="20">
        <f>IFERROR(Delivery[[#This Row],[Delivery Time (min)]]/COUNTIFS(Delivery[Driver ID],Delivery[[#This Row],[Driver ID]]),"")</f>
        <v>6.6111111111111107</v>
      </c>
      <c r="I1395" s="17" t="str">
        <f>IFERROR((IF(COUNTIFS(Delivery[Driver ID], Delivery[[#This Row],[Driver ID]]) &lt; 16, "Under Utilized","Utilized")), "")</f>
        <v>Utilized</v>
      </c>
      <c r="J1395" s="1" t="s">
        <v>23</v>
      </c>
      <c r="K1395" s="1" t="s">
        <v>35</v>
      </c>
      <c r="L1395" s="1">
        <v>119</v>
      </c>
      <c r="M1395" s="1">
        <v>3</v>
      </c>
      <c r="N1395" s="1">
        <f>Delivery[[#This Row],[Delivery Time (min)]]-Delivery[[#This Row],[Delays (min)]]</f>
        <v>116</v>
      </c>
      <c r="O1395" s="1" t="str">
        <f>IF(Delivery[[#This Row],[Delays (min)]]&gt;0,"Delayed", "On time")</f>
        <v>Delayed</v>
      </c>
      <c r="P1395" s="1" t="str">
        <f>IF(Delivery[[#This Row],[Delays (min)]]&gt;15, "Extremely Delayed", IF(Delivery[[#This Row],[Delays (min)]]=0, "On time",  "Delayed"))</f>
        <v>Delayed</v>
      </c>
      <c r="Q1395" s="1">
        <f>COUNTA(_xlfn.UNIQUE(Delivery[Driver ID]))</f>
        <v>100</v>
      </c>
      <c r="R1395" s="1" t="s">
        <v>25</v>
      </c>
      <c r="S1395" s="1">
        <f>COUNTA(_xlfn.UNIQUE(Delivery[Route]))</f>
        <v>5</v>
      </c>
      <c r="T1395" s="1" t="s">
        <v>19</v>
      </c>
      <c r="U1395" s="1" t="s">
        <v>36</v>
      </c>
      <c r="V1395" s="1" t="s">
        <v>21</v>
      </c>
      <c r="W1395" s="2">
        <v>45170.580555555556</v>
      </c>
    </row>
    <row r="1396" spans="1:23" ht="15.75" customHeight="1" x14ac:dyDescent="0.35">
      <c r="A1396" s="1">
        <v>2395</v>
      </c>
      <c r="B1396" s="1" t="s">
        <v>1377</v>
      </c>
      <c r="C1396" s="1">
        <f>COUNTA(_xlfn.UNIQUE(Delivery[Delivery City]))</f>
        <v>5</v>
      </c>
      <c r="D1396" s="1" t="s">
        <v>167</v>
      </c>
      <c r="E1396" s="2">
        <v>45174.633333333331</v>
      </c>
      <c r="F1396" s="1" t="s">
        <v>14</v>
      </c>
      <c r="G1396" s="1" t="s">
        <v>105</v>
      </c>
      <c r="H1396" s="20">
        <f>IFERROR(Delivery[[#This Row],[Delivery Time (min)]]/COUNTIFS(Delivery[Driver ID],Delivery[[#This Row],[Driver ID]]),"")</f>
        <v>10.466666666666667</v>
      </c>
      <c r="I1396" s="17" t="str">
        <f>IFERROR((IF(COUNTIFS(Delivery[Driver ID], Delivery[[#This Row],[Driver ID]]) &lt; 16, "Under Utilized","Utilized")), "")</f>
        <v>Under Utilized</v>
      </c>
      <c r="J1396" s="1" t="s">
        <v>34</v>
      </c>
      <c r="K1396" s="1" t="s">
        <v>17</v>
      </c>
      <c r="L1396" s="1">
        <v>157</v>
      </c>
      <c r="M1396" s="1">
        <v>9</v>
      </c>
      <c r="N1396" s="1">
        <f>Delivery[[#This Row],[Delivery Time (min)]]-Delivery[[#This Row],[Delays (min)]]</f>
        <v>148</v>
      </c>
      <c r="O1396" s="1" t="str">
        <f>IF(Delivery[[#This Row],[Delays (min)]]&gt;0,"Delayed", "On time")</f>
        <v>Delayed</v>
      </c>
      <c r="P1396" s="1" t="str">
        <f>IF(Delivery[[#This Row],[Delays (min)]]&gt;15, "Extremely Delayed", IF(Delivery[[#This Row],[Delays (min)]]=0, "On time",  "Delayed"))</f>
        <v>Delayed</v>
      </c>
      <c r="Q1396" s="1">
        <f>COUNTA(_xlfn.UNIQUE(Delivery[Driver ID]))</f>
        <v>100</v>
      </c>
      <c r="R1396" s="1" t="s">
        <v>25</v>
      </c>
      <c r="S1396" s="1">
        <f>COUNTA(_xlfn.UNIQUE(Delivery[Route]))</f>
        <v>5</v>
      </c>
      <c r="T1396" s="1" t="s">
        <v>26</v>
      </c>
      <c r="U1396" s="1" t="s">
        <v>27</v>
      </c>
      <c r="V1396" s="1" t="s">
        <v>41</v>
      </c>
      <c r="W1396" s="2">
        <v>45170.709722222222</v>
      </c>
    </row>
    <row r="1397" spans="1:23" ht="15.75" customHeight="1" x14ac:dyDescent="0.35">
      <c r="A1397" s="1">
        <v>2396</v>
      </c>
      <c r="B1397" s="1" t="s">
        <v>1378</v>
      </c>
      <c r="C1397" s="1">
        <f>COUNTA(_xlfn.UNIQUE(Delivery[Delivery City]))</f>
        <v>5</v>
      </c>
      <c r="D1397" s="1" t="s">
        <v>159</v>
      </c>
      <c r="E1397" s="2">
        <v>45173.537499999999</v>
      </c>
      <c r="F1397" s="1" t="s">
        <v>38</v>
      </c>
      <c r="G1397" s="1" t="s">
        <v>83</v>
      </c>
      <c r="H1397" s="20">
        <f>IFERROR(Delivery[[#This Row],[Delivery Time (min)]]/COUNTIFS(Delivery[Driver ID],Delivery[[#This Row],[Driver ID]]),"")</f>
        <v>5.3571428571428568</v>
      </c>
      <c r="I1397" s="17" t="str">
        <f>IFERROR((IF(COUNTIFS(Delivery[Driver ID], Delivery[[#This Row],[Driver ID]]) &lt; 16, "Under Utilized","Utilized")), "")</f>
        <v>Under Utilized</v>
      </c>
      <c r="J1397" s="1" t="s">
        <v>23</v>
      </c>
      <c r="K1397" s="1" t="s">
        <v>17</v>
      </c>
      <c r="L1397" s="1">
        <v>75</v>
      </c>
      <c r="M1397" s="1">
        <v>4</v>
      </c>
      <c r="N1397" s="1">
        <f>Delivery[[#This Row],[Delivery Time (min)]]-Delivery[[#This Row],[Delays (min)]]</f>
        <v>71</v>
      </c>
      <c r="O1397" s="1" t="str">
        <f>IF(Delivery[[#This Row],[Delays (min)]]&gt;0,"Delayed", "On time")</f>
        <v>Delayed</v>
      </c>
      <c r="P1397" s="1" t="str">
        <f>IF(Delivery[[#This Row],[Delays (min)]]&gt;15, "Extremely Delayed", IF(Delivery[[#This Row],[Delays (min)]]=0, "On time",  "Delayed"))</f>
        <v>Delayed</v>
      </c>
      <c r="Q1397" s="1">
        <f>COUNTA(_xlfn.UNIQUE(Delivery[Driver ID]))</f>
        <v>100</v>
      </c>
      <c r="R1397" s="1" t="s">
        <v>30</v>
      </c>
      <c r="S1397" s="1">
        <f>COUNTA(_xlfn.UNIQUE(Delivery[Route]))</f>
        <v>5</v>
      </c>
      <c r="T1397" s="1" t="s">
        <v>40</v>
      </c>
      <c r="U1397" s="1" t="s">
        <v>20</v>
      </c>
      <c r="V1397" s="1" t="s">
        <v>21</v>
      </c>
      <c r="W1397" s="2">
        <v>45170.408333333333</v>
      </c>
    </row>
    <row r="1398" spans="1:23" ht="15.75" customHeight="1" x14ac:dyDescent="0.35">
      <c r="A1398" s="1">
        <v>2397</v>
      </c>
      <c r="B1398" s="1" t="s">
        <v>1379</v>
      </c>
      <c r="C1398" s="1">
        <f>COUNTA(_xlfn.UNIQUE(Delivery[Delivery City]))</f>
        <v>5</v>
      </c>
      <c r="D1398" s="1" t="s">
        <v>156</v>
      </c>
      <c r="E1398" s="2">
        <v>45173.347916666666</v>
      </c>
      <c r="F1398" s="1" t="s">
        <v>14</v>
      </c>
      <c r="G1398" s="1" t="s">
        <v>42</v>
      </c>
      <c r="H1398" s="20">
        <f>IFERROR(Delivery[[#This Row],[Delivery Time (min)]]/COUNTIFS(Delivery[Driver ID],Delivery[[#This Row],[Driver ID]]),"")</f>
        <v>5.6111111111111107</v>
      </c>
      <c r="I1398" s="17" t="str">
        <f>IFERROR((IF(COUNTIFS(Delivery[Driver ID], Delivery[[#This Row],[Driver ID]]) &lt; 16, "Under Utilized","Utilized")), "")</f>
        <v>Utilized</v>
      </c>
      <c r="J1398" s="1" t="s">
        <v>16</v>
      </c>
      <c r="K1398" s="1" t="s">
        <v>24</v>
      </c>
      <c r="L1398" s="1">
        <v>101</v>
      </c>
      <c r="M1398" s="1">
        <v>5</v>
      </c>
      <c r="N1398" s="1">
        <f>Delivery[[#This Row],[Delivery Time (min)]]-Delivery[[#This Row],[Delays (min)]]</f>
        <v>96</v>
      </c>
      <c r="O1398" s="1" t="str">
        <f>IF(Delivery[[#This Row],[Delays (min)]]&gt;0,"Delayed", "On time")</f>
        <v>Delayed</v>
      </c>
      <c r="P1398" s="1" t="str">
        <f>IF(Delivery[[#This Row],[Delays (min)]]&gt;15, "Extremely Delayed", IF(Delivery[[#This Row],[Delays (min)]]=0, "On time",  "Delayed"))</f>
        <v>Delayed</v>
      </c>
      <c r="Q1398" s="1">
        <f>COUNTA(_xlfn.UNIQUE(Delivery[Driver ID]))</f>
        <v>100</v>
      </c>
      <c r="R1398" s="1" t="s">
        <v>30</v>
      </c>
      <c r="S1398" s="1">
        <f>COUNTA(_xlfn.UNIQUE(Delivery[Route]))</f>
        <v>5</v>
      </c>
      <c r="T1398" s="1" t="s">
        <v>32</v>
      </c>
      <c r="U1398" s="1" t="s">
        <v>20</v>
      </c>
      <c r="V1398" s="1" t="s">
        <v>41</v>
      </c>
      <c r="W1398" s="2">
        <v>45170.541666666664</v>
      </c>
    </row>
    <row r="1399" spans="1:23" ht="15.75" customHeight="1" x14ac:dyDescent="0.35">
      <c r="A1399" s="1">
        <v>2398</v>
      </c>
      <c r="B1399" s="1" t="s">
        <v>1380</v>
      </c>
      <c r="C1399" s="1">
        <f>COUNTA(_xlfn.UNIQUE(Delivery[Delivery City]))</f>
        <v>5</v>
      </c>
      <c r="D1399" s="1" t="s">
        <v>154</v>
      </c>
      <c r="E1399" s="2">
        <v>45170.647222222222</v>
      </c>
      <c r="F1399" s="1" t="s">
        <v>38</v>
      </c>
      <c r="G1399" s="1" t="s">
        <v>64</v>
      </c>
      <c r="H1399" s="20">
        <f>IFERROR(Delivery[[#This Row],[Delivery Time (min)]]/COUNTIFS(Delivery[Driver ID],Delivery[[#This Row],[Driver ID]]),"")</f>
        <v>3.6666666666666665</v>
      </c>
      <c r="I1399" s="17" t="str">
        <f>IFERROR((IF(COUNTIFS(Delivery[Driver ID], Delivery[[#This Row],[Driver ID]]) &lt; 16, "Under Utilized","Utilized")), "")</f>
        <v>Utilized</v>
      </c>
      <c r="J1399" s="1" t="s">
        <v>16</v>
      </c>
      <c r="K1399" s="1" t="s">
        <v>35</v>
      </c>
      <c r="L1399" s="1">
        <v>77</v>
      </c>
      <c r="M1399" s="1">
        <v>27</v>
      </c>
      <c r="N1399" s="1">
        <f>Delivery[[#This Row],[Delivery Time (min)]]-Delivery[[#This Row],[Delays (min)]]</f>
        <v>50</v>
      </c>
      <c r="O1399" s="1" t="str">
        <f>IF(Delivery[[#This Row],[Delays (min)]]&gt;0,"Delayed", "On time")</f>
        <v>Delayed</v>
      </c>
      <c r="P1399" s="1" t="str">
        <f>IF(Delivery[[#This Row],[Delays (min)]]&gt;15, "Extremely Delayed", IF(Delivery[[#This Row],[Delays (min)]]=0, "On time",  "Delayed"))</f>
        <v>Extremely Delayed</v>
      </c>
      <c r="Q1399" s="1">
        <f>COUNTA(_xlfn.UNIQUE(Delivery[Driver ID]))</f>
        <v>100</v>
      </c>
      <c r="R1399" s="1" t="s">
        <v>25</v>
      </c>
      <c r="S1399" s="1">
        <f>COUNTA(_xlfn.UNIQUE(Delivery[Route]))</f>
        <v>5</v>
      </c>
      <c r="T1399" s="1" t="s">
        <v>19</v>
      </c>
      <c r="U1399" s="1" t="s">
        <v>20</v>
      </c>
      <c r="V1399" s="1" t="s">
        <v>37</v>
      </c>
      <c r="W1399" s="2">
        <v>45170.373611111114</v>
      </c>
    </row>
    <row r="1400" spans="1:23" ht="15.75" customHeight="1" x14ac:dyDescent="0.35">
      <c r="A1400" s="1">
        <v>2399</v>
      </c>
      <c r="B1400" s="1" t="s">
        <v>1381</v>
      </c>
      <c r="C1400" s="1">
        <f>COUNTA(_xlfn.UNIQUE(Delivery[Delivery City]))</f>
        <v>5</v>
      </c>
      <c r="D1400" s="1" t="s">
        <v>150</v>
      </c>
      <c r="E1400" s="2">
        <v>45171.466666666667</v>
      </c>
      <c r="F1400" s="1" t="s">
        <v>38</v>
      </c>
      <c r="G1400" s="1" t="s">
        <v>64</v>
      </c>
      <c r="H1400" s="20">
        <f>IFERROR(Delivery[[#This Row],[Delivery Time (min)]]/COUNTIFS(Delivery[Driver ID],Delivery[[#This Row],[Driver ID]]),"")</f>
        <v>8.4761904761904763</v>
      </c>
      <c r="I1400" s="17" t="str">
        <f>IFERROR((IF(COUNTIFS(Delivery[Driver ID], Delivery[[#This Row],[Driver ID]]) &lt; 16, "Under Utilized","Utilized")), "")</f>
        <v>Utilized</v>
      </c>
      <c r="J1400" s="1" t="s">
        <v>16</v>
      </c>
      <c r="K1400" s="1" t="s">
        <v>29</v>
      </c>
      <c r="L1400" s="1">
        <v>178</v>
      </c>
      <c r="M1400" s="1">
        <v>6</v>
      </c>
      <c r="N1400" s="1">
        <f>Delivery[[#This Row],[Delivery Time (min)]]-Delivery[[#This Row],[Delays (min)]]</f>
        <v>172</v>
      </c>
      <c r="O1400" s="1" t="str">
        <f>IF(Delivery[[#This Row],[Delays (min)]]&gt;0,"Delayed", "On time")</f>
        <v>Delayed</v>
      </c>
      <c r="P1400" s="1" t="str">
        <f>IF(Delivery[[#This Row],[Delays (min)]]&gt;15, "Extremely Delayed", IF(Delivery[[#This Row],[Delays (min)]]=0, "On time",  "Delayed"))</f>
        <v>Delayed</v>
      </c>
      <c r="Q1400" s="1">
        <f>COUNTA(_xlfn.UNIQUE(Delivery[Driver ID]))</f>
        <v>100</v>
      </c>
      <c r="R1400" s="1" t="s">
        <v>30</v>
      </c>
      <c r="S1400" s="1">
        <f>COUNTA(_xlfn.UNIQUE(Delivery[Route]))</f>
        <v>5</v>
      </c>
      <c r="T1400" s="1" t="s">
        <v>19</v>
      </c>
      <c r="U1400" s="1" t="s">
        <v>20</v>
      </c>
      <c r="V1400" s="1" t="s">
        <v>21</v>
      </c>
      <c r="W1400" s="2">
        <v>45170.57708333333</v>
      </c>
    </row>
    <row r="1401" spans="1:23" ht="15.75" customHeight="1" x14ac:dyDescent="0.35">
      <c r="A1401" s="1">
        <v>2400</v>
      </c>
      <c r="B1401" s="1" t="s">
        <v>1382</v>
      </c>
      <c r="C1401" s="1">
        <f>COUNTA(_xlfn.UNIQUE(Delivery[Delivery City]))</f>
        <v>5</v>
      </c>
      <c r="D1401" s="1" t="s">
        <v>159</v>
      </c>
      <c r="E1401" s="2">
        <v>45176.675694444442</v>
      </c>
      <c r="F1401" s="1" t="s">
        <v>14</v>
      </c>
      <c r="G1401" s="1" t="s">
        <v>82</v>
      </c>
      <c r="H1401" s="20">
        <f>IFERROR(Delivery[[#This Row],[Delivery Time (min)]]/COUNTIFS(Delivery[Driver ID],Delivery[[#This Row],[Driver ID]]),"")</f>
        <v>8.7200000000000006</v>
      </c>
      <c r="I1401" s="17" t="str">
        <f>IFERROR((IF(COUNTIFS(Delivery[Driver ID], Delivery[[#This Row],[Driver ID]]) &lt; 16, "Under Utilized","Utilized")), "")</f>
        <v>Utilized</v>
      </c>
      <c r="J1401" s="1" t="s">
        <v>34</v>
      </c>
      <c r="K1401" s="1" t="s">
        <v>29</v>
      </c>
      <c r="L1401" s="1">
        <v>218</v>
      </c>
      <c r="M1401" s="1">
        <v>8</v>
      </c>
      <c r="N1401" s="1">
        <f>Delivery[[#This Row],[Delivery Time (min)]]-Delivery[[#This Row],[Delays (min)]]</f>
        <v>210</v>
      </c>
      <c r="O1401" s="1" t="str">
        <f>IF(Delivery[[#This Row],[Delays (min)]]&gt;0,"Delayed", "On time")</f>
        <v>Delayed</v>
      </c>
      <c r="P1401" s="1" t="str">
        <f>IF(Delivery[[#This Row],[Delays (min)]]&gt;15, "Extremely Delayed", IF(Delivery[[#This Row],[Delays (min)]]=0, "On time",  "Delayed"))</f>
        <v>Delayed</v>
      </c>
      <c r="Q1401" s="1">
        <f>COUNTA(_xlfn.UNIQUE(Delivery[Driver ID]))</f>
        <v>100</v>
      </c>
      <c r="R1401" s="1" t="s">
        <v>25</v>
      </c>
      <c r="S1401" s="1">
        <f>COUNTA(_xlfn.UNIQUE(Delivery[Route]))</f>
        <v>5</v>
      </c>
      <c r="T1401" s="1" t="s">
        <v>26</v>
      </c>
      <c r="U1401" s="1" t="s">
        <v>20</v>
      </c>
      <c r="V1401" s="1" t="s">
        <v>41</v>
      </c>
      <c r="W1401" s="2">
        <v>45170.390972222223</v>
      </c>
    </row>
    <row r="1402" spans="1:23" ht="15.75" customHeight="1" x14ac:dyDescent="0.35">
      <c r="A1402" s="1">
        <v>2401</v>
      </c>
      <c r="B1402" s="1" t="s">
        <v>1383</v>
      </c>
      <c r="C1402" s="1">
        <f>COUNTA(_xlfn.UNIQUE(Delivery[Delivery City]))</f>
        <v>5</v>
      </c>
      <c r="D1402" s="1" t="s">
        <v>154</v>
      </c>
      <c r="E1402" s="2">
        <v>45171.413194444445</v>
      </c>
      <c r="F1402" s="1" t="s">
        <v>38</v>
      </c>
      <c r="G1402" s="1" t="s">
        <v>60</v>
      </c>
      <c r="H1402" s="20">
        <f>IFERROR(Delivery[[#This Row],[Delivery Time (min)]]/COUNTIFS(Delivery[Driver ID],Delivery[[#This Row],[Driver ID]]),"")</f>
        <v>7.2941176470588234</v>
      </c>
      <c r="I1402" s="17" t="str">
        <f>IFERROR((IF(COUNTIFS(Delivery[Driver ID], Delivery[[#This Row],[Driver ID]]) &lt; 16, "Under Utilized","Utilized")), "")</f>
        <v>Utilized</v>
      </c>
      <c r="J1402" s="1" t="s">
        <v>34</v>
      </c>
      <c r="K1402" s="1" t="s">
        <v>24</v>
      </c>
      <c r="L1402" s="1">
        <v>124</v>
      </c>
      <c r="M1402" s="1">
        <v>27</v>
      </c>
      <c r="N1402" s="1">
        <f>Delivery[[#This Row],[Delivery Time (min)]]-Delivery[[#This Row],[Delays (min)]]</f>
        <v>97</v>
      </c>
      <c r="O1402" s="1" t="str">
        <f>IF(Delivery[[#This Row],[Delays (min)]]&gt;0,"Delayed", "On time")</f>
        <v>Delayed</v>
      </c>
      <c r="P1402" s="1" t="str">
        <f>IF(Delivery[[#This Row],[Delays (min)]]&gt;15, "Extremely Delayed", IF(Delivery[[#This Row],[Delays (min)]]=0, "On time",  "Delayed"))</f>
        <v>Extremely Delayed</v>
      </c>
      <c r="Q1402" s="1">
        <f>COUNTA(_xlfn.UNIQUE(Delivery[Driver ID]))</f>
        <v>100</v>
      </c>
      <c r="R1402" s="1" t="s">
        <v>30</v>
      </c>
      <c r="S1402" s="1">
        <f>COUNTA(_xlfn.UNIQUE(Delivery[Route]))</f>
        <v>5</v>
      </c>
      <c r="T1402" s="1" t="s">
        <v>43</v>
      </c>
      <c r="U1402" s="1" t="s">
        <v>20</v>
      </c>
      <c r="V1402" s="1" t="s">
        <v>21</v>
      </c>
      <c r="W1402" s="2">
        <v>45170.439583333333</v>
      </c>
    </row>
    <row r="1403" spans="1:23" ht="15.75" customHeight="1" x14ac:dyDescent="0.35">
      <c r="A1403" s="1">
        <v>2402</v>
      </c>
      <c r="B1403" s="1" t="s">
        <v>1384</v>
      </c>
      <c r="C1403" s="1">
        <f>COUNTA(_xlfn.UNIQUE(Delivery[Delivery City]))</f>
        <v>5</v>
      </c>
      <c r="D1403" s="1" t="s">
        <v>154</v>
      </c>
      <c r="E1403" s="2">
        <v>45172.46875</v>
      </c>
      <c r="F1403" s="1" t="s">
        <v>38</v>
      </c>
      <c r="G1403" s="1" t="s">
        <v>119</v>
      </c>
      <c r="H1403" s="20">
        <f>IFERROR(Delivery[[#This Row],[Delivery Time (min)]]/COUNTIFS(Delivery[Driver ID],Delivery[[#This Row],[Driver ID]]),"")</f>
        <v>10.642857142857142</v>
      </c>
      <c r="I1403" s="17" t="str">
        <f>IFERROR((IF(COUNTIFS(Delivery[Driver ID], Delivery[[#This Row],[Driver ID]]) &lt; 16, "Under Utilized","Utilized")), "")</f>
        <v>Under Utilized</v>
      </c>
      <c r="J1403" s="1" t="s">
        <v>34</v>
      </c>
      <c r="K1403" s="1" t="s">
        <v>29</v>
      </c>
      <c r="L1403" s="1">
        <v>149</v>
      </c>
      <c r="M1403" s="1">
        <v>18</v>
      </c>
      <c r="N1403" s="1">
        <f>Delivery[[#This Row],[Delivery Time (min)]]-Delivery[[#This Row],[Delays (min)]]</f>
        <v>131</v>
      </c>
      <c r="O1403" s="1" t="str">
        <f>IF(Delivery[[#This Row],[Delays (min)]]&gt;0,"Delayed", "On time")</f>
        <v>Delayed</v>
      </c>
      <c r="P1403" s="1" t="str">
        <f>IF(Delivery[[#This Row],[Delays (min)]]&gt;15, "Extremely Delayed", IF(Delivery[[#This Row],[Delays (min)]]=0, "On time",  "Delayed"))</f>
        <v>Extremely Delayed</v>
      </c>
      <c r="Q1403" s="1">
        <f>COUNTA(_xlfn.UNIQUE(Delivery[Driver ID]))</f>
        <v>100</v>
      </c>
      <c r="R1403" s="1" t="s">
        <v>30</v>
      </c>
      <c r="S1403" s="1">
        <f>COUNTA(_xlfn.UNIQUE(Delivery[Route]))</f>
        <v>5</v>
      </c>
      <c r="T1403" s="1" t="s">
        <v>40</v>
      </c>
      <c r="U1403" s="1" t="s">
        <v>27</v>
      </c>
      <c r="V1403" s="1" t="s">
        <v>41</v>
      </c>
      <c r="W1403" s="2">
        <v>45170.459027777775</v>
      </c>
    </row>
    <row r="1404" spans="1:23" ht="15.75" customHeight="1" x14ac:dyDescent="0.35">
      <c r="A1404" s="1">
        <v>2403</v>
      </c>
      <c r="B1404" s="1" t="s">
        <v>1385</v>
      </c>
      <c r="C1404" s="1">
        <f>COUNTA(_xlfn.UNIQUE(Delivery[Delivery City]))</f>
        <v>5</v>
      </c>
      <c r="D1404" s="1" t="s">
        <v>156</v>
      </c>
      <c r="E1404" s="2">
        <v>45170.624305555553</v>
      </c>
      <c r="F1404" s="1" t="s">
        <v>14</v>
      </c>
      <c r="G1404" s="1" t="s">
        <v>56</v>
      </c>
      <c r="H1404" s="20">
        <f>IFERROR(Delivery[[#This Row],[Delivery Time (min)]]/COUNTIFS(Delivery[Driver ID],Delivery[[#This Row],[Driver ID]]),"")</f>
        <v>8.125</v>
      </c>
      <c r="I1404" s="17" t="str">
        <f>IFERROR((IF(COUNTIFS(Delivery[Driver ID], Delivery[[#This Row],[Driver ID]]) &lt; 16, "Under Utilized","Utilized")), "")</f>
        <v>Utilized</v>
      </c>
      <c r="J1404" s="1" t="s">
        <v>34</v>
      </c>
      <c r="K1404" s="1" t="s">
        <v>17</v>
      </c>
      <c r="L1404" s="1">
        <v>130</v>
      </c>
      <c r="M1404" s="1">
        <v>6</v>
      </c>
      <c r="N1404" s="1">
        <f>Delivery[[#This Row],[Delivery Time (min)]]-Delivery[[#This Row],[Delays (min)]]</f>
        <v>124</v>
      </c>
      <c r="O1404" s="1" t="str">
        <f>IF(Delivery[[#This Row],[Delays (min)]]&gt;0,"Delayed", "On time")</f>
        <v>Delayed</v>
      </c>
      <c r="P1404" s="1" t="str">
        <f>IF(Delivery[[#This Row],[Delays (min)]]&gt;15, "Extremely Delayed", IF(Delivery[[#This Row],[Delays (min)]]=0, "On time",  "Delayed"))</f>
        <v>Delayed</v>
      </c>
      <c r="Q1404" s="1">
        <f>COUNTA(_xlfn.UNIQUE(Delivery[Driver ID]))</f>
        <v>100</v>
      </c>
      <c r="R1404" s="1" t="s">
        <v>18</v>
      </c>
      <c r="S1404" s="1">
        <f>COUNTA(_xlfn.UNIQUE(Delivery[Route]))</f>
        <v>5</v>
      </c>
      <c r="T1404" s="1" t="s">
        <v>26</v>
      </c>
      <c r="U1404" s="1" t="s">
        <v>27</v>
      </c>
      <c r="V1404" s="1" t="s">
        <v>37</v>
      </c>
      <c r="W1404" s="2">
        <v>45170.742361111108</v>
      </c>
    </row>
    <row r="1405" spans="1:23" ht="15.75" customHeight="1" x14ac:dyDescent="0.35">
      <c r="A1405" s="1">
        <v>2404</v>
      </c>
      <c r="B1405" s="1" t="s">
        <v>1108</v>
      </c>
      <c r="C1405" s="1">
        <f>COUNTA(_xlfn.UNIQUE(Delivery[Delivery City]))</f>
        <v>5</v>
      </c>
      <c r="D1405" s="1" t="s">
        <v>159</v>
      </c>
      <c r="E1405" s="2">
        <v>45172.6875</v>
      </c>
      <c r="F1405" s="1" t="s">
        <v>14</v>
      </c>
      <c r="G1405" s="1" t="s">
        <v>118</v>
      </c>
      <c r="H1405" s="20">
        <f>IFERROR(Delivery[[#This Row],[Delivery Time (min)]]/COUNTIFS(Delivery[Driver ID],Delivery[[#This Row],[Driver ID]]),"")</f>
        <v>17</v>
      </c>
      <c r="I1405" s="17" t="str">
        <f>IFERROR((IF(COUNTIFS(Delivery[Driver ID], Delivery[[#This Row],[Driver ID]]) &lt; 16, "Under Utilized","Utilized")), "")</f>
        <v>Under Utilized</v>
      </c>
      <c r="J1405" s="1" t="s">
        <v>16</v>
      </c>
      <c r="K1405" s="1" t="s">
        <v>29</v>
      </c>
      <c r="L1405" s="1">
        <v>187</v>
      </c>
      <c r="M1405" s="1">
        <v>6</v>
      </c>
      <c r="N1405" s="1">
        <f>Delivery[[#This Row],[Delivery Time (min)]]-Delivery[[#This Row],[Delays (min)]]</f>
        <v>181</v>
      </c>
      <c r="O1405" s="1" t="str">
        <f>IF(Delivery[[#This Row],[Delays (min)]]&gt;0,"Delayed", "On time")</f>
        <v>Delayed</v>
      </c>
      <c r="P1405" s="1" t="str">
        <f>IF(Delivery[[#This Row],[Delays (min)]]&gt;15, "Extremely Delayed", IF(Delivery[[#This Row],[Delays (min)]]=0, "On time",  "Delayed"))</f>
        <v>Delayed</v>
      </c>
      <c r="Q1405" s="1">
        <f>COUNTA(_xlfn.UNIQUE(Delivery[Driver ID]))</f>
        <v>100</v>
      </c>
      <c r="R1405" s="1" t="s">
        <v>25</v>
      </c>
      <c r="S1405" s="1">
        <f>COUNTA(_xlfn.UNIQUE(Delivery[Route]))</f>
        <v>5</v>
      </c>
      <c r="T1405" s="1" t="s">
        <v>32</v>
      </c>
      <c r="U1405" s="1" t="s">
        <v>27</v>
      </c>
      <c r="V1405" s="1" t="s">
        <v>41</v>
      </c>
      <c r="W1405" s="2">
        <v>45170.668055555558</v>
      </c>
    </row>
    <row r="1406" spans="1:23" ht="15.75" customHeight="1" x14ac:dyDescent="0.35">
      <c r="A1406" s="1">
        <v>2405</v>
      </c>
      <c r="B1406" s="1" t="s">
        <v>1386</v>
      </c>
      <c r="C1406" s="1">
        <f>COUNTA(_xlfn.UNIQUE(Delivery[Delivery City]))</f>
        <v>5</v>
      </c>
      <c r="D1406" s="1" t="s">
        <v>159</v>
      </c>
      <c r="E1406" s="2">
        <v>45175.669444444444</v>
      </c>
      <c r="F1406" s="1" t="s">
        <v>14</v>
      </c>
      <c r="G1406" s="1" t="s">
        <v>61</v>
      </c>
      <c r="H1406" s="20">
        <f>IFERROR(Delivery[[#This Row],[Delivery Time (min)]]/COUNTIFS(Delivery[Driver ID],Delivery[[#This Row],[Driver ID]]),"")</f>
        <v>14</v>
      </c>
      <c r="I1406" s="17" t="str">
        <f>IFERROR((IF(COUNTIFS(Delivery[Driver ID], Delivery[[#This Row],[Driver ID]]) &lt; 16, "Under Utilized","Utilized")), "")</f>
        <v>Utilized</v>
      </c>
      <c r="J1406" s="1" t="s">
        <v>16</v>
      </c>
      <c r="K1406" s="1" t="s">
        <v>47</v>
      </c>
      <c r="L1406" s="1">
        <v>238</v>
      </c>
      <c r="M1406" s="1">
        <v>16</v>
      </c>
      <c r="N1406" s="1">
        <f>Delivery[[#This Row],[Delivery Time (min)]]-Delivery[[#This Row],[Delays (min)]]</f>
        <v>222</v>
      </c>
      <c r="O1406" s="1" t="str">
        <f>IF(Delivery[[#This Row],[Delays (min)]]&gt;0,"Delayed", "On time")</f>
        <v>Delayed</v>
      </c>
      <c r="P1406" s="1" t="str">
        <f>IF(Delivery[[#This Row],[Delays (min)]]&gt;15, "Extremely Delayed", IF(Delivery[[#This Row],[Delays (min)]]=0, "On time",  "Delayed"))</f>
        <v>Extremely Delayed</v>
      </c>
      <c r="Q1406" s="1">
        <f>COUNTA(_xlfn.UNIQUE(Delivery[Driver ID]))</f>
        <v>100</v>
      </c>
      <c r="R1406" s="1" t="s">
        <v>30</v>
      </c>
      <c r="S1406" s="1">
        <f>COUNTA(_xlfn.UNIQUE(Delivery[Route]))</f>
        <v>5</v>
      </c>
      <c r="T1406" s="1" t="s">
        <v>43</v>
      </c>
      <c r="U1406" s="1" t="s">
        <v>27</v>
      </c>
      <c r="V1406" s="1" t="s">
        <v>41</v>
      </c>
      <c r="W1406" s="2">
        <v>45170.654861111114</v>
      </c>
    </row>
    <row r="1407" spans="1:23" ht="15.75" customHeight="1" x14ac:dyDescent="0.35">
      <c r="A1407" s="1">
        <v>2406</v>
      </c>
      <c r="B1407" s="1" t="s">
        <v>1387</v>
      </c>
      <c r="C1407" s="1">
        <f>COUNTA(_xlfn.UNIQUE(Delivery[Delivery City]))</f>
        <v>5</v>
      </c>
      <c r="D1407" s="1" t="s">
        <v>150</v>
      </c>
      <c r="E1407" s="2">
        <v>45177.4375</v>
      </c>
      <c r="F1407" s="1" t="s">
        <v>14</v>
      </c>
      <c r="G1407" s="1" t="s">
        <v>22</v>
      </c>
      <c r="H1407" s="20">
        <f>IFERROR(Delivery[[#This Row],[Delivery Time (min)]]/COUNTIFS(Delivery[Driver ID],Delivery[[#This Row],[Driver ID]]),"")</f>
        <v>12.470588235294118</v>
      </c>
      <c r="I1407" s="17" t="str">
        <f>IFERROR((IF(COUNTIFS(Delivery[Driver ID], Delivery[[#This Row],[Driver ID]]) &lt; 16, "Under Utilized","Utilized")), "")</f>
        <v>Utilized</v>
      </c>
      <c r="J1407" s="1" t="s">
        <v>16</v>
      </c>
      <c r="K1407" s="1" t="s">
        <v>47</v>
      </c>
      <c r="L1407" s="1">
        <v>212</v>
      </c>
      <c r="M1407" s="1">
        <v>0</v>
      </c>
      <c r="N1407" s="1">
        <f>Delivery[[#This Row],[Delivery Time (min)]]-Delivery[[#This Row],[Delays (min)]]</f>
        <v>212</v>
      </c>
      <c r="O1407" s="1" t="str">
        <f>IF(Delivery[[#This Row],[Delays (min)]]&gt;0,"Delayed", "On time")</f>
        <v>On time</v>
      </c>
      <c r="P1407" s="1" t="str">
        <f>IF(Delivery[[#This Row],[Delays (min)]]&gt;15, "Extremely Delayed", IF(Delivery[[#This Row],[Delays (min)]]=0, "On time",  "Delayed"))</f>
        <v>On time</v>
      </c>
      <c r="Q1407" s="1">
        <f>COUNTA(_xlfn.UNIQUE(Delivery[Driver ID]))</f>
        <v>100</v>
      </c>
      <c r="R1407" s="1" t="s">
        <v>30</v>
      </c>
      <c r="S1407" s="1">
        <f>COUNTA(_xlfn.UNIQUE(Delivery[Route]))</f>
        <v>5</v>
      </c>
      <c r="T1407" s="1" t="s">
        <v>19</v>
      </c>
      <c r="U1407" s="1" t="s">
        <v>27</v>
      </c>
      <c r="V1407" s="1" t="s">
        <v>41</v>
      </c>
      <c r="W1407" s="2">
        <v>45170.487500000003</v>
      </c>
    </row>
    <row r="1408" spans="1:23" ht="15.75" customHeight="1" x14ac:dyDescent="0.35">
      <c r="A1408" s="1">
        <v>2407</v>
      </c>
      <c r="B1408" s="1" t="s">
        <v>1388</v>
      </c>
      <c r="C1408" s="1">
        <f>COUNTA(_xlfn.UNIQUE(Delivery[Delivery City]))</f>
        <v>5</v>
      </c>
      <c r="D1408" s="1" t="s">
        <v>156</v>
      </c>
      <c r="E1408" s="2">
        <v>45174.458333333336</v>
      </c>
      <c r="F1408" s="1" t="s">
        <v>14</v>
      </c>
      <c r="G1408" s="1" t="s">
        <v>15</v>
      </c>
      <c r="H1408" s="20">
        <f>IFERROR(Delivery[[#This Row],[Delivery Time (min)]]/COUNTIFS(Delivery[Driver ID],Delivery[[#This Row],[Driver ID]]),"")</f>
        <v>11.0625</v>
      </c>
      <c r="I1408" s="17" t="str">
        <f>IFERROR((IF(COUNTIFS(Delivery[Driver ID], Delivery[[#This Row],[Driver ID]]) &lt; 16, "Under Utilized","Utilized")), "")</f>
        <v>Utilized</v>
      </c>
      <c r="J1408" s="1" t="s">
        <v>16</v>
      </c>
      <c r="K1408" s="1" t="s">
        <v>35</v>
      </c>
      <c r="L1408" s="1">
        <v>177</v>
      </c>
      <c r="M1408" s="1">
        <v>3</v>
      </c>
      <c r="N1408" s="1">
        <f>Delivery[[#This Row],[Delivery Time (min)]]-Delivery[[#This Row],[Delays (min)]]</f>
        <v>174</v>
      </c>
      <c r="O1408" s="1" t="str">
        <f>IF(Delivery[[#This Row],[Delays (min)]]&gt;0,"Delayed", "On time")</f>
        <v>Delayed</v>
      </c>
      <c r="P1408" s="1" t="str">
        <f>IF(Delivery[[#This Row],[Delays (min)]]&gt;15, "Extremely Delayed", IF(Delivery[[#This Row],[Delays (min)]]=0, "On time",  "Delayed"))</f>
        <v>Delayed</v>
      </c>
      <c r="Q1408" s="1">
        <f>COUNTA(_xlfn.UNIQUE(Delivery[Driver ID]))</f>
        <v>100</v>
      </c>
      <c r="R1408" s="1" t="s">
        <v>30</v>
      </c>
      <c r="S1408" s="1">
        <f>COUNTA(_xlfn.UNIQUE(Delivery[Route]))</f>
        <v>5</v>
      </c>
      <c r="T1408" s="1" t="s">
        <v>43</v>
      </c>
      <c r="U1408" s="1" t="s">
        <v>27</v>
      </c>
      <c r="V1408" s="1" t="s">
        <v>21</v>
      </c>
      <c r="W1408" s="2">
        <v>45170.450694444444</v>
      </c>
    </row>
    <row r="1409" spans="1:23" ht="15.75" customHeight="1" x14ac:dyDescent="0.35">
      <c r="A1409" s="1">
        <v>2408</v>
      </c>
      <c r="B1409" s="1" t="s">
        <v>1389</v>
      </c>
      <c r="C1409" s="1">
        <f>COUNTA(_xlfn.UNIQUE(Delivery[Delivery City]))</f>
        <v>5</v>
      </c>
      <c r="D1409" s="1" t="s">
        <v>154</v>
      </c>
      <c r="E1409" s="2">
        <v>45172.685416666667</v>
      </c>
      <c r="F1409" s="1" t="s">
        <v>14</v>
      </c>
      <c r="G1409" s="1" t="s">
        <v>67</v>
      </c>
      <c r="H1409" s="20">
        <f>IFERROR(Delivery[[#This Row],[Delivery Time (min)]]/COUNTIFS(Delivery[Driver ID],Delivery[[#This Row],[Driver ID]]),"")</f>
        <v>9.7222222222222214</v>
      </c>
      <c r="I1409" s="17" t="str">
        <f>IFERROR((IF(COUNTIFS(Delivery[Driver ID], Delivery[[#This Row],[Driver ID]]) &lt; 16, "Under Utilized","Utilized")), "")</f>
        <v>Utilized</v>
      </c>
      <c r="J1409" s="1" t="s">
        <v>16</v>
      </c>
      <c r="K1409" s="1" t="s">
        <v>24</v>
      </c>
      <c r="L1409" s="1">
        <v>175</v>
      </c>
      <c r="M1409" s="1">
        <v>13</v>
      </c>
      <c r="N1409" s="1">
        <f>Delivery[[#This Row],[Delivery Time (min)]]-Delivery[[#This Row],[Delays (min)]]</f>
        <v>162</v>
      </c>
      <c r="O1409" s="1" t="str">
        <f>IF(Delivery[[#This Row],[Delays (min)]]&gt;0,"Delayed", "On time")</f>
        <v>Delayed</v>
      </c>
      <c r="P1409" s="1" t="str">
        <f>IF(Delivery[[#This Row],[Delays (min)]]&gt;15, "Extremely Delayed", IF(Delivery[[#This Row],[Delays (min)]]=0, "On time",  "Delayed"))</f>
        <v>Delayed</v>
      </c>
      <c r="Q1409" s="1">
        <f>COUNTA(_xlfn.UNIQUE(Delivery[Driver ID]))</f>
        <v>100</v>
      </c>
      <c r="R1409" s="1" t="s">
        <v>25</v>
      </c>
      <c r="S1409" s="1">
        <f>COUNTA(_xlfn.UNIQUE(Delivery[Route]))</f>
        <v>5</v>
      </c>
      <c r="T1409" s="1" t="s">
        <v>32</v>
      </c>
      <c r="U1409" s="1" t="s">
        <v>20</v>
      </c>
      <c r="V1409" s="1" t="s">
        <v>37</v>
      </c>
      <c r="W1409" s="2">
        <v>45170.342361111114</v>
      </c>
    </row>
    <row r="1410" spans="1:23" ht="15.75" customHeight="1" x14ac:dyDescent="0.35">
      <c r="A1410" s="1">
        <v>2409</v>
      </c>
      <c r="B1410" s="1" t="s">
        <v>1390</v>
      </c>
      <c r="C1410" s="1">
        <f>COUNTA(_xlfn.UNIQUE(Delivery[Delivery City]))</f>
        <v>5</v>
      </c>
      <c r="D1410" s="1" t="s">
        <v>156</v>
      </c>
      <c r="E1410" s="2">
        <v>45171.571527777778</v>
      </c>
      <c r="F1410" s="1" t="s">
        <v>38</v>
      </c>
      <c r="G1410" s="1" t="s">
        <v>130</v>
      </c>
      <c r="H1410" s="20">
        <f>IFERROR(Delivery[[#This Row],[Delivery Time (min)]]/COUNTIFS(Delivery[Driver ID],Delivery[[#This Row],[Driver ID]]),"")</f>
        <v>12.1875</v>
      </c>
      <c r="I1410" s="17" t="str">
        <f>IFERROR((IF(COUNTIFS(Delivery[Driver ID], Delivery[[#This Row],[Driver ID]]) &lt; 16, "Under Utilized","Utilized")), "")</f>
        <v>Utilized</v>
      </c>
      <c r="J1410" s="1" t="s">
        <v>16</v>
      </c>
      <c r="K1410" s="1" t="s">
        <v>24</v>
      </c>
      <c r="L1410" s="1">
        <v>195</v>
      </c>
      <c r="M1410" s="1">
        <v>21</v>
      </c>
      <c r="N1410" s="1">
        <f>Delivery[[#This Row],[Delivery Time (min)]]-Delivery[[#This Row],[Delays (min)]]</f>
        <v>174</v>
      </c>
      <c r="O1410" s="1" t="str">
        <f>IF(Delivery[[#This Row],[Delays (min)]]&gt;0,"Delayed", "On time")</f>
        <v>Delayed</v>
      </c>
      <c r="P1410" s="1" t="str">
        <f>IF(Delivery[[#This Row],[Delays (min)]]&gt;15, "Extremely Delayed", IF(Delivery[[#This Row],[Delays (min)]]=0, "On time",  "Delayed"))</f>
        <v>Extremely Delayed</v>
      </c>
      <c r="Q1410" s="1">
        <f>COUNTA(_xlfn.UNIQUE(Delivery[Driver ID]))</f>
        <v>100</v>
      </c>
      <c r="R1410" s="1" t="s">
        <v>25</v>
      </c>
      <c r="S1410" s="1">
        <f>COUNTA(_xlfn.UNIQUE(Delivery[Route]))</f>
        <v>5</v>
      </c>
      <c r="T1410" s="1" t="s">
        <v>32</v>
      </c>
      <c r="U1410" s="1" t="s">
        <v>27</v>
      </c>
      <c r="V1410" s="1" t="s">
        <v>21</v>
      </c>
      <c r="W1410" s="2">
        <v>45170.459027777775</v>
      </c>
    </row>
    <row r="1411" spans="1:23" ht="15.75" customHeight="1" x14ac:dyDescent="0.35">
      <c r="A1411" s="1">
        <v>2410</v>
      </c>
      <c r="B1411" s="1" t="s">
        <v>1391</v>
      </c>
      <c r="C1411" s="1">
        <f>COUNTA(_xlfn.UNIQUE(Delivery[Delivery City]))</f>
        <v>5</v>
      </c>
      <c r="D1411" s="1" t="s">
        <v>167</v>
      </c>
      <c r="E1411" s="2">
        <v>45171.549305555556</v>
      </c>
      <c r="F1411" s="1" t="s">
        <v>38</v>
      </c>
      <c r="G1411" s="1" t="s">
        <v>103</v>
      </c>
      <c r="H1411" s="20">
        <f>IFERROR(Delivery[[#This Row],[Delivery Time (min)]]/COUNTIFS(Delivery[Driver ID],Delivery[[#This Row],[Driver ID]]),"")</f>
        <v>7.8</v>
      </c>
      <c r="I1411" s="17" t="str">
        <f>IFERROR((IF(COUNTIFS(Delivery[Driver ID], Delivery[[#This Row],[Driver ID]]) &lt; 16, "Under Utilized","Utilized")), "")</f>
        <v>Utilized</v>
      </c>
      <c r="J1411" s="1" t="s">
        <v>16</v>
      </c>
      <c r="K1411" s="1" t="s">
        <v>29</v>
      </c>
      <c r="L1411" s="1">
        <v>156</v>
      </c>
      <c r="M1411" s="1">
        <v>16</v>
      </c>
      <c r="N1411" s="1">
        <f>Delivery[[#This Row],[Delivery Time (min)]]-Delivery[[#This Row],[Delays (min)]]</f>
        <v>140</v>
      </c>
      <c r="O1411" s="1" t="str">
        <f>IF(Delivery[[#This Row],[Delays (min)]]&gt;0,"Delayed", "On time")</f>
        <v>Delayed</v>
      </c>
      <c r="P1411" s="1" t="str">
        <f>IF(Delivery[[#This Row],[Delays (min)]]&gt;15, "Extremely Delayed", IF(Delivery[[#This Row],[Delays (min)]]=0, "On time",  "Delayed"))</f>
        <v>Extremely Delayed</v>
      </c>
      <c r="Q1411" s="1">
        <f>COUNTA(_xlfn.UNIQUE(Delivery[Driver ID]))</f>
        <v>100</v>
      </c>
      <c r="R1411" s="1" t="s">
        <v>18</v>
      </c>
      <c r="S1411" s="1">
        <f>COUNTA(_xlfn.UNIQUE(Delivery[Route]))</f>
        <v>5</v>
      </c>
      <c r="T1411" s="1" t="s">
        <v>40</v>
      </c>
      <c r="U1411" s="1" t="s">
        <v>36</v>
      </c>
      <c r="V1411" s="1" t="s">
        <v>21</v>
      </c>
      <c r="W1411" s="2">
        <v>45170.364583333336</v>
      </c>
    </row>
    <row r="1412" spans="1:23" ht="15.75" customHeight="1" x14ac:dyDescent="0.35">
      <c r="A1412" s="1">
        <v>2411</v>
      </c>
      <c r="B1412" s="1" t="s">
        <v>1392</v>
      </c>
      <c r="C1412" s="1">
        <f>COUNTA(_xlfn.UNIQUE(Delivery[Delivery City]))</f>
        <v>5</v>
      </c>
      <c r="D1412" s="1" t="s">
        <v>156</v>
      </c>
      <c r="E1412" s="2">
        <v>45174.655555555553</v>
      </c>
      <c r="F1412" s="1" t="s">
        <v>38</v>
      </c>
      <c r="G1412" s="1" t="s">
        <v>64</v>
      </c>
      <c r="H1412" s="20">
        <f>IFERROR(Delivery[[#This Row],[Delivery Time (min)]]/COUNTIFS(Delivery[Driver ID],Delivery[[#This Row],[Driver ID]]),"")</f>
        <v>9.2857142857142865</v>
      </c>
      <c r="I1412" s="17" t="str">
        <f>IFERROR((IF(COUNTIFS(Delivery[Driver ID], Delivery[[#This Row],[Driver ID]]) &lt; 16, "Under Utilized","Utilized")), "")</f>
        <v>Utilized</v>
      </c>
      <c r="J1412" s="1" t="s">
        <v>16</v>
      </c>
      <c r="K1412" s="1" t="s">
        <v>29</v>
      </c>
      <c r="L1412" s="1">
        <v>195</v>
      </c>
      <c r="M1412" s="1">
        <v>0</v>
      </c>
      <c r="N1412" s="1">
        <f>Delivery[[#This Row],[Delivery Time (min)]]-Delivery[[#This Row],[Delays (min)]]</f>
        <v>195</v>
      </c>
      <c r="O1412" s="1" t="str">
        <f>IF(Delivery[[#This Row],[Delays (min)]]&gt;0,"Delayed", "On time")</f>
        <v>On time</v>
      </c>
      <c r="P1412" s="1" t="str">
        <f>IF(Delivery[[#This Row],[Delays (min)]]&gt;15, "Extremely Delayed", IF(Delivery[[#This Row],[Delays (min)]]=0, "On time",  "Delayed"))</f>
        <v>On time</v>
      </c>
      <c r="Q1412" s="1">
        <f>COUNTA(_xlfn.UNIQUE(Delivery[Driver ID]))</f>
        <v>100</v>
      </c>
      <c r="R1412" s="1" t="s">
        <v>30</v>
      </c>
      <c r="S1412" s="1">
        <f>COUNTA(_xlfn.UNIQUE(Delivery[Route]))</f>
        <v>5</v>
      </c>
      <c r="T1412" s="1" t="s">
        <v>43</v>
      </c>
      <c r="U1412" s="1" t="s">
        <v>20</v>
      </c>
      <c r="V1412" s="1" t="s">
        <v>21</v>
      </c>
      <c r="W1412" s="2">
        <v>45170.720833333333</v>
      </c>
    </row>
    <row r="1413" spans="1:23" ht="15.75" customHeight="1" x14ac:dyDescent="0.35">
      <c r="A1413" s="1">
        <v>2412</v>
      </c>
      <c r="B1413" s="1" t="s">
        <v>1393</v>
      </c>
      <c r="C1413" s="1">
        <f>COUNTA(_xlfn.UNIQUE(Delivery[Delivery City]))</f>
        <v>5</v>
      </c>
      <c r="D1413" s="1" t="s">
        <v>159</v>
      </c>
      <c r="E1413" s="2">
        <v>45173.597222222219</v>
      </c>
      <c r="F1413" s="1" t="s">
        <v>38</v>
      </c>
      <c r="G1413" s="1" t="s">
        <v>74</v>
      </c>
      <c r="H1413" s="20">
        <f>IFERROR(Delivery[[#This Row],[Delivery Time (min)]]/COUNTIFS(Delivery[Driver ID],Delivery[[#This Row],[Driver ID]]),"")</f>
        <v>5.7777777777777777</v>
      </c>
      <c r="I1413" s="17" t="str">
        <f>IFERROR((IF(COUNTIFS(Delivery[Driver ID], Delivery[[#This Row],[Driver ID]]) &lt; 16, "Under Utilized","Utilized")), "")</f>
        <v>Utilized</v>
      </c>
      <c r="J1413" s="1" t="s">
        <v>23</v>
      </c>
      <c r="K1413" s="1" t="s">
        <v>35</v>
      </c>
      <c r="L1413" s="1">
        <v>104</v>
      </c>
      <c r="M1413" s="1">
        <v>20</v>
      </c>
      <c r="N1413" s="1">
        <f>Delivery[[#This Row],[Delivery Time (min)]]-Delivery[[#This Row],[Delays (min)]]</f>
        <v>84</v>
      </c>
      <c r="O1413" s="1" t="str">
        <f>IF(Delivery[[#This Row],[Delays (min)]]&gt;0,"Delayed", "On time")</f>
        <v>Delayed</v>
      </c>
      <c r="P1413" s="1" t="str">
        <f>IF(Delivery[[#This Row],[Delays (min)]]&gt;15, "Extremely Delayed", IF(Delivery[[#This Row],[Delays (min)]]=0, "On time",  "Delayed"))</f>
        <v>Extremely Delayed</v>
      </c>
      <c r="Q1413" s="1">
        <f>COUNTA(_xlfn.UNIQUE(Delivery[Driver ID]))</f>
        <v>100</v>
      </c>
      <c r="R1413" s="1" t="s">
        <v>25</v>
      </c>
      <c r="S1413" s="1">
        <f>COUNTA(_xlfn.UNIQUE(Delivery[Route]))</f>
        <v>5</v>
      </c>
      <c r="T1413" s="1" t="s">
        <v>32</v>
      </c>
      <c r="U1413" s="1" t="s">
        <v>36</v>
      </c>
      <c r="V1413" s="1" t="s">
        <v>21</v>
      </c>
      <c r="W1413" s="2">
        <v>45170.366666666669</v>
      </c>
    </row>
    <row r="1414" spans="1:23" ht="15.75" customHeight="1" x14ac:dyDescent="0.35">
      <c r="A1414" s="1">
        <v>2413</v>
      </c>
      <c r="B1414" s="1" t="s">
        <v>1394</v>
      </c>
      <c r="C1414" s="1">
        <f>COUNTA(_xlfn.UNIQUE(Delivery[Delivery City]))</f>
        <v>5</v>
      </c>
      <c r="D1414" s="1" t="s">
        <v>159</v>
      </c>
      <c r="E1414" s="2">
        <v>45173.573611111111</v>
      </c>
      <c r="F1414" s="1" t="s">
        <v>38</v>
      </c>
      <c r="G1414" s="1" t="s">
        <v>136</v>
      </c>
      <c r="H1414" s="20">
        <f>IFERROR(Delivery[[#This Row],[Delivery Time (min)]]/COUNTIFS(Delivery[Driver ID],Delivery[[#This Row],[Driver ID]]),"")</f>
        <v>5.666666666666667</v>
      </c>
      <c r="I1414" s="17" t="str">
        <f>IFERROR((IF(COUNTIFS(Delivery[Driver ID], Delivery[[#This Row],[Driver ID]]) &lt; 16, "Under Utilized","Utilized")), "")</f>
        <v>Under Utilized</v>
      </c>
      <c r="J1414" s="1" t="s">
        <v>23</v>
      </c>
      <c r="K1414" s="1" t="s">
        <v>24</v>
      </c>
      <c r="L1414" s="1">
        <v>68</v>
      </c>
      <c r="M1414" s="1">
        <v>16</v>
      </c>
      <c r="N1414" s="1">
        <f>Delivery[[#This Row],[Delivery Time (min)]]-Delivery[[#This Row],[Delays (min)]]</f>
        <v>52</v>
      </c>
      <c r="O1414" s="1" t="str">
        <f>IF(Delivery[[#This Row],[Delays (min)]]&gt;0,"Delayed", "On time")</f>
        <v>Delayed</v>
      </c>
      <c r="P1414" s="1" t="str">
        <f>IF(Delivery[[#This Row],[Delays (min)]]&gt;15, "Extremely Delayed", IF(Delivery[[#This Row],[Delays (min)]]=0, "On time",  "Delayed"))</f>
        <v>Extremely Delayed</v>
      </c>
      <c r="Q1414" s="1">
        <f>COUNTA(_xlfn.UNIQUE(Delivery[Driver ID]))</f>
        <v>100</v>
      </c>
      <c r="R1414" s="1" t="s">
        <v>30</v>
      </c>
      <c r="S1414" s="1">
        <f>COUNTA(_xlfn.UNIQUE(Delivery[Route]))</f>
        <v>5</v>
      </c>
      <c r="T1414" s="1" t="s">
        <v>43</v>
      </c>
      <c r="U1414" s="1" t="s">
        <v>20</v>
      </c>
      <c r="V1414" s="1" t="s">
        <v>21</v>
      </c>
      <c r="W1414" s="2">
        <v>45170.474999999999</v>
      </c>
    </row>
    <row r="1415" spans="1:23" ht="15.75" customHeight="1" x14ac:dyDescent="0.35">
      <c r="A1415" s="1">
        <v>2414</v>
      </c>
      <c r="B1415" s="1" t="s">
        <v>1395</v>
      </c>
      <c r="C1415" s="1">
        <f>COUNTA(_xlfn.UNIQUE(Delivery[Delivery City]))</f>
        <v>5</v>
      </c>
      <c r="D1415" s="1" t="s">
        <v>156</v>
      </c>
      <c r="E1415" s="2">
        <v>45170.660416666666</v>
      </c>
      <c r="F1415" s="1" t="s">
        <v>14</v>
      </c>
      <c r="G1415" s="1" t="s">
        <v>113</v>
      </c>
      <c r="H1415" s="20">
        <f>IFERROR(Delivery[[#This Row],[Delivery Time (min)]]/COUNTIFS(Delivery[Driver ID],Delivery[[#This Row],[Driver ID]]),"")</f>
        <v>7</v>
      </c>
      <c r="I1415" s="17" t="str">
        <f>IFERROR((IF(COUNTIFS(Delivery[Driver ID], Delivery[[#This Row],[Driver ID]]) &lt; 16, "Under Utilized","Utilized")), "")</f>
        <v>Utilized</v>
      </c>
      <c r="J1415" s="1" t="s">
        <v>16</v>
      </c>
      <c r="K1415" s="1" t="s">
        <v>17</v>
      </c>
      <c r="L1415" s="1">
        <v>126</v>
      </c>
      <c r="M1415" s="1">
        <v>12</v>
      </c>
      <c r="N1415" s="1">
        <f>Delivery[[#This Row],[Delivery Time (min)]]-Delivery[[#This Row],[Delays (min)]]</f>
        <v>114</v>
      </c>
      <c r="O1415" s="1" t="str">
        <f>IF(Delivery[[#This Row],[Delays (min)]]&gt;0,"Delayed", "On time")</f>
        <v>Delayed</v>
      </c>
      <c r="P1415" s="1" t="str">
        <f>IF(Delivery[[#This Row],[Delays (min)]]&gt;15, "Extremely Delayed", IF(Delivery[[#This Row],[Delays (min)]]=0, "On time",  "Delayed"))</f>
        <v>Delayed</v>
      </c>
      <c r="Q1415" s="1">
        <f>COUNTA(_xlfn.UNIQUE(Delivery[Driver ID]))</f>
        <v>100</v>
      </c>
      <c r="R1415" s="1" t="s">
        <v>25</v>
      </c>
      <c r="S1415" s="1">
        <f>COUNTA(_xlfn.UNIQUE(Delivery[Route]))</f>
        <v>5</v>
      </c>
      <c r="T1415" s="1" t="s">
        <v>40</v>
      </c>
      <c r="U1415" s="1" t="s">
        <v>27</v>
      </c>
      <c r="V1415" s="1" t="s">
        <v>21</v>
      </c>
      <c r="W1415" s="2">
        <v>45170.379861111112</v>
      </c>
    </row>
    <row r="1416" spans="1:23" ht="15.75" customHeight="1" x14ac:dyDescent="0.35">
      <c r="A1416" s="1">
        <v>2415</v>
      </c>
      <c r="B1416" s="1" t="s">
        <v>1396</v>
      </c>
      <c r="C1416" s="1">
        <f>COUNTA(_xlfn.UNIQUE(Delivery[Delivery City]))</f>
        <v>5</v>
      </c>
      <c r="D1416" s="1" t="s">
        <v>159</v>
      </c>
      <c r="E1416" s="2">
        <v>45171.397222222222</v>
      </c>
      <c r="F1416" s="1" t="s">
        <v>38</v>
      </c>
      <c r="G1416" s="1" t="s">
        <v>71</v>
      </c>
      <c r="H1416" s="20">
        <f>IFERROR(Delivery[[#This Row],[Delivery Time (min)]]/COUNTIFS(Delivery[Driver ID],Delivery[[#This Row],[Driver ID]]),"")</f>
        <v>7.92</v>
      </c>
      <c r="I1416" s="17" t="str">
        <f>IFERROR((IF(COUNTIFS(Delivery[Driver ID], Delivery[[#This Row],[Driver ID]]) &lt; 16, "Under Utilized","Utilized")), "")</f>
        <v>Utilized</v>
      </c>
      <c r="J1416" s="1" t="s">
        <v>16</v>
      </c>
      <c r="K1416" s="1" t="s">
        <v>24</v>
      </c>
      <c r="L1416" s="1">
        <v>198</v>
      </c>
      <c r="M1416" s="1">
        <v>20</v>
      </c>
      <c r="N1416" s="1">
        <f>Delivery[[#This Row],[Delivery Time (min)]]-Delivery[[#This Row],[Delays (min)]]</f>
        <v>178</v>
      </c>
      <c r="O1416" s="1" t="str">
        <f>IF(Delivery[[#This Row],[Delays (min)]]&gt;0,"Delayed", "On time")</f>
        <v>Delayed</v>
      </c>
      <c r="P1416" s="1" t="str">
        <f>IF(Delivery[[#This Row],[Delays (min)]]&gt;15, "Extremely Delayed", IF(Delivery[[#This Row],[Delays (min)]]=0, "On time",  "Delayed"))</f>
        <v>Extremely Delayed</v>
      </c>
      <c r="Q1416" s="1">
        <f>COUNTA(_xlfn.UNIQUE(Delivery[Driver ID]))</f>
        <v>100</v>
      </c>
      <c r="R1416" s="1" t="s">
        <v>18</v>
      </c>
      <c r="S1416" s="1">
        <f>COUNTA(_xlfn.UNIQUE(Delivery[Route]))</f>
        <v>5</v>
      </c>
      <c r="T1416" s="1" t="s">
        <v>32</v>
      </c>
      <c r="U1416" s="1" t="s">
        <v>20</v>
      </c>
      <c r="V1416" s="1" t="s">
        <v>37</v>
      </c>
      <c r="W1416" s="2">
        <v>45170.555555555555</v>
      </c>
    </row>
    <row r="1417" spans="1:23" ht="15.75" customHeight="1" x14ac:dyDescent="0.35">
      <c r="A1417" s="1">
        <v>2416</v>
      </c>
      <c r="B1417" s="1" t="s">
        <v>1397</v>
      </c>
      <c r="C1417" s="1">
        <f>COUNTA(_xlfn.UNIQUE(Delivery[Delivery City]))</f>
        <v>5</v>
      </c>
      <c r="D1417" s="1" t="s">
        <v>156</v>
      </c>
      <c r="E1417" s="2">
        <v>45177.560416666667</v>
      </c>
      <c r="F1417" s="1" t="s">
        <v>14</v>
      </c>
      <c r="G1417" s="1" t="s">
        <v>89</v>
      </c>
      <c r="H1417" s="20">
        <f>IFERROR(Delivery[[#This Row],[Delivery Time (min)]]/COUNTIFS(Delivery[Driver ID],Delivery[[#This Row],[Driver ID]]),"")</f>
        <v>7.5</v>
      </c>
      <c r="I1417" s="17" t="str">
        <f>IFERROR((IF(COUNTIFS(Delivery[Driver ID], Delivery[[#This Row],[Driver ID]]) &lt; 16, "Under Utilized","Utilized")), "")</f>
        <v>Utilized</v>
      </c>
      <c r="J1417" s="1" t="s">
        <v>16</v>
      </c>
      <c r="K1417" s="1" t="s">
        <v>29</v>
      </c>
      <c r="L1417" s="1">
        <v>150</v>
      </c>
      <c r="M1417" s="1">
        <v>14</v>
      </c>
      <c r="N1417" s="1">
        <f>Delivery[[#This Row],[Delivery Time (min)]]-Delivery[[#This Row],[Delays (min)]]</f>
        <v>136</v>
      </c>
      <c r="O1417" s="1" t="str">
        <f>IF(Delivery[[#This Row],[Delays (min)]]&gt;0,"Delayed", "On time")</f>
        <v>Delayed</v>
      </c>
      <c r="P1417" s="1" t="str">
        <f>IF(Delivery[[#This Row],[Delays (min)]]&gt;15, "Extremely Delayed", IF(Delivery[[#This Row],[Delays (min)]]=0, "On time",  "Delayed"))</f>
        <v>Delayed</v>
      </c>
      <c r="Q1417" s="1">
        <f>COUNTA(_xlfn.UNIQUE(Delivery[Driver ID]))</f>
        <v>100</v>
      </c>
      <c r="R1417" s="1" t="s">
        <v>30</v>
      </c>
      <c r="S1417" s="1">
        <f>COUNTA(_xlfn.UNIQUE(Delivery[Route]))</f>
        <v>5</v>
      </c>
      <c r="T1417" s="1" t="s">
        <v>40</v>
      </c>
      <c r="U1417" s="1" t="s">
        <v>36</v>
      </c>
      <c r="V1417" s="1" t="s">
        <v>21</v>
      </c>
      <c r="W1417" s="2">
        <v>45170.463888888888</v>
      </c>
    </row>
    <row r="1418" spans="1:23" ht="15.75" customHeight="1" x14ac:dyDescent="0.35">
      <c r="A1418" s="1">
        <v>2417</v>
      </c>
      <c r="B1418" s="1" t="s">
        <v>1134</v>
      </c>
      <c r="C1418" s="1">
        <f>COUNTA(_xlfn.UNIQUE(Delivery[Delivery City]))</f>
        <v>5</v>
      </c>
      <c r="D1418" s="1" t="s">
        <v>159</v>
      </c>
      <c r="E1418" s="2">
        <v>45174.470833333333</v>
      </c>
      <c r="F1418" s="1" t="s">
        <v>14</v>
      </c>
      <c r="G1418" s="1" t="s">
        <v>44</v>
      </c>
      <c r="H1418" s="20">
        <f>IFERROR(Delivery[[#This Row],[Delivery Time (min)]]/COUNTIFS(Delivery[Driver ID],Delivery[[#This Row],[Driver ID]]),"")</f>
        <v>14.375</v>
      </c>
      <c r="I1418" s="17" t="str">
        <f>IFERROR((IF(COUNTIFS(Delivery[Driver ID], Delivery[[#This Row],[Driver ID]]) &lt; 16, "Under Utilized","Utilized")), "")</f>
        <v>Utilized</v>
      </c>
      <c r="J1418" s="1" t="s">
        <v>23</v>
      </c>
      <c r="K1418" s="1" t="s">
        <v>24</v>
      </c>
      <c r="L1418" s="1">
        <v>230</v>
      </c>
      <c r="M1418" s="1">
        <v>9</v>
      </c>
      <c r="N1418" s="1">
        <f>Delivery[[#This Row],[Delivery Time (min)]]-Delivery[[#This Row],[Delays (min)]]</f>
        <v>221</v>
      </c>
      <c r="O1418" s="1" t="str">
        <f>IF(Delivery[[#This Row],[Delays (min)]]&gt;0,"Delayed", "On time")</f>
        <v>Delayed</v>
      </c>
      <c r="P1418" s="1" t="str">
        <f>IF(Delivery[[#This Row],[Delays (min)]]&gt;15, "Extremely Delayed", IF(Delivery[[#This Row],[Delays (min)]]=0, "On time",  "Delayed"))</f>
        <v>Delayed</v>
      </c>
      <c r="Q1418" s="1">
        <f>COUNTA(_xlfn.UNIQUE(Delivery[Driver ID]))</f>
        <v>100</v>
      </c>
      <c r="R1418" s="1" t="s">
        <v>25</v>
      </c>
      <c r="S1418" s="1">
        <f>COUNTA(_xlfn.UNIQUE(Delivery[Route]))</f>
        <v>5</v>
      </c>
      <c r="T1418" s="1" t="s">
        <v>26</v>
      </c>
      <c r="U1418" s="1" t="s">
        <v>20</v>
      </c>
      <c r="V1418" s="1" t="s">
        <v>21</v>
      </c>
      <c r="W1418" s="2">
        <v>45170.50277777778</v>
      </c>
    </row>
    <row r="1419" spans="1:23" ht="15.75" customHeight="1" x14ac:dyDescent="0.35">
      <c r="A1419" s="1">
        <v>2418</v>
      </c>
      <c r="B1419" s="1" t="s">
        <v>884</v>
      </c>
      <c r="C1419" s="1">
        <f>COUNTA(_xlfn.UNIQUE(Delivery[Delivery City]))</f>
        <v>5</v>
      </c>
      <c r="D1419" s="1" t="s">
        <v>156</v>
      </c>
      <c r="E1419" s="2">
        <v>45171.604861111111</v>
      </c>
      <c r="F1419" s="1" t="s">
        <v>38</v>
      </c>
      <c r="G1419" s="1" t="s">
        <v>131</v>
      </c>
      <c r="H1419" s="20">
        <f>IFERROR(Delivery[[#This Row],[Delivery Time (min)]]/COUNTIFS(Delivery[Driver ID],Delivery[[#This Row],[Driver ID]]),"")</f>
        <v>12.777777777777779</v>
      </c>
      <c r="I1419" s="17" t="str">
        <f>IFERROR((IF(COUNTIFS(Delivery[Driver ID], Delivery[[#This Row],[Driver ID]]) &lt; 16, "Under Utilized","Utilized")), "")</f>
        <v>Under Utilized</v>
      </c>
      <c r="J1419" s="1" t="s">
        <v>16</v>
      </c>
      <c r="K1419" s="1" t="s">
        <v>17</v>
      </c>
      <c r="L1419" s="1">
        <v>115</v>
      </c>
      <c r="M1419" s="1">
        <v>12</v>
      </c>
      <c r="N1419" s="1">
        <f>Delivery[[#This Row],[Delivery Time (min)]]-Delivery[[#This Row],[Delays (min)]]</f>
        <v>103</v>
      </c>
      <c r="O1419" s="1" t="str">
        <f>IF(Delivery[[#This Row],[Delays (min)]]&gt;0,"Delayed", "On time")</f>
        <v>Delayed</v>
      </c>
      <c r="P1419" s="1" t="str">
        <f>IF(Delivery[[#This Row],[Delays (min)]]&gt;15, "Extremely Delayed", IF(Delivery[[#This Row],[Delays (min)]]=0, "On time",  "Delayed"))</f>
        <v>Delayed</v>
      </c>
      <c r="Q1419" s="1">
        <f>COUNTA(_xlfn.UNIQUE(Delivery[Driver ID]))</f>
        <v>100</v>
      </c>
      <c r="R1419" s="1" t="s">
        <v>18</v>
      </c>
      <c r="S1419" s="1">
        <f>COUNTA(_xlfn.UNIQUE(Delivery[Route]))</f>
        <v>5</v>
      </c>
      <c r="T1419" s="1" t="s">
        <v>26</v>
      </c>
      <c r="U1419" s="1" t="s">
        <v>20</v>
      </c>
      <c r="V1419" s="1" t="s">
        <v>21</v>
      </c>
      <c r="W1419" s="2">
        <v>45170.499305555553</v>
      </c>
    </row>
    <row r="1420" spans="1:23" ht="15.75" customHeight="1" x14ac:dyDescent="0.35">
      <c r="A1420" s="1">
        <v>2419</v>
      </c>
      <c r="B1420" s="1" t="s">
        <v>1055</v>
      </c>
      <c r="C1420" s="1">
        <f>COUNTA(_xlfn.UNIQUE(Delivery[Delivery City]))</f>
        <v>5</v>
      </c>
      <c r="D1420" s="1" t="s">
        <v>167</v>
      </c>
      <c r="E1420" s="2">
        <v>45176.644444444442</v>
      </c>
      <c r="F1420" s="1" t="s">
        <v>14</v>
      </c>
      <c r="G1420" s="1" t="s">
        <v>69</v>
      </c>
      <c r="H1420" s="20">
        <f>IFERROR(Delivery[[#This Row],[Delivery Time (min)]]/COUNTIFS(Delivery[Driver ID],Delivery[[#This Row],[Driver ID]]),"")</f>
        <v>8.3076923076923084</v>
      </c>
      <c r="I1420" s="17" t="str">
        <f>IFERROR((IF(COUNTIFS(Delivery[Driver ID], Delivery[[#This Row],[Driver ID]]) &lt; 16, "Under Utilized","Utilized")), "")</f>
        <v>Under Utilized</v>
      </c>
      <c r="J1420" s="1" t="s">
        <v>34</v>
      </c>
      <c r="K1420" s="1" t="s">
        <v>35</v>
      </c>
      <c r="L1420" s="1">
        <v>108</v>
      </c>
      <c r="M1420" s="1">
        <v>9</v>
      </c>
      <c r="N1420" s="1">
        <f>Delivery[[#This Row],[Delivery Time (min)]]-Delivery[[#This Row],[Delays (min)]]</f>
        <v>99</v>
      </c>
      <c r="O1420" s="1" t="str">
        <f>IF(Delivery[[#This Row],[Delays (min)]]&gt;0,"Delayed", "On time")</f>
        <v>Delayed</v>
      </c>
      <c r="P1420" s="1" t="str">
        <f>IF(Delivery[[#This Row],[Delays (min)]]&gt;15, "Extremely Delayed", IF(Delivery[[#This Row],[Delays (min)]]=0, "On time",  "Delayed"))</f>
        <v>Delayed</v>
      </c>
      <c r="Q1420" s="1">
        <f>COUNTA(_xlfn.UNIQUE(Delivery[Driver ID]))</f>
        <v>100</v>
      </c>
      <c r="R1420" s="1" t="s">
        <v>18</v>
      </c>
      <c r="S1420" s="1">
        <f>COUNTA(_xlfn.UNIQUE(Delivery[Route]))</f>
        <v>5</v>
      </c>
      <c r="T1420" s="1" t="s">
        <v>43</v>
      </c>
      <c r="U1420" s="1" t="s">
        <v>36</v>
      </c>
      <c r="V1420" s="1" t="s">
        <v>21</v>
      </c>
      <c r="W1420" s="2">
        <v>45170.684027777781</v>
      </c>
    </row>
    <row r="1421" spans="1:23" ht="15.75" customHeight="1" x14ac:dyDescent="0.35">
      <c r="A1421" s="1">
        <v>2420</v>
      </c>
      <c r="B1421" s="1" t="s">
        <v>1398</v>
      </c>
      <c r="C1421" s="1">
        <f>COUNTA(_xlfn.UNIQUE(Delivery[Delivery City]))</f>
        <v>5</v>
      </c>
      <c r="D1421" s="1" t="s">
        <v>154</v>
      </c>
      <c r="E1421" s="2">
        <v>45176.442361111112</v>
      </c>
      <c r="F1421" s="1" t="s">
        <v>38</v>
      </c>
      <c r="G1421" s="1" t="s">
        <v>111</v>
      </c>
      <c r="H1421" s="20">
        <f>IFERROR(Delivery[[#This Row],[Delivery Time (min)]]/COUNTIFS(Delivery[Driver ID],Delivery[[#This Row],[Driver ID]]),"")</f>
        <v>5.9090909090909092</v>
      </c>
      <c r="I1421" s="17" t="str">
        <f>IFERROR((IF(COUNTIFS(Delivery[Driver ID], Delivery[[#This Row],[Driver ID]]) &lt; 16, "Under Utilized","Utilized")), "")</f>
        <v>Under Utilized</v>
      </c>
      <c r="J1421" s="1" t="s">
        <v>23</v>
      </c>
      <c r="K1421" s="1" t="s">
        <v>24</v>
      </c>
      <c r="L1421" s="1">
        <v>65</v>
      </c>
      <c r="M1421" s="1">
        <v>7</v>
      </c>
      <c r="N1421" s="1">
        <f>Delivery[[#This Row],[Delivery Time (min)]]-Delivery[[#This Row],[Delays (min)]]</f>
        <v>58</v>
      </c>
      <c r="O1421" s="1" t="str">
        <f>IF(Delivery[[#This Row],[Delays (min)]]&gt;0,"Delayed", "On time")</f>
        <v>Delayed</v>
      </c>
      <c r="P1421" s="1" t="str">
        <f>IF(Delivery[[#This Row],[Delays (min)]]&gt;15, "Extremely Delayed", IF(Delivery[[#This Row],[Delays (min)]]=0, "On time",  "Delayed"))</f>
        <v>Delayed</v>
      </c>
      <c r="Q1421" s="1">
        <f>COUNTA(_xlfn.UNIQUE(Delivery[Driver ID]))</f>
        <v>100</v>
      </c>
      <c r="R1421" s="1" t="s">
        <v>30</v>
      </c>
      <c r="S1421" s="1">
        <f>COUNTA(_xlfn.UNIQUE(Delivery[Route]))</f>
        <v>5</v>
      </c>
      <c r="T1421" s="1" t="s">
        <v>26</v>
      </c>
      <c r="U1421" s="1" t="s">
        <v>20</v>
      </c>
      <c r="V1421" s="1" t="s">
        <v>21</v>
      </c>
      <c r="W1421" s="2">
        <v>45170.456944444442</v>
      </c>
    </row>
    <row r="1422" spans="1:23" ht="15.75" customHeight="1" x14ac:dyDescent="0.35">
      <c r="A1422" s="1">
        <v>2421</v>
      </c>
      <c r="B1422" s="1" t="s">
        <v>1399</v>
      </c>
      <c r="C1422" s="1">
        <f>COUNTA(_xlfn.UNIQUE(Delivery[Delivery City]))</f>
        <v>5</v>
      </c>
      <c r="D1422" s="1" t="s">
        <v>167</v>
      </c>
      <c r="E1422" s="2">
        <v>45173.388194444444</v>
      </c>
      <c r="F1422" s="1" t="s">
        <v>38</v>
      </c>
      <c r="G1422" s="1" t="s">
        <v>89</v>
      </c>
      <c r="H1422" s="20">
        <f>IFERROR(Delivery[[#This Row],[Delivery Time (min)]]/COUNTIFS(Delivery[Driver ID],Delivery[[#This Row],[Driver ID]]),"")</f>
        <v>5.75</v>
      </c>
      <c r="I1422" s="17" t="str">
        <f>IFERROR((IF(COUNTIFS(Delivery[Driver ID], Delivery[[#This Row],[Driver ID]]) &lt; 16, "Under Utilized","Utilized")), "")</f>
        <v>Utilized</v>
      </c>
      <c r="J1422" s="1" t="s">
        <v>34</v>
      </c>
      <c r="K1422" s="1" t="s">
        <v>29</v>
      </c>
      <c r="L1422" s="1">
        <v>115</v>
      </c>
      <c r="M1422" s="1">
        <v>17</v>
      </c>
      <c r="N1422" s="1">
        <f>Delivery[[#This Row],[Delivery Time (min)]]-Delivery[[#This Row],[Delays (min)]]</f>
        <v>98</v>
      </c>
      <c r="O1422" s="1" t="str">
        <f>IF(Delivery[[#This Row],[Delays (min)]]&gt;0,"Delayed", "On time")</f>
        <v>Delayed</v>
      </c>
      <c r="P1422" s="1" t="str">
        <f>IF(Delivery[[#This Row],[Delays (min)]]&gt;15, "Extremely Delayed", IF(Delivery[[#This Row],[Delays (min)]]=0, "On time",  "Delayed"))</f>
        <v>Extremely Delayed</v>
      </c>
      <c r="Q1422" s="1">
        <f>COUNTA(_xlfn.UNIQUE(Delivery[Driver ID]))</f>
        <v>100</v>
      </c>
      <c r="R1422" s="1" t="s">
        <v>25</v>
      </c>
      <c r="S1422" s="1">
        <f>COUNTA(_xlfn.UNIQUE(Delivery[Route]))</f>
        <v>5</v>
      </c>
      <c r="T1422" s="1" t="s">
        <v>32</v>
      </c>
      <c r="U1422" s="1" t="s">
        <v>36</v>
      </c>
      <c r="V1422" s="1" t="s">
        <v>41</v>
      </c>
      <c r="W1422" s="2">
        <v>45170.38958333333</v>
      </c>
    </row>
    <row r="1423" spans="1:23" ht="15.75" customHeight="1" x14ac:dyDescent="0.35">
      <c r="A1423" s="1">
        <v>2422</v>
      </c>
      <c r="B1423" s="1" t="s">
        <v>1400</v>
      </c>
      <c r="C1423" s="1">
        <f>COUNTA(_xlfn.UNIQUE(Delivery[Delivery City]))</f>
        <v>5</v>
      </c>
      <c r="D1423" s="1" t="s">
        <v>156</v>
      </c>
      <c r="E1423" s="2">
        <v>45176.494444444441</v>
      </c>
      <c r="F1423" s="1" t="s">
        <v>14</v>
      </c>
      <c r="G1423" s="1" t="s">
        <v>91</v>
      </c>
      <c r="H1423" s="20">
        <f>IFERROR(Delivery[[#This Row],[Delivery Time (min)]]/COUNTIFS(Delivery[Driver ID],Delivery[[#This Row],[Driver ID]]),"")</f>
        <v>5.7058823529411766</v>
      </c>
      <c r="I1423" s="17" t="str">
        <f>IFERROR((IF(COUNTIFS(Delivery[Driver ID], Delivery[[#This Row],[Driver ID]]) &lt; 16, "Under Utilized","Utilized")), "")</f>
        <v>Utilized</v>
      </c>
      <c r="J1423" s="1" t="s">
        <v>34</v>
      </c>
      <c r="K1423" s="1" t="s">
        <v>47</v>
      </c>
      <c r="L1423" s="1">
        <v>97</v>
      </c>
      <c r="M1423" s="1">
        <v>0</v>
      </c>
      <c r="N1423" s="1">
        <f>Delivery[[#This Row],[Delivery Time (min)]]-Delivery[[#This Row],[Delays (min)]]</f>
        <v>97</v>
      </c>
      <c r="O1423" s="1" t="str">
        <f>IF(Delivery[[#This Row],[Delays (min)]]&gt;0,"Delayed", "On time")</f>
        <v>On time</v>
      </c>
      <c r="P1423" s="1" t="str">
        <f>IF(Delivery[[#This Row],[Delays (min)]]&gt;15, "Extremely Delayed", IF(Delivery[[#This Row],[Delays (min)]]=0, "On time",  "Delayed"))</f>
        <v>On time</v>
      </c>
      <c r="Q1423" s="1">
        <f>COUNTA(_xlfn.UNIQUE(Delivery[Driver ID]))</f>
        <v>100</v>
      </c>
      <c r="R1423" s="1" t="s">
        <v>18</v>
      </c>
      <c r="S1423" s="1">
        <f>COUNTA(_xlfn.UNIQUE(Delivery[Route]))</f>
        <v>5</v>
      </c>
      <c r="T1423" s="1" t="s">
        <v>19</v>
      </c>
      <c r="U1423" s="1" t="s">
        <v>36</v>
      </c>
      <c r="V1423" s="1" t="s">
        <v>41</v>
      </c>
      <c r="W1423" s="2">
        <v>45170.464583333334</v>
      </c>
    </row>
    <row r="1424" spans="1:23" ht="15.75" customHeight="1" x14ac:dyDescent="0.35">
      <c r="A1424" s="1">
        <v>2423</v>
      </c>
      <c r="B1424" s="1" t="s">
        <v>1401</v>
      </c>
      <c r="C1424" s="1">
        <f>COUNTA(_xlfn.UNIQUE(Delivery[Delivery City]))</f>
        <v>5</v>
      </c>
      <c r="D1424" s="1" t="s">
        <v>159</v>
      </c>
      <c r="E1424" s="2">
        <v>45174.442361111112</v>
      </c>
      <c r="F1424" s="1" t="s">
        <v>14</v>
      </c>
      <c r="G1424" s="1" t="s">
        <v>131</v>
      </c>
      <c r="H1424" s="20">
        <f>IFERROR(Delivery[[#This Row],[Delivery Time (min)]]/COUNTIFS(Delivery[Driver ID],Delivery[[#This Row],[Driver ID]]),"")</f>
        <v>8.8888888888888893</v>
      </c>
      <c r="I1424" s="17" t="str">
        <f>IFERROR((IF(COUNTIFS(Delivery[Driver ID], Delivery[[#This Row],[Driver ID]]) &lt; 16, "Under Utilized","Utilized")), "")</f>
        <v>Under Utilized</v>
      </c>
      <c r="J1424" s="1" t="s">
        <v>23</v>
      </c>
      <c r="K1424" s="1" t="s">
        <v>47</v>
      </c>
      <c r="L1424" s="1">
        <v>80</v>
      </c>
      <c r="M1424" s="1">
        <v>22</v>
      </c>
      <c r="N1424" s="1">
        <f>Delivery[[#This Row],[Delivery Time (min)]]-Delivery[[#This Row],[Delays (min)]]</f>
        <v>58</v>
      </c>
      <c r="O1424" s="1" t="str">
        <f>IF(Delivery[[#This Row],[Delays (min)]]&gt;0,"Delayed", "On time")</f>
        <v>Delayed</v>
      </c>
      <c r="P1424" s="1" t="str">
        <f>IF(Delivery[[#This Row],[Delays (min)]]&gt;15, "Extremely Delayed", IF(Delivery[[#This Row],[Delays (min)]]=0, "On time",  "Delayed"))</f>
        <v>Extremely Delayed</v>
      </c>
      <c r="Q1424" s="1">
        <f>COUNTA(_xlfn.UNIQUE(Delivery[Driver ID]))</f>
        <v>100</v>
      </c>
      <c r="R1424" s="1" t="s">
        <v>25</v>
      </c>
      <c r="S1424" s="1">
        <f>COUNTA(_xlfn.UNIQUE(Delivery[Route]))</f>
        <v>5</v>
      </c>
      <c r="T1424" s="1" t="s">
        <v>32</v>
      </c>
      <c r="U1424" s="1" t="s">
        <v>27</v>
      </c>
      <c r="V1424" s="1" t="s">
        <v>37</v>
      </c>
      <c r="W1424" s="2">
        <v>45170.542361111111</v>
      </c>
    </row>
    <row r="1425" spans="1:23" ht="15.75" customHeight="1" x14ac:dyDescent="0.35">
      <c r="A1425" s="1">
        <v>2424</v>
      </c>
      <c r="B1425" s="1" t="s">
        <v>1402</v>
      </c>
      <c r="C1425" s="1">
        <f>COUNTA(_xlfn.UNIQUE(Delivery[Delivery City]))</f>
        <v>5</v>
      </c>
      <c r="D1425" s="1" t="s">
        <v>167</v>
      </c>
      <c r="E1425" s="2">
        <v>45176.611111111109</v>
      </c>
      <c r="F1425" s="1" t="s">
        <v>14</v>
      </c>
      <c r="G1425" s="1" t="s">
        <v>76</v>
      </c>
      <c r="H1425" s="20">
        <f>IFERROR(Delivery[[#This Row],[Delivery Time (min)]]/COUNTIFS(Delivery[Driver ID],Delivery[[#This Row],[Driver ID]]),"")</f>
        <v>15.4</v>
      </c>
      <c r="I1425" s="17" t="str">
        <f>IFERROR((IF(COUNTIFS(Delivery[Driver ID], Delivery[[#This Row],[Driver ID]]) &lt; 16, "Under Utilized","Utilized")), "")</f>
        <v>Under Utilized</v>
      </c>
      <c r="J1425" s="1" t="s">
        <v>34</v>
      </c>
      <c r="K1425" s="1" t="s">
        <v>17</v>
      </c>
      <c r="L1425" s="1">
        <v>231</v>
      </c>
      <c r="M1425" s="1">
        <v>24</v>
      </c>
      <c r="N1425" s="1">
        <f>Delivery[[#This Row],[Delivery Time (min)]]-Delivery[[#This Row],[Delays (min)]]</f>
        <v>207</v>
      </c>
      <c r="O1425" s="1" t="str">
        <f>IF(Delivery[[#This Row],[Delays (min)]]&gt;0,"Delayed", "On time")</f>
        <v>Delayed</v>
      </c>
      <c r="P1425" s="1" t="str">
        <f>IF(Delivery[[#This Row],[Delays (min)]]&gt;15, "Extremely Delayed", IF(Delivery[[#This Row],[Delays (min)]]=0, "On time",  "Delayed"))</f>
        <v>Extremely Delayed</v>
      </c>
      <c r="Q1425" s="1">
        <f>COUNTA(_xlfn.UNIQUE(Delivery[Driver ID]))</f>
        <v>100</v>
      </c>
      <c r="R1425" s="1" t="s">
        <v>18</v>
      </c>
      <c r="S1425" s="1">
        <f>COUNTA(_xlfn.UNIQUE(Delivery[Route]))</f>
        <v>5</v>
      </c>
      <c r="T1425" s="1" t="s">
        <v>19</v>
      </c>
      <c r="U1425" s="1" t="s">
        <v>36</v>
      </c>
      <c r="V1425" s="1" t="s">
        <v>37</v>
      </c>
      <c r="W1425" s="2">
        <v>45170.643055555556</v>
      </c>
    </row>
    <row r="1426" spans="1:23" ht="15.75" customHeight="1" x14ac:dyDescent="0.35">
      <c r="A1426" s="1">
        <v>2425</v>
      </c>
      <c r="B1426" s="1" t="s">
        <v>1403</v>
      </c>
      <c r="C1426" s="1">
        <f>COUNTA(_xlfn.UNIQUE(Delivery[Delivery City]))</f>
        <v>5</v>
      </c>
      <c r="D1426" s="1" t="s">
        <v>150</v>
      </c>
      <c r="E1426" s="2">
        <v>45175.539583333331</v>
      </c>
      <c r="F1426" s="1" t="s">
        <v>38</v>
      </c>
      <c r="G1426" s="1" t="s">
        <v>115</v>
      </c>
      <c r="H1426" s="20">
        <f>IFERROR(Delivery[[#This Row],[Delivery Time (min)]]/COUNTIFS(Delivery[Driver ID],Delivery[[#This Row],[Driver ID]]),"")</f>
        <v>5.5</v>
      </c>
      <c r="I1426" s="17" t="str">
        <f>IFERROR((IF(COUNTIFS(Delivery[Driver ID], Delivery[[#This Row],[Driver ID]]) &lt; 16, "Under Utilized","Utilized")), "")</f>
        <v>Utilized</v>
      </c>
      <c r="J1426" s="1" t="s">
        <v>23</v>
      </c>
      <c r="K1426" s="1" t="s">
        <v>17</v>
      </c>
      <c r="L1426" s="1">
        <v>99</v>
      </c>
      <c r="M1426" s="1">
        <v>17</v>
      </c>
      <c r="N1426" s="1">
        <f>Delivery[[#This Row],[Delivery Time (min)]]-Delivery[[#This Row],[Delays (min)]]</f>
        <v>82</v>
      </c>
      <c r="O1426" s="1" t="str">
        <f>IF(Delivery[[#This Row],[Delays (min)]]&gt;0,"Delayed", "On time")</f>
        <v>Delayed</v>
      </c>
      <c r="P1426" s="1" t="str">
        <f>IF(Delivery[[#This Row],[Delays (min)]]&gt;15, "Extremely Delayed", IF(Delivery[[#This Row],[Delays (min)]]=0, "On time",  "Delayed"))</f>
        <v>Extremely Delayed</v>
      </c>
      <c r="Q1426" s="1">
        <f>COUNTA(_xlfn.UNIQUE(Delivery[Driver ID]))</f>
        <v>100</v>
      </c>
      <c r="R1426" s="1" t="s">
        <v>18</v>
      </c>
      <c r="S1426" s="1">
        <f>COUNTA(_xlfn.UNIQUE(Delivery[Route]))</f>
        <v>5</v>
      </c>
      <c r="T1426" s="1" t="s">
        <v>40</v>
      </c>
      <c r="U1426" s="1" t="s">
        <v>36</v>
      </c>
      <c r="V1426" s="1" t="s">
        <v>37</v>
      </c>
      <c r="W1426" s="2">
        <v>45170.6</v>
      </c>
    </row>
    <row r="1427" spans="1:23" ht="15.75" customHeight="1" x14ac:dyDescent="0.35">
      <c r="A1427" s="1">
        <v>2426</v>
      </c>
      <c r="B1427" s="1" t="s">
        <v>1404</v>
      </c>
      <c r="C1427" s="1">
        <f>COUNTA(_xlfn.UNIQUE(Delivery[Delivery City]))</f>
        <v>5</v>
      </c>
      <c r="D1427" s="1" t="s">
        <v>150</v>
      </c>
      <c r="E1427" s="2">
        <v>45170.36041666667</v>
      </c>
      <c r="F1427" s="1" t="s">
        <v>38</v>
      </c>
      <c r="G1427" s="1" t="s">
        <v>130</v>
      </c>
      <c r="H1427" s="20">
        <f>IFERROR(Delivery[[#This Row],[Delivery Time (min)]]/COUNTIFS(Delivery[Driver ID],Delivery[[#This Row],[Driver ID]]),"")</f>
        <v>12.125</v>
      </c>
      <c r="I1427" s="17" t="str">
        <f>IFERROR((IF(COUNTIFS(Delivery[Driver ID], Delivery[[#This Row],[Driver ID]]) &lt; 16, "Under Utilized","Utilized")), "")</f>
        <v>Utilized</v>
      </c>
      <c r="J1427" s="1" t="s">
        <v>16</v>
      </c>
      <c r="K1427" s="1" t="s">
        <v>35</v>
      </c>
      <c r="L1427" s="1">
        <v>194</v>
      </c>
      <c r="M1427" s="1">
        <v>23</v>
      </c>
      <c r="N1427" s="1">
        <f>Delivery[[#This Row],[Delivery Time (min)]]-Delivery[[#This Row],[Delays (min)]]</f>
        <v>171</v>
      </c>
      <c r="O1427" s="1" t="str">
        <f>IF(Delivery[[#This Row],[Delays (min)]]&gt;0,"Delayed", "On time")</f>
        <v>Delayed</v>
      </c>
      <c r="P1427" s="1" t="str">
        <f>IF(Delivery[[#This Row],[Delays (min)]]&gt;15, "Extremely Delayed", IF(Delivery[[#This Row],[Delays (min)]]=0, "On time",  "Delayed"))</f>
        <v>Extremely Delayed</v>
      </c>
      <c r="Q1427" s="1">
        <f>COUNTA(_xlfn.UNIQUE(Delivery[Driver ID]))</f>
        <v>100</v>
      </c>
      <c r="R1427" s="1" t="s">
        <v>25</v>
      </c>
      <c r="S1427" s="1">
        <f>COUNTA(_xlfn.UNIQUE(Delivery[Route]))</f>
        <v>5</v>
      </c>
      <c r="T1427" s="1" t="s">
        <v>32</v>
      </c>
      <c r="U1427" s="1" t="s">
        <v>36</v>
      </c>
      <c r="V1427" s="1" t="s">
        <v>41</v>
      </c>
      <c r="W1427" s="2">
        <v>45170.651388888888</v>
      </c>
    </row>
    <row r="1428" spans="1:23" ht="15.75" customHeight="1" x14ac:dyDescent="0.35">
      <c r="A1428" s="1">
        <v>2427</v>
      </c>
      <c r="B1428" s="1" t="s">
        <v>1405</v>
      </c>
      <c r="C1428" s="1">
        <f>COUNTA(_xlfn.UNIQUE(Delivery[Delivery City]))</f>
        <v>5</v>
      </c>
      <c r="D1428" s="1" t="s">
        <v>156</v>
      </c>
      <c r="E1428" s="2">
        <v>45170.338194444441</v>
      </c>
      <c r="F1428" s="1" t="s">
        <v>14</v>
      </c>
      <c r="G1428" s="1" t="s">
        <v>80</v>
      </c>
      <c r="H1428" s="20">
        <f>IFERROR(Delivery[[#This Row],[Delivery Time (min)]]/COUNTIFS(Delivery[Driver ID],Delivery[[#This Row],[Driver ID]]),"")</f>
        <v>11.066666666666666</v>
      </c>
      <c r="I1428" s="17" t="str">
        <f>IFERROR((IF(COUNTIFS(Delivery[Driver ID], Delivery[[#This Row],[Driver ID]]) &lt; 16, "Under Utilized","Utilized")), "")</f>
        <v>Under Utilized</v>
      </c>
      <c r="J1428" s="1" t="s">
        <v>16</v>
      </c>
      <c r="K1428" s="1" t="s">
        <v>24</v>
      </c>
      <c r="L1428" s="1">
        <v>166</v>
      </c>
      <c r="M1428" s="1">
        <v>26</v>
      </c>
      <c r="N1428" s="1">
        <f>Delivery[[#This Row],[Delivery Time (min)]]-Delivery[[#This Row],[Delays (min)]]</f>
        <v>140</v>
      </c>
      <c r="O1428" s="1" t="str">
        <f>IF(Delivery[[#This Row],[Delays (min)]]&gt;0,"Delayed", "On time")</f>
        <v>Delayed</v>
      </c>
      <c r="P1428" s="1" t="str">
        <f>IF(Delivery[[#This Row],[Delays (min)]]&gt;15, "Extremely Delayed", IF(Delivery[[#This Row],[Delays (min)]]=0, "On time",  "Delayed"))</f>
        <v>Extremely Delayed</v>
      </c>
      <c r="Q1428" s="1">
        <f>COUNTA(_xlfn.UNIQUE(Delivery[Driver ID]))</f>
        <v>100</v>
      </c>
      <c r="R1428" s="1" t="s">
        <v>18</v>
      </c>
      <c r="S1428" s="1">
        <f>COUNTA(_xlfn.UNIQUE(Delivery[Route]))</f>
        <v>5</v>
      </c>
      <c r="T1428" s="1" t="s">
        <v>32</v>
      </c>
      <c r="U1428" s="1" t="s">
        <v>20</v>
      </c>
      <c r="V1428" s="1" t="s">
        <v>37</v>
      </c>
      <c r="W1428" s="2">
        <v>45170.692361111112</v>
      </c>
    </row>
    <row r="1429" spans="1:23" ht="15.75" customHeight="1" x14ac:dyDescent="0.35">
      <c r="A1429" s="1">
        <v>2428</v>
      </c>
      <c r="B1429" s="1" t="s">
        <v>1406</v>
      </c>
      <c r="C1429" s="1">
        <f>COUNTA(_xlfn.UNIQUE(Delivery[Delivery City]))</f>
        <v>5</v>
      </c>
      <c r="D1429" s="1" t="s">
        <v>167</v>
      </c>
      <c r="E1429" s="2">
        <v>45175.693055555559</v>
      </c>
      <c r="F1429" s="1" t="s">
        <v>38</v>
      </c>
      <c r="G1429" s="1" t="s">
        <v>124</v>
      </c>
      <c r="H1429" s="20">
        <f>IFERROR(Delivery[[#This Row],[Delivery Time (min)]]/COUNTIFS(Delivery[Driver ID],Delivery[[#This Row],[Driver ID]]),"")</f>
        <v>4.9545454545454541</v>
      </c>
      <c r="I1429" s="17" t="str">
        <f>IFERROR((IF(COUNTIFS(Delivery[Driver ID], Delivery[[#This Row],[Driver ID]]) &lt; 16, "Under Utilized","Utilized")), "")</f>
        <v>Utilized</v>
      </c>
      <c r="J1429" s="1" t="s">
        <v>34</v>
      </c>
      <c r="K1429" s="1" t="s">
        <v>35</v>
      </c>
      <c r="L1429" s="1">
        <v>109</v>
      </c>
      <c r="M1429" s="1">
        <v>27</v>
      </c>
      <c r="N1429" s="1">
        <f>Delivery[[#This Row],[Delivery Time (min)]]-Delivery[[#This Row],[Delays (min)]]</f>
        <v>82</v>
      </c>
      <c r="O1429" s="1" t="str">
        <f>IF(Delivery[[#This Row],[Delays (min)]]&gt;0,"Delayed", "On time")</f>
        <v>Delayed</v>
      </c>
      <c r="P1429" s="1" t="str">
        <f>IF(Delivery[[#This Row],[Delays (min)]]&gt;15, "Extremely Delayed", IF(Delivery[[#This Row],[Delays (min)]]=0, "On time",  "Delayed"))</f>
        <v>Extremely Delayed</v>
      </c>
      <c r="Q1429" s="1">
        <f>COUNTA(_xlfn.UNIQUE(Delivery[Driver ID]))</f>
        <v>100</v>
      </c>
      <c r="R1429" s="1" t="s">
        <v>18</v>
      </c>
      <c r="S1429" s="1">
        <f>COUNTA(_xlfn.UNIQUE(Delivery[Route]))</f>
        <v>5</v>
      </c>
      <c r="T1429" s="1" t="s">
        <v>19</v>
      </c>
      <c r="U1429" s="1" t="s">
        <v>27</v>
      </c>
      <c r="V1429" s="1" t="s">
        <v>41</v>
      </c>
      <c r="W1429" s="2">
        <v>45170.53125</v>
      </c>
    </row>
    <row r="1430" spans="1:23" ht="15.75" customHeight="1" x14ac:dyDescent="0.35">
      <c r="A1430" s="1">
        <v>2429</v>
      </c>
      <c r="B1430" s="1" t="s">
        <v>1407</v>
      </c>
      <c r="C1430" s="1">
        <f>COUNTA(_xlfn.UNIQUE(Delivery[Delivery City]))</f>
        <v>5</v>
      </c>
      <c r="D1430" s="1" t="s">
        <v>159</v>
      </c>
      <c r="E1430" s="2">
        <v>45170.634722222225</v>
      </c>
      <c r="F1430" s="1" t="s">
        <v>38</v>
      </c>
      <c r="G1430" s="1" t="s">
        <v>79</v>
      </c>
      <c r="H1430" s="20">
        <f>IFERROR(Delivery[[#This Row],[Delivery Time (min)]]/COUNTIFS(Delivery[Driver ID],Delivery[[#This Row],[Driver ID]]),"")</f>
        <v>5.7272727272727275</v>
      </c>
      <c r="I1430" s="17" t="str">
        <f>IFERROR((IF(COUNTIFS(Delivery[Driver ID], Delivery[[#This Row],[Driver ID]]) &lt; 16, "Under Utilized","Utilized")), "")</f>
        <v>Under Utilized</v>
      </c>
      <c r="J1430" s="1" t="s">
        <v>34</v>
      </c>
      <c r="K1430" s="1" t="s">
        <v>35</v>
      </c>
      <c r="L1430" s="1">
        <v>63</v>
      </c>
      <c r="M1430" s="1">
        <v>17</v>
      </c>
      <c r="N1430" s="1">
        <f>Delivery[[#This Row],[Delivery Time (min)]]-Delivery[[#This Row],[Delays (min)]]</f>
        <v>46</v>
      </c>
      <c r="O1430" s="1" t="str">
        <f>IF(Delivery[[#This Row],[Delays (min)]]&gt;0,"Delayed", "On time")</f>
        <v>Delayed</v>
      </c>
      <c r="P1430" s="1" t="str">
        <f>IF(Delivery[[#This Row],[Delays (min)]]&gt;15, "Extremely Delayed", IF(Delivery[[#This Row],[Delays (min)]]=0, "On time",  "Delayed"))</f>
        <v>Extremely Delayed</v>
      </c>
      <c r="Q1430" s="1">
        <f>COUNTA(_xlfn.UNIQUE(Delivery[Driver ID]))</f>
        <v>100</v>
      </c>
      <c r="R1430" s="1" t="s">
        <v>18</v>
      </c>
      <c r="S1430" s="1">
        <f>COUNTA(_xlfn.UNIQUE(Delivery[Route]))</f>
        <v>5</v>
      </c>
      <c r="T1430" s="1" t="s">
        <v>40</v>
      </c>
      <c r="U1430" s="1" t="s">
        <v>27</v>
      </c>
      <c r="V1430" s="1" t="s">
        <v>21</v>
      </c>
      <c r="W1430" s="2">
        <v>45170.602083333331</v>
      </c>
    </row>
    <row r="1431" spans="1:23" ht="15.75" customHeight="1" x14ac:dyDescent="0.35">
      <c r="A1431" s="1">
        <v>2430</v>
      </c>
      <c r="B1431" s="1" t="s">
        <v>1408</v>
      </c>
      <c r="C1431" s="1">
        <f>COUNTA(_xlfn.UNIQUE(Delivery[Delivery City]))</f>
        <v>5</v>
      </c>
      <c r="D1431" s="1" t="s">
        <v>167</v>
      </c>
      <c r="E1431" s="2">
        <v>45173.706250000003</v>
      </c>
      <c r="F1431" s="1" t="s">
        <v>38</v>
      </c>
      <c r="G1431" s="1" t="s">
        <v>93</v>
      </c>
      <c r="H1431" s="20">
        <f>IFERROR(Delivery[[#This Row],[Delivery Time (min)]]/COUNTIFS(Delivery[Driver ID],Delivery[[#This Row],[Driver ID]]),"")</f>
        <v>11.461538461538462</v>
      </c>
      <c r="I1431" s="17" t="str">
        <f>IFERROR((IF(COUNTIFS(Delivery[Driver ID], Delivery[[#This Row],[Driver ID]]) &lt; 16, "Under Utilized","Utilized")), "")</f>
        <v>Under Utilized</v>
      </c>
      <c r="J1431" s="1" t="s">
        <v>34</v>
      </c>
      <c r="K1431" s="1" t="s">
        <v>29</v>
      </c>
      <c r="L1431" s="1">
        <v>149</v>
      </c>
      <c r="M1431" s="1">
        <v>28</v>
      </c>
      <c r="N1431" s="1">
        <f>Delivery[[#This Row],[Delivery Time (min)]]-Delivery[[#This Row],[Delays (min)]]</f>
        <v>121</v>
      </c>
      <c r="O1431" s="1" t="str">
        <f>IF(Delivery[[#This Row],[Delays (min)]]&gt;0,"Delayed", "On time")</f>
        <v>Delayed</v>
      </c>
      <c r="P1431" s="1" t="str">
        <f>IF(Delivery[[#This Row],[Delays (min)]]&gt;15, "Extremely Delayed", IF(Delivery[[#This Row],[Delays (min)]]=0, "On time",  "Delayed"))</f>
        <v>Extremely Delayed</v>
      </c>
      <c r="Q1431" s="1">
        <f>COUNTA(_xlfn.UNIQUE(Delivery[Driver ID]))</f>
        <v>100</v>
      </c>
      <c r="R1431" s="1" t="s">
        <v>18</v>
      </c>
      <c r="S1431" s="1">
        <f>COUNTA(_xlfn.UNIQUE(Delivery[Route]))</f>
        <v>5</v>
      </c>
      <c r="T1431" s="1" t="s">
        <v>43</v>
      </c>
      <c r="U1431" s="1" t="s">
        <v>27</v>
      </c>
      <c r="V1431" s="1" t="s">
        <v>41</v>
      </c>
      <c r="W1431" s="2">
        <v>45170.438888888886</v>
      </c>
    </row>
    <row r="1432" spans="1:23" ht="15.75" customHeight="1" x14ac:dyDescent="0.35">
      <c r="A1432" s="1">
        <v>2431</v>
      </c>
      <c r="B1432" s="1" t="s">
        <v>1409</v>
      </c>
      <c r="C1432" s="1">
        <f>COUNTA(_xlfn.UNIQUE(Delivery[Delivery City]))</f>
        <v>5</v>
      </c>
      <c r="D1432" s="1" t="s">
        <v>154</v>
      </c>
      <c r="E1432" s="2">
        <v>45171.548611111109</v>
      </c>
      <c r="F1432" s="1" t="s">
        <v>38</v>
      </c>
      <c r="G1432" s="1" t="s">
        <v>116</v>
      </c>
      <c r="H1432" s="20">
        <f>IFERROR(Delivery[[#This Row],[Delivery Time (min)]]/COUNTIFS(Delivery[Driver ID],Delivery[[#This Row],[Driver ID]]),"")</f>
        <v>7.6111111111111107</v>
      </c>
      <c r="I1432" s="17" t="str">
        <f>IFERROR((IF(COUNTIFS(Delivery[Driver ID], Delivery[[#This Row],[Driver ID]]) &lt; 16, "Under Utilized","Utilized")), "")</f>
        <v>Utilized</v>
      </c>
      <c r="J1432" s="1" t="s">
        <v>16</v>
      </c>
      <c r="K1432" s="1" t="s">
        <v>47</v>
      </c>
      <c r="L1432" s="1">
        <v>137</v>
      </c>
      <c r="M1432" s="1">
        <v>8</v>
      </c>
      <c r="N1432" s="1">
        <f>Delivery[[#This Row],[Delivery Time (min)]]-Delivery[[#This Row],[Delays (min)]]</f>
        <v>129</v>
      </c>
      <c r="O1432" s="1" t="str">
        <f>IF(Delivery[[#This Row],[Delays (min)]]&gt;0,"Delayed", "On time")</f>
        <v>Delayed</v>
      </c>
      <c r="P1432" s="1" t="str">
        <f>IF(Delivery[[#This Row],[Delays (min)]]&gt;15, "Extremely Delayed", IF(Delivery[[#This Row],[Delays (min)]]=0, "On time",  "Delayed"))</f>
        <v>Delayed</v>
      </c>
      <c r="Q1432" s="1">
        <f>COUNTA(_xlfn.UNIQUE(Delivery[Driver ID]))</f>
        <v>100</v>
      </c>
      <c r="R1432" s="1" t="s">
        <v>30</v>
      </c>
      <c r="S1432" s="1">
        <f>COUNTA(_xlfn.UNIQUE(Delivery[Route]))</f>
        <v>5</v>
      </c>
      <c r="T1432" s="1" t="s">
        <v>43</v>
      </c>
      <c r="U1432" s="1" t="s">
        <v>20</v>
      </c>
      <c r="V1432" s="1" t="s">
        <v>41</v>
      </c>
      <c r="W1432" s="2">
        <v>45170.530555555553</v>
      </c>
    </row>
    <row r="1433" spans="1:23" ht="15.75" customHeight="1" x14ac:dyDescent="0.35">
      <c r="A1433" s="1">
        <v>2432</v>
      </c>
      <c r="B1433" s="1" t="s">
        <v>1410</v>
      </c>
      <c r="C1433" s="1">
        <f>COUNTA(_xlfn.UNIQUE(Delivery[Delivery City]))</f>
        <v>5</v>
      </c>
      <c r="D1433" s="1" t="s">
        <v>159</v>
      </c>
      <c r="E1433" s="2">
        <v>45176.398611111108</v>
      </c>
      <c r="F1433" s="1" t="s">
        <v>14</v>
      </c>
      <c r="G1433" s="1" t="s">
        <v>91</v>
      </c>
      <c r="H1433" s="20">
        <f>IFERROR(Delivery[[#This Row],[Delivery Time (min)]]/COUNTIFS(Delivery[Driver ID],Delivery[[#This Row],[Driver ID]]),"")</f>
        <v>8.882352941176471</v>
      </c>
      <c r="I1433" s="17" t="str">
        <f>IFERROR((IF(COUNTIFS(Delivery[Driver ID], Delivery[[#This Row],[Driver ID]]) &lt; 16, "Under Utilized","Utilized")), "")</f>
        <v>Utilized</v>
      </c>
      <c r="J1433" s="1" t="s">
        <v>23</v>
      </c>
      <c r="K1433" s="1" t="s">
        <v>35</v>
      </c>
      <c r="L1433" s="1">
        <v>151</v>
      </c>
      <c r="M1433" s="1">
        <v>3</v>
      </c>
      <c r="N1433" s="1">
        <f>Delivery[[#This Row],[Delivery Time (min)]]-Delivery[[#This Row],[Delays (min)]]</f>
        <v>148</v>
      </c>
      <c r="O1433" s="1" t="str">
        <f>IF(Delivery[[#This Row],[Delays (min)]]&gt;0,"Delayed", "On time")</f>
        <v>Delayed</v>
      </c>
      <c r="P1433" s="1" t="str">
        <f>IF(Delivery[[#This Row],[Delays (min)]]&gt;15, "Extremely Delayed", IF(Delivery[[#This Row],[Delays (min)]]=0, "On time",  "Delayed"))</f>
        <v>Delayed</v>
      </c>
      <c r="Q1433" s="1">
        <f>COUNTA(_xlfn.UNIQUE(Delivery[Driver ID]))</f>
        <v>100</v>
      </c>
      <c r="R1433" s="1" t="s">
        <v>18</v>
      </c>
      <c r="S1433" s="1">
        <f>COUNTA(_xlfn.UNIQUE(Delivery[Route]))</f>
        <v>5</v>
      </c>
      <c r="T1433" s="1" t="s">
        <v>32</v>
      </c>
      <c r="U1433" s="1" t="s">
        <v>27</v>
      </c>
      <c r="V1433" s="1" t="s">
        <v>37</v>
      </c>
      <c r="W1433" s="2">
        <v>45170.599305555559</v>
      </c>
    </row>
    <row r="1434" spans="1:23" ht="15.75" customHeight="1" x14ac:dyDescent="0.35">
      <c r="A1434" s="1">
        <v>2433</v>
      </c>
      <c r="B1434" s="1" t="s">
        <v>1411</v>
      </c>
      <c r="C1434" s="1">
        <f>COUNTA(_xlfn.UNIQUE(Delivery[Delivery City]))</f>
        <v>5</v>
      </c>
      <c r="D1434" s="1" t="s">
        <v>150</v>
      </c>
      <c r="E1434" s="2">
        <v>45174.679166666669</v>
      </c>
      <c r="F1434" s="1" t="s">
        <v>14</v>
      </c>
      <c r="G1434" s="1" t="s">
        <v>88</v>
      </c>
      <c r="H1434" s="20">
        <f>IFERROR(Delivery[[#This Row],[Delivery Time (min)]]/COUNTIFS(Delivery[Driver ID],Delivery[[#This Row],[Driver ID]]),"")</f>
        <v>13</v>
      </c>
      <c r="I1434" s="17" t="str">
        <f>IFERROR((IF(COUNTIFS(Delivery[Driver ID], Delivery[[#This Row],[Driver ID]]) &lt; 16, "Under Utilized","Utilized")), "")</f>
        <v>Under Utilized</v>
      </c>
      <c r="J1434" s="1" t="s">
        <v>34</v>
      </c>
      <c r="K1434" s="1" t="s">
        <v>24</v>
      </c>
      <c r="L1434" s="1">
        <v>195</v>
      </c>
      <c r="M1434" s="1">
        <v>25</v>
      </c>
      <c r="N1434" s="1">
        <f>Delivery[[#This Row],[Delivery Time (min)]]-Delivery[[#This Row],[Delays (min)]]</f>
        <v>170</v>
      </c>
      <c r="O1434" s="1" t="str">
        <f>IF(Delivery[[#This Row],[Delays (min)]]&gt;0,"Delayed", "On time")</f>
        <v>Delayed</v>
      </c>
      <c r="P1434" s="1" t="str">
        <f>IF(Delivery[[#This Row],[Delays (min)]]&gt;15, "Extremely Delayed", IF(Delivery[[#This Row],[Delays (min)]]=0, "On time",  "Delayed"))</f>
        <v>Extremely Delayed</v>
      </c>
      <c r="Q1434" s="1">
        <f>COUNTA(_xlfn.UNIQUE(Delivery[Driver ID]))</f>
        <v>100</v>
      </c>
      <c r="R1434" s="1" t="s">
        <v>25</v>
      </c>
      <c r="S1434" s="1">
        <f>COUNTA(_xlfn.UNIQUE(Delivery[Route]))</f>
        <v>5</v>
      </c>
      <c r="T1434" s="1" t="s">
        <v>26</v>
      </c>
      <c r="U1434" s="1" t="s">
        <v>27</v>
      </c>
      <c r="V1434" s="1" t="s">
        <v>37</v>
      </c>
      <c r="W1434" s="2">
        <v>45170.638194444444</v>
      </c>
    </row>
    <row r="1435" spans="1:23" ht="15.75" customHeight="1" x14ac:dyDescent="0.35">
      <c r="A1435" s="1">
        <v>2434</v>
      </c>
      <c r="B1435" s="1" t="s">
        <v>1329</v>
      </c>
      <c r="C1435" s="1">
        <f>COUNTA(_xlfn.UNIQUE(Delivery[Delivery City]))</f>
        <v>5</v>
      </c>
      <c r="D1435" s="1" t="s">
        <v>154</v>
      </c>
      <c r="E1435" s="2">
        <v>45174.445138888892</v>
      </c>
      <c r="F1435" s="1" t="s">
        <v>14</v>
      </c>
      <c r="G1435" s="1" t="s">
        <v>94</v>
      </c>
      <c r="H1435" s="20">
        <f>IFERROR(Delivery[[#This Row],[Delivery Time (min)]]/COUNTIFS(Delivery[Driver ID],Delivery[[#This Row],[Driver ID]]),"")</f>
        <v>7.7727272727272725</v>
      </c>
      <c r="I1435" s="17" t="str">
        <f>IFERROR((IF(COUNTIFS(Delivery[Driver ID], Delivery[[#This Row],[Driver ID]]) &lt; 16, "Under Utilized","Utilized")), "")</f>
        <v>Utilized</v>
      </c>
      <c r="J1435" s="1" t="s">
        <v>16</v>
      </c>
      <c r="K1435" s="1" t="s">
        <v>17</v>
      </c>
      <c r="L1435" s="1">
        <v>171</v>
      </c>
      <c r="M1435" s="1">
        <v>12</v>
      </c>
      <c r="N1435" s="1">
        <f>Delivery[[#This Row],[Delivery Time (min)]]-Delivery[[#This Row],[Delays (min)]]</f>
        <v>159</v>
      </c>
      <c r="O1435" s="1" t="str">
        <f>IF(Delivery[[#This Row],[Delays (min)]]&gt;0,"Delayed", "On time")</f>
        <v>Delayed</v>
      </c>
      <c r="P1435" s="1" t="str">
        <f>IF(Delivery[[#This Row],[Delays (min)]]&gt;15, "Extremely Delayed", IF(Delivery[[#This Row],[Delays (min)]]=0, "On time",  "Delayed"))</f>
        <v>Delayed</v>
      </c>
      <c r="Q1435" s="1">
        <f>COUNTA(_xlfn.UNIQUE(Delivery[Driver ID]))</f>
        <v>100</v>
      </c>
      <c r="R1435" s="1" t="s">
        <v>30</v>
      </c>
      <c r="S1435" s="1">
        <f>COUNTA(_xlfn.UNIQUE(Delivery[Route]))</f>
        <v>5</v>
      </c>
      <c r="T1435" s="1" t="s">
        <v>40</v>
      </c>
      <c r="U1435" s="1" t="s">
        <v>27</v>
      </c>
      <c r="V1435" s="1" t="s">
        <v>37</v>
      </c>
      <c r="W1435" s="2">
        <v>45170.646527777775</v>
      </c>
    </row>
    <row r="1436" spans="1:23" ht="15.75" customHeight="1" x14ac:dyDescent="0.35">
      <c r="A1436" s="1">
        <v>2435</v>
      </c>
      <c r="B1436" s="1" t="s">
        <v>1412</v>
      </c>
      <c r="C1436" s="1">
        <f>COUNTA(_xlfn.UNIQUE(Delivery[Delivery City]))</f>
        <v>5</v>
      </c>
      <c r="D1436" s="1" t="s">
        <v>150</v>
      </c>
      <c r="E1436" s="2">
        <v>45174.595138888886</v>
      </c>
      <c r="F1436" s="1" t="s">
        <v>14</v>
      </c>
      <c r="G1436" s="1" t="s">
        <v>114</v>
      </c>
      <c r="H1436" s="20">
        <f>IFERROR(Delivery[[#This Row],[Delivery Time (min)]]/COUNTIFS(Delivery[Driver ID],Delivery[[#This Row],[Driver ID]]),"")</f>
        <v>7.6428571428571432</v>
      </c>
      <c r="I1436" s="17" t="str">
        <f>IFERROR((IF(COUNTIFS(Delivery[Driver ID], Delivery[[#This Row],[Driver ID]]) &lt; 16, "Under Utilized","Utilized")), "")</f>
        <v>Under Utilized</v>
      </c>
      <c r="J1436" s="1" t="s">
        <v>34</v>
      </c>
      <c r="K1436" s="1" t="s">
        <v>24</v>
      </c>
      <c r="L1436" s="1">
        <v>107</v>
      </c>
      <c r="M1436" s="1">
        <v>11</v>
      </c>
      <c r="N1436" s="1">
        <f>Delivery[[#This Row],[Delivery Time (min)]]-Delivery[[#This Row],[Delays (min)]]</f>
        <v>96</v>
      </c>
      <c r="O1436" s="1" t="str">
        <f>IF(Delivery[[#This Row],[Delays (min)]]&gt;0,"Delayed", "On time")</f>
        <v>Delayed</v>
      </c>
      <c r="P1436" s="1" t="str">
        <f>IF(Delivery[[#This Row],[Delays (min)]]&gt;15, "Extremely Delayed", IF(Delivery[[#This Row],[Delays (min)]]=0, "On time",  "Delayed"))</f>
        <v>Delayed</v>
      </c>
      <c r="Q1436" s="1">
        <f>COUNTA(_xlfn.UNIQUE(Delivery[Driver ID]))</f>
        <v>100</v>
      </c>
      <c r="R1436" s="1" t="s">
        <v>25</v>
      </c>
      <c r="S1436" s="1">
        <f>COUNTA(_xlfn.UNIQUE(Delivery[Route]))</f>
        <v>5</v>
      </c>
      <c r="T1436" s="1" t="s">
        <v>43</v>
      </c>
      <c r="U1436" s="1" t="s">
        <v>20</v>
      </c>
      <c r="V1436" s="1" t="s">
        <v>21</v>
      </c>
      <c r="W1436" s="2">
        <v>45170.668749999997</v>
      </c>
    </row>
    <row r="1437" spans="1:23" ht="15.75" customHeight="1" x14ac:dyDescent="0.35">
      <c r="A1437" s="1">
        <v>2436</v>
      </c>
      <c r="B1437" s="1" t="s">
        <v>1280</v>
      </c>
      <c r="C1437" s="1">
        <f>COUNTA(_xlfn.UNIQUE(Delivery[Delivery City]))</f>
        <v>5</v>
      </c>
      <c r="D1437" s="1" t="s">
        <v>159</v>
      </c>
      <c r="E1437" s="2">
        <v>45175.650694444441</v>
      </c>
      <c r="F1437" s="1" t="s">
        <v>38</v>
      </c>
      <c r="G1437" s="1" t="s">
        <v>126</v>
      </c>
      <c r="H1437" s="20">
        <f>IFERROR(Delivery[[#This Row],[Delivery Time (min)]]/COUNTIFS(Delivery[Driver ID],Delivery[[#This Row],[Driver ID]]),"")</f>
        <v>10.882352941176471</v>
      </c>
      <c r="I1437" s="17" t="str">
        <f>IFERROR((IF(COUNTIFS(Delivery[Driver ID], Delivery[[#This Row],[Driver ID]]) &lt; 16, "Under Utilized","Utilized")), "")</f>
        <v>Utilized</v>
      </c>
      <c r="J1437" s="1" t="s">
        <v>16</v>
      </c>
      <c r="K1437" s="1" t="s">
        <v>17</v>
      </c>
      <c r="L1437" s="1">
        <v>185</v>
      </c>
      <c r="M1437" s="1">
        <v>7</v>
      </c>
      <c r="N1437" s="1">
        <f>Delivery[[#This Row],[Delivery Time (min)]]-Delivery[[#This Row],[Delays (min)]]</f>
        <v>178</v>
      </c>
      <c r="O1437" s="1" t="str">
        <f>IF(Delivery[[#This Row],[Delays (min)]]&gt;0,"Delayed", "On time")</f>
        <v>Delayed</v>
      </c>
      <c r="P1437" s="1" t="str">
        <f>IF(Delivery[[#This Row],[Delays (min)]]&gt;15, "Extremely Delayed", IF(Delivery[[#This Row],[Delays (min)]]=0, "On time",  "Delayed"))</f>
        <v>Delayed</v>
      </c>
      <c r="Q1437" s="1">
        <f>COUNTA(_xlfn.UNIQUE(Delivery[Driver ID]))</f>
        <v>100</v>
      </c>
      <c r="R1437" s="1" t="s">
        <v>18</v>
      </c>
      <c r="S1437" s="1">
        <f>COUNTA(_xlfn.UNIQUE(Delivery[Route]))</f>
        <v>5</v>
      </c>
      <c r="T1437" s="1" t="s">
        <v>32</v>
      </c>
      <c r="U1437" s="1" t="s">
        <v>27</v>
      </c>
      <c r="V1437" s="1" t="s">
        <v>21</v>
      </c>
      <c r="W1437" s="2">
        <v>45170.583333333336</v>
      </c>
    </row>
    <row r="1438" spans="1:23" ht="15.75" customHeight="1" x14ac:dyDescent="0.35">
      <c r="A1438" s="1">
        <v>2437</v>
      </c>
      <c r="B1438" s="1" t="s">
        <v>1413</v>
      </c>
      <c r="C1438" s="1">
        <f>COUNTA(_xlfn.UNIQUE(Delivery[Delivery City]))</f>
        <v>5</v>
      </c>
      <c r="D1438" s="1" t="s">
        <v>159</v>
      </c>
      <c r="E1438" s="2">
        <v>45175.631944444445</v>
      </c>
      <c r="F1438" s="1" t="s">
        <v>14</v>
      </c>
      <c r="G1438" s="1" t="s">
        <v>118</v>
      </c>
      <c r="H1438" s="20">
        <f>IFERROR(Delivery[[#This Row],[Delivery Time (min)]]/COUNTIFS(Delivery[Driver ID],Delivery[[#This Row],[Driver ID]]),"")</f>
        <v>9.1818181818181817</v>
      </c>
      <c r="I1438" s="17" t="str">
        <f>IFERROR((IF(COUNTIFS(Delivery[Driver ID], Delivery[[#This Row],[Driver ID]]) &lt; 16, "Under Utilized","Utilized")), "")</f>
        <v>Under Utilized</v>
      </c>
      <c r="J1438" s="1" t="s">
        <v>16</v>
      </c>
      <c r="K1438" s="1" t="s">
        <v>35</v>
      </c>
      <c r="L1438" s="1">
        <v>101</v>
      </c>
      <c r="M1438" s="1">
        <v>17</v>
      </c>
      <c r="N1438" s="1">
        <f>Delivery[[#This Row],[Delivery Time (min)]]-Delivery[[#This Row],[Delays (min)]]</f>
        <v>84</v>
      </c>
      <c r="O1438" s="1" t="str">
        <f>IF(Delivery[[#This Row],[Delays (min)]]&gt;0,"Delayed", "On time")</f>
        <v>Delayed</v>
      </c>
      <c r="P1438" s="1" t="str">
        <f>IF(Delivery[[#This Row],[Delays (min)]]&gt;15, "Extremely Delayed", IF(Delivery[[#This Row],[Delays (min)]]=0, "On time",  "Delayed"))</f>
        <v>Extremely Delayed</v>
      </c>
      <c r="Q1438" s="1">
        <f>COUNTA(_xlfn.UNIQUE(Delivery[Driver ID]))</f>
        <v>100</v>
      </c>
      <c r="R1438" s="1" t="s">
        <v>18</v>
      </c>
      <c r="S1438" s="1">
        <f>COUNTA(_xlfn.UNIQUE(Delivery[Route]))</f>
        <v>5</v>
      </c>
      <c r="T1438" s="1" t="s">
        <v>19</v>
      </c>
      <c r="U1438" s="1" t="s">
        <v>20</v>
      </c>
      <c r="V1438" s="1" t="s">
        <v>41</v>
      </c>
      <c r="W1438" s="2">
        <v>45170.525694444441</v>
      </c>
    </row>
    <row r="1439" spans="1:23" ht="15.75" customHeight="1" x14ac:dyDescent="0.35">
      <c r="A1439" s="1">
        <v>2438</v>
      </c>
      <c r="B1439" s="1" t="s">
        <v>1414</v>
      </c>
      <c r="C1439" s="1">
        <f>COUNTA(_xlfn.UNIQUE(Delivery[Delivery City]))</f>
        <v>5</v>
      </c>
      <c r="D1439" s="1" t="s">
        <v>150</v>
      </c>
      <c r="E1439" s="2">
        <v>45175.63958333333</v>
      </c>
      <c r="F1439" s="1" t="s">
        <v>14</v>
      </c>
      <c r="G1439" s="1" t="s">
        <v>51</v>
      </c>
      <c r="H1439" s="20">
        <f>IFERROR(Delivery[[#This Row],[Delivery Time (min)]]/COUNTIFS(Delivery[Driver ID],Delivery[[#This Row],[Driver ID]]),"")</f>
        <v>5.5384615384615383</v>
      </c>
      <c r="I1439" s="17" t="str">
        <f>IFERROR((IF(COUNTIFS(Delivery[Driver ID], Delivery[[#This Row],[Driver ID]]) &lt; 16, "Under Utilized","Utilized")), "")</f>
        <v>Under Utilized</v>
      </c>
      <c r="J1439" s="1" t="s">
        <v>23</v>
      </c>
      <c r="K1439" s="1" t="s">
        <v>17</v>
      </c>
      <c r="L1439" s="1">
        <v>72</v>
      </c>
      <c r="M1439" s="1">
        <v>17</v>
      </c>
      <c r="N1439" s="1">
        <f>Delivery[[#This Row],[Delivery Time (min)]]-Delivery[[#This Row],[Delays (min)]]</f>
        <v>55</v>
      </c>
      <c r="O1439" s="1" t="str">
        <f>IF(Delivery[[#This Row],[Delays (min)]]&gt;0,"Delayed", "On time")</f>
        <v>Delayed</v>
      </c>
      <c r="P1439" s="1" t="str">
        <f>IF(Delivery[[#This Row],[Delays (min)]]&gt;15, "Extremely Delayed", IF(Delivery[[#This Row],[Delays (min)]]=0, "On time",  "Delayed"))</f>
        <v>Extremely Delayed</v>
      </c>
      <c r="Q1439" s="1">
        <f>COUNTA(_xlfn.UNIQUE(Delivery[Driver ID]))</f>
        <v>100</v>
      </c>
      <c r="R1439" s="1" t="s">
        <v>25</v>
      </c>
      <c r="S1439" s="1">
        <f>COUNTA(_xlfn.UNIQUE(Delivery[Route]))</f>
        <v>5</v>
      </c>
      <c r="T1439" s="1" t="s">
        <v>32</v>
      </c>
      <c r="U1439" s="1" t="s">
        <v>27</v>
      </c>
      <c r="V1439" s="1" t="s">
        <v>41</v>
      </c>
      <c r="W1439" s="2">
        <v>45170.546527777777</v>
      </c>
    </row>
    <row r="1440" spans="1:23" ht="15.75" customHeight="1" x14ac:dyDescent="0.35">
      <c r="A1440" s="1">
        <v>2439</v>
      </c>
      <c r="B1440" s="1" t="s">
        <v>1415</v>
      </c>
      <c r="C1440" s="1">
        <f>COUNTA(_xlfn.UNIQUE(Delivery[Delivery City]))</f>
        <v>5</v>
      </c>
      <c r="D1440" s="1" t="s">
        <v>159</v>
      </c>
      <c r="E1440" s="2">
        <v>45171.672222222223</v>
      </c>
      <c r="F1440" s="1" t="s">
        <v>14</v>
      </c>
      <c r="G1440" s="1" t="s">
        <v>59</v>
      </c>
      <c r="H1440" s="20">
        <f>IFERROR(Delivery[[#This Row],[Delivery Time (min)]]/COUNTIFS(Delivery[Driver ID],Delivery[[#This Row],[Driver ID]]),"")</f>
        <v>21.7</v>
      </c>
      <c r="I1440" s="17" t="str">
        <f>IFERROR((IF(COUNTIFS(Delivery[Driver ID], Delivery[[#This Row],[Driver ID]]) &lt; 16, "Under Utilized","Utilized")), "")</f>
        <v>Under Utilized</v>
      </c>
      <c r="J1440" s="1" t="s">
        <v>23</v>
      </c>
      <c r="K1440" s="1" t="s">
        <v>24</v>
      </c>
      <c r="L1440" s="1">
        <v>217</v>
      </c>
      <c r="M1440" s="1">
        <v>4</v>
      </c>
      <c r="N1440" s="1">
        <f>Delivery[[#This Row],[Delivery Time (min)]]-Delivery[[#This Row],[Delays (min)]]</f>
        <v>213</v>
      </c>
      <c r="O1440" s="1" t="str">
        <f>IF(Delivery[[#This Row],[Delays (min)]]&gt;0,"Delayed", "On time")</f>
        <v>Delayed</v>
      </c>
      <c r="P1440" s="1" t="str">
        <f>IF(Delivery[[#This Row],[Delays (min)]]&gt;15, "Extremely Delayed", IF(Delivery[[#This Row],[Delays (min)]]=0, "On time",  "Delayed"))</f>
        <v>Delayed</v>
      </c>
      <c r="Q1440" s="1">
        <f>COUNTA(_xlfn.UNIQUE(Delivery[Driver ID]))</f>
        <v>100</v>
      </c>
      <c r="R1440" s="1" t="s">
        <v>18</v>
      </c>
      <c r="S1440" s="1">
        <f>COUNTA(_xlfn.UNIQUE(Delivery[Route]))</f>
        <v>5</v>
      </c>
      <c r="T1440" s="1" t="s">
        <v>19</v>
      </c>
      <c r="U1440" s="1" t="s">
        <v>27</v>
      </c>
      <c r="V1440" s="1" t="s">
        <v>21</v>
      </c>
      <c r="W1440" s="2">
        <v>45170.40347222222</v>
      </c>
    </row>
    <row r="1441" spans="1:23" ht="15.75" customHeight="1" x14ac:dyDescent="0.35">
      <c r="A1441" s="1">
        <v>2440</v>
      </c>
      <c r="B1441" s="1" t="s">
        <v>1416</v>
      </c>
      <c r="C1441" s="1">
        <f>COUNTA(_xlfn.UNIQUE(Delivery[Delivery City]))</f>
        <v>5</v>
      </c>
      <c r="D1441" s="1" t="s">
        <v>167</v>
      </c>
      <c r="E1441" s="2">
        <v>45172.34097222222</v>
      </c>
      <c r="F1441" s="1" t="s">
        <v>38</v>
      </c>
      <c r="G1441" s="1" t="s">
        <v>70</v>
      </c>
      <c r="H1441" s="20">
        <f>IFERROR(Delivery[[#This Row],[Delivery Time (min)]]/COUNTIFS(Delivery[Driver ID],Delivery[[#This Row],[Driver ID]]),"")</f>
        <v>16.642857142857142</v>
      </c>
      <c r="I1441" s="17" t="str">
        <f>IFERROR((IF(COUNTIFS(Delivery[Driver ID], Delivery[[#This Row],[Driver ID]]) &lt; 16, "Under Utilized","Utilized")), "")</f>
        <v>Under Utilized</v>
      </c>
      <c r="J1441" s="1" t="s">
        <v>23</v>
      </c>
      <c r="K1441" s="1" t="s">
        <v>35</v>
      </c>
      <c r="L1441" s="1">
        <v>233</v>
      </c>
      <c r="M1441" s="1">
        <v>18</v>
      </c>
      <c r="N1441" s="1">
        <f>Delivery[[#This Row],[Delivery Time (min)]]-Delivery[[#This Row],[Delays (min)]]</f>
        <v>215</v>
      </c>
      <c r="O1441" s="1" t="str">
        <f>IF(Delivery[[#This Row],[Delays (min)]]&gt;0,"Delayed", "On time")</f>
        <v>Delayed</v>
      </c>
      <c r="P1441" s="1" t="str">
        <f>IF(Delivery[[#This Row],[Delays (min)]]&gt;15, "Extremely Delayed", IF(Delivery[[#This Row],[Delays (min)]]=0, "On time",  "Delayed"))</f>
        <v>Extremely Delayed</v>
      </c>
      <c r="Q1441" s="1">
        <f>COUNTA(_xlfn.UNIQUE(Delivery[Driver ID]))</f>
        <v>100</v>
      </c>
      <c r="R1441" s="1" t="s">
        <v>25</v>
      </c>
      <c r="S1441" s="1">
        <f>COUNTA(_xlfn.UNIQUE(Delivery[Route]))</f>
        <v>5</v>
      </c>
      <c r="T1441" s="1" t="s">
        <v>40</v>
      </c>
      <c r="U1441" s="1" t="s">
        <v>20</v>
      </c>
      <c r="V1441" s="1" t="s">
        <v>37</v>
      </c>
      <c r="W1441" s="2">
        <v>45170.647222222222</v>
      </c>
    </row>
    <row r="1442" spans="1:23" ht="15.75" customHeight="1" x14ac:dyDescent="0.35">
      <c r="A1442" s="1">
        <v>2441</v>
      </c>
      <c r="B1442" s="1" t="s">
        <v>1417</v>
      </c>
      <c r="C1442" s="1">
        <f>COUNTA(_xlfn.UNIQUE(Delivery[Delivery City]))</f>
        <v>5</v>
      </c>
      <c r="D1442" s="1" t="s">
        <v>156</v>
      </c>
      <c r="E1442" s="2">
        <v>45177.394444444442</v>
      </c>
      <c r="F1442" s="1" t="s">
        <v>14</v>
      </c>
      <c r="G1442" s="1" t="s">
        <v>103</v>
      </c>
      <c r="H1442" s="20">
        <f>IFERROR(Delivery[[#This Row],[Delivery Time (min)]]/COUNTIFS(Delivery[Driver ID],Delivery[[#This Row],[Driver ID]]),"")</f>
        <v>4.5</v>
      </c>
      <c r="I1442" s="17" t="str">
        <f>IFERROR((IF(COUNTIFS(Delivery[Driver ID], Delivery[[#This Row],[Driver ID]]) &lt; 16, "Under Utilized","Utilized")), "")</f>
        <v>Utilized</v>
      </c>
      <c r="J1442" s="1" t="s">
        <v>34</v>
      </c>
      <c r="K1442" s="1" t="s">
        <v>35</v>
      </c>
      <c r="L1442" s="1">
        <v>90</v>
      </c>
      <c r="M1442" s="1">
        <v>10</v>
      </c>
      <c r="N1442" s="1">
        <f>Delivery[[#This Row],[Delivery Time (min)]]-Delivery[[#This Row],[Delays (min)]]</f>
        <v>80</v>
      </c>
      <c r="O1442" s="1" t="str">
        <f>IF(Delivery[[#This Row],[Delays (min)]]&gt;0,"Delayed", "On time")</f>
        <v>Delayed</v>
      </c>
      <c r="P1442" s="1" t="str">
        <f>IF(Delivery[[#This Row],[Delays (min)]]&gt;15, "Extremely Delayed", IF(Delivery[[#This Row],[Delays (min)]]=0, "On time",  "Delayed"))</f>
        <v>Delayed</v>
      </c>
      <c r="Q1442" s="1">
        <f>COUNTA(_xlfn.UNIQUE(Delivery[Driver ID]))</f>
        <v>100</v>
      </c>
      <c r="R1442" s="1" t="s">
        <v>25</v>
      </c>
      <c r="S1442" s="1">
        <f>COUNTA(_xlfn.UNIQUE(Delivery[Route]))</f>
        <v>5</v>
      </c>
      <c r="T1442" s="1" t="s">
        <v>43</v>
      </c>
      <c r="U1442" s="1" t="s">
        <v>27</v>
      </c>
      <c r="V1442" s="1" t="s">
        <v>21</v>
      </c>
      <c r="W1442" s="2">
        <v>45170.731944444444</v>
      </c>
    </row>
    <row r="1443" spans="1:23" ht="15.75" customHeight="1" x14ac:dyDescent="0.35">
      <c r="A1443" s="1">
        <v>2442</v>
      </c>
      <c r="B1443" s="1" t="s">
        <v>1418</v>
      </c>
      <c r="C1443" s="1">
        <f>COUNTA(_xlfn.UNIQUE(Delivery[Delivery City]))</f>
        <v>5</v>
      </c>
      <c r="D1443" s="1" t="s">
        <v>167</v>
      </c>
      <c r="E1443" s="2">
        <v>45171.693055555559</v>
      </c>
      <c r="F1443" s="1" t="s">
        <v>38</v>
      </c>
      <c r="G1443" s="1" t="s">
        <v>65</v>
      </c>
      <c r="H1443" s="20">
        <f>IFERROR(Delivery[[#This Row],[Delivery Time (min)]]/COUNTIFS(Delivery[Driver ID],Delivery[[#This Row],[Driver ID]]),"")</f>
        <v>7.1818181818181817</v>
      </c>
      <c r="I1443" s="17" t="str">
        <f>IFERROR((IF(COUNTIFS(Delivery[Driver ID], Delivery[[#This Row],[Driver ID]]) &lt; 16, "Under Utilized","Utilized")), "")</f>
        <v>Under Utilized</v>
      </c>
      <c r="J1443" s="1" t="s">
        <v>16</v>
      </c>
      <c r="K1443" s="1" t="s">
        <v>17</v>
      </c>
      <c r="L1443" s="1">
        <v>79</v>
      </c>
      <c r="M1443" s="1">
        <v>6</v>
      </c>
      <c r="N1443" s="1">
        <f>Delivery[[#This Row],[Delivery Time (min)]]-Delivery[[#This Row],[Delays (min)]]</f>
        <v>73</v>
      </c>
      <c r="O1443" s="1" t="str">
        <f>IF(Delivery[[#This Row],[Delays (min)]]&gt;0,"Delayed", "On time")</f>
        <v>Delayed</v>
      </c>
      <c r="P1443" s="1" t="str">
        <f>IF(Delivery[[#This Row],[Delays (min)]]&gt;15, "Extremely Delayed", IF(Delivery[[#This Row],[Delays (min)]]=0, "On time",  "Delayed"))</f>
        <v>Delayed</v>
      </c>
      <c r="Q1443" s="1">
        <f>COUNTA(_xlfn.UNIQUE(Delivery[Driver ID]))</f>
        <v>100</v>
      </c>
      <c r="R1443" s="1" t="s">
        <v>30</v>
      </c>
      <c r="S1443" s="1">
        <f>COUNTA(_xlfn.UNIQUE(Delivery[Route]))</f>
        <v>5</v>
      </c>
      <c r="T1443" s="1" t="s">
        <v>32</v>
      </c>
      <c r="U1443" s="1" t="s">
        <v>36</v>
      </c>
      <c r="V1443" s="1" t="s">
        <v>21</v>
      </c>
      <c r="W1443" s="2">
        <v>45170.63958333333</v>
      </c>
    </row>
    <row r="1444" spans="1:23" ht="15.75" customHeight="1" x14ac:dyDescent="0.35">
      <c r="A1444" s="1">
        <v>2443</v>
      </c>
      <c r="B1444" s="1" t="s">
        <v>1419</v>
      </c>
      <c r="C1444" s="1">
        <f>COUNTA(_xlfn.UNIQUE(Delivery[Delivery City]))</f>
        <v>5</v>
      </c>
      <c r="D1444" s="1" t="s">
        <v>150</v>
      </c>
      <c r="E1444" s="2">
        <v>45173.429861111108</v>
      </c>
      <c r="F1444" s="1" t="s">
        <v>38</v>
      </c>
      <c r="G1444" s="1" t="s">
        <v>57</v>
      </c>
      <c r="H1444" s="20">
        <f>IFERROR(Delivery[[#This Row],[Delivery Time (min)]]/COUNTIFS(Delivery[Driver ID],Delivery[[#This Row],[Driver ID]]),"")</f>
        <v>6.1538461538461542</v>
      </c>
      <c r="I1444" s="17" t="str">
        <f>IFERROR((IF(COUNTIFS(Delivery[Driver ID], Delivery[[#This Row],[Driver ID]]) &lt; 16, "Under Utilized","Utilized")), "")</f>
        <v>Under Utilized</v>
      </c>
      <c r="J1444" s="1" t="s">
        <v>16</v>
      </c>
      <c r="K1444" s="1" t="s">
        <v>24</v>
      </c>
      <c r="L1444" s="1">
        <v>80</v>
      </c>
      <c r="M1444" s="1">
        <v>7</v>
      </c>
      <c r="N1444" s="1">
        <f>Delivery[[#This Row],[Delivery Time (min)]]-Delivery[[#This Row],[Delays (min)]]</f>
        <v>73</v>
      </c>
      <c r="O1444" s="1" t="str">
        <f>IF(Delivery[[#This Row],[Delays (min)]]&gt;0,"Delayed", "On time")</f>
        <v>Delayed</v>
      </c>
      <c r="P1444" s="1" t="str">
        <f>IF(Delivery[[#This Row],[Delays (min)]]&gt;15, "Extremely Delayed", IF(Delivery[[#This Row],[Delays (min)]]=0, "On time",  "Delayed"))</f>
        <v>Delayed</v>
      </c>
      <c r="Q1444" s="1">
        <f>COUNTA(_xlfn.UNIQUE(Delivery[Driver ID]))</f>
        <v>100</v>
      </c>
      <c r="R1444" s="1" t="s">
        <v>18</v>
      </c>
      <c r="S1444" s="1">
        <f>COUNTA(_xlfn.UNIQUE(Delivery[Route]))</f>
        <v>5</v>
      </c>
      <c r="T1444" s="1" t="s">
        <v>32</v>
      </c>
      <c r="U1444" s="1" t="s">
        <v>20</v>
      </c>
      <c r="V1444" s="1" t="s">
        <v>21</v>
      </c>
      <c r="W1444" s="2">
        <v>45170.70416666667</v>
      </c>
    </row>
    <row r="1445" spans="1:23" ht="15.75" customHeight="1" x14ac:dyDescent="0.35">
      <c r="A1445" s="1">
        <v>2444</v>
      </c>
      <c r="B1445" s="1" t="s">
        <v>263</v>
      </c>
      <c r="C1445" s="1">
        <f>COUNTA(_xlfn.UNIQUE(Delivery[Delivery City]))</f>
        <v>5</v>
      </c>
      <c r="D1445" s="1" t="s">
        <v>154</v>
      </c>
      <c r="E1445" s="2">
        <v>45171.664583333331</v>
      </c>
      <c r="F1445" s="1" t="s">
        <v>38</v>
      </c>
      <c r="G1445" s="1" t="s">
        <v>15</v>
      </c>
      <c r="H1445" s="20">
        <f>IFERROR(Delivery[[#This Row],[Delivery Time (min)]]/COUNTIFS(Delivery[Driver ID],Delivery[[#This Row],[Driver ID]]),"")</f>
        <v>8.3125</v>
      </c>
      <c r="I1445" s="17" t="str">
        <f>IFERROR((IF(COUNTIFS(Delivery[Driver ID], Delivery[[#This Row],[Driver ID]]) &lt; 16, "Under Utilized","Utilized")), "")</f>
        <v>Utilized</v>
      </c>
      <c r="J1445" s="1" t="s">
        <v>16</v>
      </c>
      <c r="K1445" s="1" t="s">
        <v>24</v>
      </c>
      <c r="L1445" s="1">
        <v>133</v>
      </c>
      <c r="M1445" s="1">
        <v>15</v>
      </c>
      <c r="N1445" s="1">
        <f>Delivery[[#This Row],[Delivery Time (min)]]-Delivery[[#This Row],[Delays (min)]]</f>
        <v>118</v>
      </c>
      <c r="O1445" s="1" t="str">
        <f>IF(Delivery[[#This Row],[Delays (min)]]&gt;0,"Delayed", "On time")</f>
        <v>Delayed</v>
      </c>
      <c r="P1445" s="1" t="str">
        <f>IF(Delivery[[#This Row],[Delays (min)]]&gt;15, "Extremely Delayed", IF(Delivery[[#This Row],[Delays (min)]]=0, "On time",  "Delayed"))</f>
        <v>Delayed</v>
      </c>
      <c r="Q1445" s="1">
        <f>COUNTA(_xlfn.UNIQUE(Delivery[Driver ID]))</f>
        <v>100</v>
      </c>
      <c r="R1445" s="1" t="s">
        <v>18</v>
      </c>
      <c r="S1445" s="1">
        <f>COUNTA(_xlfn.UNIQUE(Delivery[Route]))</f>
        <v>5</v>
      </c>
      <c r="T1445" s="1" t="s">
        <v>32</v>
      </c>
      <c r="U1445" s="1" t="s">
        <v>36</v>
      </c>
      <c r="V1445" s="1" t="s">
        <v>37</v>
      </c>
      <c r="W1445" s="2">
        <v>45170.530555555553</v>
      </c>
    </row>
    <row r="1446" spans="1:23" ht="15.75" customHeight="1" x14ac:dyDescent="0.35">
      <c r="A1446" s="1">
        <v>2445</v>
      </c>
      <c r="B1446" s="1" t="s">
        <v>1420</v>
      </c>
      <c r="C1446" s="1">
        <f>COUNTA(_xlfn.UNIQUE(Delivery[Delivery City]))</f>
        <v>5</v>
      </c>
      <c r="D1446" s="1" t="s">
        <v>150</v>
      </c>
      <c r="E1446" s="2">
        <v>45175.625</v>
      </c>
      <c r="F1446" s="1" t="s">
        <v>38</v>
      </c>
      <c r="G1446" s="1" t="s">
        <v>76</v>
      </c>
      <c r="H1446" s="20">
        <f>IFERROR(Delivery[[#This Row],[Delivery Time (min)]]/COUNTIFS(Delivery[Driver ID],Delivery[[#This Row],[Driver ID]]),"")</f>
        <v>4.1333333333333337</v>
      </c>
      <c r="I1446" s="17" t="str">
        <f>IFERROR((IF(COUNTIFS(Delivery[Driver ID], Delivery[[#This Row],[Driver ID]]) &lt; 16, "Under Utilized","Utilized")), "")</f>
        <v>Under Utilized</v>
      </c>
      <c r="J1446" s="1" t="s">
        <v>23</v>
      </c>
      <c r="K1446" s="1" t="s">
        <v>35</v>
      </c>
      <c r="L1446" s="1">
        <v>62</v>
      </c>
      <c r="M1446" s="1">
        <v>28</v>
      </c>
      <c r="N1446" s="1">
        <f>Delivery[[#This Row],[Delivery Time (min)]]-Delivery[[#This Row],[Delays (min)]]</f>
        <v>34</v>
      </c>
      <c r="O1446" s="1" t="str">
        <f>IF(Delivery[[#This Row],[Delays (min)]]&gt;0,"Delayed", "On time")</f>
        <v>Delayed</v>
      </c>
      <c r="P1446" s="1" t="str">
        <f>IF(Delivery[[#This Row],[Delays (min)]]&gt;15, "Extremely Delayed", IF(Delivery[[#This Row],[Delays (min)]]=0, "On time",  "Delayed"))</f>
        <v>Extremely Delayed</v>
      </c>
      <c r="Q1446" s="1">
        <f>COUNTA(_xlfn.UNIQUE(Delivery[Driver ID]))</f>
        <v>100</v>
      </c>
      <c r="R1446" s="1" t="s">
        <v>25</v>
      </c>
      <c r="S1446" s="1">
        <f>COUNTA(_xlfn.UNIQUE(Delivery[Route]))</f>
        <v>5</v>
      </c>
      <c r="T1446" s="1" t="s">
        <v>40</v>
      </c>
      <c r="U1446" s="1" t="s">
        <v>20</v>
      </c>
      <c r="V1446" s="1" t="s">
        <v>41</v>
      </c>
      <c r="W1446" s="2">
        <v>45170.556944444441</v>
      </c>
    </row>
    <row r="1447" spans="1:23" ht="15.75" customHeight="1" x14ac:dyDescent="0.35">
      <c r="A1447" s="1">
        <v>2446</v>
      </c>
      <c r="B1447" s="1" t="s">
        <v>383</v>
      </c>
      <c r="C1447" s="1">
        <f>COUNTA(_xlfn.UNIQUE(Delivery[Delivery City]))</f>
        <v>5</v>
      </c>
      <c r="D1447" s="1" t="s">
        <v>150</v>
      </c>
      <c r="E1447" s="2">
        <v>45174.679861111108</v>
      </c>
      <c r="F1447" s="1" t="s">
        <v>38</v>
      </c>
      <c r="G1447" s="1" t="s">
        <v>126</v>
      </c>
      <c r="H1447" s="20">
        <f>IFERROR(Delivery[[#This Row],[Delivery Time (min)]]/COUNTIFS(Delivery[Driver ID],Delivery[[#This Row],[Driver ID]]),"")</f>
        <v>12.647058823529411</v>
      </c>
      <c r="I1447" s="17" t="str">
        <f>IFERROR((IF(COUNTIFS(Delivery[Driver ID], Delivery[[#This Row],[Driver ID]]) &lt; 16, "Under Utilized","Utilized")), "")</f>
        <v>Utilized</v>
      </c>
      <c r="J1447" s="1" t="s">
        <v>16</v>
      </c>
      <c r="K1447" s="1" t="s">
        <v>29</v>
      </c>
      <c r="L1447" s="1">
        <v>215</v>
      </c>
      <c r="M1447" s="1">
        <v>23</v>
      </c>
      <c r="N1447" s="1">
        <f>Delivery[[#This Row],[Delivery Time (min)]]-Delivery[[#This Row],[Delays (min)]]</f>
        <v>192</v>
      </c>
      <c r="O1447" s="1" t="str">
        <f>IF(Delivery[[#This Row],[Delays (min)]]&gt;0,"Delayed", "On time")</f>
        <v>Delayed</v>
      </c>
      <c r="P1447" s="1" t="str">
        <f>IF(Delivery[[#This Row],[Delays (min)]]&gt;15, "Extremely Delayed", IF(Delivery[[#This Row],[Delays (min)]]=0, "On time",  "Delayed"))</f>
        <v>Extremely Delayed</v>
      </c>
      <c r="Q1447" s="1">
        <f>COUNTA(_xlfn.UNIQUE(Delivery[Driver ID]))</f>
        <v>100</v>
      </c>
      <c r="R1447" s="1" t="s">
        <v>25</v>
      </c>
      <c r="S1447" s="1">
        <f>COUNTA(_xlfn.UNIQUE(Delivery[Route]))</f>
        <v>5</v>
      </c>
      <c r="T1447" s="1" t="s">
        <v>40</v>
      </c>
      <c r="U1447" s="1" t="s">
        <v>36</v>
      </c>
      <c r="V1447" s="1" t="s">
        <v>21</v>
      </c>
      <c r="W1447" s="2">
        <v>45170.52847222222</v>
      </c>
    </row>
    <row r="1448" spans="1:23" ht="15.75" customHeight="1" x14ac:dyDescent="0.35">
      <c r="A1448" s="1">
        <v>2447</v>
      </c>
      <c r="B1448" s="1" t="s">
        <v>1421</v>
      </c>
      <c r="C1448" s="1">
        <f>COUNTA(_xlfn.UNIQUE(Delivery[Delivery City]))</f>
        <v>5</v>
      </c>
      <c r="D1448" s="1" t="s">
        <v>167</v>
      </c>
      <c r="E1448" s="2">
        <v>45171.57708333333</v>
      </c>
      <c r="F1448" s="1" t="s">
        <v>14</v>
      </c>
      <c r="G1448" s="1" t="s">
        <v>113</v>
      </c>
      <c r="H1448" s="20">
        <f>IFERROR(Delivery[[#This Row],[Delivery Time (min)]]/COUNTIFS(Delivery[Driver ID],Delivery[[#This Row],[Driver ID]]),"")</f>
        <v>12.666666666666666</v>
      </c>
      <c r="I1448" s="17" t="str">
        <f>IFERROR((IF(COUNTIFS(Delivery[Driver ID], Delivery[[#This Row],[Driver ID]]) &lt; 16, "Under Utilized","Utilized")), "")</f>
        <v>Utilized</v>
      </c>
      <c r="J1448" s="1" t="s">
        <v>23</v>
      </c>
      <c r="K1448" s="1" t="s">
        <v>35</v>
      </c>
      <c r="L1448" s="1">
        <v>228</v>
      </c>
      <c r="M1448" s="1">
        <v>19</v>
      </c>
      <c r="N1448" s="1">
        <f>Delivery[[#This Row],[Delivery Time (min)]]-Delivery[[#This Row],[Delays (min)]]</f>
        <v>209</v>
      </c>
      <c r="O1448" s="1" t="str">
        <f>IF(Delivery[[#This Row],[Delays (min)]]&gt;0,"Delayed", "On time")</f>
        <v>Delayed</v>
      </c>
      <c r="P1448" s="1" t="str">
        <f>IF(Delivery[[#This Row],[Delays (min)]]&gt;15, "Extremely Delayed", IF(Delivery[[#This Row],[Delays (min)]]=0, "On time",  "Delayed"))</f>
        <v>Extremely Delayed</v>
      </c>
      <c r="Q1448" s="1">
        <f>COUNTA(_xlfn.UNIQUE(Delivery[Driver ID]))</f>
        <v>100</v>
      </c>
      <c r="R1448" s="1" t="s">
        <v>30</v>
      </c>
      <c r="S1448" s="1">
        <f>COUNTA(_xlfn.UNIQUE(Delivery[Route]))</f>
        <v>5</v>
      </c>
      <c r="T1448" s="1" t="s">
        <v>40</v>
      </c>
      <c r="U1448" s="1" t="s">
        <v>36</v>
      </c>
      <c r="V1448" s="1" t="s">
        <v>37</v>
      </c>
      <c r="W1448" s="2">
        <v>45170.594444444447</v>
      </c>
    </row>
    <row r="1449" spans="1:23" ht="15.75" customHeight="1" x14ac:dyDescent="0.35">
      <c r="A1449" s="1">
        <v>2448</v>
      </c>
      <c r="B1449" s="1" t="s">
        <v>1123</v>
      </c>
      <c r="C1449" s="1">
        <f>COUNTA(_xlfn.UNIQUE(Delivery[Delivery City]))</f>
        <v>5</v>
      </c>
      <c r="D1449" s="1" t="s">
        <v>167</v>
      </c>
      <c r="E1449" s="2">
        <v>45173.534722222219</v>
      </c>
      <c r="F1449" s="1" t="s">
        <v>38</v>
      </c>
      <c r="G1449" s="1" t="s">
        <v>134</v>
      </c>
      <c r="H1449" s="20">
        <f>IFERROR(Delivery[[#This Row],[Delivery Time (min)]]/COUNTIFS(Delivery[Driver ID],Delivery[[#This Row],[Driver ID]]),"")</f>
        <v>17.846153846153847</v>
      </c>
      <c r="I1449" s="17" t="str">
        <f>IFERROR((IF(COUNTIFS(Delivery[Driver ID], Delivery[[#This Row],[Driver ID]]) &lt; 16, "Under Utilized","Utilized")), "")</f>
        <v>Under Utilized</v>
      </c>
      <c r="J1449" s="1" t="s">
        <v>16</v>
      </c>
      <c r="K1449" s="1" t="s">
        <v>35</v>
      </c>
      <c r="L1449" s="1">
        <v>232</v>
      </c>
      <c r="M1449" s="1">
        <v>5</v>
      </c>
      <c r="N1449" s="1">
        <f>Delivery[[#This Row],[Delivery Time (min)]]-Delivery[[#This Row],[Delays (min)]]</f>
        <v>227</v>
      </c>
      <c r="O1449" s="1" t="str">
        <f>IF(Delivery[[#This Row],[Delays (min)]]&gt;0,"Delayed", "On time")</f>
        <v>Delayed</v>
      </c>
      <c r="P1449" s="1" t="str">
        <f>IF(Delivery[[#This Row],[Delays (min)]]&gt;15, "Extremely Delayed", IF(Delivery[[#This Row],[Delays (min)]]=0, "On time",  "Delayed"))</f>
        <v>Delayed</v>
      </c>
      <c r="Q1449" s="1">
        <f>COUNTA(_xlfn.UNIQUE(Delivery[Driver ID]))</f>
        <v>100</v>
      </c>
      <c r="R1449" s="1" t="s">
        <v>18</v>
      </c>
      <c r="S1449" s="1">
        <f>COUNTA(_xlfn.UNIQUE(Delivery[Route]))</f>
        <v>5</v>
      </c>
      <c r="T1449" s="1" t="s">
        <v>40</v>
      </c>
      <c r="U1449" s="1" t="s">
        <v>20</v>
      </c>
      <c r="V1449" s="1" t="s">
        <v>41</v>
      </c>
      <c r="W1449" s="2">
        <v>45170.618055555555</v>
      </c>
    </row>
    <row r="1450" spans="1:23" ht="15.75" customHeight="1" x14ac:dyDescent="0.35">
      <c r="A1450" s="1">
        <v>2449</v>
      </c>
      <c r="B1450" s="1" t="s">
        <v>1133</v>
      </c>
      <c r="C1450" s="1">
        <f>COUNTA(_xlfn.UNIQUE(Delivery[Delivery City]))</f>
        <v>5</v>
      </c>
      <c r="D1450" s="1" t="s">
        <v>154</v>
      </c>
      <c r="E1450" s="2">
        <v>45172.604861111111</v>
      </c>
      <c r="F1450" s="1" t="s">
        <v>14</v>
      </c>
      <c r="G1450" s="1" t="s">
        <v>28</v>
      </c>
      <c r="H1450" s="20">
        <f>IFERROR(Delivery[[#This Row],[Delivery Time (min)]]/COUNTIFS(Delivery[Driver ID],Delivery[[#This Row],[Driver ID]]),"")</f>
        <v>4.8666666666666663</v>
      </c>
      <c r="I1450" s="17" t="str">
        <f>IFERROR((IF(COUNTIFS(Delivery[Driver ID], Delivery[[#This Row],[Driver ID]]) &lt; 16, "Under Utilized","Utilized")), "")</f>
        <v>Under Utilized</v>
      </c>
      <c r="J1450" s="1" t="s">
        <v>34</v>
      </c>
      <c r="K1450" s="1" t="s">
        <v>17</v>
      </c>
      <c r="L1450" s="1">
        <v>73</v>
      </c>
      <c r="M1450" s="1">
        <v>5</v>
      </c>
      <c r="N1450" s="1">
        <f>Delivery[[#This Row],[Delivery Time (min)]]-Delivery[[#This Row],[Delays (min)]]</f>
        <v>68</v>
      </c>
      <c r="O1450" s="1" t="str">
        <f>IF(Delivery[[#This Row],[Delays (min)]]&gt;0,"Delayed", "On time")</f>
        <v>Delayed</v>
      </c>
      <c r="P1450" s="1" t="str">
        <f>IF(Delivery[[#This Row],[Delays (min)]]&gt;15, "Extremely Delayed", IF(Delivery[[#This Row],[Delays (min)]]=0, "On time",  "Delayed"))</f>
        <v>Delayed</v>
      </c>
      <c r="Q1450" s="1">
        <f>COUNTA(_xlfn.UNIQUE(Delivery[Driver ID]))</f>
        <v>100</v>
      </c>
      <c r="R1450" s="1" t="s">
        <v>25</v>
      </c>
      <c r="S1450" s="1">
        <f>COUNTA(_xlfn.UNIQUE(Delivery[Route]))</f>
        <v>5</v>
      </c>
      <c r="T1450" s="1" t="s">
        <v>43</v>
      </c>
      <c r="U1450" s="1" t="s">
        <v>36</v>
      </c>
      <c r="V1450" s="1" t="s">
        <v>41</v>
      </c>
      <c r="W1450" s="2">
        <v>45170.64166666667</v>
      </c>
    </row>
    <row r="1451" spans="1:23" ht="15.75" customHeight="1" x14ac:dyDescent="0.35">
      <c r="A1451" s="1">
        <v>2450</v>
      </c>
      <c r="B1451" s="1" t="s">
        <v>1070</v>
      </c>
      <c r="C1451" s="1">
        <f>COUNTA(_xlfn.UNIQUE(Delivery[Delivery City]))</f>
        <v>5</v>
      </c>
      <c r="D1451" s="1" t="s">
        <v>154</v>
      </c>
      <c r="E1451" s="2">
        <v>45171.684027777781</v>
      </c>
      <c r="F1451" s="1" t="s">
        <v>38</v>
      </c>
      <c r="G1451" s="1" t="s">
        <v>102</v>
      </c>
      <c r="H1451" s="20">
        <f>IFERROR(Delivery[[#This Row],[Delivery Time (min)]]/COUNTIFS(Delivery[Driver ID],Delivery[[#This Row],[Driver ID]]),"")</f>
        <v>14.214285714285714</v>
      </c>
      <c r="I1451" s="17" t="str">
        <f>IFERROR((IF(COUNTIFS(Delivery[Driver ID], Delivery[[#This Row],[Driver ID]]) &lt; 16, "Under Utilized","Utilized")), "")</f>
        <v>Under Utilized</v>
      </c>
      <c r="J1451" s="1" t="s">
        <v>16</v>
      </c>
      <c r="K1451" s="1" t="s">
        <v>29</v>
      </c>
      <c r="L1451" s="1">
        <v>199</v>
      </c>
      <c r="M1451" s="1">
        <v>5</v>
      </c>
      <c r="N1451" s="1">
        <f>Delivery[[#This Row],[Delivery Time (min)]]-Delivery[[#This Row],[Delays (min)]]</f>
        <v>194</v>
      </c>
      <c r="O1451" s="1" t="str">
        <f>IF(Delivery[[#This Row],[Delays (min)]]&gt;0,"Delayed", "On time")</f>
        <v>Delayed</v>
      </c>
      <c r="P1451" s="1" t="str">
        <f>IF(Delivery[[#This Row],[Delays (min)]]&gt;15, "Extremely Delayed", IF(Delivery[[#This Row],[Delays (min)]]=0, "On time",  "Delayed"))</f>
        <v>Delayed</v>
      </c>
      <c r="Q1451" s="1">
        <f>COUNTA(_xlfn.UNIQUE(Delivery[Driver ID]))</f>
        <v>100</v>
      </c>
      <c r="R1451" s="1" t="s">
        <v>25</v>
      </c>
      <c r="S1451" s="1">
        <f>COUNTA(_xlfn.UNIQUE(Delivery[Route]))</f>
        <v>5</v>
      </c>
      <c r="T1451" s="1" t="s">
        <v>32</v>
      </c>
      <c r="U1451" s="1" t="s">
        <v>20</v>
      </c>
      <c r="V1451" s="1" t="s">
        <v>41</v>
      </c>
      <c r="W1451" s="2">
        <v>45170.494444444441</v>
      </c>
    </row>
    <row r="1452" spans="1:23" ht="15.75" customHeight="1" x14ac:dyDescent="0.35">
      <c r="A1452" s="1">
        <v>2451</v>
      </c>
      <c r="B1452" s="1" t="s">
        <v>1422</v>
      </c>
      <c r="C1452" s="1">
        <f>COUNTA(_xlfn.UNIQUE(Delivery[Delivery City]))</f>
        <v>5</v>
      </c>
      <c r="D1452" s="1" t="s">
        <v>150</v>
      </c>
      <c r="E1452" s="2">
        <v>45173.382638888892</v>
      </c>
      <c r="F1452" s="1" t="s">
        <v>38</v>
      </c>
      <c r="G1452" s="1" t="s">
        <v>52</v>
      </c>
      <c r="H1452" s="20">
        <f>IFERROR(Delivery[[#This Row],[Delivery Time (min)]]/COUNTIFS(Delivery[Driver ID],Delivery[[#This Row],[Driver ID]]),"")</f>
        <v>19.666666666666668</v>
      </c>
      <c r="I1452" s="17" t="str">
        <f>IFERROR((IF(COUNTIFS(Delivery[Driver ID], Delivery[[#This Row],[Driver ID]]) &lt; 16, "Under Utilized","Utilized")), "")</f>
        <v>Under Utilized</v>
      </c>
      <c r="J1452" s="1" t="s">
        <v>23</v>
      </c>
      <c r="K1452" s="1" t="s">
        <v>35</v>
      </c>
      <c r="L1452" s="1">
        <v>236</v>
      </c>
      <c r="M1452" s="1">
        <v>25</v>
      </c>
      <c r="N1452" s="1">
        <f>Delivery[[#This Row],[Delivery Time (min)]]-Delivery[[#This Row],[Delays (min)]]</f>
        <v>211</v>
      </c>
      <c r="O1452" s="1" t="str">
        <f>IF(Delivery[[#This Row],[Delays (min)]]&gt;0,"Delayed", "On time")</f>
        <v>Delayed</v>
      </c>
      <c r="P1452" s="1" t="str">
        <f>IF(Delivery[[#This Row],[Delays (min)]]&gt;15, "Extremely Delayed", IF(Delivery[[#This Row],[Delays (min)]]=0, "On time",  "Delayed"))</f>
        <v>Extremely Delayed</v>
      </c>
      <c r="Q1452" s="1">
        <f>COUNTA(_xlfn.UNIQUE(Delivery[Driver ID]))</f>
        <v>100</v>
      </c>
      <c r="R1452" s="1" t="s">
        <v>25</v>
      </c>
      <c r="S1452" s="1">
        <f>COUNTA(_xlfn.UNIQUE(Delivery[Route]))</f>
        <v>5</v>
      </c>
      <c r="T1452" s="1" t="s">
        <v>19</v>
      </c>
      <c r="U1452" s="1" t="s">
        <v>27</v>
      </c>
      <c r="V1452" s="1" t="s">
        <v>41</v>
      </c>
      <c r="W1452" s="2">
        <v>45170.536805555559</v>
      </c>
    </row>
    <row r="1453" spans="1:23" ht="15.75" customHeight="1" x14ac:dyDescent="0.35">
      <c r="A1453" s="1">
        <v>2452</v>
      </c>
      <c r="B1453" s="1" t="s">
        <v>585</v>
      </c>
      <c r="C1453" s="1">
        <f>COUNTA(_xlfn.UNIQUE(Delivery[Delivery City]))</f>
        <v>5</v>
      </c>
      <c r="D1453" s="1" t="s">
        <v>154</v>
      </c>
      <c r="E1453" s="2">
        <v>45175.342361111114</v>
      </c>
      <c r="F1453" s="1" t="s">
        <v>38</v>
      </c>
      <c r="G1453" s="1" t="s">
        <v>68</v>
      </c>
      <c r="H1453" s="20">
        <f>IFERROR(Delivery[[#This Row],[Delivery Time (min)]]/COUNTIFS(Delivery[Driver ID],Delivery[[#This Row],[Driver ID]]),"")</f>
        <v>17</v>
      </c>
      <c r="I1453" s="17" t="str">
        <f>IFERROR((IF(COUNTIFS(Delivery[Driver ID], Delivery[[#This Row],[Driver ID]]) &lt; 16, "Under Utilized","Utilized")), "")</f>
        <v>Under Utilized</v>
      </c>
      <c r="J1453" s="1" t="s">
        <v>16</v>
      </c>
      <c r="K1453" s="1" t="s">
        <v>47</v>
      </c>
      <c r="L1453" s="1">
        <v>204</v>
      </c>
      <c r="M1453" s="1">
        <v>24</v>
      </c>
      <c r="N1453" s="1">
        <f>Delivery[[#This Row],[Delivery Time (min)]]-Delivery[[#This Row],[Delays (min)]]</f>
        <v>180</v>
      </c>
      <c r="O1453" s="1" t="str">
        <f>IF(Delivery[[#This Row],[Delays (min)]]&gt;0,"Delayed", "On time")</f>
        <v>Delayed</v>
      </c>
      <c r="P1453" s="1" t="str">
        <f>IF(Delivery[[#This Row],[Delays (min)]]&gt;15, "Extremely Delayed", IF(Delivery[[#This Row],[Delays (min)]]=0, "On time",  "Delayed"))</f>
        <v>Extremely Delayed</v>
      </c>
      <c r="Q1453" s="1">
        <f>COUNTA(_xlfn.UNIQUE(Delivery[Driver ID]))</f>
        <v>100</v>
      </c>
      <c r="R1453" s="1" t="s">
        <v>18</v>
      </c>
      <c r="S1453" s="1">
        <f>COUNTA(_xlfn.UNIQUE(Delivery[Route]))</f>
        <v>5</v>
      </c>
      <c r="T1453" s="1" t="s">
        <v>19</v>
      </c>
      <c r="U1453" s="1" t="s">
        <v>36</v>
      </c>
      <c r="V1453" s="1" t="s">
        <v>21</v>
      </c>
      <c r="W1453" s="2">
        <v>45170.465277777781</v>
      </c>
    </row>
    <row r="1454" spans="1:23" ht="15.75" customHeight="1" x14ac:dyDescent="0.35">
      <c r="A1454" s="1">
        <v>2453</v>
      </c>
      <c r="B1454" s="1" t="s">
        <v>1423</v>
      </c>
      <c r="C1454" s="1">
        <f>COUNTA(_xlfn.UNIQUE(Delivery[Delivery City]))</f>
        <v>5</v>
      </c>
      <c r="D1454" s="1" t="s">
        <v>154</v>
      </c>
      <c r="E1454" s="2">
        <v>45171.620833333334</v>
      </c>
      <c r="F1454" s="1" t="s">
        <v>38</v>
      </c>
      <c r="G1454" s="1" t="s">
        <v>71</v>
      </c>
      <c r="H1454" s="20">
        <f>IFERROR(Delivery[[#This Row],[Delivery Time (min)]]/COUNTIFS(Delivery[Driver ID],Delivery[[#This Row],[Driver ID]]),"")</f>
        <v>3.08</v>
      </c>
      <c r="I1454" s="17" t="str">
        <f>IFERROR((IF(COUNTIFS(Delivery[Driver ID], Delivery[[#This Row],[Driver ID]]) &lt; 16, "Under Utilized","Utilized")), "")</f>
        <v>Utilized</v>
      </c>
      <c r="J1454" s="1" t="s">
        <v>34</v>
      </c>
      <c r="K1454" s="1" t="s">
        <v>17</v>
      </c>
      <c r="L1454" s="1">
        <v>77</v>
      </c>
      <c r="M1454" s="1">
        <v>12</v>
      </c>
      <c r="N1454" s="1">
        <f>Delivery[[#This Row],[Delivery Time (min)]]-Delivery[[#This Row],[Delays (min)]]</f>
        <v>65</v>
      </c>
      <c r="O1454" s="1" t="str">
        <f>IF(Delivery[[#This Row],[Delays (min)]]&gt;0,"Delayed", "On time")</f>
        <v>Delayed</v>
      </c>
      <c r="P1454" s="1" t="str">
        <f>IF(Delivery[[#This Row],[Delays (min)]]&gt;15, "Extremely Delayed", IF(Delivery[[#This Row],[Delays (min)]]=0, "On time",  "Delayed"))</f>
        <v>Delayed</v>
      </c>
      <c r="Q1454" s="1">
        <f>COUNTA(_xlfn.UNIQUE(Delivery[Driver ID]))</f>
        <v>100</v>
      </c>
      <c r="R1454" s="1" t="s">
        <v>30</v>
      </c>
      <c r="S1454" s="1">
        <f>COUNTA(_xlfn.UNIQUE(Delivery[Route]))</f>
        <v>5</v>
      </c>
      <c r="T1454" s="1" t="s">
        <v>32</v>
      </c>
      <c r="U1454" s="1" t="s">
        <v>27</v>
      </c>
      <c r="V1454" s="1" t="s">
        <v>21</v>
      </c>
      <c r="W1454" s="2">
        <v>45170.661805555559</v>
      </c>
    </row>
    <row r="1455" spans="1:23" ht="15.75" customHeight="1" x14ac:dyDescent="0.35">
      <c r="A1455" s="1">
        <v>2454</v>
      </c>
      <c r="B1455" s="1" t="s">
        <v>1424</v>
      </c>
      <c r="C1455" s="1">
        <f>COUNTA(_xlfn.UNIQUE(Delivery[Delivery City]))</f>
        <v>5</v>
      </c>
      <c r="D1455" s="1" t="s">
        <v>154</v>
      </c>
      <c r="E1455" s="2">
        <v>45173.4</v>
      </c>
      <c r="F1455" s="1" t="s">
        <v>38</v>
      </c>
      <c r="G1455" s="1" t="s">
        <v>42</v>
      </c>
      <c r="H1455" s="20">
        <f>IFERROR(Delivery[[#This Row],[Delivery Time (min)]]/COUNTIFS(Delivery[Driver ID],Delivery[[#This Row],[Driver ID]]),"")</f>
        <v>10.166666666666666</v>
      </c>
      <c r="I1455" s="17" t="str">
        <f>IFERROR((IF(COUNTIFS(Delivery[Driver ID], Delivery[[#This Row],[Driver ID]]) &lt; 16, "Under Utilized","Utilized")), "")</f>
        <v>Utilized</v>
      </c>
      <c r="J1455" s="1" t="s">
        <v>23</v>
      </c>
      <c r="K1455" s="1" t="s">
        <v>24</v>
      </c>
      <c r="L1455" s="1">
        <v>183</v>
      </c>
      <c r="M1455" s="1">
        <v>8</v>
      </c>
      <c r="N1455" s="1">
        <f>Delivery[[#This Row],[Delivery Time (min)]]-Delivery[[#This Row],[Delays (min)]]</f>
        <v>175</v>
      </c>
      <c r="O1455" s="1" t="str">
        <f>IF(Delivery[[#This Row],[Delays (min)]]&gt;0,"Delayed", "On time")</f>
        <v>Delayed</v>
      </c>
      <c r="P1455" s="1" t="str">
        <f>IF(Delivery[[#This Row],[Delays (min)]]&gt;15, "Extremely Delayed", IF(Delivery[[#This Row],[Delays (min)]]=0, "On time",  "Delayed"))</f>
        <v>Delayed</v>
      </c>
      <c r="Q1455" s="1">
        <f>COUNTA(_xlfn.UNIQUE(Delivery[Driver ID]))</f>
        <v>100</v>
      </c>
      <c r="R1455" s="1" t="s">
        <v>25</v>
      </c>
      <c r="S1455" s="1">
        <f>COUNTA(_xlfn.UNIQUE(Delivery[Route]))</f>
        <v>5</v>
      </c>
      <c r="T1455" s="1" t="s">
        <v>19</v>
      </c>
      <c r="U1455" s="1" t="s">
        <v>27</v>
      </c>
      <c r="V1455" s="1" t="s">
        <v>41</v>
      </c>
      <c r="W1455" s="2">
        <v>45170.6875</v>
      </c>
    </row>
    <row r="1456" spans="1:23" ht="15.75" customHeight="1" x14ac:dyDescent="0.35">
      <c r="A1456" s="1">
        <v>2455</v>
      </c>
      <c r="B1456" s="1" t="s">
        <v>636</v>
      </c>
      <c r="C1456" s="1">
        <f>COUNTA(_xlfn.UNIQUE(Delivery[Delivery City]))</f>
        <v>5</v>
      </c>
      <c r="D1456" s="1" t="s">
        <v>156</v>
      </c>
      <c r="E1456" s="2">
        <v>45171.661805555559</v>
      </c>
      <c r="F1456" s="1" t="s">
        <v>38</v>
      </c>
      <c r="G1456" s="1" t="s">
        <v>89</v>
      </c>
      <c r="H1456" s="20">
        <f>IFERROR(Delivery[[#This Row],[Delivery Time (min)]]/COUNTIFS(Delivery[Driver ID],Delivery[[#This Row],[Driver ID]]),"")</f>
        <v>9.5</v>
      </c>
      <c r="I1456" s="17" t="str">
        <f>IFERROR((IF(COUNTIFS(Delivery[Driver ID], Delivery[[#This Row],[Driver ID]]) &lt; 16, "Under Utilized","Utilized")), "")</f>
        <v>Utilized</v>
      </c>
      <c r="J1456" s="1" t="s">
        <v>34</v>
      </c>
      <c r="K1456" s="1" t="s">
        <v>29</v>
      </c>
      <c r="L1456" s="1">
        <v>190</v>
      </c>
      <c r="M1456" s="1">
        <v>11</v>
      </c>
      <c r="N1456" s="1">
        <f>Delivery[[#This Row],[Delivery Time (min)]]-Delivery[[#This Row],[Delays (min)]]</f>
        <v>179</v>
      </c>
      <c r="O1456" s="1" t="str">
        <f>IF(Delivery[[#This Row],[Delays (min)]]&gt;0,"Delayed", "On time")</f>
        <v>Delayed</v>
      </c>
      <c r="P1456" s="1" t="str">
        <f>IF(Delivery[[#This Row],[Delays (min)]]&gt;15, "Extremely Delayed", IF(Delivery[[#This Row],[Delays (min)]]=0, "On time",  "Delayed"))</f>
        <v>Delayed</v>
      </c>
      <c r="Q1456" s="1">
        <f>COUNTA(_xlfn.UNIQUE(Delivery[Driver ID]))</f>
        <v>100</v>
      </c>
      <c r="R1456" s="1" t="s">
        <v>30</v>
      </c>
      <c r="S1456" s="1">
        <f>COUNTA(_xlfn.UNIQUE(Delivery[Route]))</f>
        <v>5</v>
      </c>
      <c r="T1456" s="1" t="s">
        <v>26</v>
      </c>
      <c r="U1456" s="1" t="s">
        <v>20</v>
      </c>
      <c r="V1456" s="1" t="s">
        <v>21</v>
      </c>
      <c r="W1456" s="2">
        <v>45170.732638888891</v>
      </c>
    </row>
    <row r="1457" spans="1:23" ht="15.75" customHeight="1" x14ac:dyDescent="0.35">
      <c r="A1457" s="1">
        <v>2456</v>
      </c>
      <c r="B1457" s="1" t="s">
        <v>1425</v>
      </c>
      <c r="C1457" s="1">
        <f>COUNTA(_xlfn.UNIQUE(Delivery[Delivery City]))</f>
        <v>5</v>
      </c>
      <c r="D1457" s="1" t="s">
        <v>150</v>
      </c>
      <c r="E1457" s="2">
        <v>45175.540277777778</v>
      </c>
      <c r="F1457" s="1" t="s">
        <v>14</v>
      </c>
      <c r="G1457" s="1" t="s">
        <v>128</v>
      </c>
      <c r="H1457" s="20">
        <f>IFERROR(Delivery[[#This Row],[Delivery Time (min)]]/COUNTIFS(Delivery[Driver ID],Delivery[[#This Row],[Driver ID]]),"")</f>
        <v>12.25</v>
      </c>
      <c r="I1457" s="17" t="str">
        <f>IFERROR((IF(COUNTIFS(Delivery[Driver ID], Delivery[[#This Row],[Driver ID]]) &lt; 16, "Under Utilized","Utilized")), "")</f>
        <v>Under Utilized</v>
      </c>
      <c r="J1457" s="1" t="s">
        <v>16</v>
      </c>
      <c r="K1457" s="1" t="s">
        <v>24</v>
      </c>
      <c r="L1457" s="1">
        <v>147</v>
      </c>
      <c r="M1457" s="1">
        <v>5</v>
      </c>
      <c r="N1457" s="1">
        <f>Delivery[[#This Row],[Delivery Time (min)]]-Delivery[[#This Row],[Delays (min)]]</f>
        <v>142</v>
      </c>
      <c r="O1457" s="1" t="str">
        <f>IF(Delivery[[#This Row],[Delays (min)]]&gt;0,"Delayed", "On time")</f>
        <v>Delayed</v>
      </c>
      <c r="P1457" s="1" t="str">
        <f>IF(Delivery[[#This Row],[Delays (min)]]&gt;15, "Extremely Delayed", IF(Delivery[[#This Row],[Delays (min)]]=0, "On time",  "Delayed"))</f>
        <v>Delayed</v>
      </c>
      <c r="Q1457" s="1">
        <f>COUNTA(_xlfn.UNIQUE(Delivery[Driver ID]))</f>
        <v>100</v>
      </c>
      <c r="R1457" s="1" t="s">
        <v>18</v>
      </c>
      <c r="S1457" s="1">
        <f>COUNTA(_xlfn.UNIQUE(Delivery[Route]))</f>
        <v>5</v>
      </c>
      <c r="T1457" s="1" t="s">
        <v>43</v>
      </c>
      <c r="U1457" s="1" t="s">
        <v>36</v>
      </c>
      <c r="V1457" s="1" t="s">
        <v>21</v>
      </c>
      <c r="W1457" s="2">
        <v>45170.517361111109</v>
      </c>
    </row>
    <row r="1458" spans="1:23" ht="15.75" customHeight="1" x14ac:dyDescent="0.35">
      <c r="A1458" s="1">
        <v>2457</v>
      </c>
      <c r="B1458" s="1" t="s">
        <v>1306</v>
      </c>
      <c r="C1458" s="1">
        <f>COUNTA(_xlfn.UNIQUE(Delivery[Delivery City]))</f>
        <v>5</v>
      </c>
      <c r="D1458" s="1" t="s">
        <v>159</v>
      </c>
      <c r="E1458" s="2">
        <v>45170.37222222222</v>
      </c>
      <c r="F1458" s="1" t="s">
        <v>38</v>
      </c>
      <c r="G1458" s="1" t="s">
        <v>58</v>
      </c>
      <c r="H1458" s="20">
        <f>IFERROR(Delivery[[#This Row],[Delivery Time (min)]]/COUNTIFS(Delivery[Driver ID],Delivery[[#This Row],[Driver ID]]),"")</f>
        <v>18.899999999999999</v>
      </c>
      <c r="I1458" s="17" t="str">
        <f>IFERROR((IF(COUNTIFS(Delivery[Driver ID], Delivery[[#This Row],[Driver ID]]) &lt; 16, "Under Utilized","Utilized")), "")</f>
        <v>Under Utilized</v>
      </c>
      <c r="J1458" s="1" t="s">
        <v>16</v>
      </c>
      <c r="K1458" s="1" t="s">
        <v>29</v>
      </c>
      <c r="L1458" s="1">
        <v>189</v>
      </c>
      <c r="M1458" s="1">
        <v>24</v>
      </c>
      <c r="N1458" s="1">
        <f>Delivery[[#This Row],[Delivery Time (min)]]-Delivery[[#This Row],[Delays (min)]]</f>
        <v>165</v>
      </c>
      <c r="O1458" s="1" t="str">
        <f>IF(Delivery[[#This Row],[Delays (min)]]&gt;0,"Delayed", "On time")</f>
        <v>Delayed</v>
      </c>
      <c r="P1458" s="1" t="str">
        <f>IF(Delivery[[#This Row],[Delays (min)]]&gt;15, "Extremely Delayed", IF(Delivery[[#This Row],[Delays (min)]]=0, "On time",  "Delayed"))</f>
        <v>Extremely Delayed</v>
      </c>
      <c r="Q1458" s="1">
        <f>COUNTA(_xlfn.UNIQUE(Delivery[Driver ID]))</f>
        <v>100</v>
      </c>
      <c r="R1458" s="1" t="s">
        <v>25</v>
      </c>
      <c r="S1458" s="1">
        <f>COUNTA(_xlfn.UNIQUE(Delivery[Route]))</f>
        <v>5</v>
      </c>
      <c r="T1458" s="1" t="s">
        <v>32</v>
      </c>
      <c r="U1458" s="1" t="s">
        <v>36</v>
      </c>
      <c r="V1458" s="1" t="s">
        <v>21</v>
      </c>
      <c r="W1458" s="2">
        <v>45170.652777777781</v>
      </c>
    </row>
    <row r="1459" spans="1:23" ht="15.75" customHeight="1" x14ac:dyDescent="0.35">
      <c r="A1459" s="1">
        <v>2458</v>
      </c>
      <c r="B1459" s="1" t="s">
        <v>805</v>
      </c>
      <c r="C1459" s="1">
        <f>COUNTA(_xlfn.UNIQUE(Delivery[Delivery City]))</f>
        <v>5</v>
      </c>
      <c r="D1459" s="1" t="s">
        <v>154</v>
      </c>
      <c r="E1459" s="2">
        <v>45171.453472222223</v>
      </c>
      <c r="F1459" s="1" t="s">
        <v>14</v>
      </c>
      <c r="G1459" s="1" t="s">
        <v>88</v>
      </c>
      <c r="H1459" s="20">
        <f>IFERROR(Delivery[[#This Row],[Delivery Time (min)]]/COUNTIFS(Delivery[Driver ID],Delivery[[#This Row],[Driver ID]]),"")</f>
        <v>14.733333333333333</v>
      </c>
      <c r="I1459" s="17" t="str">
        <f>IFERROR((IF(COUNTIFS(Delivery[Driver ID], Delivery[[#This Row],[Driver ID]]) &lt; 16, "Under Utilized","Utilized")), "")</f>
        <v>Under Utilized</v>
      </c>
      <c r="J1459" s="1" t="s">
        <v>23</v>
      </c>
      <c r="K1459" s="1" t="s">
        <v>29</v>
      </c>
      <c r="L1459" s="1">
        <v>221</v>
      </c>
      <c r="M1459" s="1">
        <v>0</v>
      </c>
      <c r="N1459" s="1">
        <f>Delivery[[#This Row],[Delivery Time (min)]]-Delivery[[#This Row],[Delays (min)]]</f>
        <v>221</v>
      </c>
      <c r="O1459" s="1" t="str">
        <f>IF(Delivery[[#This Row],[Delays (min)]]&gt;0,"Delayed", "On time")</f>
        <v>On time</v>
      </c>
      <c r="P1459" s="1" t="str">
        <f>IF(Delivery[[#This Row],[Delays (min)]]&gt;15, "Extremely Delayed", IF(Delivery[[#This Row],[Delays (min)]]=0, "On time",  "Delayed"))</f>
        <v>On time</v>
      </c>
      <c r="Q1459" s="1">
        <f>COUNTA(_xlfn.UNIQUE(Delivery[Driver ID]))</f>
        <v>100</v>
      </c>
      <c r="R1459" s="1" t="s">
        <v>25</v>
      </c>
      <c r="S1459" s="1">
        <f>COUNTA(_xlfn.UNIQUE(Delivery[Route]))</f>
        <v>5</v>
      </c>
      <c r="T1459" s="1" t="s">
        <v>40</v>
      </c>
      <c r="U1459" s="1" t="s">
        <v>36</v>
      </c>
      <c r="V1459" s="1" t="s">
        <v>21</v>
      </c>
      <c r="W1459" s="2">
        <v>45170.704861111109</v>
      </c>
    </row>
    <row r="1460" spans="1:23" ht="15.75" customHeight="1" x14ac:dyDescent="0.35">
      <c r="A1460" s="1">
        <v>2459</v>
      </c>
      <c r="B1460" s="1" t="s">
        <v>596</v>
      </c>
      <c r="C1460" s="1">
        <f>COUNTA(_xlfn.UNIQUE(Delivery[Delivery City]))</f>
        <v>5</v>
      </c>
      <c r="D1460" s="1" t="s">
        <v>159</v>
      </c>
      <c r="E1460" s="2">
        <v>45170.645138888889</v>
      </c>
      <c r="F1460" s="1" t="s">
        <v>38</v>
      </c>
      <c r="G1460" s="1" t="s">
        <v>97</v>
      </c>
      <c r="H1460" s="20">
        <f>IFERROR(Delivery[[#This Row],[Delivery Time (min)]]/COUNTIFS(Delivery[Driver ID],Delivery[[#This Row],[Driver ID]]),"")</f>
        <v>12.125</v>
      </c>
      <c r="I1460" s="17" t="str">
        <f>IFERROR((IF(COUNTIFS(Delivery[Driver ID], Delivery[[#This Row],[Driver ID]]) &lt; 16, "Under Utilized","Utilized")), "")</f>
        <v>Utilized</v>
      </c>
      <c r="J1460" s="1" t="s">
        <v>23</v>
      </c>
      <c r="K1460" s="1" t="s">
        <v>24</v>
      </c>
      <c r="L1460" s="1">
        <v>194</v>
      </c>
      <c r="M1460" s="1">
        <v>24</v>
      </c>
      <c r="N1460" s="1">
        <f>Delivery[[#This Row],[Delivery Time (min)]]-Delivery[[#This Row],[Delays (min)]]</f>
        <v>170</v>
      </c>
      <c r="O1460" s="1" t="str">
        <f>IF(Delivery[[#This Row],[Delays (min)]]&gt;0,"Delayed", "On time")</f>
        <v>Delayed</v>
      </c>
      <c r="P1460" s="1" t="str">
        <f>IF(Delivery[[#This Row],[Delays (min)]]&gt;15, "Extremely Delayed", IF(Delivery[[#This Row],[Delays (min)]]=0, "On time",  "Delayed"))</f>
        <v>Extremely Delayed</v>
      </c>
      <c r="Q1460" s="1">
        <f>COUNTA(_xlfn.UNIQUE(Delivery[Driver ID]))</f>
        <v>100</v>
      </c>
      <c r="R1460" s="1" t="s">
        <v>25</v>
      </c>
      <c r="S1460" s="1">
        <f>COUNTA(_xlfn.UNIQUE(Delivery[Route]))</f>
        <v>5</v>
      </c>
      <c r="T1460" s="1" t="s">
        <v>40</v>
      </c>
      <c r="U1460" s="1" t="s">
        <v>27</v>
      </c>
      <c r="V1460" s="1" t="s">
        <v>21</v>
      </c>
      <c r="W1460" s="2">
        <v>45170.523611111108</v>
      </c>
    </row>
    <row r="1461" spans="1:23" ht="15.75" customHeight="1" x14ac:dyDescent="0.35">
      <c r="A1461" s="1">
        <v>2460</v>
      </c>
      <c r="B1461" s="1" t="s">
        <v>1426</v>
      </c>
      <c r="C1461" s="1">
        <f>COUNTA(_xlfn.UNIQUE(Delivery[Delivery City]))</f>
        <v>5</v>
      </c>
      <c r="D1461" s="1" t="s">
        <v>156</v>
      </c>
      <c r="E1461" s="2">
        <v>45172.555555555555</v>
      </c>
      <c r="F1461" s="1" t="s">
        <v>38</v>
      </c>
      <c r="G1461" s="1" t="s">
        <v>82</v>
      </c>
      <c r="H1461" s="20">
        <f>IFERROR(Delivery[[#This Row],[Delivery Time (min)]]/COUNTIFS(Delivery[Driver ID],Delivery[[#This Row],[Driver ID]]),"")</f>
        <v>4.88</v>
      </c>
      <c r="I1461" s="17" t="str">
        <f>IFERROR((IF(COUNTIFS(Delivery[Driver ID], Delivery[[#This Row],[Driver ID]]) &lt; 16, "Under Utilized","Utilized")), "")</f>
        <v>Utilized</v>
      </c>
      <c r="J1461" s="1" t="s">
        <v>23</v>
      </c>
      <c r="K1461" s="1" t="s">
        <v>24</v>
      </c>
      <c r="L1461" s="1">
        <v>122</v>
      </c>
      <c r="M1461" s="1">
        <v>13</v>
      </c>
      <c r="N1461" s="1">
        <f>Delivery[[#This Row],[Delivery Time (min)]]-Delivery[[#This Row],[Delays (min)]]</f>
        <v>109</v>
      </c>
      <c r="O1461" s="1" t="str">
        <f>IF(Delivery[[#This Row],[Delays (min)]]&gt;0,"Delayed", "On time")</f>
        <v>Delayed</v>
      </c>
      <c r="P1461" s="1" t="str">
        <f>IF(Delivery[[#This Row],[Delays (min)]]&gt;15, "Extremely Delayed", IF(Delivery[[#This Row],[Delays (min)]]=0, "On time",  "Delayed"))</f>
        <v>Delayed</v>
      </c>
      <c r="Q1461" s="1">
        <f>COUNTA(_xlfn.UNIQUE(Delivery[Driver ID]))</f>
        <v>100</v>
      </c>
      <c r="R1461" s="1" t="s">
        <v>25</v>
      </c>
      <c r="S1461" s="1">
        <f>COUNTA(_xlfn.UNIQUE(Delivery[Route]))</f>
        <v>5</v>
      </c>
      <c r="T1461" s="1" t="s">
        <v>43</v>
      </c>
      <c r="U1461" s="1" t="s">
        <v>27</v>
      </c>
      <c r="V1461" s="1" t="s">
        <v>21</v>
      </c>
      <c r="W1461" s="2">
        <v>45170.640277777777</v>
      </c>
    </row>
    <row r="1462" spans="1:23" ht="15.75" customHeight="1" x14ac:dyDescent="0.35">
      <c r="A1462" s="1">
        <v>2461</v>
      </c>
      <c r="B1462" s="1" t="s">
        <v>1427</v>
      </c>
      <c r="C1462" s="1">
        <f>COUNTA(_xlfn.UNIQUE(Delivery[Delivery City]))</f>
        <v>5</v>
      </c>
      <c r="D1462" s="1" t="s">
        <v>167</v>
      </c>
      <c r="E1462" s="2">
        <v>45176.704861111109</v>
      </c>
      <c r="F1462" s="1" t="s">
        <v>38</v>
      </c>
      <c r="G1462" s="1" t="s">
        <v>123</v>
      </c>
      <c r="H1462" s="20">
        <f>IFERROR(Delivery[[#This Row],[Delivery Time (min)]]/COUNTIFS(Delivery[Driver ID],Delivery[[#This Row],[Driver ID]]),"")</f>
        <v>8.5</v>
      </c>
      <c r="I1462" s="17" t="str">
        <f>IFERROR((IF(COUNTIFS(Delivery[Driver ID], Delivery[[#This Row],[Driver ID]]) &lt; 16, "Under Utilized","Utilized")), "")</f>
        <v>Utilized</v>
      </c>
      <c r="J1462" s="1" t="s">
        <v>16</v>
      </c>
      <c r="K1462" s="1" t="s">
        <v>35</v>
      </c>
      <c r="L1462" s="1">
        <v>136</v>
      </c>
      <c r="M1462" s="1">
        <v>18</v>
      </c>
      <c r="N1462" s="1">
        <f>Delivery[[#This Row],[Delivery Time (min)]]-Delivery[[#This Row],[Delays (min)]]</f>
        <v>118</v>
      </c>
      <c r="O1462" s="1" t="str">
        <f>IF(Delivery[[#This Row],[Delays (min)]]&gt;0,"Delayed", "On time")</f>
        <v>Delayed</v>
      </c>
      <c r="P1462" s="1" t="str">
        <f>IF(Delivery[[#This Row],[Delays (min)]]&gt;15, "Extremely Delayed", IF(Delivery[[#This Row],[Delays (min)]]=0, "On time",  "Delayed"))</f>
        <v>Extremely Delayed</v>
      </c>
      <c r="Q1462" s="1">
        <f>COUNTA(_xlfn.UNIQUE(Delivery[Driver ID]))</f>
        <v>100</v>
      </c>
      <c r="R1462" s="1" t="s">
        <v>18</v>
      </c>
      <c r="S1462" s="1">
        <f>COUNTA(_xlfn.UNIQUE(Delivery[Route]))</f>
        <v>5</v>
      </c>
      <c r="T1462" s="1" t="s">
        <v>32</v>
      </c>
      <c r="U1462" s="1" t="s">
        <v>20</v>
      </c>
      <c r="V1462" s="1" t="s">
        <v>37</v>
      </c>
      <c r="W1462" s="2">
        <v>45170.603472222225</v>
      </c>
    </row>
    <row r="1463" spans="1:23" ht="15.75" customHeight="1" x14ac:dyDescent="0.35">
      <c r="A1463" s="1">
        <v>2462</v>
      </c>
      <c r="B1463" s="1" t="s">
        <v>1428</v>
      </c>
      <c r="C1463" s="1">
        <f>COUNTA(_xlfn.UNIQUE(Delivery[Delivery City]))</f>
        <v>5</v>
      </c>
      <c r="D1463" s="1" t="s">
        <v>159</v>
      </c>
      <c r="E1463" s="2">
        <v>45173.609027777777</v>
      </c>
      <c r="F1463" s="1" t="s">
        <v>38</v>
      </c>
      <c r="G1463" s="1" t="s">
        <v>126</v>
      </c>
      <c r="H1463" s="20">
        <f>IFERROR(Delivery[[#This Row],[Delivery Time (min)]]/COUNTIFS(Delivery[Driver ID],Delivery[[#This Row],[Driver ID]]),"")</f>
        <v>4.2352941176470589</v>
      </c>
      <c r="I1463" s="17" t="str">
        <f>IFERROR((IF(COUNTIFS(Delivery[Driver ID], Delivery[[#This Row],[Driver ID]]) &lt; 16, "Under Utilized","Utilized")), "")</f>
        <v>Utilized</v>
      </c>
      <c r="J1463" s="1" t="s">
        <v>16</v>
      </c>
      <c r="K1463" s="1" t="s">
        <v>24</v>
      </c>
      <c r="L1463" s="1">
        <v>72</v>
      </c>
      <c r="M1463" s="1">
        <v>17</v>
      </c>
      <c r="N1463" s="1">
        <f>Delivery[[#This Row],[Delivery Time (min)]]-Delivery[[#This Row],[Delays (min)]]</f>
        <v>55</v>
      </c>
      <c r="O1463" s="1" t="str">
        <f>IF(Delivery[[#This Row],[Delays (min)]]&gt;0,"Delayed", "On time")</f>
        <v>Delayed</v>
      </c>
      <c r="P1463" s="1" t="str">
        <f>IF(Delivery[[#This Row],[Delays (min)]]&gt;15, "Extremely Delayed", IF(Delivery[[#This Row],[Delays (min)]]=0, "On time",  "Delayed"))</f>
        <v>Extremely Delayed</v>
      </c>
      <c r="Q1463" s="1">
        <f>COUNTA(_xlfn.UNIQUE(Delivery[Driver ID]))</f>
        <v>100</v>
      </c>
      <c r="R1463" s="1" t="s">
        <v>30</v>
      </c>
      <c r="S1463" s="1">
        <f>COUNTA(_xlfn.UNIQUE(Delivery[Route]))</f>
        <v>5</v>
      </c>
      <c r="T1463" s="1" t="s">
        <v>43</v>
      </c>
      <c r="U1463" s="1" t="s">
        <v>27</v>
      </c>
      <c r="V1463" s="1" t="s">
        <v>41</v>
      </c>
      <c r="W1463" s="2">
        <v>45170.349305555559</v>
      </c>
    </row>
    <row r="1464" spans="1:23" ht="15.75" customHeight="1" x14ac:dyDescent="0.35">
      <c r="A1464" s="1">
        <v>2463</v>
      </c>
      <c r="B1464" s="1" t="s">
        <v>932</v>
      </c>
      <c r="C1464" s="1">
        <f>COUNTA(_xlfn.UNIQUE(Delivery[Delivery City]))</f>
        <v>5</v>
      </c>
      <c r="D1464" s="1" t="s">
        <v>159</v>
      </c>
      <c r="E1464" s="2">
        <v>45175.494444444441</v>
      </c>
      <c r="F1464" s="1" t="s">
        <v>38</v>
      </c>
      <c r="G1464" s="1" t="s">
        <v>77</v>
      </c>
      <c r="H1464" s="20">
        <f>IFERROR(Delivery[[#This Row],[Delivery Time (min)]]/COUNTIFS(Delivery[Driver ID],Delivery[[#This Row],[Driver ID]]),"")</f>
        <v>13.5</v>
      </c>
      <c r="I1464" s="17" t="str">
        <f>IFERROR((IF(COUNTIFS(Delivery[Driver ID], Delivery[[#This Row],[Driver ID]]) &lt; 16, "Under Utilized","Utilized")), "")</f>
        <v>Under Utilized</v>
      </c>
      <c r="J1464" s="1" t="s">
        <v>16</v>
      </c>
      <c r="K1464" s="1" t="s">
        <v>17</v>
      </c>
      <c r="L1464" s="1">
        <v>189</v>
      </c>
      <c r="M1464" s="1">
        <v>27</v>
      </c>
      <c r="N1464" s="1">
        <f>Delivery[[#This Row],[Delivery Time (min)]]-Delivery[[#This Row],[Delays (min)]]</f>
        <v>162</v>
      </c>
      <c r="O1464" s="1" t="str">
        <f>IF(Delivery[[#This Row],[Delays (min)]]&gt;0,"Delayed", "On time")</f>
        <v>Delayed</v>
      </c>
      <c r="P1464" s="1" t="str">
        <f>IF(Delivery[[#This Row],[Delays (min)]]&gt;15, "Extremely Delayed", IF(Delivery[[#This Row],[Delays (min)]]=0, "On time",  "Delayed"))</f>
        <v>Extremely Delayed</v>
      </c>
      <c r="Q1464" s="1">
        <f>COUNTA(_xlfn.UNIQUE(Delivery[Driver ID]))</f>
        <v>100</v>
      </c>
      <c r="R1464" s="1" t="s">
        <v>18</v>
      </c>
      <c r="S1464" s="1">
        <f>COUNTA(_xlfn.UNIQUE(Delivery[Route]))</f>
        <v>5</v>
      </c>
      <c r="T1464" s="1" t="s">
        <v>40</v>
      </c>
      <c r="U1464" s="1" t="s">
        <v>36</v>
      </c>
      <c r="V1464" s="1" t="s">
        <v>21</v>
      </c>
      <c r="W1464" s="2">
        <v>45170.549305555556</v>
      </c>
    </row>
    <row r="1465" spans="1:23" ht="15.75" customHeight="1" x14ac:dyDescent="0.35">
      <c r="A1465" s="1">
        <v>2464</v>
      </c>
      <c r="B1465" s="1" t="s">
        <v>1429</v>
      </c>
      <c r="C1465" s="1">
        <f>COUNTA(_xlfn.UNIQUE(Delivery[Delivery City]))</f>
        <v>5</v>
      </c>
      <c r="D1465" s="1" t="s">
        <v>150</v>
      </c>
      <c r="E1465" s="2">
        <v>45175.402777777781</v>
      </c>
      <c r="F1465" s="1" t="s">
        <v>38</v>
      </c>
      <c r="G1465" s="1" t="s">
        <v>53</v>
      </c>
      <c r="H1465" s="20">
        <f>IFERROR(Delivery[[#This Row],[Delivery Time (min)]]/COUNTIFS(Delivery[Driver ID],Delivery[[#This Row],[Driver ID]]),"")</f>
        <v>20.636363636363637</v>
      </c>
      <c r="I1465" s="17" t="str">
        <f>IFERROR((IF(COUNTIFS(Delivery[Driver ID], Delivery[[#This Row],[Driver ID]]) &lt; 16, "Under Utilized","Utilized")), "")</f>
        <v>Under Utilized</v>
      </c>
      <c r="J1465" s="1" t="s">
        <v>34</v>
      </c>
      <c r="K1465" s="1" t="s">
        <v>47</v>
      </c>
      <c r="L1465" s="1">
        <v>227</v>
      </c>
      <c r="M1465" s="1">
        <v>0</v>
      </c>
      <c r="N1465" s="1">
        <f>Delivery[[#This Row],[Delivery Time (min)]]-Delivery[[#This Row],[Delays (min)]]</f>
        <v>227</v>
      </c>
      <c r="O1465" s="1" t="str">
        <f>IF(Delivery[[#This Row],[Delays (min)]]&gt;0,"Delayed", "On time")</f>
        <v>On time</v>
      </c>
      <c r="P1465" s="1" t="str">
        <f>IF(Delivery[[#This Row],[Delays (min)]]&gt;15, "Extremely Delayed", IF(Delivery[[#This Row],[Delays (min)]]=0, "On time",  "Delayed"))</f>
        <v>On time</v>
      </c>
      <c r="Q1465" s="1">
        <f>COUNTA(_xlfn.UNIQUE(Delivery[Driver ID]))</f>
        <v>100</v>
      </c>
      <c r="R1465" s="1" t="s">
        <v>30</v>
      </c>
      <c r="S1465" s="1">
        <f>COUNTA(_xlfn.UNIQUE(Delivery[Route]))</f>
        <v>5</v>
      </c>
      <c r="T1465" s="1" t="s">
        <v>43</v>
      </c>
      <c r="U1465" s="1" t="s">
        <v>27</v>
      </c>
      <c r="V1465" s="1" t="s">
        <v>37</v>
      </c>
      <c r="W1465" s="2">
        <v>45170.381249999999</v>
      </c>
    </row>
    <row r="1466" spans="1:23" ht="15.75" customHeight="1" x14ac:dyDescent="0.35">
      <c r="A1466" s="1">
        <v>2465</v>
      </c>
      <c r="B1466" s="1" t="s">
        <v>351</v>
      </c>
      <c r="C1466" s="1">
        <f>COUNTA(_xlfn.UNIQUE(Delivery[Delivery City]))</f>
        <v>5</v>
      </c>
      <c r="D1466" s="1" t="s">
        <v>167</v>
      </c>
      <c r="E1466" s="2">
        <v>45170.69027777778</v>
      </c>
      <c r="F1466" s="1" t="s">
        <v>38</v>
      </c>
      <c r="G1466" s="1" t="s">
        <v>70</v>
      </c>
      <c r="H1466" s="20">
        <f>IFERROR(Delivery[[#This Row],[Delivery Time (min)]]/COUNTIFS(Delivery[Driver ID],Delivery[[#This Row],[Driver ID]]),"")</f>
        <v>10.857142857142858</v>
      </c>
      <c r="I1466" s="17" t="str">
        <f>IFERROR((IF(COUNTIFS(Delivery[Driver ID], Delivery[[#This Row],[Driver ID]]) &lt; 16, "Under Utilized","Utilized")), "")</f>
        <v>Under Utilized</v>
      </c>
      <c r="J1466" s="1" t="s">
        <v>23</v>
      </c>
      <c r="K1466" s="1" t="s">
        <v>24</v>
      </c>
      <c r="L1466" s="1">
        <v>152</v>
      </c>
      <c r="M1466" s="1">
        <v>23</v>
      </c>
      <c r="N1466" s="1">
        <f>Delivery[[#This Row],[Delivery Time (min)]]-Delivery[[#This Row],[Delays (min)]]</f>
        <v>129</v>
      </c>
      <c r="O1466" s="1" t="str">
        <f>IF(Delivery[[#This Row],[Delays (min)]]&gt;0,"Delayed", "On time")</f>
        <v>Delayed</v>
      </c>
      <c r="P1466" s="1" t="str">
        <f>IF(Delivery[[#This Row],[Delays (min)]]&gt;15, "Extremely Delayed", IF(Delivery[[#This Row],[Delays (min)]]=0, "On time",  "Delayed"))</f>
        <v>Extremely Delayed</v>
      </c>
      <c r="Q1466" s="1">
        <f>COUNTA(_xlfn.UNIQUE(Delivery[Driver ID]))</f>
        <v>100</v>
      </c>
      <c r="R1466" s="1" t="s">
        <v>18</v>
      </c>
      <c r="S1466" s="1">
        <f>COUNTA(_xlfn.UNIQUE(Delivery[Route]))</f>
        <v>5</v>
      </c>
      <c r="T1466" s="1" t="s">
        <v>26</v>
      </c>
      <c r="U1466" s="1" t="s">
        <v>20</v>
      </c>
      <c r="V1466" s="1" t="s">
        <v>41</v>
      </c>
      <c r="W1466" s="2">
        <v>45170.367361111108</v>
      </c>
    </row>
    <row r="1467" spans="1:23" ht="15.75" customHeight="1" x14ac:dyDescent="0.35">
      <c r="A1467" s="1">
        <v>2466</v>
      </c>
      <c r="B1467" s="1" t="s">
        <v>1430</v>
      </c>
      <c r="C1467" s="1">
        <f>COUNTA(_xlfn.UNIQUE(Delivery[Delivery City]))</f>
        <v>5</v>
      </c>
      <c r="D1467" s="1" t="s">
        <v>156</v>
      </c>
      <c r="E1467" s="2">
        <v>45170.657638888886</v>
      </c>
      <c r="F1467" s="1" t="s">
        <v>14</v>
      </c>
      <c r="G1467" s="1" t="s">
        <v>72</v>
      </c>
      <c r="H1467" s="20">
        <f>IFERROR(Delivery[[#This Row],[Delivery Time (min)]]/COUNTIFS(Delivery[Driver ID],Delivery[[#This Row],[Driver ID]]),"")</f>
        <v>10.625</v>
      </c>
      <c r="I1467" s="17" t="str">
        <f>IFERROR((IF(COUNTIFS(Delivery[Driver ID], Delivery[[#This Row],[Driver ID]]) &lt; 16, "Under Utilized","Utilized")), "")</f>
        <v>Utilized</v>
      </c>
      <c r="J1467" s="1" t="s">
        <v>34</v>
      </c>
      <c r="K1467" s="1" t="s">
        <v>35</v>
      </c>
      <c r="L1467" s="1">
        <v>170</v>
      </c>
      <c r="M1467" s="1">
        <v>21</v>
      </c>
      <c r="N1467" s="1">
        <f>Delivery[[#This Row],[Delivery Time (min)]]-Delivery[[#This Row],[Delays (min)]]</f>
        <v>149</v>
      </c>
      <c r="O1467" s="1" t="str">
        <f>IF(Delivery[[#This Row],[Delays (min)]]&gt;0,"Delayed", "On time")</f>
        <v>Delayed</v>
      </c>
      <c r="P1467" s="1" t="str">
        <f>IF(Delivery[[#This Row],[Delays (min)]]&gt;15, "Extremely Delayed", IF(Delivery[[#This Row],[Delays (min)]]=0, "On time",  "Delayed"))</f>
        <v>Extremely Delayed</v>
      </c>
      <c r="Q1467" s="1">
        <f>COUNTA(_xlfn.UNIQUE(Delivery[Driver ID]))</f>
        <v>100</v>
      </c>
      <c r="R1467" s="1" t="s">
        <v>18</v>
      </c>
      <c r="S1467" s="1">
        <f>COUNTA(_xlfn.UNIQUE(Delivery[Route]))</f>
        <v>5</v>
      </c>
      <c r="T1467" s="1" t="s">
        <v>43</v>
      </c>
      <c r="U1467" s="1" t="s">
        <v>27</v>
      </c>
      <c r="V1467" s="1" t="s">
        <v>21</v>
      </c>
      <c r="W1467" s="2">
        <v>45170.695833333331</v>
      </c>
    </row>
    <row r="1468" spans="1:23" ht="15.75" customHeight="1" x14ac:dyDescent="0.35">
      <c r="A1468" s="1">
        <v>2467</v>
      </c>
      <c r="B1468" s="1" t="s">
        <v>1431</v>
      </c>
      <c r="C1468" s="1">
        <f>COUNTA(_xlfn.UNIQUE(Delivery[Delivery City]))</f>
        <v>5</v>
      </c>
      <c r="D1468" s="1" t="s">
        <v>150</v>
      </c>
      <c r="E1468" s="2">
        <v>45172.55</v>
      </c>
      <c r="F1468" s="1" t="s">
        <v>14</v>
      </c>
      <c r="G1468" s="1" t="s">
        <v>123</v>
      </c>
      <c r="H1468" s="20">
        <f>IFERROR(Delivery[[#This Row],[Delivery Time (min)]]/COUNTIFS(Delivery[Driver ID],Delivery[[#This Row],[Driver ID]]),"")</f>
        <v>10.125</v>
      </c>
      <c r="I1468" s="17" t="str">
        <f>IFERROR((IF(COUNTIFS(Delivery[Driver ID], Delivery[[#This Row],[Driver ID]]) &lt; 16, "Under Utilized","Utilized")), "")</f>
        <v>Utilized</v>
      </c>
      <c r="J1468" s="1" t="s">
        <v>16</v>
      </c>
      <c r="K1468" s="1" t="s">
        <v>35</v>
      </c>
      <c r="L1468" s="1">
        <v>162</v>
      </c>
      <c r="M1468" s="1">
        <v>16</v>
      </c>
      <c r="N1468" s="1">
        <f>Delivery[[#This Row],[Delivery Time (min)]]-Delivery[[#This Row],[Delays (min)]]</f>
        <v>146</v>
      </c>
      <c r="O1468" s="1" t="str">
        <f>IF(Delivery[[#This Row],[Delays (min)]]&gt;0,"Delayed", "On time")</f>
        <v>Delayed</v>
      </c>
      <c r="P1468" s="1" t="str">
        <f>IF(Delivery[[#This Row],[Delays (min)]]&gt;15, "Extremely Delayed", IF(Delivery[[#This Row],[Delays (min)]]=0, "On time",  "Delayed"))</f>
        <v>Extremely Delayed</v>
      </c>
      <c r="Q1468" s="1">
        <f>COUNTA(_xlfn.UNIQUE(Delivery[Driver ID]))</f>
        <v>100</v>
      </c>
      <c r="R1468" s="1" t="s">
        <v>30</v>
      </c>
      <c r="S1468" s="1">
        <f>COUNTA(_xlfn.UNIQUE(Delivery[Route]))</f>
        <v>5</v>
      </c>
      <c r="T1468" s="1" t="s">
        <v>19</v>
      </c>
      <c r="U1468" s="1" t="s">
        <v>20</v>
      </c>
      <c r="V1468" s="1" t="s">
        <v>21</v>
      </c>
      <c r="W1468" s="2">
        <v>45170.663888888892</v>
      </c>
    </row>
    <row r="1469" spans="1:23" ht="15.75" customHeight="1" x14ac:dyDescent="0.35">
      <c r="A1469" s="1">
        <v>2468</v>
      </c>
      <c r="B1469" s="1" t="s">
        <v>1432</v>
      </c>
      <c r="C1469" s="1">
        <f>COUNTA(_xlfn.UNIQUE(Delivery[Delivery City]))</f>
        <v>5</v>
      </c>
      <c r="D1469" s="1" t="s">
        <v>159</v>
      </c>
      <c r="E1469" s="2">
        <v>45171.584027777775</v>
      </c>
      <c r="F1469" s="1" t="s">
        <v>38</v>
      </c>
      <c r="G1469" s="1" t="s">
        <v>39</v>
      </c>
      <c r="H1469" s="20">
        <f>IFERROR(Delivery[[#This Row],[Delivery Time (min)]]/COUNTIFS(Delivery[Driver ID],Delivery[[#This Row],[Driver ID]]),"")</f>
        <v>7.2</v>
      </c>
      <c r="I1469" s="17" t="str">
        <f>IFERROR((IF(COUNTIFS(Delivery[Driver ID], Delivery[[#This Row],[Driver ID]]) &lt; 16, "Under Utilized","Utilized")), "")</f>
        <v>Utilized</v>
      </c>
      <c r="J1469" s="1" t="s">
        <v>34</v>
      </c>
      <c r="K1469" s="1" t="s">
        <v>35</v>
      </c>
      <c r="L1469" s="1">
        <v>144</v>
      </c>
      <c r="M1469" s="1">
        <v>0</v>
      </c>
      <c r="N1469" s="1">
        <f>Delivery[[#This Row],[Delivery Time (min)]]-Delivery[[#This Row],[Delays (min)]]</f>
        <v>144</v>
      </c>
      <c r="O1469" s="1" t="str">
        <f>IF(Delivery[[#This Row],[Delays (min)]]&gt;0,"Delayed", "On time")</f>
        <v>On time</v>
      </c>
      <c r="P1469" s="1" t="str">
        <f>IF(Delivery[[#This Row],[Delays (min)]]&gt;15, "Extremely Delayed", IF(Delivery[[#This Row],[Delays (min)]]=0, "On time",  "Delayed"))</f>
        <v>On time</v>
      </c>
      <c r="Q1469" s="1">
        <f>COUNTA(_xlfn.UNIQUE(Delivery[Driver ID]))</f>
        <v>100</v>
      </c>
      <c r="R1469" s="1" t="s">
        <v>30</v>
      </c>
      <c r="S1469" s="1">
        <f>COUNTA(_xlfn.UNIQUE(Delivery[Route]))</f>
        <v>5</v>
      </c>
      <c r="T1469" s="1" t="s">
        <v>19</v>
      </c>
      <c r="U1469" s="1" t="s">
        <v>20</v>
      </c>
      <c r="V1469" s="1" t="s">
        <v>41</v>
      </c>
      <c r="W1469" s="2">
        <v>45170.355555555558</v>
      </c>
    </row>
    <row r="1470" spans="1:23" ht="15.75" customHeight="1" x14ac:dyDescent="0.35">
      <c r="A1470" s="1">
        <v>2469</v>
      </c>
      <c r="B1470" s="1" t="s">
        <v>675</v>
      </c>
      <c r="C1470" s="1">
        <f>COUNTA(_xlfn.UNIQUE(Delivery[Delivery City]))</f>
        <v>5</v>
      </c>
      <c r="D1470" s="1" t="s">
        <v>167</v>
      </c>
      <c r="E1470" s="2">
        <v>45173.4</v>
      </c>
      <c r="F1470" s="1" t="s">
        <v>38</v>
      </c>
      <c r="G1470" s="1" t="s">
        <v>83</v>
      </c>
      <c r="H1470" s="20">
        <f>IFERROR(Delivery[[#This Row],[Delivery Time (min)]]/COUNTIFS(Delivery[Driver ID],Delivery[[#This Row],[Driver ID]]),"")</f>
        <v>9.2857142857142865</v>
      </c>
      <c r="I1470" s="17" t="str">
        <f>IFERROR((IF(COUNTIFS(Delivery[Driver ID], Delivery[[#This Row],[Driver ID]]) &lt; 16, "Under Utilized","Utilized")), "")</f>
        <v>Under Utilized</v>
      </c>
      <c r="J1470" s="1" t="s">
        <v>16</v>
      </c>
      <c r="K1470" s="1" t="s">
        <v>24</v>
      </c>
      <c r="L1470" s="1">
        <v>130</v>
      </c>
      <c r="M1470" s="1">
        <v>24</v>
      </c>
      <c r="N1470" s="1">
        <f>Delivery[[#This Row],[Delivery Time (min)]]-Delivery[[#This Row],[Delays (min)]]</f>
        <v>106</v>
      </c>
      <c r="O1470" s="1" t="str">
        <f>IF(Delivery[[#This Row],[Delays (min)]]&gt;0,"Delayed", "On time")</f>
        <v>Delayed</v>
      </c>
      <c r="P1470" s="1" t="str">
        <f>IF(Delivery[[#This Row],[Delays (min)]]&gt;15, "Extremely Delayed", IF(Delivery[[#This Row],[Delays (min)]]=0, "On time",  "Delayed"))</f>
        <v>Extremely Delayed</v>
      </c>
      <c r="Q1470" s="1">
        <f>COUNTA(_xlfn.UNIQUE(Delivery[Driver ID]))</f>
        <v>100</v>
      </c>
      <c r="R1470" s="1" t="s">
        <v>18</v>
      </c>
      <c r="S1470" s="1">
        <f>COUNTA(_xlfn.UNIQUE(Delivery[Route]))</f>
        <v>5</v>
      </c>
      <c r="T1470" s="1" t="s">
        <v>26</v>
      </c>
      <c r="U1470" s="1" t="s">
        <v>27</v>
      </c>
      <c r="V1470" s="1" t="s">
        <v>41</v>
      </c>
      <c r="W1470" s="2">
        <v>45170.477777777778</v>
      </c>
    </row>
    <row r="1471" spans="1:23" ht="15.75" customHeight="1" x14ac:dyDescent="0.35">
      <c r="A1471" s="1">
        <v>2470</v>
      </c>
      <c r="B1471" s="1" t="s">
        <v>748</v>
      </c>
      <c r="C1471" s="1">
        <f>COUNTA(_xlfn.UNIQUE(Delivery[Delivery City]))</f>
        <v>5</v>
      </c>
      <c r="D1471" s="1" t="s">
        <v>154</v>
      </c>
      <c r="E1471" s="2">
        <v>45173.375</v>
      </c>
      <c r="F1471" s="1" t="s">
        <v>38</v>
      </c>
      <c r="G1471" s="1" t="s">
        <v>55</v>
      </c>
      <c r="H1471" s="20">
        <f>IFERROR(Delivery[[#This Row],[Delivery Time (min)]]/COUNTIFS(Delivery[Driver ID],Delivery[[#This Row],[Driver ID]]),"")</f>
        <v>9.1428571428571423</v>
      </c>
      <c r="I1471" s="17" t="str">
        <f>IFERROR((IF(COUNTIFS(Delivery[Driver ID], Delivery[[#This Row],[Driver ID]]) &lt; 16, "Under Utilized","Utilized")), "")</f>
        <v>Under Utilized</v>
      </c>
      <c r="J1471" s="1" t="s">
        <v>34</v>
      </c>
      <c r="K1471" s="1" t="s">
        <v>17</v>
      </c>
      <c r="L1471" s="1">
        <v>128</v>
      </c>
      <c r="M1471" s="1">
        <v>2</v>
      </c>
      <c r="N1471" s="1">
        <f>Delivery[[#This Row],[Delivery Time (min)]]-Delivery[[#This Row],[Delays (min)]]</f>
        <v>126</v>
      </c>
      <c r="O1471" s="1" t="str">
        <f>IF(Delivery[[#This Row],[Delays (min)]]&gt;0,"Delayed", "On time")</f>
        <v>Delayed</v>
      </c>
      <c r="P1471" s="1" t="str">
        <f>IF(Delivery[[#This Row],[Delays (min)]]&gt;15, "Extremely Delayed", IF(Delivery[[#This Row],[Delays (min)]]=0, "On time",  "Delayed"))</f>
        <v>Delayed</v>
      </c>
      <c r="Q1471" s="1">
        <f>COUNTA(_xlfn.UNIQUE(Delivery[Driver ID]))</f>
        <v>100</v>
      </c>
      <c r="R1471" s="1" t="s">
        <v>30</v>
      </c>
      <c r="S1471" s="1">
        <f>COUNTA(_xlfn.UNIQUE(Delivery[Route]))</f>
        <v>5</v>
      </c>
      <c r="T1471" s="1" t="s">
        <v>19</v>
      </c>
      <c r="U1471" s="1" t="s">
        <v>27</v>
      </c>
      <c r="V1471" s="1" t="s">
        <v>41</v>
      </c>
      <c r="W1471" s="2">
        <v>45170.484722222223</v>
      </c>
    </row>
    <row r="1472" spans="1:23" ht="15.75" customHeight="1" x14ac:dyDescent="0.35">
      <c r="A1472" s="1">
        <v>2471</v>
      </c>
      <c r="B1472" s="1" t="s">
        <v>1433</v>
      </c>
      <c r="C1472" s="1">
        <f>COUNTA(_xlfn.UNIQUE(Delivery[Delivery City]))</f>
        <v>5</v>
      </c>
      <c r="D1472" s="1" t="s">
        <v>159</v>
      </c>
      <c r="E1472" s="2">
        <v>45177.672222222223</v>
      </c>
      <c r="F1472" s="1" t="s">
        <v>38</v>
      </c>
      <c r="G1472" s="1" t="s">
        <v>78</v>
      </c>
      <c r="H1472" s="20">
        <f>IFERROR(Delivery[[#This Row],[Delivery Time (min)]]/COUNTIFS(Delivery[Driver ID],Delivery[[#This Row],[Driver ID]]),"")</f>
        <v>3.5714285714285716</v>
      </c>
      <c r="I1472" s="17" t="str">
        <f>IFERROR((IF(COUNTIFS(Delivery[Driver ID], Delivery[[#This Row],[Driver ID]]) &lt; 16, "Under Utilized","Utilized")), "")</f>
        <v>Utilized</v>
      </c>
      <c r="J1472" s="1" t="s">
        <v>34</v>
      </c>
      <c r="K1472" s="1" t="s">
        <v>35</v>
      </c>
      <c r="L1472" s="1">
        <v>75</v>
      </c>
      <c r="M1472" s="1">
        <v>15</v>
      </c>
      <c r="N1472" s="1">
        <f>Delivery[[#This Row],[Delivery Time (min)]]-Delivery[[#This Row],[Delays (min)]]</f>
        <v>60</v>
      </c>
      <c r="O1472" s="1" t="str">
        <f>IF(Delivery[[#This Row],[Delays (min)]]&gt;0,"Delayed", "On time")</f>
        <v>Delayed</v>
      </c>
      <c r="P1472" s="1" t="str">
        <f>IF(Delivery[[#This Row],[Delays (min)]]&gt;15, "Extremely Delayed", IF(Delivery[[#This Row],[Delays (min)]]=0, "On time",  "Delayed"))</f>
        <v>Delayed</v>
      </c>
      <c r="Q1472" s="1">
        <f>COUNTA(_xlfn.UNIQUE(Delivery[Driver ID]))</f>
        <v>100</v>
      </c>
      <c r="R1472" s="1" t="s">
        <v>25</v>
      </c>
      <c r="S1472" s="1">
        <f>COUNTA(_xlfn.UNIQUE(Delivery[Route]))</f>
        <v>5</v>
      </c>
      <c r="T1472" s="1" t="s">
        <v>26</v>
      </c>
      <c r="U1472" s="1" t="s">
        <v>20</v>
      </c>
      <c r="V1472" s="1" t="s">
        <v>21</v>
      </c>
      <c r="W1472" s="2">
        <v>45170.654166666667</v>
      </c>
    </row>
    <row r="1473" spans="1:23" ht="15.75" customHeight="1" x14ac:dyDescent="0.35">
      <c r="A1473" s="1">
        <v>2472</v>
      </c>
      <c r="B1473" s="1" t="s">
        <v>1434</v>
      </c>
      <c r="C1473" s="1">
        <f>COUNTA(_xlfn.UNIQUE(Delivery[Delivery City]))</f>
        <v>5</v>
      </c>
      <c r="D1473" s="1" t="s">
        <v>150</v>
      </c>
      <c r="E1473" s="2">
        <v>45175.505555555559</v>
      </c>
      <c r="F1473" s="1" t="s">
        <v>14</v>
      </c>
      <c r="G1473" s="1" t="s">
        <v>81</v>
      </c>
      <c r="H1473" s="20">
        <f>IFERROR(Delivery[[#This Row],[Delivery Time (min)]]/COUNTIFS(Delivery[Driver ID],Delivery[[#This Row],[Driver ID]]),"")</f>
        <v>6.76</v>
      </c>
      <c r="I1473" s="17" t="str">
        <f>IFERROR((IF(COUNTIFS(Delivery[Driver ID], Delivery[[#This Row],[Driver ID]]) &lt; 16, "Under Utilized","Utilized")), "")</f>
        <v>Utilized</v>
      </c>
      <c r="J1473" s="1" t="s">
        <v>16</v>
      </c>
      <c r="K1473" s="1" t="s">
        <v>24</v>
      </c>
      <c r="L1473" s="1">
        <v>169</v>
      </c>
      <c r="M1473" s="1">
        <v>26</v>
      </c>
      <c r="N1473" s="1">
        <f>Delivery[[#This Row],[Delivery Time (min)]]-Delivery[[#This Row],[Delays (min)]]</f>
        <v>143</v>
      </c>
      <c r="O1473" s="1" t="str">
        <f>IF(Delivery[[#This Row],[Delays (min)]]&gt;0,"Delayed", "On time")</f>
        <v>Delayed</v>
      </c>
      <c r="P1473" s="1" t="str">
        <f>IF(Delivery[[#This Row],[Delays (min)]]&gt;15, "Extremely Delayed", IF(Delivery[[#This Row],[Delays (min)]]=0, "On time",  "Delayed"))</f>
        <v>Extremely Delayed</v>
      </c>
      <c r="Q1473" s="1">
        <f>COUNTA(_xlfn.UNIQUE(Delivery[Driver ID]))</f>
        <v>100</v>
      </c>
      <c r="R1473" s="1" t="s">
        <v>18</v>
      </c>
      <c r="S1473" s="1">
        <f>COUNTA(_xlfn.UNIQUE(Delivery[Route]))</f>
        <v>5</v>
      </c>
      <c r="T1473" s="1" t="s">
        <v>32</v>
      </c>
      <c r="U1473" s="1" t="s">
        <v>20</v>
      </c>
      <c r="V1473" s="1" t="s">
        <v>37</v>
      </c>
      <c r="W1473" s="2">
        <v>45170.671527777777</v>
      </c>
    </row>
    <row r="1474" spans="1:23" ht="15.75" customHeight="1" x14ac:dyDescent="0.35">
      <c r="A1474" s="1">
        <v>2473</v>
      </c>
      <c r="B1474" s="1" t="s">
        <v>1435</v>
      </c>
      <c r="C1474" s="1">
        <f>COUNTA(_xlfn.UNIQUE(Delivery[Delivery City]))</f>
        <v>5</v>
      </c>
      <c r="D1474" s="1" t="s">
        <v>156</v>
      </c>
      <c r="E1474" s="2">
        <v>45173.546527777777</v>
      </c>
      <c r="F1474" s="1" t="s">
        <v>38</v>
      </c>
      <c r="G1474" s="1" t="s">
        <v>123</v>
      </c>
      <c r="H1474" s="20">
        <f>IFERROR(Delivery[[#This Row],[Delivery Time (min)]]/COUNTIFS(Delivery[Driver ID],Delivery[[#This Row],[Driver ID]]),"")</f>
        <v>14.25</v>
      </c>
      <c r="I1474" s="17" t="str">
        <f>IFERROR((IF(COUNTIFS(Delivery[Driver ID], Delivery[[#This Row],[Driver ID]]) &lt; 16, "Under Utilized","Utilized")), "")</f>
        <v>Utilized</v>
      </c>
      <c r="J1474" s="1" t="s">
        <v>16</v>
      </c>
      <c r="K1474" s="1" t="s">
        <v>47</v>
      </c>
      <c r="L1474" s="1">
        <v>228</v>
      </c>
      <c r="M1474" s="1">
        <v>19</v>
      </c>
      <c r="N1474" s="1">
        <f>Delivery[[#This Row],[Delivery Time (min)]]-Delivery[[#This Row],[Delays (min)]]</f>
        <v>209</v>
      </c>
      <c r="O1474" s="1" t="str">
        <f>IF(Delivery[[#This Row],[Delays (min)]]&gt;0,"Delayed", "On time")</f>
        <v>Delayed</v>
      </c>
      <c r="P1474" s="1" t="str">
        <f>IF(Delivery[[#This Row],[Delays (min)]]&gt;15, "Extremely Delayed", IF(Delivery[[#This Row],[Delays (min)]]=0, "On time",  "Delayed"))</f>
        <v>Extremely Delayed</v>
      </c>
      <c r="Q1474" s="1">
        <f>COUNTA(_xlfn.UNIQUE(Delivery[Driver ID]))</f>
        <v>100</v>
      </c>
      <c r="R1474" s="1" t="s">
        <v>25</v>
      </c>
      <c r="S1474" s="1">
        <f>COUNTA(_xlfn.UNIQUE(Delivery[Route]))</f>
        <v>5</v>
      </c>
      <c r="T1474" s="1" t="s">
        <v>26</v>
      </c>
      <c r="U1474" s="1" t="s">
        <v>27</v>
      </c>
      <c r="V1474" s="1" t="s">
        <v>21</v>
      </c>
      <c r="W1474" s="2">
        <v>45170.581250000003</v>
      </c>
    </row>
    <row r="1475" spans="1:23" ht="15.75" customHeight="1" x14ac:dyDescent="0.35">
      <c r="A1475" s="1">
        <v>2474</v>
      </c>
      <c r="B1475" s="1" t="s">
        <v>1436</v>
      </c>
      <c r="C1475" s="1">
        <f>COUNTA(_xlfn.UNIQUE(Delivery[Delivery City]))</f>
        <v>5</v>
      </c>
      <c r="D1475" s="1" t="s">
        <v>150</v>
      </c>
      <c r="E1475" s="2">
        <v>45170.584722222222</v>
      </c>
      <c r="F1475" s="1" t="s">
        <v>14</v>
      </c>
      <c r="G1475" s="1" t="s">
        <v>44</v>
      </c>
      <c r="H1475" s="20">
        <f>IFERROR(Delivery[[#This Row],[Delivery Time (min)]]/COUNTIFS(Delivery[Driver ID],Delivery[[#This Row],[Driver ID]]),"")</f>
        <v>6.625</v>
      </c>
      <c r="I1475" s="17" t="str">
        <f>IFERROR((IF(COUNTIFS(Delivery[Driver ID], Delivery[[#This Row],[Driver ID]]) &lt; 16, "Under Utilized","Utilized")), "")</f>
        <v>Utilized</v>
      </c>
      <c r="J1475" s="1" t="s">
        <v>34</v>
      </c>
      <c r="K1475" s="1" t="s">
        <v>17</v>
      </c>
      <c r="L1475" s="1">
        <v>106</v>
      </c>
      <c r="M1475" s="1">
        <v>10</v>
      </c>
      <c r="N1475" s="1">
        <f>Delivery[[#This Row],[Delivery Time (min)]]-Delivery[[#This Row],[Delays (min)]]</f>
        <v>96</v>
      </c>
      <c r="O1475" s="1" t="str">
        <f>IF(Delivery[[#This Row],[Delays (min)]]&gt;0,"Delayed", "On time")</f>
        <v>Delayed</v>
      </c>
      <c r="P1475" s="1" t="str">
        <f>IF(Delivery[[#This Row],[Delays (min)]]&gt;15, "Extremely Delayed", IF(Delivery[[#This Row],[Delays (min)]]=0, "On time",  "Delayed"))</f>
        <v>Delayed</v>
      </c>
      <c r="Q1475" s="1">
        <f>COUNTA(_xlfn.UNIQUE(Delivery[Driver ID]))</f>
        <v>100</v>
      </c>
      <c r="R1475" s="1" t="s">
        <v>25</v>
      </c>
      <c r="S1475" s="1">
        <f>COUNTA(_xlfn.UNIQUE(Delivery[Route]))</f>
        <v>5</v>
      </c>
      <c r="T1475" s="1" t="s">
        <v>40</v>
      </c>
      <c r="U1475" s="1" t="s">
        <v>36</v>
      </c>
      <c r="V1475" s="1" t="s">
        <v>21</v>
      </c>
      <c r="W1475" s="2">
        <v>45170.598611111112</v>
      </c>
    </row>
    <row r="1476" spans="1:23" ht="15.75" customHeight="1" x14ac:dyDescent="0.35">
      <c r="A1476" s="1">
        <v>2475</v>
      </c>
      <c r="B1476" s="1" t="s">
        <v>779</v>
      </c>
      <c r="C1476" s="1">
        <f>COUNTA(_xlfn.UNIQUE(Delivery[Delivery City]))</f>
        <v>5</v>
      </c>
      <c r="D1476" s="1" t="s">
        <v>150</v>
      </c>
      <c r="E1476" s="2">
        <v>45171.680555555555</v>
      </c>
      <c r="F1476" s="1" t="s">
        <v>14</v>
      </c>
      <c r="G1476" s="1" t="s">
        <v>45</v>
      </c>
      <c r="H1476" s="20">
        <f>IFERROR(Delivery[[#This Row],[Delivery Time (min)]]/COUNTIFS(Delivery[Driver ID],Delivery[[#This Row],[Driver ID]]),"")</f>
        <v>13.5</v>
      </c>
      <c r="I1476" s="17" t="str">
        <f>IFERROR((IF(COUNTIFS(Delivery[Driver ID], Delivery[[#This Row],[Driver ID]]) &lt; 16, "Under Utilized","Utilized")), "")</f>
        <v>Utilized</v>
      </c>
      <c r="J1476" s="1" t="s">
        <v>34</v>
      </c>
      <c r="K1476" s="1" t="s">
        <v>17</v>
      </c>
      <c r="L1476" s="1">
        <v>216</v>
      </c>
      <c r="M1476" s="1">
        <v>24</v>
      </c>
      <c r="N1476" s="1">
        <f>Delivery[[#This Row],[Delivery Time (min)]]-Delivery[[#This Row],[Delays (min)]]</f>
        <v>192</v>
      </c>
      <c r="O1476" s="1" t="str">
        <f>IF(Delivery[[#This Row],[Delays (min)]]&gt;0,"Delayed", "On time")</f>
        <v>Delayed</v>
      </c>
      <c r="P1476" s="1" t="str">
        <f>IF(Delivery[[#This Row],[Delays (min)]]&gt;15, "Extremely Delayed", IF(Delivery[[#This Row],[Delays (min)]]=0, "On time",  "Delayed"))</f>
        <v>Extremely Delayed</v>
      </c>
      <c r="Q1476" s="1">
        <f>COUNTA(_xlfn.UNIQUE(Delivery[Driver ID]))</f>
        <v>100</v>
      </c>
      <c r="R1476" s="1" t="s">
        <v>30</v>
      </c>
      <c r="S1476" s="1">
        <f>COUNTA(_xlfn.UNIQUE(Delivery[Route]))</f>
        <v>5</v>
      </c>
      <c r="T1476" s="1" t="s">
        <v>19</v>
      </c>
      <c r="U1476" s="1" t="s">
        <v>36</v>
      </c>
      <c r="V1476" s="1" t="s">
        <v>41</v>
      </c>
      <c r="W1476" s="2">
        <v>45170.368055555555</v>
      </c>
    </row>
    <row r="1477" spans="1:23" ht="15.75" customHeight="1" x14ac:dyDescent="0.35">
      <c r="A1477" s="1">
        <v>2476</v>
      </c>
      <c r="B1477" s="1" t="s">
        <v>1437</v>
      </c>
      <c r="C1477" s="1">
        <f>COUNTA(_xlfn.UNIQUE(Delivery[Delivery City]))</f>
        <v>5</v>
      </c>
      <c r="D1477" s="1" t="s">
        <v>156</v>
      </c>
      <c r="E1477" s="2">
        <v>45171.697916666664</v>
      </c>
      <c r="F1477" s="1" t="s">
        <v>38</v>
      </c>
      <c r="G1477" s="1" t="s">
        <v>58</v>
      </c>
      <c r="H1477" s="20">
        <f>IFERROR(Delivery[[#This Row],[Delivery Time (min)]]/COUNTIFS(Delivery[Driver ID],Delivery[[#This Row],[Driver ID]]),"")</f>
        <v>19.7</v>
      </c>
      <c r="I1477" s="17" t="str">
        <f>IFERROR((IF(COUNTIFS(Delivery[Driver ID], Delivery[[#This Row],[Driver ID]]) &lt; 16, "Under Utilized","Utilized")), "")</f>
        <v>Under Utilized</v>
      </c>
      <c r="J1477" s="1" t="s">
        <v>16</v>
      </c>
      <c r="K1477" s="1" t="s">
        <v>47</v>
      </c>
      <c r="L1477" s="1">
        <v>197</v>
      </c>
      <c r="M1477" s="1">
        <v>15</v>
      </c>
      <c r="N1477" s="1">
        <f>Delivery[[#This Row],[Delivery Time (min)]]-Delivery[[#This Row],[Delays (min)]]</f>
        <v>182</v>
      </c>
      <c r="O1477" s="1" t="str">
        <f>IF(Delivery[[#This Row],[Delays (min)]]&gt;0,"Delayed", "On time")</f>
        <v>Delayed</v>
      </c>
      <c r="P1477" s="1" t="str">
        <f>IF(Delivery[[#This Row],[Delays (min)]]&gt;15, "Extremely Delayed", IF(Delivery[[#This Row],[Delays (min)]]=0, "On time",  "Delayed"))</f>
        <v>Delayed</v>
      </c>
      <c r="Q1477" s="1">
        <f>COUNTA(_xlfn.UNIQUE(Delivery[Driver ID]))</f>
        <v>100</v>
      </c>
      <c r="R1477" s="1" t="s">
        <v>30</v>
      </c>
      <c r="S1477" s="1">
        <f>COUNTA(_xlfn.UNIQUE(Delivery[Route]))</f>
        <v>5</v>
      </c>
      <c r="T1477" s="1" t="s">
        <v>19</v>
      </c>
      <c r="U1477" s="1" t="s">
        <v>27</v>
      </c>
      <c r="V1477" s="1" t="s">
        <v>41</v>
      </c>
      <c r="W1477" s="2">
        <v>45170.354166666664</v>
      </c>
    </row>
    <row r="1478" spans="1:23" ht="15.75" customHeight="1" x14ac:dyDescent="0.35">
      <c r="A1478" s="1">
        <v>2477</v>
      </c>
      <c r="B1478" s="1" t="s">
        <v>1438</v>
      </c>
      <c r="C1478" s="1">
        <f>COUNTA(_xlfn.UNIQUE(Delivery[Delivery City]))</f>
        <v>5</v>
      </c>
      <c r="D1478" s="1" t="s">
        <v>167</v>
      </c>
      <c r="E1478" s="2">
        <v>45175.345833333333</v>
      </c>
      <c r="F1478" s="1" t="s">
        <v>38</v>
      </c>
      <c r="G1478" s="1" t="s">
        <v>67</v>
      </c>
      <c r="H1478" s="20">
        <f>IFERROR(Delivery[[#This Row],[Delivery Time (min)]]/COUNTIFS(Delivery[Driver ID],Delivery[[#This Row],[Driver ID]]),"")</f>
        <v>13.055555555555555</v>
      </c>
      <c r="I1478" s="17" t="str">
        <f>IFERROR((IF(COUNTIFS(Delivery[Driver ID], Delivery[[#This Row],[Driver ID]]) &lt; 16, "Under Utilized","Utilized")), "")</f>
        <v>Utilized</v>
      </c>
      <c r="J1478" s="1" t="s">
        <v>23</v>
      </c>
      <c r="K1478" s="1" t="s">
        <v>47</v>
      </c>
      <c r="L1478" s="1">
        <v>235</v>
      </c>
      <c r="M1478" s="1">
        <v>13</v>
      </c>
      <c r="N1478" s="1">
        <f>Delivery[[#This Row],[Delivery Time (min)]]-Delivery[[#This Row],[Delays (min)]]</f>
        <v>222</v>
      </c>
      <c r="O1478" s="1" t="str">
        <f>IF(Delivery[[#This Row],[Delays (min)]]&gt;0,"Delayed", "On time")</f>
        <v>Delayed</v>
      </c>
      <c r="P1478" s="1" t="str">
        <f>IF(Delivery[[#This Row],[Delays (min)]]&gt;15, "Extremely Delayed", IF(Delivery[[#This Row],[Delays (min)]]=0, "On time",  "Delayed"))</f>
        <v>Delayed</v>
      </c>
      <c r="Q1478" s="1">
        <f>COUNTA(_xlfn.UNIQUE(Delivery[Driver ID]))</f>
        <v>100</v>
      </c>
      <c r="R1478" s="1" t="s">
        <v>30</v>
      </c>
      <c r="S1478" s="1">
        <f>COUNTA(_xlfn.UNIQUE(Delivery[Route]))</f>
        <v>5</v>
      </c>
      <c r="T1478" s="1" t="s">
        <v>43</v>
      </c>
      <c r="U1478" s="1" t="s">
        <v>36</v>
      </c>
      <c r="V1478" s="1" t="s">
        <v>41</v>
      </c>
      <c r="W1478" s="2">
        <v>45170.455555555556</v>
      </c>
    </row>
    <row r="1479" spans="1:23" ht="15.75" customHeight="1" x14ac:dyDescent="0.35">
      <c r="A1479" s="1">
        <v>2478</v>
      </c>
      <c r="B1479" s="1" t="s">
        <v>1439</v>
      </c>
      <c r="C1479" s="1">
        <f>COUNTA(_xlfn.UNIQUE(Delivery[Delivery City]))</f>
        <v>5</v>
      </c>
      <c r="D1479" s="1" t="s">
        <v>150</v>
      </c>
      <c r="E1479" s="2">
        <v>45172.37222222222</v>
      </c>
      <c r="F1479" s="1" t="s">
        <v>14</v>
      </c>
      <c r="G1479" s="1" t="s">
        <v>82</v>
      </c>
      <c r="H1479" s="20">
        <f>IFERROR(Delivery[[#This Row],[Delivery Time (min)]]/COUNTIFS(Delivery[Driver ID],Delivery[[#This Row],[Driver ID]]),"")</f>
        <v>6.32</v>
      </c>
      <c r="I1479" s="17" t="str">
        <f>IFERROR((IF(COUNTIFS(Delivery[Driver ID], Delivery[[#This Row],[Driver ID]]) &lt; 16, "Under Utilized","Utilized")), "")</f>
        <v>Utilized</v>
      </c>
      <c r="J1479" s="1" t="s">
        <v>34</v>
      </c>
      <c r="K1479" s="1" t="s">
        <v>24</v>
      </c>
      <c r="L1479" s="1">
        <v>158</v>
      </c>
      <c r="M1479" s="1">
        <v>23</v>
      </c>
      <c r="N1479" s="1">
        <f>Delivery[[#This Row],[Delivery Time (min)]]-Delivery[[#This Row],[Delays (min)]]</f>
        <v>135</v>
      </c>
      <c r="O1479" s="1" t="str">
        <f>IF(Delivery[[#This Row],[Delays (min)]]&gt;0,"Delayed", "On time")</f>
        <v>Delayed</v>
      </c>
      <c r="P1479" s="1" t="str">
        <f>IF(Delivery[[#This Row],[Delays (min)]]&gt;15, "Extremely Delayed", IF(Delivery[[#This Row],[Delays (min)]]=0, "On time",  "Delayed"))</f>
        <v>Extremely Delayed</v>
      </c>
      <c r="Q1479" s="1">
        <f>COUNTA(_xlfn.UNIQUE(Delivery[Driver ID]))</f>
        <v>100</v>
      </c>
      <c r="R1479" s="1" t="s">
        <v>30</v>
      </c>
      <c r="S1479" s="1">
        <f>COUNTA(_xlfn.UNIQUE(Delivery[Route]))</f>
        <v>5</v>
      </c>
      <c r="T1479" s="1" t="s">
        <v>40</v>
      </c>
      <c r="U1479" s="1" t="s">
        <v>27</v>
      </c>
      <c r="V1479" s="1" t="s">
        <v>37</v>
      </c>
      <c r="W1479" s="2">
        <v>45170.561805555553</v>
      </c>
    </row>
    <row r="1480" spans="1:23" ht="15.75" customHeight="1" x14ac:dyDescent="0.35">
      <c r="A1480" s="1">
        <v>2479</v>
      </c>
      <c r="B1480" s="1" t="s">
        <v>1440</v>
      </c>
      <c r="C1480" s="1">
        <f>COUNTA(_xlfn.UNIQUE(Delivery[Delivery City]))</f>
        <v>5</v>
      </c>
      <c r="D1480" s="1" t="s">
        <v>150</v>
      </c>
      <c r="E1480" s="2">
        <v>45177.509027777778</v>
      </c>
      <c r="F1480" s="1" t="s">
        <v>14</v>
      </c>
      <c r="G1480" s="1" t="s">
        <v>131</v>
      </c>
      <c r="H1480" s="20">
        <f>IFERROR(Delivery[[#This Row],[Delivery Time (min)]]/COUNTIFS(Delivery[Driver ID],Delivery[[#This Row],[Driver ID]]),"")</f>
        <v>14.333333333333334</v>
      </c>
      <c r="I1480" s="17" t="str">
        <f>IFERROR((IF(COUNTIFS(Delivery[Driver ID], Delivery[[#This Row],[Driver ID]]) &lt; 16, "Under Utilized","Utilized")), "")</f>
        <v>Under Utilized</v>
      </c>
      <c r="J1480" s="1" t="s">
        <v>34</v>
      </c>
      <c r="K1480" s="1" t="s">
        <v>17</v>
      </c>
      <c r="L1480" s="1">
        <v>129</v>
      </c>
      <c r="M1480" s="1">
        <v>6</v>
      </c>
      <c r="N1480" s="1">
        <f>Delivery[[#This Row],[Delivery Time (min)]]-Delivery[[#This Row],[Delays (min)]]</f>
        <v>123</v>
      </c>
      <c r="O1480" s="1" t="str">
        <f>IF(Delivery[[#This Row],[Delays (min)]]&gt;0,"Delayed", "On time")</f>
        <v>Delayed</v>
      </c>
      <c r="P1480" s="1" t="str">
        <f>IF(Delivery[[#This Row],[Delays (min)]]&gt;15, "Extremely Delayed", IF(Delivery[[#This Row],[Delays (min)]]=0, "On time",  "Delayed"))</f>
        <v>Delayed</v>
      </c>
      <c r="Q1480" s="1">
        <f>COUNTA(_xlfn.UNIQUE(Delivery[Driver ID]))</f>
        <v>100</v>
      </c>
      <c r="R1480" s="1" t="s">
        <v>30</v>
      </c>
      <c r="S1480" s="1">
        <f>COUNTA(_xlfn.UNIQUE(Delivery[Route]))</f>
        <v>5</v>
      </c>
      <c r="T1480" s="1" t="s">
        <v>19</v>
      </c>
      <c r="U1480" s="1" t="s">
        <v>36</v>
      </c>
      <c r="V1480" s="1" t="s">
        <v>37</v>
      </c>
      <c r="W1480" s="2">
        <v>45170.368750000001</v>
      </c>
    </row>
    <row r="1481" spans="1:23" ht="15.75" customHeight="1" x14ac:dyDescent="0.35">
      <c r="A1481" s="1">
        <v>2480</v>
      </c>
      <c r="B1481" s="1" t="s">
        <v>708</v>
      </c>
      <c r="C1481" s="1">
        <f>COUNTA(_xlfn.UNIQUE(Delivery[Delivery City]))</f>
        <v>5</v>
      </c>
      <c r="D1481" s="1" t="s">
        <v>167</v>
      </c>
      <c r="E1481" s="2">
        <v>45171.475694444445</v>
      </c>
      <c r="F1481" s="1" t="s">
        <v>14</v>
      </c>
      <c r="G1481" s="1" t="s">
        <v>56</v>
      </c>
      <c r="H1481" s="20">
        <f>IFERROR(Delivery[[#This Row],[Delivery Time (min)]]/COUNTIFS(Delivery[Driver ID],Delivery[[#This Row],[Driver ID]]),"")</f>
        <v>9.6875</v>
      </c>
      <c r="I1481" s="17" t="str">
        <f>IFERROR((IF(COUNTIFS(Delivery[Driver ID], Delivery[[#This Row],[Driver ID]]) &lt; 16, "Under Utilized","Utilized")), "")</f>
        <v>Utilized</v>
      </c>
      <c r="J1481" s="1" t="s">
        <v>23</v>
      </c>
      <c r="K1481" s="1" t="s">
        <v>24</v>
      </c>
      <c r="L1481" s="1">
        <v>155</v>
      </c>
      <c r="M1481" s="1">
        <v>9</v>
      </c>
      <c r="N1481" s="1">
        <f>Delivery[[#This Row],[Delivery Time (min)]]-Delivery[[#This Row],[Delays (min)]]</f>
        <v>146</v>
      </c>
      <c r="O1481" s="1" t="str">
        <f>IF(Delivery[[#This Row],[Delays (min)]]&gt;0,"Delayed", "On time")</f>
        <v>Delayed</v>
      </c>
      <c r="P1481" s="1" t="str">
        <f>IF(Delivery[[#This Row],[Delays (min)]]&gt;15, "Extremely Delayed", IF(Delivery[[#This Row],[Delays (min)]]=0, "On time",  "Delayed"))</f>
        <v>Delayed</v>
      </c>
      <c r="Q1481" s="1">
        <f>COUNTA(_xlfn.UNIQUE(Delivery[Driver ID]))</f>
        <v>100</v>
      </c>
      <c r="R1481" s="1" t="s">
        <v>30</v>
      </c>
      <c r="S1481" s="1">
        <f>COUNTA(_xlfn.UNIQUE(Delivery[Route]))</f>
        <v>5</v>
      </c>
      <c r="T1481" s="1" t="s">
        <v>19</v>
      </c>
      <c r="U1481" s="1" t="s">
        <v>36</v>
      </c>
      <c r="V1481" s="1" t="s">
        <v>21</v>
      </c>
      <c r="W1481" s="2">
        <v>45170.361111111109</v>
      </c>
    </row>
    <row r="1482" spans="1:23" ht="15.75" customHeight="1" x14ac:dyDescent="0.35">
      <c r="A1482" s="1">
        <v>2481</v>
      </c>
      <c r="B1482" s="1" t="s">
        <v>1441</v>
      </c>
      <c r="C1482" s="1">
        <f>COUNTA(_xlfn.UNIQUE(Delivery[Delivery City]))</f>
        <v>5</v>
      </c>
      <c r="D1482" s="1" t="s">
        <v>156</v>
      </c>
      <c r="E1482" s="2">
        <v>45177.582638888889</v>
      </c>
      <c r="F1482" s="1" t="s">
        <v>38</v>
      </c>
      <c r="G1482" s="1" t="s">
        <v>57</v>
      </c>
      <c r="H1482" s="20">
        <f>IFERROR(Delivery[[#This Row],[Delivery Time (min)]]/COUNTIFS(Delivery[Driver ID],Delivery[[#This Row],[Driver ID]]),"")</f>
        <v>17.23076923076923</v>
      </c>
      <c r="I1482" s="17" t="str">
        <f>IFERROR((IF(COUNTIFS(Delivery[Driver ID], Delivery[[#This Row],[Driver ID]]) &lt; 16, "Under Utilized","Utilized")), "")</f>
        <v>Under Utilized</v>
      </c>
      <c r="J1482" s="1" t="s">
        <v>23</v>
      </c>
      <c r="K1482" s="1" t="s">
        <v>47</v>
      </c>
      <c r="L1482" s="1">
        <v>224</v>
      </c>
      <c r="M1482" s="1">
        <v>14</v>
      </c>
      <c r="N1482" s="1">
        <f>Delivery[[#This Row],[Delivery Time (min)]]-Delivery[[#This Row],[Delays (min)]]</f>
        <v>210</v>
      </c>
      <c r="O1482" s="1" t="str">
        <f>IF(Delivery[[#This Row],[Delays (min)]]&gt;0,"Delayed", "On time")</f>
        <v>Delayed</v>
      </c>
      <c r="P1482" s="1" t="str">
        <f>IF(Delivery[[#This Row],[Delays (min)]]&gt;15, "Extremely Delayed", IF(Delivery[[#This Row],[Delays (min)]]=0, "On time",  "Delayed"))</f>
        <v>Delayed</v>
      </c>
      <c r="Q1482" s="1">
        <f>COUNTA(_xlfn.UNIQUE(Delivery[Driver ID]))</f>
        <v>100</v>
      </c>
      <c r="R1482" s="1" t="s">
        <v>18</v>
      </c>
      <c r="S1482" s="1">
        <f>COUNTA(_xlfn.UNIQUE(Delivery[Route]))</f>
        <v>5</v>
      </c>
      <c r="T1482" s="1" t="s">
        <v>40</v>
      </c>
      <c r="U1482" s="1" t="s">
        <v>20</v>
      </c>
      <c r="V1482" s="1" t="s">
        <v>41</v>
      </c>
      <c r="W1482" s="2">
        <v>45170.370138888888</v>
      </c>
    </row>
    <row r="1483" spans="1:23" ht="15.75" customHeight="1" x14ac:dyDescent="0.35">
      <c r="A1483" s="1">
        <v>2482</v>
      </c>
      <c r="B1483" s="1" t="s">
        <v>1442</v>
      </c>
      <c r="C1483" s="1">
        <f>COUNTA(_xlfn.UNIQUE(Delivery[Delivery City]))</f>
        <v>5</v>
      </c>
      <c r="D1483" s="1" t="s">
        <v>167</v>
      </c>
      <c r="E1483" s="2">
        <v>45176.474999999999</v>
      </c>
      <c r="F1483" s="1" t="s">
        <v>14</v>
      </c>
      <c r="G1483" s="1" t="s">
        <v>67</v>
      </c>
      <c r="H1483" s="20">
        <f>IFERROR(Delivery[[#This Row],[Delivery Time (min)]]/COUNTIFS(Delivery[Driver ID],Delivery[[#This Row],[Driver ID]]),"")</f>
        <v>9.7777777777777786</v>
      </c>
      <c r="I1483" s="17" t="str">
        <f>IFERROR((IF(COUNTIFS(Delivery[Driver ID], Delivery[[#This Row],[Driver ID]]) &lt; 16, "Under Utilized","Utilized")), "")</f>
        <v>Utilized</v>
      </c>
      <c r="J1483" s="1" t="s">
        <v>34</v>
      </c>
      <c r="K1483" s="1" t="s">
        <v>17</v>
      </c>
      <c r="L1483" s="1">
        <v>176</v>
      </c>
      <c r="M1483" s="1">
        <v>12</v>
      </c>
      <c r="N1483" s="1">
        <f>Delivery[[#This Row],[Delivery Time (min)]]-Delivery[[#This Row],[Delays (min)]]</f>
        <v>164</v>
      </c>
      <c r="O1483" s="1" t="str">
        <f>IF(Delivery[[#This Row],[Delays (min)]]&gt;0,"Delayed", "On time")</f>
        <v>Delayed</v>
      </c>
      <c r="P1483" s="1" t="str">
        <f>IF(Delivery[[#This Row],[Delays (min)]]&gt;15, "Extremely Delayed", IF(Delivery[[#This Row],[Delays (min)]]=0, "On time",  "Delayed"))</f>
        <v>Delayed</v>
      </c>
      <c r="Q1483" s="1">
        <f>COUNTA(_xlfn.UNIQUE(Delivery[Driver ID]))</f>
        <v>100</v>
      </c>
      <c r="R1483" s="1" t="s">
        <v>30</v>
      </c>
      <c r="S1483" s="1">
        <f>COUNTA(_xlfn.UNIQUE(Delivery[Route]))</f>
        <v>5</v>
      </c>
      <c r="T1483" s="1" t="s">
        <v>26</v>
      </c>
      <c r="U1483" s="1" t="s">
        <v>36</v>
      </c>
      <c r="V1483" s="1" t="s">
        <v>37</v>
      </c>
      <c r="W1483" s="2">
        <v>45170.684027777781</v>
      </c>
    </row>
    <row r="1484" spans="1:23" ht="15.75" customHeight="1" x14ac:dyDescent="0.35">
      <c r="A1484" s="1">
        <v>2483</v>
      </c>
      <c r="B1484" s="1" t="s">
        <v>1443</v>
      </c>
      <c r="C1484" s="1">
        <f>COUNTA(_xlfn.UNIQUE(Delivery[Delivery City]))</f>
        <v>5</v>
      </c>
      <c r="D1484" s="1" t="s">
        <v>150</v>
      </c>
      <c r="E1484" s="2">
        <v>45177.456944444442</v>
      </c>
      <c r="F1484" s="1" t="s">
        <v>38</v>
      </c>
      <c r="G1484" s="1" t="s">
        <v>49</v>
      </c>
      <c r="H1484" s="20">
        <f>IFERROR(Delivery[[#This Row],[Delivery Time (min)]]/COUNTIFS(Delivery[Driver ID],Delivery[[#This Row],[Driver ID]]),"")</f>
        <v>10.166666666666666</v>
      </c>
      <c r="I1484" s="17" t="str">
        <f>IFERROR((IF(COUNTIFS(Delivery[Driver ID], Delivery[[#This Row],[Driver ID]]) &lt; 16, "Under Utilized","Utilized")), "")</f>
        <v>Under Utilized</v>
      </c>
      <c r="J1484" s="1" t="s">
        <v>34</v>
      </c>
      <c r="K1484" s="1" t="s">
        <v>29</v>
      </c>
      <c r="L1484" s="1">
        <v>122</v>
      </c>
      <c r="M1484" s="1">
        <v>7</v>
      </c>
      <c r="N1484" s="1">
        <f>Delivery[[#This Row],[Delivery Time (min)]]-Delivery[[#This Row],[Delays (min)]]</f>
        <v>115</v>
      </c>
      <c r="O1484" s="1" t="str">
        <f>IF(Delivery[[#This Row],[Delays (min)]]&gt;0,"Delayed", "On time")</f>
        <v>Delayed</v>
      </c>
      <c r="P1484" s="1" t="str">
        <f>IF(Delivery[[#This Row],[Delays (min)]]&gt;15, "Extremely Delayed", IF(Delivery[[#This Row],[Delays (min)]]=0, "On time",  "Delayed"))</f>
        <v>Delayed</v>
      </c>
      <c r="Q1484" s="1">
        <f>COUNTA(_xlfn.UNIQUE(Delivery[Driver ID]))</f>
        <v>100</v>
      </c>
      <c r="R1484" s="1" t="s">
        <v>30</v>
      </c>
      <c r="S1484" s="1">
        <f>COUNTA(_xlfn.UNIQUE(Delivery[Route]))</f>
        <v>5</v>
      </c>
      <c r="T1484" s="1" t="s">
        <v>43</v>
      </c>
      <c r="U1484" s="1" t="s">
        <v>27</v>
      </c>
      <c r="V1484" s="1" t="s">
        <v>41</v>
      </c>
      <c r="W1484" s="2">
        <v>45170.482638888891</v>
      </c>
    </row>
    <row r="1485" spans="1:23" ht="15.75" customHeight="1" x14ac:dyDescent="0.35">
      <c r="A1485" s="1">
        <v>2484</v>
      </c>
      <c r="B1485" s="1" t="s">
        <v>1444</v>
      </c>
      <c r="C1485" s="1">
        <f>COUNTA(_xlfn.UNIQUE(Delivery[Delivery City]))</f>
        <v>5</v>
      </c>
      <c r="D1485" s="1" t="s">
        <v>159</v>
      </c>
      <c r="E1485" s="2">
        <v>45175.384027777778</v>
      </c>
      <c r="F1485" s="1" t="s">
        <v>14</v>
      </c>
      <c r="G1485" s="1" t="s">
        <v>67</v>
      </c>
      <c r="H1485" s="20">
        <f>IFERROR(Delivery[[#This Row],[Delivery Time (min)]]/COUNTIFS(Delivery[Driver ID],Delivery[[#This Row],[Driver ID]]),"")</f>
        <v>6.3888888888888893</v>
      </c>
      <c r="I1485" s="17" t="str">
        <f>IFERROR((IF(COUNTIFS(Delivery[Driver ID], Delivery[[#This Row],[Driver ID]]) &lt; 16, "Under Utilized","Utilized")), "")</f>
        <v>Utilized</v>
      </c>
      <c r="J1485" s="1" t="s">
        <v>16</v>
      </c>
      <c r="K1485" s="1" t="s">
        <v>29</v>
      </c>
      <c r="L1485" s="1">
        <v>115</v>
      </c>
      <c r="M1485" s="1">
        <v>1</v>
      </c>
      <c r="N1485" s="1">
        <f>Delivery[[#This Row],[Delivery Time (min)]]-Delivery[[#This Row],[Delays (min)]]</f>
        <v>114</v>
      </c>
      <c r="O1485" s="1" t="str">
        <f>IF(Delivery[[#This Row],[Delays (min)]]&gt;0,"Delayed", "On time")</f>
        <v>Delayed</v>
      </c>
      <c r="P1485" s="1" t="str">
        <f>IF(Delivery[[#This Row],[Delays (min)]]&gt;15, "Extremely Delayed", IF(Delivery[[#This Row],[Delays (min)]]=0, "On time",  "Delayed"))</f>
        <v>Delayed</v>
      </c>
      <c r="Q1485" s="1">
        <f>COUNTA(_xlfn.UNIQUE(Delivery[Driver ID]))</f>
        <v>100</v>
      </c>
      <c r="R1485" s="1" t="s">
        <v>25</v>
      </c>
      <c r="S1485" s="1">
        <f>COUNTA(_xlfn.UNIQUE(Delivery[Route]))</f>
        <v>5</v>
      </c>
      <c r="T1485" s="1" t="s">
        <v>32</v>
      </c>
      <c r="U1485" s="1" t="s">
        <v>20</v>
      </c>
      <c r="V1485" s="1" t="s">
        <v>37</v>
      </c>
      <c r="W1485" s="2">
        <v>45170.42083333333</v>
      </c>
    </row>
    <row r="1486" spans="1:23" ht="15.75" customHeight="1" x14ac:dyDescent="0.35">
      <c r="A1486" s="1">
        <v>2485</v>
      </c>
      <c r="B1486" s="1" t="s">
        <v>1445</v>
      </c>
      <c r="C1486" s="1">
        <f>COUNTA(_xlfn.UNIQUE(Delivery[Delivery City]))</f>
        <v>5</v>
      </c>
      <c r="D1486" s="1" t="s">
        <v>154</v>
      </c>
      <c r="E1486" s="2">
        <v>45176.698611111111</v>
      </c>
      <c r="F1486" s="1" t="s">
        <v>38</v>
      </c>
      <c r="G1486" s="1" t="s">
        <v>121</v>
      </c>
      <c r="H1486" s="20">
        <f>IFERROR(Delivery[[#This Row],[Delivery Time (min)]]/COUNTIFS(Delivery[Driver ID],Delivery[[#This Row],[Driver ID]]),"")</f>
        <v>15.857142857142858</v>
      </c>
      <c r="I1486" s="17" t="str">
        <f>IFERROR((IF(COUNTIFS(Delivery[Driver ID], Delivery[[#This Row],[Driver ID]]) &lt; 16, "Under Utilized","Utilized")), "")</f>
        <v>Under Utilized</v>
      </c>
      <c r="J1486" s="1" t="s">
        <v>23</v>
      </c>
      <c r="K1486" s="1" t="s">
        <v>47</v>
      </c>
      <c r="L1486" s="1">
        <v>222</v>
      </c>
      <c r="M1486" s="1">
        <v>4</v>
      </c>
      <c r="N1486" s="1">
        <f>Delivery[[#This Row],[Delivery Time (min)]]-Delivery[[#This Row],[Delays (min)]]</f>
        <v>218</v>
      </c>
      <c r="O1486" s="1" t="str">
        <f>IF(Delivery[[#This Row],[Delays (min)]]&gt;0,"Delayed", "On time")</f>
        <v>Delayed</v>
      </c>
      <c r="P1486" s="1" t="str">
        <f>IF(Delivery[[#This Row],[Delays (min)]]&gt;15, "Extremely Delayed", IF(Delivery[[#This Row],[Delays (min)]]=0, "On time",  "Delayed"))</f>
        <v>Delayed</v>
      </c>
      <c r="Q1486" s="1">
        <f>COUNTA(_xlfn.UNIQUE(Delivery[Driver ID]))</f>
        <v>100</v>
      </c>
      <c r="R1486" s="1" t="s">
        <v>18</v>
      </c>
      <c r="S1486" s="1">
        <f>COUNTA(_xlfn.UNIQUE(Delivery[Route]))</f>
        <v>5</v>
      </c>
      <c r="T1486" s="1" t="s">
        <v>40</v>
      </c>
      <c r="U1486" s="1" t="s">
        <v>20</v>
      </c>
      <c r="V1486" s="1" t="s">
        <v>41</v>
      </c>
      <c r="W1486" s="2">
        <v>45170.662499999999</v>
      </c>
    </row>
    <row r="1487" spans="1:23" ht="15.75" customHeight="1" x14ac:dyDescent="0.35">
      <c r="A1487" s="1">
        <v>2486</v>
      </c>
      <c r="B1487" s="1" t="s">
        <v>1446</v>
      </c>
      <c r="C1487" s="1">
        <f>COUNTA(_xlfn.UNIQUE(Delivery[Delivery City]))</f>
        <v>5</v>
      </c>
      <c r="D1487" s="1" t="s">
        <v>150</v>
      </c>
      <c r="E1487" s="2">
        <v>45175.467361111114</v>
      </c>
      <c r="F1487" s="1" t="s">
        <v>38</v>
      </c>
      <c r="G1487" s="1" t="s">
        <v>112</v>
      </c>
      <c r="H1487" s="20">
        <f>IFERROR(Delivery[[#This Row],[Delivery Time (min)]]/COUNTIFS(Delivery[Driver ID],Delivery[[#This Row],[Driver ID]]),"")</f>
        <v>7.95</v>
      </c>
      <c r="I1487" s="17" t="str">
        <f>IFERROR((IF(COUNTIFS(Delivery[Driver ID], Delivery[[#This Row],[Driver ID]]) &lt; 16, "Under Utilized","Utilized")), "")</f>
        <v>Utilized</v>
      </c>
      <c r="J1487" s="1" t="s">
        <v>23</v>
      </c>
      <c r="K1487" s="1" t="s">
        <v>24</v>
      </c>
      <c r="L1487" s="1">
        <v>159</v>
      </c>
      <c r="M1487" s="1">
        <v>6</v>
      </c>
      <c r="N1487" s="1">
        <f>Delivery[[#This Row],[Delivery Time (min)]]-Delivery[[#This Row],[Delays (min)]]</f>
        <v>153</v>
      </c>
      <c r="O1487" s="1" t="str">
        <f>IF(Delivery[[#This Row],[Delays (min)]]&gt;0,"Delayed", "On time")</f>
        <v>Delayed</v>
      </c>
      <c r="P1487" s="1" t="str">
        <f>IF(Delivery[[#This Row],[Delays (min)]]&gt;15, "Extremely Delayed", IF(Delivery[[#This Row],[Delays (min)]]=0, "On time",  "Delayed"))</f>
        <v>Delayed</v>
      </c>
      <c r="Q1487" s="1">
        <f>COUNTA(_xlfn.UNIQUE(Delivery[Driver ID]))</f>
        <v>100</v>
      </c>
      <c r="R1487" s="1" t="s">
        <v>30</v>
      </c>
      <c r="S1487" s="1">
        <f>COUNTA(_xlfn.UNIQUE(Delivery[Route]))</f>
        <v>5</v>
      </c>
      <c r="T1487" s="1" t="s">
        <v>32</v>
      </c>
      <c r="U1487" s="1" t="s">
        <v>20</v>
      </c>
      <c r="V1487" s="1" t="s">
        <v>21</v>
      </c>
      <c r="W1487" s="2">
        <v>45170.504166666666</v>
      </c>
    </row>
    <row r="1488" spans="1:23" ht="15.75" customHeight="1" x14ac:dyDescent="0.35">
      <c r="A1488" s="1">
        <v>2487</v>
      </c>
      <c r="B1488" s="1" t="s">
        <v>1447</v>
      </c>
      <c r="C1488" s="1">
        <f>COUNTA(_xlfn.UNIQUE(Delivery[Delivery City]))</f>
        <v>5</v>
      </c>
      <c r="D1488" s="1" t="s">
        <v>154</v>
      </c>
      <c r="E1488" s="2">
        <v>45170.493750000001</v>
      </c>
      <c r="F1488" s="1" t="s">
        <v>14</v>
      </c>
      <c r="G1488" s="1" t="s">
        <v>97</v>
      </c>
      <c r="H1488" s="20">
        <f>IFERROR(Delivery[[#This Row],[Delivery Time (min)]]/COUNTIFS(Delivery[Driver ID],Delivery[[#This Row],[Driver ID]]),"")</f>
        <v>13.1875</v>
      </c>
      <c r="I1488" s="17" t="str">
        <f>IFERROR((IF(COUNTIFS(Delivery[Driver ID], Delivery[[#This Row],[Driver ID]]) &lt; 16, "Under Utilized","Utilized")), "")</f>
        <v>Utilized</v>
      </c>
      <c r="J1488" s="1" t="s">
        <v>16</v>
      </c>
      <c r="K1488" s="1" t="s">
        <v>47</v>
      </c>
      <c r="L1488" s="1">
        <v>211</v>
      </c>
      <c r="M1488" s="1">
        <v>26</v>
      </c>
      <c r="N1488" s="1">
        <f>Delivery[[#This Row],[Delivery Time (min)]]-Delivery[[#This Row],[Delays (min)]]</f>
        <v>185</v>
      </c>
      <c r="O1488" s="1" t="str">
        <f>IF(Delivery[[#This Row],[Delays (min)]]&gt;0,"Delayed", "On time")</f>
        <v>Delayed</v>
      </c>
      <c r="P1488" s="1" t="str">
        <f>IF(Delivery[[#This Row],[Delays (min)]]&gt;15, "Extremely Delayed", IF(Delivery[[#This Row],[Delays (min)]]=0, "On time",  "Delayed"))</f>
        <v>Extremely Delayed</v>
      </c>
      <c r="Q1488" s="1">
        <f>COUNTA(_xlfn.UNIQUE(Delivery[Driver ID]))</f>
        <v>100</v>
      </c>
      <c r="R1488" s="1" t="s">
        <v>25</v>
      </c>
      <c r="S1488" s="1">
        <f>COUNTA(_xlfn.UNIQUE(Delivery[Route]))</f>
        <v>5</v>
      </c>
      <c r="T1488" s="1" t="s">
        <v>32</v>
      </c>
      <c r="U1488" s="1" t="s">
        <v>27</v>
      </c>
      <c r="V1488" s="1" t="s">
        <v>41</v>
      </c>
      <c r="W1488" s="2">
        <v>45170.689583333333</v>
      </c>
    </row>
    <row r="1489" spans="1:23" ht="15.75" customHeight="1" x14ac:dyDescent="0.35">
      <c r="A1489" s="1">
        <v>2488</v>
      </c>
      <c r="B1489" s="1" t="s">
        <v>1448</v>
      </c>
      <c r="C1489" s="1">
        <f>COUNTA(_xlfn.UNIQUE(Delivery[Delivery City]))</f>
        <v>5</v>
      </c>
      <c r="D1489" s="1" t="s">
        <v>156</v>
      </c>
      <c r="E1489" s="2">
        <v>45175.361111111109</v>
      </c>
      <c r="F1489" s="1" t="s">
        <v>38</v>
      </c>
      <c r="G1489" s="1" t="s">
        <v>117</v>
      </c>
      <c r="H1489" s="20">
        <f>IFERROR(Delivery[[#This Row],[Delivery Time (min)]]/COUNTIFS(Delivery[Driver ID],Delivery[[#This Row],[Driver ID]]),"")</f>
        <v>9.0526315789473681</v>
      </c>
      <c r="I1489" s="17" t="str">
        <f>IFERROR((IF(COUNTIFS(Delivery[Driver ID], Delivery[[#This Row],[Driver ID]]) &lt; 16, "Under Utilized","Utilized")), "")</f>
        <v>Utilized</v>
      </c>
      <c r="J1489" s="1" t="s">
        <v>23</v>
      </c>
      <c r="K1489" s="1" t="s">
        <v>17</v>
      </c>
      <c r="L1489" s="1">
        <v>172</v>
      </c>
      <c r="M1489" s="1">
        <v>11</v>
      </c>
      <c r="N1489" s="1">
        <f>Delivery[[#This Row],[Delivery Time (min)]]-Delivery[[#This Row],[Delays (min)]]</f>
        <v>161</v>
      </c>
      <c r="O1489" s="1" t="str">
        <f>IF(Delivery[[#This Row],[Delays (min)]]&gt;0,"Delayed", "On time")</f>
        <v>Delayed</v>
      </c>
      <c r="P1489" s="1" t="str">
        <f>IF(Delivery[[#This Row],[Delays (min)]]&gt;15, "Extremely Delayed", IF(Delivery[[#This Row],[Delays (min)]]=0, "On time",  "Delayed"))</f>
        <v>Delayed</v>
      </c>
      <c r="Q1489" s="1">
        <f>COUNTA(_xlfn.UNIQUE(Delivery[Driver ID]))</f>
        <v>100</v>
      </c>
      <c r="R1489" s="1" t="s">
        <v>18</v>
      </c>
      <c r="S1489" s="1">
        <f>COUNTA(_xlfn.UNIQUE(Delivery[Route]))</f>
        <v>5</v>
      </c>
      <c r="T1489" s="1" t="s">
        <v>32</v>
      </c>
      <c r="U1489" s="1" t="s">
        <v>27</v>
      </c>
      <c r="V1489" s="1" t="s">
        <v>21</v>
      </c>
      <c r="W1489" s="2">
        <v>45170.553472222222</v>
      </c>
    </row>
    <row r="1490" spans="1:23" ht="15.75" customHeight="1" x14ac:dyDescent="0.35">
      <c r="A1490" s="1">
        <v>2489</v>
      </c>
      <c r="B1490" s="1" t="s">
        <v>450</v>
      </c>
      <c r="C1490" s="1">
        <f>COUNTA(_xlfn.UNIQUE(Delivery[Delivery City]))</f>
        <v>5</v>
      </c>
      <c r="D1490" s="1" t="s">
        <v>154</v>
      </c>
      <c r="E1490" s="2">
        <v>45176.680555555555</v>
      </c>
      <c r="F1490" s="1" t="s">
        <v>14</v>
      </c>
      <c r="G1490" s="1" t="s">
        <v>39</v>
      </c>
      <c r="H1490" s="20">
        <f>IFERROR(Delivery[[#This Row],[Delivery Time (min)]]/COUNTIFS(Delivery[Driver ID],Delivery[[#This Row],[Driver ID]]),"")</f>
        <v>4.5999999999999996</v>
      </c>
      <c r="I1490" s="17" t="str">
        <f>IFERROR((IF(COUNTIFS(Delivery[Driver ID], Delivery[[#This Row],[Driver ID]]) &lt; 16, "Under Utilized","Utilized")), "")</f>
        <v>Utilized</v>
      </c>
      <c r="J1490" s="1" t="s">
        <v>23</v>
      </c>
      <c r="K1490" s="1" t="s">
        <v>35</v>
      </c>
      <c r="L1490" s="1">
        <v>92</v>
      </c>
      <c r="M1490" s="1">
        <v>29</v>
      </c>
      <c r="N1490" s="1">
        <f>Delivery[[#This Row],[Delivery Time (min)]]-Delivery[[#This Row],[Delays (min)]]</f>
        <v>63</v>
      </c>
      <c r="O1490" s="1" t="str">
        <f>IF(Delivery[[#This Row],[Delays (min)]]&gt;0,"Delayed", "On time")</f>
        <v>Delayed</v>
      </c>
      <c r="P1490" s="1" t="str">
        <f>IF(Delivery[[#This Row],[Delays (min)]]&gt;15, "Extremely Delayed", IF(Delivery[[#This Row],[Delays (min)]]=0, "On time",  "Delayed"))</f>
        <v>Extremely Delayed</v>
      </c>
      <c r="Q1490" s="1">
        <f>COUNTA(_xlfn.UNIQUE(Delivery[Driver ID]))</f>
        <v>100</v>
      </c>
      <c r="R1490" s="1" t="s">
        <v>25</v>
      </c>
      <c r="S1490" s="1">
        <f>COUNTA(_xlfn.UNIQUE(Delivery[Route]))</f>
        <v>5</v>
      </c>
      <c r="T1490" s="1" t="s">
        <v>19</v>
      </c>
      <c r="U1490" s="1" t="s">
        <v>36</v>
      </c>
      <c r="V1490" s="1" t="s">
        <v>37</v>
      </c>
      <c r="W1490" s="2">
        <v>45170.386111111111</v>
      </c>
    </row>
    <row r="1491" spans="1:23" ht="15.75" customHeight="1" x14ac:dyDescent="0.35">
      <c r="A1491" s="1">
        <v>2490</v>
      </c>
      <c r="B1491" s="1" t="s">
        <v>1449</v>
      </c>
      <c r="C1491" s="1">
        <f>COUNTA(_xlfn.UNIQUE(Delivery[Delivery City]))</f>
        <v>5</v>
      </c>
      <c r="D1491" s="1" t="s">
        <v>154</v>
      </c>
      <c r="E1491" s="2">
        <v>45174.390972222223</v>
      </c>
      <c r="F1491" s="1" t="s">
        <v>14</v>
      </c>
      <c r="G1491" s="1" t="s">
        <v>98</v>
      </c>
      <c r="H1491" s="20">
        <f>IFERROR(Delivery[[#This Row],[Delivery Time (min)]]/COUNTIFS(Delivery[Driver ID],Delivery[[#This Row],[Driver ID]]),"")</f>
        <v>6.0588235294117645</v>
      </c>
      <c r="I1491" s="17" t="str">
        <f>IFERROR((IF(COUNTIFS(Delivery[Driver ID], Delivery[[#This Row],[Driver ID]]) &lt; 16, "Under Utilized","Utilized")), "")</f>
        <v>Utilized</v>
      </c>
      <c r="J1491" s="1" t="s">
        <v>16</v>
      </c>
      <c r="K1491" s="1" t="s">
        <v>17</v>
      </c>
      <c r="L1491" s="1">
        <v>103</v>
      </c>
      <c r="M1491" s="1">
        <v>4</v>
      </c>
      <c r="N1491" s="1">
        <f>Delivery[[#This Row],[Delivery Time (min)]]-Delivery[[#This Row],[Delays (min)]]</f>
        <v>99</v>
      </c>
      <c r="O1491" s="1" t="str">
        <f>IF(Delivery[[#This Row],[Delays (min)]]&gt;0,"Delayed", "On time")</f>
        <v>Delayed</v>
      </c>
      <c r="P1491" s="1" t="str">
        <f>IF(Delivery[[#This Row],[Delays (min)]]&gt;15, "Extremely Delayed", IF(Delivery[[#This Row],[Delays (min)]]=0, "On time",  "Delayed"))</f>
        <v>Delayed</v>
      </c>
      <c r="Q1491" s="1">
        <f>COUNTA(_xlfn.UNIQUE(Delivery[Driver ID]))</f>
        <v>100</v>
      </c>
      <c r="R1491" s="1" t="s">
        <v>30</v>
      </c>
      <c r="S1491" s="1">
        <f>COUNTA(_xlfn.UNIQUE(Delivery[Route]))</f>
        <v>5</v>
      </c>
      <c r="T1491" s="1" t="s">
        <v>26</v>
      </c>
      <c r="U1491" s="1" t="s">
        <v>36</v>
      </c>
      <c r="V1491" s="1" t="s">
        <v>37</v>
      </c>
      <c r="W1491" s="2">
        <v>45170.50277777778</v>
      </c>
    </row>
    <row r="1492" spans="1:23" ht="15.75" customHeight="1" x14ac:dyDescent="0.35">
      <c r="A1492" s="1">
        <v>2491</v>
      </c>
      <c r="B1492" s="1" t="s">
        <v>1450</v>
      </c>
      <c r="C1492" s="1">
        <f>COUNTA(_xlfn.UNIQUE(Delivery[Delivery City]))</f>
        <v>5</v>
      </c>
      <c r="D1492" s="1" t="s">
        <v>156</v>
      </c>
      <c r="E1492" s="2">
        <v>45173.654166666667</v>
      </c>
      <c r="F1492" s="1" t="s">
        <v>14</v>
      </c>
      <c r="G1492" s="1" t="s">
        <v>78</v>
      </c>
      <c r="H1492" s="20">
        <f>IFERROR(Delivery[[#This Row],[Delivery Time (min)]]/COUNTIFS(Delivery[Driver ID],Delivery[[#This Row],[Driver ID]]),"")</f>
        <v>5.666666666666667</v>
      </c>
      <c r="I1492" s="17" t="str">
        <f>IFERROR((IF(COUNTIFS(Delivery[Driver ID], Delivery[[#This Row],[Driver ID]]) &lt; 16, "Under Utilized","Utilized")), "")</f>
        <v>Utilized</v>
      </c>
      <c r="J1492" s="1" t="s">
        <v>34</v>
      </c>
      <c r="K1492" s="1" t="s">
        <v>17</v>
      </c>
      <c r="L1492" s="1">
        <v>119</v>
      </c>
      <c r="M1492" s="1">
        <v>17</v>
      </c>
      <c r="N1492" s="1">
        <f>Delivery[[#This Row],[Delivery Time (min)]]-Delivery[[#This Row],[Delays (min)]]</f>
        <v>102</v>
      </c>
      <c r="O1492" s="1" t="str">
        <f>IF(Delivery[[#This Row],[Delays (min)]]&gt;0,"Delayed", "On time")</f>
        <v>Delayed</v>
      </c>
      <c r="P1492" s="1" t="str">
        <f>IF(Delivery[[#This Row],[Delays (min)]]&gt;15, "Extremely Delayed", IF(Delivery[[#This Row],[Delays (min)]]=0, "On time",  "Delayed"))</f>
        <v>Extremely Delayed</v>
      </c>
      <c r="Q1492" s="1">
        <f>COUNTA(_xlfn.UNIQUE(Delivery[Driver ID]))</f>
        <v>100</v>
      </c>
      <c r="R1492" s="1" t="s">
        <v>25</v>
      </c>
      <c r="S1492" s="1">
        <f>COUNTA(_xlfn.UNIQUE(Delivery[Route]))</f>
        <v>5</v>
      </c>
      <c r="T1492" s="1" t="s">
        <v>26</v>
      </c>
      <c r="U1492" s="1" t="s">
        <v>27</v>
      </c>
      <c r="V1492" s="1" t="s">
        <v>21</v>
      </c>
      <c r="W1492" s="2">
        <v>45170.383333333331</v>
      </c>
    </row>
    <row r="1493" spans="1:23" ht="15.75" customHeight="1" x14ac:dyDescent="0.35">
      <c r="A1493" s="1">
        <v>2492</v>
      </c>
      <c r="B1493" s="1" t="s">
        <v>1451</v>
      </c>
      <c r="C1493" s="1">
        <f>COUNTA(_xlfn.UNIQUE(Delivery[Delivery City]))</f>
        <v>5</v>
      </c>
      <c r="D1493" s="1" t="s">
        <v>154</v>
      </c>
      <c r="E1493" s="2">
        <v>45175.40347222222</v>
      </c>
      <c r="F1493" s="1" t="s">
        <v>38</v>
      </c>
      <c r="G1493" s="1" t="s">
        <v>119</v>
      </c>
      <c r="H1493" s="20">
        <f>IFERROR(Delivery[[#This Row],[Delivery Time (min)]]/COUNTIFS(Delivery[Driver ID],Delivery[[#This Row],[Driver ID]]),"")</f>
        <v>14.428571428571429</v>
      </c>
      <c r="I1493" s="17" t="str">
        <f>IFERROR((IF(COUNTIFS(Delivery[Driver ID], Delivery[[#This Row],[Driver ID]]) &lt; 16, "Under Utilized","Utilized")), "")</f>
        <v>Under Utilized</v>
      </c>
      <c r="J1493" s="1" t="s">
        <v>16</v>
      </c>
      <c r="K1493" s="1" t="s">
        <v>29</v>
      </c>
      <c r="L1493" s="1">
        <v>202</v>
      </c>
      <c r="M1493" s="1">
        <v>0</v>
      </c>
      <c r="N1493" s="1">
        <f>Delivery[[#This Row],[Delivery Time (min)]]-Delivery[[#This Row],[Delays (min)]]</f>
        <v>202</v>
      </c>
      <c r="O1493" s="1" t="str">
        <f>IF(Delivery[[#This Row],[Delays (min)]]&gt;0,"Delayed", "On time")</f>
        <v>On time</v>
      </c>
      <c r="P1493" s="1" t="str">
        <f>IF(Delivery[[#This Row],[Delays (min)]]&gt;15, "Extremely Delayed", IF(Delivery[[#This Row],[Delays (min)]]=0, "On time",  "Delayed"))</f>
        <v>On time</v>
      </c>
      <c r="Q1493" s="1">
        <f>COUNTA(_xlfn.UNIQUE(Delivery[Driver ID]))</f>
        <v>100</v>
      </c>
      <c r="R1493" s="1" t="s">
        <v>25</v>
      </c>
      <c r="S1493" s="1">
        <f>COUNTA(_xlfn.UNIQUE(Delivery[Route]))</f>
        <v>5</v>
      </c>
      <c r="T1493" s="1" t="s">
        <v>32</v>
      </c>
      <c r="U1493" s="1" t="s">
        <v>36</v>
      </c>
      <c r="V1493" s="1" t="s">
        <v>41</v>
      </c>
      <c r="W1493" s="2">
        <v>45170.449305555558</v>
      </c>
    </row>
    <row r="1494" spans="1:23" ht="15.75" customHeight="1" x14ac:dyDescent="0.35">
      <c r="A1494" s="1">
        <v>2493</v>
      </c>
      <c r="B1494" s="1" t="s">
        <v>1452</v>
      </c>
      <c r="C1494" s="1">
        <f>COUNTA(_xlfn.UNIQUE(Delivery[Delivery City]))</f>
        <v>5</v>
      </c>
      <c r="D1494" s="1" t="s">
        <v>159</v>
      </c>
      <c r="E1494" s="2">
        <v>45176.619444444441</v>
      </c>
      <c r="F1494" s="1" t="s">
        <v>38</v>
      </c>
      <c r="G1494" s="1" t="s">
        <v>100</v>
      </c>
      <c r="H1494" s="20">
        <f>IFERROR(Delivery[[#This Row],[Delivery Time (min)]]/COUNTIFS(Delivery[Driver ID],Delivery[[#This Row],[Driver ID]]),"")</f>
        <v>8</v>
      </c>
      <c r="I1494" s="17" t="str">
        <f>IFERROR((IF(COUNTIFS(Delivery[Driver ID], Delivery[[#This Row],[Driver ID]]) &lt; 16, "Under Utilized","Utilized")), "")</f>
        <v>Under Utilized</v>
      </c>
      <c r="J1494" s="1" t="s">
        <v>34</v>
      </c>
      <c r="K1494" s="1" t="s">
        <v>35</v>
      </c>
      <c r="L1494" s="1">
        <v>104</v>
      </c>
      <c r="M1494" s="1">
        <v>2</v>
      </c>
      <c r="N1494" s="1">
        <f>Delivery[[#This Row],[Delivery Time (min)]]-Delivery[[#This Row],[Delays (min)]]</f>
        <v>102</v>
      </c>
      <c r="O1494" s="1" t="str">
        <f>IF(Delivery[[#This Row],[Delays (min)]]&gt;0,"Delayed", "On time")</f>
        <v>Delayed</v>
      </c>
      <c r="P1494" s="1" t="str">
        <f>IF(Delivery[[#This Row],[Delays (min)]]&gt;15, "Extremely Delayed", IF(Delivery[[#This Row],[Delays (min)]]=0, "On time",  "Delayed"))</f>
        <v>Delayed</v>
      </c>
      <c r="Q1494" s="1">
        <f>COUNTA(_xlfn.UNIQUE(Delivery[Driver ID]))</f>
        <v>100</v>
      </c>
      <c r="R1494" s="1" t="s">
        <v>25</v>
      </c>
      <c r="S1494" s="1">
        <f>COUNTA(_xlfn.UNIQUE(Delivery[Route]))</f>
        <v>5</v>
      </c>
      <c r="T1494" s="1" t="s">
        <v>43</v>
      </c>
      <c r="U1494" s="1" t="s">
        <v>36</v>
      </c>
      <c r="V1494" s="1" t="s">
        <v>21</v>
      </c>
      <c r="W1494" s="2">
        <v>45170.475694444445</v>
      </c>
    </row>
    <row r="1495" spans="1:23" ht="15.75" customHeight="1" x14ac:dyDescent="0.35">
      <c r="A1495" s="1">
        <v>2494</v>
      </c>
      <c r="B1495" s="1" t="s">
        <v>177</v>
      </c>
      <c r="C1495" s="1">
        <f>COUNTA(_xlfn.UNIQUE(Delivery[Delivery City]))</f>
        <v>5</v>
      </c>
      <c r="D1495" s="1" t="s">
        <v>159</v>
      </c>
      <c r="E1495" s="2">
        <v>45177.484027777777</v>
      </c>
      <c r="F1495" s="1" t="s">
        <v>14</v>
      </c>
      <c r="G1495" s="1" t="s">
        <v>127</v>
      </c>
      <c r="H1495" s="20">
        <f>IFERROR(Delivery[[#This Row],[Delivery Time (min)]]/COUNTIFS(Delivery[Driver ID],Delivery[[#This Row],[Driver ID]]),"")</f>
        <v>4.7333333333333334</v>
      </c>
      <c r="I1495" s="17" t="str">
        <f>IFERROR((IF(COUNTIFS(Delivery[Driver ID], Delivery[[#This Row],[Driver ID]]) &lt; 16, "Under Utilized","Utilized")), "")</f>
        <v>Under Utilized</v>
      </c>
      <c r="J1495" s="1" t="s">
        <v>23</v>
      </c>
      <c r="K1495" s="1" t="s">
        <v>24</v>
      </c>
      <c r="L1495" s="1">
        <v>71</v>
      </c>
      <c r="M1495" s="1">
        <v>3</v>
      </c>
      <c r="N1495" s="1">
        <f>Delivery[[#This Row],[Delivery Time (min)]]-Delivery[[#This Row],[Delays (min)]]</f>
        <v>68</v>
      </c>
      <c r="O1495" s="1" t="str">
        <f>IF(Delivery[[#This Row],[Delays (min)]]&gt;0,"Delayed", "On time")</f>
        <v>Delayed</v>
      </c>
      <c r="P1495" s="1" t="str">
        <f>IF(Delivery[[#This Row],[Delays (min)]]&gt;15, "Extremely Delayed", IF(Delivery[[#This Row],[Delays (min)]]=0, "On time",  "Delayed"))</f>
        <v>Delayed</v>
      </c>
      <c r="Q1495" s="1">
        <f>COUNTA(_xlfn.UNIQUE(Delivery[Driver ID]))</f>
        <v>100</v>
      </c>
      <c r="R1495" s="1" t="s">
        <v>18</v>
      </c>
      <c r="S1495" s="1">
        <f>COUNTA(_xlfn.UNIQUE(Delivery[Route]))</f>
        <v>5</v>
      </c>
      <c r="T1495" s="1" t="s">
        <v>43</v>
      </c>
      <c r="U1495" s="1" t="s">
        <v>36</v>
      </c>
      <c r="V1495" s="1" t="s">
        <v>41</v>
      </c>
      <c r="W1495" s="2">
        <v>45170.530555555553</v>
      </c>
    </row>
    <row r="1496" spans="1:23" ht="15.75" customHeight="1" x14ac:dyDescent="0.35">
      <c r="A1496" s="1">
        <v>2495</v>
      </c>
      <c r="B1496" s="1" t="s">
        <v>585</v>
      </c>
      <c r="C1496" s="1">
        <f>COUNTA(_xlfn.UNIQUE(Delivery[Delivery City]))</f>
        <v>5</v>
      </c>
      <c r="D1496" s="1" t="s">
        <v>154</v>
      </c>
      <c r="E1496" s="2">
        <v>45175.431944444441</v>
      </c>
      <c r="F1496" s="1" t="s">
        <v>14</v>
      </c>
      <c r="G1496" s="1" t="s">
        <v>80</v>
      </c>
      <c r="H1496" s="20">
        <f>IFERROR(Delivery[[#This Row],[Delivery Time (min)]]/COUNTIFS(Delivery[Driver ID],Delivery[[#This Row],[Driver ID]]),"")</f>
        <v>15.066666666666666</v>
      </c>
      <c r="I1496" s="17" t="str">
        <f>IFERROR((IF(COUNTIFS(Delivery[Driver ID], Delivery[[#This Row],[Driver ID]]) &lt; 16, "Under Utilized","Utilized")), "")</f>
        <v>Under Utilized</v>
      </c>
      <c r="J1496" s="1" t="s">
        <v>16</v>
      </c>
      <c r="K1496" s="1" t="s">
        <v>29</v>
      </c>
      <c r="L1496" s="1">
        <v>226</v>
      </c>
      <c r="M1496" s="1">
        <v>8</v>
      </c>
      <c r="N1496" s="1">
        <f>Delivery[[#This Row],[Delivery Time (min)]]-Delivery[[#This Row],[Delays (min)]]</f>
        <v>218</v>
      </c>
      <c r="O1496" s="1" t="str">
        <f>IF(Delivery[[#This Row],[Delays (min)]]&gt;0,"Delayed", "On time")</f>
        <v>Delayed</v>
      </c>
      <c r="P1496" s="1" t="str">
        <f>IF(Delivery[[#This Row],[Delays (min)]]&gt;15, "Extremely Delayed", IF(Delivery[[#This Row],[Delays (min)]]=0, "On time",  "Delayed"))</f>
        <v>Delayed</v>
      </c>
      <c r="Q1496" s="1">
        <f>COUNTA(_xlfn.UNIQUE(Delivery[Driver ID]))</f>
        <v>100</v>
      </c>
      <c r="R1496" s="1" t="s">
        <v>25</v>
      </c>
      <c r="S1496" s="1">
        <f>COUNTA(_xlfn.UNIQUE(Delivery[Route]))</f>
        <v>5</v>
      </c>
      <c r="T1496" s="1" t="s">
        <v>43</v>
      </c>
      <c r="U1496" s="1" t="s">
        <v>27</v>
      </c>
      <c r="V1496" s="1" t="s">
        <v>21</v>
      </c>
      <c r="W1496" s="2">
        <v>45170.65</v>
      </c>
    </row>
    <row r="1497" spans="1:23" ht="15.75" customHeight="1" x14ac:dyDescent="0.35">
      <c r="A1497" s="1">
        <v>2496</v>
      </c>
      <c r="B1497" s="1" t="s">
        <v>1453</v>
      </c>
      <c r="C1497" s="1">
        <f>COUNTA(_xlfn.UNIQUE(Delivery[Delivery City]))</f>
        <v>5</v>
      </c>
      <c r="D1497" s="1" t="s">
        <v>154</v>
      </c>
      <c r="E1497" s="2">
        <v>45176.379166666666</v>
      </c>
      <c r="F1497" s="1" t="s">
        <v>38</v>
      </c>
      <c r="G1497" s="1" t="s">
        <v>88</v>
      </c>
      <c r="H1497" s="20">
        <f>IFERROR(Delivery[[#This Row],[Delivery Time (min)]]/COUNTIFS(Delivery[Driver ID],Delivery[[#This Row],[Driver ID]]),"")</f>
        <v>14.2</v>
      </c>
      <c r="I1497" s="17" t="str">
        <f>IFERROR((IF(COUNTIFS(Delivery[Driver ID], Delivery[[#This Row],[Driver ID]]) &lt; 16, "Under Utilized","Utilized")), "")</f>
        <v>Under Utilized</v>
      </c>
      <c r="J1497" s="1" t="s">
        <v>23</v>
      </c>
      <c r="K1497" s="1" t="s">
        <v>17</v>
      </c>
      <c r="L1497" s="1">
        <v>213</v>
      </c>
      <c r="M1497" s="1">
        <v>18</v>
      </c>
      <c r="N1497" s="1">
        <f>Delivery[[#This Row],[Delivery Time (min)]]-Delivery[[#This Row],[Delays (min)]]</f>
        <v>195</v>
      </c>
      <c r="O1497" s="1" t="str">
        <f>IF(Delivery[[#This Row],[Delays (min)]]&gt;0,"Delayed", "On time")</f>
        <v>Delayed</v>
      </c>
      <c r="P1497" s="1" t="str">
        <f>IF(Delivery[[#This Row],[Delays (min)]]&gt;15, "Extremely Delayed", IF(Delivery[[#This Row],[Delays (min)]]=0, "On time",  "Delayed"))</f>
        <v>Extremely Delayed</v>
      </c>
      <c r="Q1497" s="1">
        <f>COUNTA(_xlfn.UNIQUE(Delivery[Driver ID]))</f>
        <v>100</v>
      </c>
      <c r="R1497" s="1" t="s">
        <v>25</v>
      </c>
      <c r="S1497" s="1">
        <f>COUNTA(_xlfn.UNIQUE(Delivery[Route]))</f>
        <v>5</v>
      </c>
      <c r="T1497" s="1" t="s">
        <v>19</v>
      </c>
      <c r="U1497" s="1" t="s">
        <v>36</v>
      </c>
      <c r="V1497" s="1" t="s">
        <v>37</v>
      </c>
      <c r="W1497" s="2">
        <v>45170.630555555559</v>
      </c>
    </row>
    <row r="1498" spans="1:23" ht="15.75" customHeight="1" x14ac:dyDescent="0.35">
      <c r="A1498" s="1">
        <v>2497</v>
      </c>
      <c r="B1498" s="1" t="s">
        <v>1454</v>
      </c>
      <c r="C1498" s="1">
        <f>COUNTA(_xlfn.UNIQUE(Delivery[Delivery City]))</f>
        <v>5</v>
      </c>
      <c r="D1498" s="1" t="s">
        <v>156</v>
      </c>
      <c r="E1498" s="2">
        <v>45176.510416666664</v>
      </c>
      <c r="F1498" s="1" t="s">
        <v>38</v>
      </c>
      <c r="G1498" s="1" t="s">
        <v>135</v>
      </c>
      <c r="H1498" s="20">
        <f>IFERROR(Delivery[[#This Row],[Delivery Time (min)]]/COUNTIFS(Delivery[Driver ID],Delivery[[#This Row],[Driver ID]]),"")</f>
        <v>11.833333333333334</v>
      </c>
      <c r="I1498" s="17" t="str">
        <f>IFERROR((IF(COUNTIFS(Delivery[Driver ID], Delivery[[#This Row],[Driver ID]]) &lt; 16, "Under Utilized","Utilized")), "")</f>
        <v>Under Utilized</v>
      </c>
      <c r="J1498" s="1" t="s">
        <v>16</v>
      </c>
      <c r="K1498" s="1" t="s">
        <v>17</v>
      </c>
      <c r="L1498" s="1">
        <v>142</v>
      </c>
      <c r="M1498" s="1">
        <v>21</v>
      </c>
      <c r="N1498" s="1">
        <f>Delivery[[#This Row],[Delivery Time (min)]]-Delivery[[#This Row],[Delays (min)]]</f>
        <v>121</v>
      </c>
      <c r="O1498" s="1" t="str">
        <f>IF(Delivery[[#This Row],[Delays (min)]]&gt;0,"Delayed", "On time")</f>
        <v>Delayed</v>
      </c>
      <c r="P1498" s="1" t="str">
        <f>IF(Delivery[[#This Row],[Delays (min)]]&gt;15, "Extremely Delayed", IF(Delivery[[#This Row],[Delays (min)]]=0, "On time",  "Delayed"))</f>
        <v>Extremely Delayed</v>
      </c>
      <c r="Q1498" s="1">
        <f>COUNTA(_xlfn.UNIQUE(Delivery[Driver ID]))</f>
        <v>100</v>
      </c>
      <c r="R1498" s="1" t="s">
        <v>30</v>
      </c>
      <c r="S1498" s="1">
        <f>COUNTA(_xlfn.UNIQUE(Delivery[Route]))</f>
        <v>5</v>
      </c>
      <c r="T1498" s="1" t="s">
        <v>19</v>
      </c>
      <c r="U1498" s="1" t="s">
        <v>36</v>
      </c>
      <c r="V1498" s="1" t="s">
        <v>21</v>
      </c>
      <c r="W1498" s="2">
        <v>45170.57708333333</v>
      </c>
    </row>
    <row r="1499" spans="1:23" ht="15.75" customHeight="1" x14ac:dyDescent="0.35">
      <c r="A1499" s="1">
        <v>2498</v>
      </c>
      <c r="B1499" s="1" t="s">
        <v>1455</v>
      </c>
      <c r="C1499" s="1">
        <f>COUNTA(_xlfn.UNIQUE(Delivery[Delivery City]))</f>
        <v>5</v>
      </c>
      <c r="D1499" s="1" t="s">
        <v>150</v>
      </c>
      <c r="E1499" s="2">
        <v>45172.362500000003</v>
      </c>
      <c r="F1499" s="1" t="s">
        <v>38</v>
      </c>
      <c r="G1499" s="1" t="s">
        <v>115</v>
      </c>
      <c r="H1499" s="20">
        <f>IFERROR(Delivery[[#This Row],[Delivery Time (min)]]/COUNTIFS(Delivery[Driver ID],Delivery[[#This Row],[Driver ID]]),"")</f>
        <v>4.5555555555555554</v>
      </c>
      <c r="I1499" s="17" t="str">
        <f>IFERROR((IF(COUNTIFS(Delivery[Driver ID], Delivery[[#This Row],[Driver ID]]) &lt; 16, "Under Utilized","Utilized")), "")</f>
        <v>Utilized</v>
      </c>
      <c r="J1499" s="1" t="s">
        <v>34</v>
      </c>
      <c r="K1499" s="1" t="s">
        <v>24</v>
      </c>
      <c r="L1499" s="1">
        <v>82</v>
      </c>
      <c r="M1499" s="1">
        <v>16</v>
      </c>
      <c r="N1499" s="1">
        <f>Delivery[[#This Row],[Delivery Time (min)]]-Delivery[[#This Row],[Delays (min)]]</f>
        <v>66</v>
      </c>
      <c r="O1499" s="1" t="str">
        <f>IF(Delivery[[#This Row],[Delays (min)]]&gt;0,"Delayed", "On time")</f>
        <v>Delayed</v>
      </c>
      <c r="P1499" s="1" t="str">
        <f>IF(Delivery[[#This Row],[Delays (min)]]&gt;15, "Extremely Delayed", IF(Delivery[[#This Row],[Delays (min)]]=0, "On time",  "Delayed"))</f>
        <v>Extremely Delayed</v>
      </c>
      <c r="Q1499" s="1">
        <f>COUNTA(_xlfn.UNIQUE(Delivery[Driver ID]))</f>
        <v>100</v>
      </c>
      <c r="R1499" s="1" t="s">
        <v>25</v>
      </c>
      <c r="S1499" s="1">
        <f>COUNTA(_xlfn.UNIQUE(Delivery[Route]))</f>
        <v>5</v>
      </c>
      <c r="T1499" s="1" t="s">
        <v>26</v>
      </c>
      <c r="U1499" s="1" t="s">
        <v>27</v>
      </c>
      <c r="V1499" s="1" t="s">
        <v>41</v>
      </c>
      <c r="W1499" s="2">
        <v>45170.37222222222</v>
      </c>
    </row>
    <row r="1500" spans="1:23" ht="15.75" customHeight="1" x14ac:dyDescent="0.35">
      <c r="A1500" s="1">
        <v>2499</v>
      </c>
      <c r="B1500" s="1" t="s">
        <v>1456</v>
      </c>
      <c r="C1500" s="1">
        <f>COUNTA(_xlfn.UNIQUE(Delivery[Delivery City]))</f>
        <v>5</v>
      </c>
      <c r="D1500" s="1" t="s">
        <v>150</v>
      </c>
      <c r="E1500" s="2">
        <v>45173.706944444442</v>
      </c>
      <c r="F1500" s="1" t="s">
        <v>38</v>
      </c>
      <c r="G1500" s="1" t="s">
        <v>103</v>
      </c>
      <c r="H1500" s="20">
        <f>IFERROR(Delivery[[#This Row],[Delivery Time (min)]]/COUNTIFS(Delivery[Driver ID],Delivery[[#This Row],[Driver ID]]),"")</f>
        <v>7.05</v>
      </c>
      <c r="I1500" s="17" t="str">
        <f>IFERROR((IF(COUNTIFS(Delivery[Driver ID], Delivery[[#This Row],[Driver ID]]) &lt; 16, "Under Utilized","Utilized")), "")</f>
        <v>Utilized</v>
      </c>
      <c r="J1500" s="1" t="s">
        <v>23</v>
      </c>
      <c r="K1500" s="1" t="s">
        <v>47</v>
      </c>
      <c r="L1500" s="1">
        <v>141</v>
      </c>
      <c r="M1500" s="1">
        <v>7</v>
      </c>
      <c r="N1500" s="1">
        <f>Delivery[[#This Row],[Delivery Time (min)]]-Delivery[[#This Row],[Delays (min)]]</f>
        <v>134</v>
      </c>
      <c r="O1500" s="1" t="str">
        <f>IF(Delivery[[#This Row],[Delays (min)]]&gt;0,"Delayed", "On time")</f>
        <v>Delayed</v>
      </c>
      <c r="P1500" s="1" t="str">
        <f>IF(Delivery[[#This Row],[Delays (min)]]&gt;15, "Extremely Delayed", IF(Delivery[[#This Row],[Delays (min)]]=0, "On time",  "Delayed"))</f>
        <v>Delayed</v>
      </c>
      <c r="Q1500" s="1">
        <f>COUNTA(_xlfn.UNIQUE(Delivery[Driver ID]))</f>
        <v>100</v>
      </c>
      <c r="R1500" s="1" t="s">
        <v>30</v>
      </c>
      <c r="S1500" s="1">
        <f>COUNTA(_xlfn.UNIQUE(Delivery[Route]))</f>
        <v>5</v>
      </c>
      <c r="T1500" s="1" t="s">
        <v>19</v>
      </c>
      <c r="U1500" s="1" t="s">
        <v>27</v>
      </c>
      <c r="V1500" s="1" t="s">
        <v>41</v>
      </c>
      <c r="W1500" s="2">
        <v>45170.657638888886</v>
      </c>
    </row>
    <row r="1501" spans="1:23" ht="15.75" customHeight="1" x14ac:dyDescent="0.35">
      <c r="A1501" s="1">
        <v>2500</v>
      </c>
      <c r="B1501" s="1" t="s">
        <v>1457</v>
      </c>
      <c r="C1501" s="1">
        <f>COUNTA(_xlfn.UNIQUE(Delivery[Delivery City]))</f>
        <v>5</v>
      </c>
      <c r="D1501" s="1" t="s">
        <v>156</v>
      </c>
      <c r="E1501" s="2">
        <v>45172.646527777775</v>
      </c>
      <c r="F1501" s="1" t="s">
        <v>14</v>
      </c>
      <c r="G1501" s="1" t="s">
        <v>117</v>
      </c>
      <c r="H1501" s="20">
        <f>IFERROR(Delivery[[#This Row],[Delivery Time (min)]]/COUNTIFS(Delivery[Driver ID],Delivery[[#This Row],[Driver ID]]),"")</f>
        <v>7.0526315789473681</v>
      </c>
      <c r="I1501" s="17" t="str">
        <f>IFERROR((IF(COUNTIFS(Delivery[Driver ID], Delivery[[#This Row],[Driver ID]]) &lt; 16, "Under Utilized","Utilized")), "")</f>
        <v>Utilized</v>
      </c>
      <c r="J1501" s="1" t="s">
        <v>23</v>
      </c>
      <c r="K1501" s="1" t="s">
        <v>29</v>
      </c>
      <c r="L1501" s="1">
        <v>134</v>
      </c>
      <c r="M1501" s="1">
        <v>23</v>
      </c>
      <c r="N1501" s="1">
        <f>Delivery[[#This Row],[Delivery Time (min)]]-Delivery[[#This Row],[Delays (min)]]</f>
        <v>111</v>
      </c>
      <c r="O1501" s="1" t="str">
        <f>IF(Delivery[[#This Row],[Delays (min)]]&gt;0,"Delayed", "On time")</f>
        <v>Delayed</v>
      </c>
      <c r="P1501" s="1" t="str">
        <f>IF(Delivery[[#This Row],[Delays (min)]]&gt;15, "Extremely Delayed", IF(Delivery[[#This Row],[Delays (min)]]=0, "On time",  "Delayed"))</f>
        <v>Extremely Delayed</v>
      </c>
      <c r="Q1501" s="1">
        <f>COUNTA(_xlfn.UNIQUE(Delivery[Driver ID]))</f>
        <v>100</v>
      </c>
      <c r="R1501" s="1" t="s">
        <v>30</v>
      </c>
      <c r="S1501" s="1">
        <f>COUNTA(_xlfn.UNIQUE(Delivery[Route]))</f>
        <v>5</v>
      </c>
      <c r="T1501" s="1" t="s">
        <v>40</v>
      </c>
      <c r="U1501" s="1" t="s">
        <v>20</v>
      </c>
      <c r="V1501" s="1" t="s">
        <v>41</v>
      </c>
      <c r="W1501" s="2">
        <v>45170.513888888891</v>
      </c>
    </row>
    <row r="1502" spans="1:23" ht="15" customHeight="1" x14ac:dyDescent="0.35">
      <c r="A1502" s="34"/>
      <c r="B1502" s="34"/>
      <c r="C1502" s="34"/>
      <c r="D1502" s="34"/>
      <c r="E1502" s="28"/>
      <c r="F1502" s="34"/>
      <c r="G1502" s="34"/>
      <c r="H1502" s="35"/>
      <c r="I1502" s="36"/>
      <c r="J1502" s="34"/>
      <c r="K1502" s="34"/>
      <c r="L1502" s="34"/>
      <c r="M1502" s="37">
        <f>SUBTOTAL(101,Delivery[Delays (min)])</f>
        <v>14.507333333333333</v>
      </c>
      <c r="N1502" s="34"/>
      <c r="O1502" s="34"/>
      <c r="P1502" s="34"/>
      <c r="Q1502" s="34"/>
      <c r="R1502" s="34"/>
      <c r="S1502" s="34"/>
      <c r="T1502" s="34"/>
      <c r="U1502" s="34"/>
      <c r="V1502" s="34"/>
      <c r="W1502" s="28"/>
    </row>
  </sheetData>
  <phoneticPr fontId="9" type="noConversion"/>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DCE63-DA25-4047-B798-01EAB214B47E}">
  <dimension ref="A1:Q1501"/>
  <sheetViews>
    <sheetView workbookViewId="0">
      <selection activeCell="L4" sqref="L4:L5"/>
    </sheetView>
  </sheetViews>
  <sheetFormatPr defaultColWidth="10.81640625" defaultRowHeight="14.5" x14ac:dyDescent="0.35"/>
  <cols>
    <col min="2" max="2" width="16.453125" customWidth="1"/>
    <col min="3" max="3" width="17.1796875" customWidth="1"/>
    <col min="4" max="4" width="14.1796875" style="7" bestFit="1" customWidth="1"/>
    <col min="5" max="5" width="16.81640625" style="10" customWidth="1"/>
    <col min="6" max="6" width="13" style="12" customWidth="1"/>
    <col min="8" max="8" width="12.81640625" style="12" customWidth="1"/>
    <col min="9" max="9" width="16.453125" customWidth="1"/>
    <col min="10" max="10" width="18.453125" customWidth="1"/>
    <col min="11" max="11" width="12.81640625" customWidth="1"/>
    <col min="12" max="12" width="18.6328125" customWidth="1"/>
    <col min="14" max="14" width="14.1796875" customWidth="1"/>
    <col min="15" max="15" width="16" customWidth="1"/>
    <col min="16" max="16" width="18.81640625" style="7" bestFit="1" customWidth="1"/>
    <col min="17" max="17" width="16.453125" style="10" customWidth="1"/>
  </cols>
  <sheetData>
    <row r="1" spans="1:17" x14ac:dyDescent="0.35">
      <c r="A1" s="1" t="s">
        <v>0</v>
      </c>
      <c r="B1" s="1" t="s">
        <v>1</v>
      </c>
      <c r="C1" s="4" t="s">
        <v>148</v>
      </c>
      <c r="D1" s="5" t="s">
        <v>147</v>
      </c>
      <c r="E1" s="8" t="s">
        <v>146</v>
      </c>
      <c r="F1" s="11" t="s">
        <v>3</v>
      </c>
      <c r="G1" s="1" t="s">
        <v>4</v>
      </c>
      <c r="H1" s="11" t="s">
        <v>5</v>
      </c>
      <c r="I1" s="1" t="s">
        <v>6</v>
      </c>
      <c r="J1" s="1" t="s">
        <v>7</v>
      </c>
      <c r="K1" s="1" t="s">
        <v>8</v>
      </c>
      <c r="L1" s="1" t="s">
        <v>9</v>
      </c>
      <c r="M1" s="1" t="s">
        <v>10</v>
      </c>
      <c r="N1" s="1" t="s">
        <v>11</v>
      </c>
      <c r="O1" s="1" t="s">
        <v>12</v>
      </c>
      <c r="P1" s="5" t="s">
        <v>1458</v>
      </c>
      <c r="Q1" s="8" t="s">
        <v>1459</v>
      </c>
    </row>
    <row r="2" spans="1:17" x14ac:dyDescent="0.35">
      <c r="A2" s="1">
        <v>1001</v>
      </c>
      <c r="B2" s="4" t="s">
        <v>149</v>
      </c>
      <c r="C2" s="4" t="s">
        <v>150</v>
      </c>
      <c r="D2" s="6">
        <v>45173</v>
      </c>
      <c r="E2" s="9">
        <v>6.458333333333334E-2</v>
      </c>
      <c r="F2" s="11" t="s">
        <v>14</v>
      </c>
      <c r="G2" s="1" t="s">
        <v>15</v>
      </c>
      <c r="H2" s="11" t="s">
        <v>16</v>
      </c>
      <c r="I2" s="1" t="s">
        <v>17</v>
      </c>
      <c r="J2" s="1">
        <v>92</v>
      </c>
      <c r="K2" s="1">
        <v>13</v>
      </c>
      <c r="L2" s="1" t="s">
        <v>18</v>
      </c>
      <c r="M2" s="1" t="s">
        <v>19</v>
      </c>
      <c r="N2" s="1" t="s">
        <v>20</v>
      </c>
      <c r="O2" s="1" t="s">
        <v>21</v>
      </c>
      <c r="P2" s="6">
        <v>45170</v>
      </c>
      <c r="Q2" s="10">
        <v>7.4999999999999997E-2</v>
      </c>
    </row>
    <row r="3" spans="1:17" x14ac:dyDescent="0.35">
      <c r="A3" s="1">
        <v>1002</v>
      </c>
      <c r="B3" s="1" t="s">
        <v>151</v>
      </c>
      <c r="C3" s="1" t="s">
        <v>150</v>
      </c>
      <c r="D3" s="6">
        <v>45170</v>
      </c>
      <c r="E3" s="9">
        <v>0.15763888888888888</v>
      </c>
      <c r="F3" s="11" t="s">
        <v>14</v>
      </c>
      <c r="G3" s="1" t="s">
        <v>22</v>
      </c>
      <c r="H3" s="11" t="s">
        <v>23</v>
      </c>
      <c r="I3" s="1" t="s">
        <v>24</v>
      </c>
      <c r="J3" s="1">
        <v>163</v>
      </c>
      <c r="K3" s="1">
        <v>19</v>
      </c>
      <c r="L3" s="1" t="s">
        <v>25</v>
      </c>
      <c r="M3" s="1" t="s">
        <v>26</v>
      </c>
      <c r="N3" s="1" t="s">
        <v>27</v>
      </c>
      <c r="O3" s="1" t="s">
        <v>21</v>
      </c>
      <c r="P3" s="6">
        <v>45170</v>
      </c>
      <c r="Q3" s="10">
        <v>8.4722222222222227E-2</v>
      </c>
    </row>
    <row r="4" spans="1:17" x14ac:dyDescent="0.35">
      <c r="A4" s="1">
        <v>1003</v>
      </c>
      <c r="B4" s="1" t="s">
        <v>152</v>
      </c>
      <c r="C4" s="1" t="s">
        <v>150</v>
      </c>
      <c r="D4" s="6">
        <v>45170</v>
      </c>
      <c r="E4" s="9">
        <v>0.18055555555555555</v>
      </c>
      <c r="F4" s="11" t="s">
        <v>14</v>
      </c>
      <c r="G4" s="1" t="s">
        <v>28</v>
      </c>
      <c r="H4" s="11" t="s">
        <v>23</v>
      </c>
      <c r="I4" s="1" t="s">
        <v>29</v>
      </c>
      <c r="J4" s="1">
        <v>192</v>
      </c>
      <c r="K4" s="1">
        <v>0</v>
      </c>
      <c r="L4" s="1" t="s">
        <v>30</v>
      </c>
      <c r="M4" s="1" t="s">
        <v>26</v>
      </c>
      <c r="N4" s="1" t="s">
        <v>20</v>
      </c>
      <c r="O4" s="1" t="s">
        <v>21</v>
      </c>
      <c r="P4" s="6">
        <v>45170</v>
      </c>
      <c r="Q4" s="10">
        <v>0.12638888888888888</v>
      </c>
    </row>
    <row r="5" spans="1:17" x14ac:dyDescent="0.35">
      <c r="A5" s="1">
        <v>1004</v>
      </c>
      <c r="B5" s="1" t="s">
        <v>153</v>
      </c>
      <c r="C5" s="1" t="s">
        <v>154</v>
      </c>
      <c r="D5" s="6">
        <v>45172</v>
      </c>
      <c r="E5" s="9">
        <v>0.11180555555555556</v>
      </c>
      <c r="F5" s="11" t="s">
        <v>14</v>
      </c>
      <c r="G5" s="1" t="s">
        <v>31</v>
      </c>
      <c r="H5" s="11" t="s">
        <v>23</v>
      </c>
      <c r="I5" s="1" t="s">
        <v>24</v>
      </c>
      <c r="J5" s="1">
        <v>143</v>
      </c>
      <c r="K5" s="1">
        <v>17</v>
      </c>
      <c r="L5" s="1" t="s">
        <v>18</v>
      </c>
      <c r="M5" s="1" t="s">
        <v>32</v>
      </c>
      <c r="N5" s="1" t="s">
        <v>27</v>
      </c>
      <c r="O5" s="1" t="s">
        <v>21</v>
      </c>
      <c r="P5" s="6">
        <v>45170</v>
      </c>
      <c r="Q5" s="10">
        <v>0.14097222222222222</v>
      </c>
    </row>
    <row r="6" spans="1:17" x14ac:dyDescent="0.35">
      <c r="A6" s="1">
        <v>1005</v>
      </c>
      <c r="B6" s="1" t="s">
        <v>155</v>
      </c>
      <c r="C6" s="1" t="s">
        <v>156</v>
      </c>
      <c r="D6" s="6">
        <v>45170</v>
      </c>
      <c r="E6" s="9">
        <v>0.47430555555555554</v>
      </c>
      <c r="F6" s="11" t="s">
        <v>14</v>
      </c>
      <c r="G6" s="1" t="s">
        <v>33</v>
      </c>
      <c r="H6" s="11" t="s">
        <v>34</v>
      </c>
      <c r="I6" s="1" t="s">
        <v>35</v>
      </c>
      <c r="J6" s="1">
        <v>103</v>
      </c>
      <c r="K6" s="1">
        <v>17</v>
      </c>
      <c r="L6" s="1" t="s">
        <v>30</v>
      </c>
      <c r="M6" s="1" t="s">
        <v>19</v>
      </c>
      <c r="N6" s="1" t="s">
        <v>36</v>
      </c>
      <c r="O6" s="1" t="s">
        <v>37</v>
      </c>
      <c r="P6" s="6">
        <v>45170</v>
      </c>
      <c r="Q6" s="10">
        <v>0.50555555555555554</v>
      </c>
    </row>
    <row r="7" spans="1:17" x14ac:dyDescent="0.35">
      <c r="A7" s="1">
        <v>1006</v>
      </c>
      <c r="B7" s="1" t="s">
        <v>157</v>
      </c>
      <c r="C7" s="1" t="s">
        <v>156</v>
      </c>
      <c r="D7" s="6">
        <v>45170</v>
      </c>
      <c r="E7" s="9">
        <v>0.53888888888888886</v>
      </c>
      <c r="F7" s="11" t="s">
        <v>38</v>
      </c>
      <c r="G7" s="1" t="s">
        <v>39</v>
      </c>
      <c r="H7" s="11" t="s">
        <v>16</v>
      </c>
      <c r="I7" s="1" t="s">
        <v>17</v>
      </c>
      <c r="J7" s="1">
        <v>153</v>
      </c>
      <c r="K7" s="1">
        <v>22</v>
      </c>
      <c r="L7" s="1" t="s">
        <v>18</v>
      </c>
      <c r="M7" s="1" t="s">
        <v>40</v>
      </c>
      <c r="N7" s="1" t="s">
        <v>36</v>
      </c>
      <c r="O7" s="1" t="s">
        <v>41</v>
      </c>
      <c r="P7" s="6">
        <v>45170</v>
      </c>
      <c r="Q7" s="10">
        <v>0.50486111111111109</v>
      </c>
    </row>
    <row r="8" spans="1:17" x14ac:dyDescent="0.35">
      <c r="A8" s="1">
        <v>1007</v>
      </c>
      <c r="B8" s="1" t="s">
        <v>158</v>
      </c>
      <c r="C8" s="1" t="s">
        <v>159</v>
      </c>
      <c r="D8" s="6">
        <v>45176</v>
      </c>
      <c r="E8" s="9">
        <v>7.4999999999999997E-2</v>
      </c>
      <c r="F8" s="11" t="s">
        <v>38</v>
      </c>
      <c r="G8" s="1" t="s">
        <v>42</v>
      </c>
      <c r="H8" s="11" t="s">
        <v>23</v>
      </c>
      <c r="I8" s="1" t="s">
        <v>17</v>
      </c>
      <c r="J8" s="1">
        <v>161</v>
      </c>
      <c r="K8" s="1">
        <v>8</v>
      </c>
      <c r="L8" s="1" t="s">
        <v>25</v>
      </c>
      <c r="M8" s="1" t="s">
        <v>43</v>
      </c>
      <c r="N8" s="1" t="s">
        <v>36</v>
      </c>
      <c r="O8" s="1" t="s">
        <v>37</v>
      </c>
      <c r="P8" s="6">
        <v>45170</v>
      </c>
      <c r="Q8" s="10">
        <v>9.7222222222222224E-2</v>
      </c>
    </row>
    <row r="9" spans="1:17" x14ac:dyDescent="0.35">
      <c r="A9" s="1">
        <v>1008</v>
      </c>
      <c r="B9" s="1" t="s">
        <v>160</v>
      </c>
      <c r="C9" s="1" t="s">
        <v>159</v>
      </c>
      <c r="D9" s="6">
        <v>45175</v>
      </c>
      <c r="E9" s="9">
        <v>0.11527777777777778</v>
      </c>
      <c r="F9" s="11" t="s">
        <v>38</v>
      </c>
      <c r="G9" s="1" t="s">
        <v>44</v>
      </c>
      <c r="H9" s="11" t="s">
        <v>23</v>
      </c>
      <c r="I9" s="1" t="s">
        <v>29</v>
      </c>
      <c r="J9" s="1">
        <v>96</v>
      </c>
      <c r="K9" s="1">
        <v>17</v>
      </c>
      <c r="L9" s="1" t="s">
        <v>25</v>
      </c>
      <c r="M9" s="1" t="s">
        <v>19</v>
      </c>
      <c r="N9" s="1" t="s">
        <v>20</v>
      </c>
      <c r="O9" s="1" t="s">
        <v>37</v>
      </c>
      <c r="P9" s="6">
        <v>45170</v>
      </c>
      <c r="Q9" s="10">
        <v>0.38263888888888886</v>
      </c>
    </row>
    <row r="10" spans="1:17" x14ac:dyDescent="0.35">
      <c r="A10" s="1">
        <v>1009</v>
      </c>
      <c r="B10" s="1" t="s">
        <v>161</v>
      </c>
      <c r="C10" s="1" t="s">
        <v>159</v>
      </c>
      <c r="D10" s="6">
        <v>45170</v>
      </c>
      <c r="E10" s="9">
        <v>0.15</v>
      </c>
      <c r="F10" s="11" t="s">
        <v>38</v>
      </c>
      <c r="G10" s="1" t="s">
        <v>45</v>
      </c>
      <c r="H10" s="11" t="s">
        <v>34</v>
      </c>
      <c r="I10" s="1" t="s">
        <v>17</v>
      </c>
      <c r="J10" s="1">
        <v>135</v>
      </c>
      <c r="K10" s="1">
        <v>5</v>
      </c>
      <c r="L10" s="1" t="s">
        <v>25</v>
      </c>
      <c r="M10" s="1" t="s">
        <v>26</v>
      </c>
      <c r="N10" s="1" t="s">
        <v>36</v>
      </c>
      <c r="O10" s="1" t="s">
        <v>41</v>
      </c>
      <c r="P10" s="6">
        <v>45170</v>
      </c>
      <c r="Q10" s="10">
        <v>0.14930555555555555</v>
      </c>
    </row>
    <row r="11" spans="1:17" x14ac:dyDescent="0.35">
      <c r="A11" s="1">
        <v>1010</v>
      </c>
      <c r="B11" s="1" t="s">
        <v>162</v>
      </c>
      <c r="C11" s="1" t="s">
        <v>150</v>
      </c>
      <c r="D11" s="6">
        <v>45171</v>
      </c>
      <c r="E11" s="9">
        <v>0.36319444444444443</v>
      </c>
      <c r="F11" s="11" t="s">
        <v>14</v>
      </c>
      <c r="G11" s="1" t="s">
        <v>46</v>
      </c>
      <c r="H11" s="11" t="s">
        <v>34</v>
      </c>
      <c r="I11" s="1" t="s">
        <v>47</v>
      </c>
      <c r="J11" s="1">
        <v>233</v>
      </c>
      <c r="K11" s="1">
        <v>19</v>
      </c>
      <c r="L11" s="1" t="s">
        <v>18</v>
      </c>
      <c r="M11" s="1" t="s">
        <v>26</v>
      </c>
      <c r="N11" s="1" t="s">
        <v>36</v>
      </c>
      <c r="O11" s="1" t="s">
        <v>41</v>
      </c>
      <c r="P11" s="6">
        <v>45170</v>
      </c>
      <c r="Q11" s="10">
        <v>0.39583333333333331</v>
      </c>
    </row>
    <row r="12" spans="1:17" x14ac:dyDescent="0.35">
      <c r="A12" s="1">
        <v>1011</v>
      </c>
      <c r="B12" s="1" t="s">
        <v>163</v>
      </c>
      <c r="C12" s="1" t="s">
        <v>154</v>
      </c>
      <c r="D12" s="6">
        <v>45172</v>
      </c>
      <c r="E12" s="9">
        <v>0.4284722222222222</v>
      </c>
      <c r="F12" s="11" t="s">
        <v>38</v>
      </c>
      <c r="G12" s="1" t="s">
        <v>48</v>
      </c>
      <c r="H12" s="11" t="s">
        <v>16</v>
      </c>
      <c r="I12" s="1" t="s">
        <v>47</v>
      </c>
      <c r="J12" s="1">
        <v>203</v>
      </c>
      <c r="K12" s="1">
        <v>24</v>
      </c>
      <c r="L12" s="1" t="s">
        <v>18</v>
      </c>
      <c r="M12" s="1" t="s">
        <v>40</v>
      </c>
      <c r="N12" s="1" t="s">
        <v>27</v>
      </c>
      <c r="O12" s="1" t="s">
        <v>21</v>
      </c>
      <c r="P12" s="6">
        <v>45170</v>
      </c>
      <c r="Q12" s="10">
        <v>0.20833333333333334</v>
      </c>
    </row>
    <row r="13" spans="1:17" x14ac:dyDescent="0.35">
      <c r="A13" s="1">
        <v>1012</v>
      </c>
      <c r="B13" s="1" t="s">
        <v>164</v>
      </c>
      <c r="C13" s="1" t="s">
        <v>156</v>
      </c>
      <c r="D13" s="6">
        <v>45175</v>
      </c>
      <c r="E13" s="9">
        <v>7.9166666666666663E-2</v>
      </c>
      <c r="F13" s="11" t="s">
        <v>38</v>
      </c>
      <c r="G13" s="1" t="s">
        <v>49</v>
      </c>
      <c r="H13" s="11" t="s">
        <v>23</v>
      </c>
      <c r="I13" s="1" t="s">
        <v>24</v>
      </c>
      <c r="J13" s="1">
        <v>150</v>
      </c>
      <c r="K13" s="1">
        <v>18</v>
      </c>
      <c r="L13" s="1" t="s">
        <v>30</v>
      </c>
      <c r="M13" s="1" t="s">
        <v>26</v>
      </c>
      <c r="N13" s="1" t="s">
        <v>36</v>
      </c>
      <c r="O13" s="1" t="s">
        <v>41</v>
      </c>
      <c r="P13" s="6">
        <v>45170</v>
      </c>
      <c r="Q13" s="10">
        <v>0.10625</v>
      </c>
    </row>
    <row r="14" spans="1:17" x14ac:dyDescent="0.35">
      <c r="A14" s="1">
        <v>1013</v>
      </c>
      <c r="B14" s="1" t="s">
        <v>165</v>
      </c>
      <c r="C14" s="1" t="s">
        <v>156</v>
      </c>
      <c r="D14" s="6">
        <v>45172</v>
      </c>
      <c r="E14" s="9">
        <v>0.51111111111111107</v>
      </c>
      <c r="F14" s="11" t="s">
        <v>14</v>
      </c>
      <c r="G14" s="1" t="s">
        <v>50</v>
      </c>
      <c r="H14" s="11" t="s">
        <v>16</v>
      </c>
      <c r="I14" s="1" t="s">
        <v>35</v>
      </c>
      <c r="J14" s="1">
        <v>127</v>
      </c>
      <c r="K14" s="1">
        <v>17</v>
      </c>
      <c r="L14" s="1" t="s">
        <v>30</v>
      </c>
      <c r="M14" s="1" t="s">
        <v>43</v>
      </c>
      <c r="N14" s="1" t="s">
        <v>36</v>
      </c>
      <c r="O14" s="1" t="s">
        <v>37</v>
      </c>
      <c r="P14" s="6">
        <v>45170</v>
      </c>
      <c r="Q14" s="10">
        <v>0.22500000000000001</v>
      </c>
    </row>
    <row r="15" spans="1:17" x14ac:dyDescent="0.35">
      <c r="A15" s="1">
        <v>1014</v>
      </c>
      <c r="B15" s="1" t="s">
        <v>166</v>
      </c>
      <c r="C15" s="1" t="s">
        <v>167</v>
      </c>
      <c r="D15" s="6">
        <v>45177</v>
      </c>
      <c r="E15" s="9">
        <v>0.18402777777777779</v>
      </c>
      <c r="F15" s="11" t="s">
        <v>14</v>
      </c>
      <c r="G15" s="1" t="s">
        <v>51</v>
      </c>
      <c r="H15" s="11" t="s">
        <v>23</v>
      </c>
      <c r="I15" s="1" t="s">
        <v>35</v>
      </c>
      <c r="J15" s="1">
        <v>66</v>
      </c>
      <c r="K15" s="1">
        <v>11</v>
      </c>
      <c r="L15" s="1" t="s">
        <v>18</v>
      </c>
      <c r="M15" s="1" t="s">
        <v>40</v>
      </c>
      <c r="N15" s="1" t="s">
        <v>36</v>
      </c>
      <c r="O15" s="1" t="s">
        <v>37</v>
      </c>
      <c r="P15" s="6">
        <v>45170</v>
      </c>
      <c r="Q15" s="10">
        <v>0.18888888888888888</v>
      </c>
    </row>
    <row r="16" spans="1:17" x14ac:dyDescent="0.35">
      <c r="A16" s="1">
        <v>1015</v>
      </c>
      <c r="B16" s="1" t="s">
        <v>168</v>
      </c>
      <c r="C16" s="1" t="s">
        <v>167</v>
      </c>
      <c r="D16" s="6">
        <v>45172</v>
      </c>
      <c r="E16" s="9">
        <v>9.166666666666666E-2</v>
      </c>
      <c r="F16" s="11" t="s">
        <v>38</v>
      </c>
      <c r="G16" s="1" t="s">
        <v>52</v>
      </c>
      <c r="H16" s="11" t="s">
        <v>34</v>
      </c>
      <c r="I16" s="1" t="s">
        <v>47</v>
      </c>
      <c r="J16" s="1">
        <v>75</v>
      </c>
      <c r="K16" s="1">
        <v>26</v>
      </c>
      <c r="L16" s="1" t="s">
        <v>25</v>
      </c>
      <c r="M16" s="1" t="s">
        <v>43</v>
      </c>
      <c r="N16" s="1" t="s">
        <v>36</v>
      </c>
      <c r="O16" s="1" t="s">
        <v>41</v>
      </c>
      <c r="P16" s="6">
        <v>45170</v>
      </c>
      <c r="Q16" s="10">
        <v>0.44791666666666669</v>
      </c>
    </row>
    <row r="17" spans="1:17" x14ac:dyDescent="0.35">
      <c r="A17" s="1">
        <v>1016</v>
      </c>
      <c r="B17" s="1" t="s">
        <v>169</v>
      </c>
      <c r="C17" s="1" t="s">
        <v>156</v>
      </c>
      <c r="D17" s="6">
        <v>45174</v>
      </c>
      <c r="E17" s="9">
        <v>7.7777777777777779E-2</v>
      </c>
      <c r="F17" s="11" t="s">
        <v>38</v>
      </c>
      <c r="G17" s="1" t="s">
        <v>53</v>
      </c>
      <c r="H17" s="11" t="s">
        <v>16</v>
      </c>
      <c r="I17" s="1" t="s">
        <v>35</v>
      </c>
      <c r="J17" s="1">
        <v>163</v>
      </c>
      <c r="K17" s="1">
        <v>6</v>
      </c>
      <c r="L17" s="1" t="s">
        <v>18</v>
      </c>
      <c r="M17" s="1" t="s">
        <v>40</v>
      </c>
      <c r="N17" s="1" t="s">
        <v>36</v>
      </c>
      <c r="O17" s="1" t="s">
        <v>41</v>
      </c>
      <c r="P17" s="6">
        <v>45170</v>
      </c>
      <c r="Q17" s="10">
        <v>0.43194444444444446</v>
      </c>
    </row>
    <row r="18" spans="1:17" x14ac:dyDescent="0.35">
      <c r="A18" s="1">
        <v>1017</v>
      </c>
      <c r="B18" s="1" t="s">
        <v>170</v>
      </c>
      <c r="C18" s="1" t="s">
        <v>156</v>
      </c>
      <c r="D18" s="6">
        <v>45173</v>
      </c>
      <c r="E18" s="9">
        <v>0.44444444444444442</v>
      </c>
      <c r="F18" s="11" t="s">
        <v>38</v>
      </c>
      <c r="G18" s="1" t="s">
        <v>54</v>
      </c>
      <c r="H18" s="11" t="s">
        <v>16</v>
      </c>
      <c r="I18" s="1" t="s">
        <v>24</v>
      </c>
      <c r="J18" s="1">
        <v>174</v>
      </c>
      <c r="K18" s="1">
        <v>16</v>
      </c>
      <c r="L18" s="1" t="s">
        <v>25</v>
      </c>
      <c r="M18" s="1" t="s">
        <v>43</v>
      </c>
      <c r="N18" s="1" t="s">
        <v>27</v>
      </c>
      <c r="O18" s="1" t="s">
        <v>37</v>
      </c>
      <c r="P18" s="6">
        <v>45170</v>
      </c>
      <c r="Q18" s="10">
        <v>0.43541666666666667</v>
      </c>
    </row>
    <row r="19" spans="1:17" x14ac:dyDescent="0.35">
      <c r="A19" s="1">
        <v>1018</v>
      </c>
      <c r="B19" s="1" t="s">
        <v>171</v>
      </c>
      <c r="C19" s="1" t="s">
        <v>159</v>
      </c>
      <c r="D19" s="6">
        <v>45174</v>
      </c>
      <c r="E19" s="9">
        <v>0.4465277777777778</v>
      </c>
      <c r="F19" s="11" t="s">
        <v>14</v>
      </c>
      <c r="G19" s="1" t="s">
        <v>45</v>
      </c>
      <c r="H19" s="11" t="s">
        <v>23</v>
      </c>
      <c r="I19" s="1" t="s">
        <v>35</v>
      </c>
      <c r="J19" s="1">
        <v>167</v>
      </c>
      <c r="K19" s="1">
        <v>1</v>
      </c>
      <c r="L19" s="1" t="s">
        <v>30</v>
      </c>
      <c r="M19" s="1" t="s">
        <v>19</v>
      </c>
      <c r="N19" s="1" t="s">
        <v>36</v>
      </c>
      <c r="O19" s="1" t="s">
        <v>21</v>
      </c>
      <c r="P19" s="6">
        <v>45170</v>
      </c>
      <c r="Q19" s="10">
        <v>4.791666666666667E-2</v>
      </c>
    </row>
    <row r="20" spans="1:17" x14ac:dyDescent="0.35">
      <c r="A20" s="1">
        <v>1019</v>
      </c>
      <c r="B20" s="1" t="s">
        <v>172</v>
      </c>
      <c r="C20" s="1" t="s">
        <v>159</v>
      </c>
      <c r="D20" s="6">
        <v>45173</v>
      </c>
      <c r="E20" s="9">
        <v>0.12013888888888889</v>
      </c>
      <c r="F20" s="11" t="s">
        <v>38</v>
      </c>
      <c r="G20" s="1" t="s">
        <v>55</v>
      </c>
      <c r="H20" s="11" t="s">
        <v>16</v>
      </c>
      <c r="I20" s="1" t="s">
        <v>24</v>
      </c>
      <c r="J20" s="1">
        <v>219</v>
      </c>
      <c r="K20" s="1">
        <v>13</v>
      </c>
      <c r="L20" s="1" t="s">
        <v>25</v>
      </c>
      <c r="M20" s="1" t="s">
        <v>26</v>
      </c>
      <c r="N20" s="1" t="s">
        <v>27</v>
      </c>
      <c r="O20" s="1" t="s">
        <v>37</v>
      </c>
      <c r="P20" s="6">
        <v>45170</v>
      </c>
      <c r="Q20" s="10">
        <v>0.38680555555555557</v>
      </c>
    </row>
    <row r="21" spans="1:17" x14ac:dyDescent="0.35">
      <c r="A21" s="1">
        <v>1020</v>
      </c>
      <c r="B21" s="1" t="s">
        <v>173</v>
      </c>
      <c r="C21" s="1" t="s">
        <v>159</v>
      </c>
      <c r="D21" s="6">
        <v>45171</v>
      </c>
      <c r="E21" s="9">
        <v>0.48194444444444445</v>
      </c>
      <c r="F21" s="11" t="s">
        <v>38</v>
      </c>
      <c r="G21" s="1" t="s">
        <v>55</v>
      </c>
      <c r="H21" s="11" t="s">
        <v>16</v>
      </c>
      <c r="I21" s="1" t="s">
        <v>17</v>
      </c>
      <c r="J21" s="1">
        <v>213</v>
      </c>
      <c r="K21" s="1">
        <v>24</v>
      </c>
      <c r="L21" s="1" t="s">
        <v>18</v>
      </c>
      <c r="M21" s="1" t="s">
        <v>40</v>
      </c>
      <c r="N21" s="1" t="s">
        <v>27</v>
      </c>
      <c r="O21" s="1" t="s">
        <v>21</v>
      </c>
      <c r="P21" s="6">
        <v>45170</v>
      </c>
      <c r="Q21" s="10">
        <v>0.46875</v>
      </c>
    </row>
    <row r="22" spans="1:17" x14ac:dyDescent="0.35">
      <c r="A22" s="1">
        <v>1021</v>
      </c>
      <c r="B22" s="1" t="s">
        <v>174</v>
      </c>
      <c r="C22" s="1" t="s">
        <v>159</v>
      </c>
      <c r="D22" s="6">
        <v>45172</v>
      </c>
      <c r="E22" s="9">
        <v>5.9027777777777776E-2</v>
      </c>
      <c r="F22" s="11" t="s">
        <v>38</v>
      </c>
      <c r="G22" s="1" t="s">
        <v>56</v>
      </c>
      <c r="H22" s="11" t="s">
        <v>16</v>
      </c>
      <c r="I22" s="1" t="s">
        <v>17</v>
      </c>
      <c r="J22" s="1">
        <v>94</v>
      </c>
      <c r="K22" s="1">
        <v>24</v>
      </c>
      <c r="L22" s="1" t="s">
        <v>30</v>
      </c>
      <c r="M22" s="1" t="s">
        <v>32</v>
      </c>
      <c r="N22" s="1" t="s">
        <v>36</v>
      </c>
      <c r="O22" s="1" t="s">
        <v>21</v>
      </c>
      <c r="P22" s="6">
        <v>45170</v>
      </c>
      <c r="Q22" s="10">
        <v>9.166666666666666E-2</v>
      </c>
    </row>
    <row r="23" spans="1:17" x14ac:dyDescent="0.35">
      <c r="A23" s="1">
        <v>1022</v>
      </c>
      <c r="B23" s="1" t="s">
        <v>175</v>
      </c>
      <c r="C23" s="1" t="s">
        <v>167</v>
      </c>
      <c r="D23" s="6">
        <v>45175</v>
      </c>
      <c r="E23" s="9">
        <v>0.50347222222222221</v>
      </c>
      <c r="F23" s="11" t="s">
        <v>14</v>
      </c>
      <c r="G23" s="1" t="s">
        <v>57</v>
      </c>
      <c r="H23" s="11" t="s">
        <v>16</v>
      </c>
      <c r="I23" s="1" t="s">
        <v>47</v>
      </c>
      <c r="J23" s="1">
        <v>232</v>
      </c>
      <c r="K23" s="1">
        <v>21</v>
      </c>
      <c r="L23" s="1" t="s">
        <v>30</v>
      </c>
      <c r="M23" s="1" t="s">
        <v>43</v>
      </c>
      <c r="N23" s="1" t="s">
        <v>20</v>
      </c>
      <c r="O23" s="1" t="s">
        <v>37</v>
      </c>
      <c r="P23" s="6">
        <v>45170</v>
      </c>
      <c r="Q23" s="10">
        <v>7.7083333333333337E-2</v>
      </c>
    </row>
    <row r="24" spans="1:17" x14ac:dyDescent="0.35">
      <c r="A24" s="1">
        <v>1023</v>
      </c>
      <c r="B24" s="1" t="s">
        <v>176</v>
      </c>
      <c r="C24" s="1" t="s">
        <v>159</v>
      </c>
      <c r="D24" s="6">
        <v>45175</v>
      </c>
      <c r="E24" s="9">
        <v>0.44027777777777777</v>
      </c>
      <c r="F24" s="11" t="s">
        <v>14</v>
      </c>
      <c r="G24" s="1" t="s">
        <v>58</v>
      </c>
      <c r="H24" s="11" t="s">
        <v>23</v>
      </c>
      <c r="I24" s="1" t="s">
        <v>29</v>
      </c>
      <c r="J24" s="1">
        <v>151</v>
      </c>
      <c r="K24" s="1">
        <v>6</v>
      </c>
      <c r="L24" s="1" t="s">
        <v>18</v>
      </c>
      <c r="M24" s="1" t="s">
        <v>40</v>
      </c>
      <c r="N24" s="1" t="s">
        <v>27</v>
      </c>
      <c r="O24" s="1" t="s">
        <v>41</v>
      </c>
      <c r="P24" s="6">
        <v>45170</v>
      </c>
      <c r="Q24" s="10">
        <v>0.20555555555555555</v>
      </c>
    </row>
    <row r="25" spans="1:17" x14ac:dyDescent="0.35">
      <c r="A25" s="1">
        <v>1024</v>
      </c>
      <c r="B25" s="1" t="s">
        <v>177</v>
      </c>
      <c r="C25" s="1" t="s">
        <v>159</v>
      </c>
      <c r="D25" s="6">
        <v>45175</v>
      </c>
      <c r="E25" s="9">
        <v>0.13263888888888889</v>
      </c>
      <c r="F25" s="11" t="s">
        <v>14</v>
      </c>
      <c r="G25" s="1" t="s">
        <v>46</v>
      </c>
      <c r="H25" s="11" t="s">
        <v>16</v>
      </c>
      <c r="I25" s="1" t="s">
        <v>47</v>
      </c>
      <c r="J25" s="1">
        <v>78</v>
      </c>
      <c r="K25" s="1">
        <v>29</v>
      </c>
      <c r="L25" s="1" t="s">
        <v>18</v>
      </c>
      <c r="M25" s="1" t="s">
        <v>26</v>
      </c>
      <c r="N25" s="1" t="s">
        <v>20</v>
      </c>
      <c r="O25" s="1" t="s">
        <v>21</v>
      </c>
      <c r="P25" s="6">
        <v>45170</v>
      </c>
      <c r="Q25" s="10">
        <v>0.35486111111111113</v>
      </c>
    </row>
    <row r="26" spans="1:17" x14ac:dyDescent="0.35">
      <c r="A26" s="1">
        <v>1025</v>
      </c>
      <c r="B26" s="1" t="s">
        <v>178</v>
      </c>
      <c r="C26" s="1" t="s">
        <v>154</v>
      </c>
      <c r="D26" s="6">
        <v>45172</v>
      </c>
      <c r="E26" s="9">
        <v>9.0277777777777776E-2</v>
      </c>
      <c r="F26" s="11" t="s">
        <v>38</v>
      </c>
      <c r="G26" s="1" t="s">
        <v>59</v>
      </c>
      <c r="H26" s="11" t="s">
        <v>34</v>
      </c>
      <c r="I26" s="1" t="s">
        <v>17</v>
      </c>
      <c r="J26" s="1">
        <v>150</v>
      </c>
      <c r="K26" s="1">
        <v>0</v>
      </c>
      <c r="L26" s="1" t="s">
        <v>30</v>
      </c>
      <c r="M26" s="1" t="s">
        <v>19</v>
      </c>
      <c r="N26" s="1" t="s">
        <v>27</v>
      </c>
      <c r="O26" s="1" t="s">
        <v>21</v>
      </c>
      <c r="P26" s="6">
        <v>45170</v>
      </c>
      <c r="Q26" s="10">
        <v>0.10138888888888889</v>
      </c>
    </row>
    <row r="27" spans="1:17" x14ac:dyDescent="0.35">
      <c r="A27" s="1">
        <v>1026</v>
      </c>
      <c r="B27" s="1" t="s">
        <v>179</v>
      </c>
      <c r="C27" s="1" t="s">
        <v>150</v>
      </c>
      <c r="D27" s="6">
        <v>45173</v>
      </c>
      <c r="E27" s="9">
        <v>0.10902777777777778</v>
      </c>
      <c r="F27" s="11" t="s">
        <v>38</v>
      </c>
      <c r="G27" s="1" t="s">
        <v>60</v>
      </c>
      <c r="H27" s="11" t="s">
        <v>16</v>
      </c>
      <c r="I27" s="1" t="s">
        <v>29</v>
      </c>
      <c r="J27" s="1">
        <v>154</v>
      </c>
      <c r="K27" s="1">
        <v>7</v>
      </c>
      <c r="L27" s="1" t="s">
        <v>30</v>
      </c>
      <c r="M27" s="1" t="s">
        <v>26</v>
      </c>
      <c r="N27" s="1" t="s">
        <v>20</v>
      </c>
      <c r="O27" s="1" t="s">
        <v>41</v>
      </c>
      <c r="P27" s="6">
        <v>45170</v>
      </c>
      <c r="Q27" s="10">
        <v>0.40625</v>
      </c>
    </row>
    <row r="28" spans="1:17" x14ac:dyDescent="0.35">
      <c r="A28" s="1">
        <v>1027</v>
      </c>
      <c r="B28" s="1" t="s">
        <v>180</v>
      </c>
      <c r="C28" s="1" t="s">
        <v>159</v>
      </c>
      <c r="D28" s="6">
        <v>45175</v>
      </c>
      <c r="E28" s="9">
        <v>0.47291666666666665</v>
      </c>
      <c r="F28" s="11" t="s">
        <v>14</v>
      </c>
      <c r="G28" s="1" t="s">
        <v>61</v>
      </c>
      <c r="H28" s="11" t="s">
        <v>16</v>
      </c>
      <c r="I28" s="1" t="s">
        <v>24</v>
      </c>
      <c r="J28" s="1">
        <v>153</v>
      </c>
      <c r="K28" s="1">
        <v>22</v>
      </c>
      <c r="L28" s="1" t="s">
        <v>18</v>
      </c>
      <c r="M28" s="1" t="s">
        <v>19</v>
      </c>
      <c r="N28" s="1" t="s">
        <v>27</v>
      </c>
      <c r="O28" s="1" t="s">
        <v>21</v>
      </c>
      <c r="P28" s="6">
        <v>45170</v>
      </c>
      <c r="Q28" s="10">
        <v>9.7222222222222224E-2</v>
      </c>
    </row>
    <row r="29" spans="1:17" x14ac:dyDescent="0.35">
      <c r="A29" s="1">
        <v>1028</v>
      </c>
      <c r="B29" s="1" t="s">
        <v>181</v>
      </c>
      <c r="C29" s="1" t="s">
        <v>156</v>
      </c>
      <c r="D29" s="6">
        <v>45171</v>
      </c>
      <c r="E29" s="9">
        <v>0.38472222222222224</v>
      </c>
      <c r="F29" s="11" t="s">
        <v>14</v>
      </c>
      <c r="G29" s="1" t="s">
        <v>62</v>
      </c>
      <c r="H29" s="11" t="s">
        <v>23</v>
      </c>
      <c r="I29" s="1" t="s">
        <v>35</v>
      </c>
      <c r="J29" s="1">
        <v>165</v>
      </c>
      <c r="K29" s="1">
        <v>17</v>
      </c>
      <c r="L29" s="1" t="s">
        <v>18</v>
      </c>
      <c r="M29" s="1" t="s">
        <v>32</v>
      </c>
      <c r="N29" s="1" t="s">
        <v>36</v>
      </c>
      <c r="O29" s="1" t="s">
        <v>37</v>
      </c>
      <c r="P29" s="6">
        <v>45170</v>
      </c>
      <c r="Q29" s="10">
        <v>0.19027777777777777</v>
      </c>
    </row>
    <row r="30" spans="1:17" x14ac:dyDescent="0.35">
      <c r="A30" s="1">
        <v>1029</v>
      </c>
      <c r="B30" s="1" t="s">
        <v>182</v>
      </c>
      <c r="C30" s="1" t="s">
        <v>154</v>
      </c>
      <c r="D30" s="6">
        <v>45176</v>
      </c>
      <c r="E30" s="9">
        <v>0.19791666666666666</v>
      </c>
      <c r="F30" s="11" t="s">
        <v>38</v>
      </c>
      <c r="G30" s="1" t="s">
        <v>63</v>
      </c>
      <c r="H30" s="11" t="s">
        <v>34</v>
      </c>
      <c r="I30" s="1" t="s">
        <v>17</v>
      </c>
      <c r="J30" s="1">
        <v>196</v>
      </c>
      <c r="K30" s="1">
        <v>13</v>
      </c>
      <c r="L30" s="1" t="s">
        <v>30</v>
      </c>
      <c r="M30" s="1" t="s">
        <v>19</v>
      </c>
      <c r="N30" s="1" t="s">
        <v>27</v>
      </c>
      <c r="O30" s="1" t="s">
        <v>37</v>
      </c>
      <c r="P30" s="6">
        <v>45170</v>
      </c>
      <c r="Q30" s="10">
        <v>0.4236111111111111</v>
      </c>
    </row>
    <row r="31" spans="1:17" x14ac:dyDescent="0.35">
      <c r="A31" s="1">
        <v>1030</v>
      </c>
      <c r="B31" s="1" t="s">
        <v>183</v>
      </c>
      <c r="C31" s="1" t="s">
        <v>156</v>
      </c>
      <c r="D31" s="6">
        <v>45170</v>
      </c>
      <c r="E31" s="9">
        <v>5.7638888888888892E-2</v>
      </c>
      <c r="F31" s="11" t="s">
        <v>38</v>
      </c>
      <c r="G31" s="1" t="s">
        <v>64</v>
      </c>
      <c r="H31" s="11" t="s">
        <v>16</v>
      </c>
      <c r="I31" s="1" t="s">
        <v>29</v>
      </c>
      <c r="J31" s="1">
        <v>80</v>
      </c>
      <c r="K31" s="1">
        <v>28</v>
      </c>
      <c r="L31" s="1" t="s">
        <v>30</v>
      </c>
      <c r="M31" s="1" t="s">
        <v>40</v>
      </c>
      <c r="N31" s="1" t="s">
        <v>20</v>
      </c>
      <c r="O31" s="1" t="s">
        <v>37</v>
      </c>
      <c r="P31" s="6">
        <v>45170</v>
      </c>
      <c r="Q31" s="10">
        <v>7.7777777777777779E-2</v>
      </c>
    </row>
    <row r="32" spans="1:17" x14ac:dyDescent="0.35">
      <c r="A32" s="1">
        <v>1031</v>
      </c>
      <c r="B32" s="1" t="s">
        <v>184</v>
      </c>
      <c r="C32" s="1" t="s">
        <v>159</v>
      </c>
      <c r="D32" s="6">
        <v>45174</v>
      </c>
      <c r="E32" s="9">
        <v>0.14791666666666667</v>
      </c>
      <c r="F32" s="11" t="s">
        <v>38</v>
      </c>
      <c r="G32" s="1" t="s">
        <v>65</v>
      </c>
      <c r="H32" s="11" t="s">
        <v>34</v>
      </c>
      <c r="I32" s="1" t="s">
        <v>29</v>
      </c>
      <c r="J32" s="1">
        <v>126</v>
      </c>
      <c r="K32" s="1">
        <v>2</v>
      </c>
      <c r="L32" s="1" t="s">
        <v>25</v>
      </c>
      <c r="M32" s="1" t="s">
        <v>40</v>
      </c>
      <c r="N32" s="1" t="s">
        <v>36</v>
      </c>
      <c r="O32" s="1" t="s">
        <v>37</v>
      </c>
      <c r="P32" s="6">
        <v>45170</v>
      </c>
      <c r="Q32" s="10">
        <v>0.15486111111111112</v>
      </c>
    </row>
    <row r="33" spans="1:17" x14ac:dyDescent="0.35">
      <c r="A33" s="1">
        <v>1032</v>
      </c>
      <c r="B33" s="1" t="s">
        <v>185</v>
      </c>
      <c r="C33" s="1" t="s">
        <v>150</v>
      </c>
      <c r="D33" s="6">
        <v>45175</v>
      </c>
      <c r="E33" s="9">
        <v>0.12083333333333333</v>
      </c>
      <c r="F33" s="11" t="s">
        <v>14</v>
      </c>
      <c r="G33" s="1" t="s">
        <v>66</v>
      </c>
      <c r="H33" s="11" t="s">
        <v>34</v>
      </c>
      <c r="I33" s="1" t="s">
        <v>35</v>
      </c>
      <c r="J33" s="1">
        <v>162</v>
      </c>
      <c r="K33" s="1">
        <v>28</v>
      </c>
      <c r="L33" s="1" t="s">
        <v>25</v>
      </c>
      <c r="M33" s="1" t="s">
        <v>43</v>
      </c>
      <c r="N33" s="1" t="s">
        <v>20</v>
      </c>
      <c r="O33" s="1" t="s">
        <v>21</v>
      </c>
      <c r="P33" s="6">
        <v>45170</v>
      </c>
      <c r="Q33" s="10">
        <v>0.15763888888888888</v>
      </c>
    </row>
    <row r="34" spans="1:17" x14ac:dyDescent="0.35">
      <c r="A34" s="1">
        <v>1033</v>
      </c>
      <c r="B34" s="1" t="s">
        <v>186</v>
      </c>
      <c r="C34" s="1" t="s">
        <v>156</v>
      </c>
      <c r="D34" s="6">
        <v>45175</v>
      </c>
      <c r="E34" s="9">
        <v>0.36041666666666666</v>
      </c>
      <c r="F34" s="11" t="s">
        <v>38</v>
      </c>
      <c r="G34" s="1" t="s">
        <v>67</v>
      </c>
      <c r="H34" s="11" t="s">
        <v>16</v>
      </c>
      <c r="I34" s="1" t="s">
        <v>24</v>
      </c>
      <c r="J34" s="1">
        <v>172</v>
      </c>
      <c r="K34" s="1">
        <v>20</v>
      </c>
      <c r="L34" s="1" t="s">
        <v>18</v>
      </c>
      <c r="M34" s="1" t="s">
        <v>32</v>
      </c>
      <c r="N34" s="1" t="s">
        <v>20</v>
      </c>
      <c r="O34" s="1" t="s">
        <v>41</v>
      </c>
      <c r="P34" s="6">
        <v>45170</v>
      </c>
      <c r="Q34" s="10">
        <v>8.4722222222222227E-2</v>
      </c>
    </row>
    <row r="35" spans="1:17" x14ac:dyDescent="0.35">
      <c r="A35" s="1">
        <v>1034</v>
      </c>
      <c r="B35" s="1" t="s">
        <v>187</v>
      </c>
      <c r="C35" s="1" t="s">
        <v>156</v>
      </c>
      <c r="D35" s="6">
        <v>45174</v>
      </c>
      <c r="E35" s="9">
        <v>0.15902777777777777</v>
      </c>
      <c r="F35" s="11" t="s">
        <v>38</v>
      </c>
      <c r="G35" s="1" t="s">
        <v>68</v>
      </c>
      <c r="H35" s="11" t="s">
        <v>34</v>
      </c>
      <c r="I35" s="1" t="s">
        <v>35</v>
      </c>
      <c r="J35" s="1">
        <v>215</v>
      </c>
      <c r="K35" s="1">
        <v>26</v>
      </c>
      <c r="L35" s="1" t="s">
        <v>25</v>
      </c>
      <c r="M35" s="1" t="s">
        <v>32</v>
      </c>
      <c r="N35" s="1" t="s">
        <v>27</v>
      </c>
      <c r="O35" s="1" t="s">
        <v>37</v>
      </c>
      <c r="P35" s="6">
        <v>45170</v>
      </c>
      <c r="Q35" s="10">
        <v>5.2777777777777778E-2</v>
      </c>
    </row>
    <row r="36" spans="1:17" x14ac:dyDescent="0.35">
      <c r="A36" s="1">
        <v>1035</v>
      </c>
      <c r="B36" s="1" t="s">
        <v>188</v>
      </c>
      <c r="C36" s="1" t="s">
        <v>154</v>
      </c>
      <c r="D36" s="6">
        <v>45170</v>
      </c>
      <c r="E36" s="9">
        <v>0.50972222222222219</v>
      </c>
      <c r="F36" s="11" t="s">
        <v>14</v>
      </c>
      <c r="G36" s="1" t="s">
        <v>69</v>
      </c>
      <c r="H36" s="11" t="s">
        <v>34</v>
      </c>
      <c r="I36" s="1" t="s">
        <v>47</v>
      </c>
      <c r="J36" s="1">
        <v>64</v>
      </c>
      <c r="K36" s="1">
        <v>6</v>
      </c>
      <c r="L36" s="1" t="s">
        <v>18</v>
      </c>
      <c r="M36" s="1" t="s">
        <v>43</v>
      </c>
      <c r="N36" s="1" t="s">
        <v>20</v>
      </c>
      <c r="O36" s="1" t="s">
        <v>41</v>
      </c>
      <c r="P36" s="6">
        <v>45170</v>
      </c>
      <c r="Q36" s="10">
        <v>0.39513888888888887</v>
      </c>
    </row>
    <row r="37" spans="1:17" x14ac:dyDescent="0.35">
      <c r="A37" s="1">
        <v>1036</v>
      </c>
      <c r="B37" s="1" t="s">
        <v>189</v>
      </c>
      <c r="C37" s="1" t="s">
        <v>159</v>
      </c>
      <c r="D37" s="6">
        <v>45171</v>
      </c>
      <c r="E37" s="9">
        <v>0.47152777777777777</v>
      </c>
      <c r="F37" s="11" t="s">
        <v>14</v>
      </c>
      <c r="G37" s="1" t="s">
        <v>66</v>
      </c>
      <c r="H37" s="11" t="s">
        <v>34</v>
      </c>
      <c r="I37" s="1" t="s">
        <v>35</v>
      </c>
      <c r="J37" s="1">
        <v>182</v>
      </c>
      <c r="K37" s="1">
        <v>15</v>
      </c>
      <c r="L37" s="1" t="s">
        <v>18</v>
      </c>
      <c r="M37" s="1" t="s">
        <v>40</v>
      </c>
      <c r="N37" s="1" t="s">
        <v>20</v>
      </c>
      <c r="O37" s="1" t="s">
        <v>21</v>
      </c>
      <c r="P37" s="6">
        <v>45170</v>
      </c>
      <c r="Q37" s="10">
        <v>0.48472222222222222</v>
      </c>
    </row>
    <row r="38" spans="1:17" x14ac:dyDescent="0.35">
      <c r="A38" s="1">
        <v>1037</v>
      </c>
      <c r="B38" s="1" t="s">
        <v>190</v>
      </c>
      <c r="C38" s="1" t="s">
        <v>159</v>
      </c>
      <c r="D38" s="6">
        <v>45171</v>
      </c>
      <c r="E38" s="9">
        <v>0.20277777777777778</v>
      </c>
      <c r="F38" s="11" t="s">
        <v>38</v>
      </c>
      <c r="G38" s="1" t="s">
        <v>70</v>
      </c>
      <c r="H38" s="11" t="s">
        <v>23</v>
      </c>
      <c r="I38" s="1" t="s">
        <v>29</v>
      </c>
      <c r="J38" s="1">
        <v>134</v>
      </c>
      <c r="K38" s="1">
        <v>18</v>
      </c>
      <c r="L38" s="1" t="s">
        <v>30</v>
      </c>
      <c r="M38" s="1" t="s">
        <v>40</v>
      </c>
      <c r="N38" s="1" t="s">
        <v>36</v>
      </c>
      <c r="O38" s="1" t="s">
        <v>21</v>
      </c>
      <c r="P38" s="6">
        <v>45170</v>
      </c>
      <c r="Q38" s="10">
        <v>0.48125000000000001</v>
      </c>
    </row>
    <row r="39" spans="1:17" x14ac:dyDescent="0.35">
      <c r="A39" s="1">
        <v>1038</v>
      </c>
      <c r="B39" s="1" t="s">
        <v>191</v>
      </c>
      <c r="C39" s="1" t="s">
        <v>167</v>
      </c>
      <c r="D39" s="6">
        <v>45177</v>
      </c>
      <c r="E39" s="9">
        <v>0.4152777777777778</v>
      </c>
      <c r="F39" s="11" t="s">
        <v>38</v>
      </c>
      <c r="G39" s="1" t="s">
        <v>46</v>
      </c>
      <c r="H39" s="11" t="s">
        <v>16</v>
      </c>
      <c r="I39" s="1" t="s">
        <v>29</v>
      </c>
      <c r="J39" s="1">
        <v>95</v>
      </c>
      <c r="K39" s="1">
        <v>22</v>
      </c>
      <c r="L39" s="1" t="s">
        <v>30</v>
      </c>
      <c r="M39" s="1" t="s">
        <v>32</v>
      </c>
      <c r="N39" s="1" t="s">
        <v>27</v>
      </c>
      <c r="O39" s="1" t="s">
        <v>21</v>
      </c>
      <c r="P39" s="6">
        <v>45170</v>
      </c>
      <c r="Q39" s="10">
        <v>0.40416666666666667</v>
      </c>
    </row>
    <row r="40" spans="1:17" x14ac:dyDescent="0.35">
      <c r="A40" s="1">
        <v>1039</v>
      </c>
      <c r="B40" s="1" t="s">
        <v>192</v>
      </c>
      <c r="C40" s="1" t="s">
        <v>156</v>
      </c>
      <c r="D40" s="6">
        <v>45170</v>
      </c>
      <c r="E40" s="9">
        <v>0.13194444444444445</v>
      </c>
      <c r="F40" s="11" t="s">
        <v>14</v>
      </c>
      <c r="G40" s="1" t="s">
        <v>71</v>
      </c>
      <c r="H40" s="11" t="s">
        <v>16</v>
      </c>
      <c r="I40" s="1" t="s">
        <v>24</v>
      </c>
      <c r="J40" s="1">
        <v>110</v>
      </c>
      <c r="K40" s="1">
        <v>7</v>
      </c>
      <c r="L40" s="1" t="s">
        <v>18</v>
      </c>
      <c r="M40" s="1" t="s">
        <v>40</v>
      </c>
      <c r="N40" s="1" t="s">
        <v>36</v>
      </c>
      <c r="O40" s="1" t="s">
        <v>41</v>
      </c>
      <c r="P40" s="6">
        <v>45170</v>
      </c>
      <c r="Q40" s="10">
        <v>0.43819444444444444</v>
      </c>
    </row>
    <row r="41" spans="1:17" x14ac:dyDescent="0.35">
      <c r="A41" s="1">
        <v>1040</v>
      </c>
      <c r="B41" s="1" t="s">
        <v>193</v>
      </c>
      <c r="C41" s="1" t="s">
        <v>156</v>
      </c>
      <c r="D41" s="6">
        <v>45175</v>
      </c>
      <c r="E41" s="9">
        <v>0.48125000000000001</v>
      </c>
      <c r="F41" s="11" t="s">
        <v>14</v>
      </c>
      <c r="G41" s="1" t="s">
        <v>72</v>
      </c>
      <c r="H41" s="11" t="s">
        <v>23</v>
      </c>
      <c r="I41" s="1" t="s">
        <v>29</v>
      </c>
      <c r="J41" s="1">
        <v>103</v>
      </c>
      <c r="K41" s="1">
        <v>9</v>
      </c>
      <c r="L41" s="1" t="s">
        <v>18</v>
      </c>
      <c r="M41" s="1" t="s">
        <v>40</v>
      </c>
      <c r="N41" s="1" t="s">
        <v>36</v>
      </c>
      <c r="O41" s="1" t="s">
        <v>37</v>
      </c>
      <c r="P41" s="6">
        <v>45170</v>
      </c>
      <c r="Q41" s="10">
        <v>8.4027777777777785E-2</v>
      </c>
    </row>
    <row r="42" spans="1:17" x14ac:dyDescent="0.35">
      <c r="A42" s="1">
        <v>1041</v>
      </c>
      <c r="B42" s="1" t="s">
        <v>194</v>
      </c>
      <c r="C42" s="1" t="s">
        <v>154</v>
      </c>
      <c r="D42" s="6">
        <v>45170</v>
      </c>
      <c r="E42" s="9">
        <v>0.47013888888888888</v>
      </c>
      <c r="F42" s="11" t="s">
        <v>14</v>
      </c>
      <c r="G42" s="1" t="s">
        <v>73</v>
      </c>
      <c r="H42" s="11" t="s">
        <v>34</v>
      </c>
      <c r="I42" s="1" t="s">
        <v>17</v>
      </c>
      <c r="J42" s="1">
        <v>166</v>
      </c>
      <c r="K42" s="1">
        <v>5</v>
      </c>
      <c r="L42" s="1" t="s">
        <v>18</v>
      </c>
      <c r="M42" s="1" t="s">
        <v>43</v>
      </c>
      <c r="N42" s="1" t="s">
        <v>36</v>
      </c>
      <c r="O42" s="1" t="s">
        <v>21</v>
      </c>
      <c r="P42" s="6">
        <v>45170</v>
      </c>
      <c r="Q42" s="10">
        <v>5.6944444444444443E-2</v>
      </c>
    </row>
    <row r="43" spans="1:17" x14ac:dyDescent="0.35">
      <c r="A43" s="1">
        <v>1042</v>
      </c>
      <c r="B43" s="1" t="s">
        <v>195</v>
      </c>
      <c r="C43" s="1" t="s">
        <v>156</v>
      </c>
      <c r="D43" s="6">
        <v>45175</v>
      </c>
      <c r="E43" s="9">
        <v>0.41180555555555554</v>
      </c>
      <c r="F43" s="11" t="s">
        <v>14</v>
      </c>
      <c r="G43" s="1" t="s">
        <v>74</v>
      </c>
      <c r="H43" s="11" t="s">
        <v>16</v>
      </c>
      <c r="I43" s="1" t="s">
        <v>17</v>
      </c>
      <c r="J43" s="1">
        <v>168</v>
      </c>
      <c r="K43" s="1">
        <v>20</v>
      </c>
      <c r="L43" s="1" t="s">
        <v>18</v>
      </c>
      <c r="M43" s="1" t="s">
        <v>32</v>
      </c>
      <c r="N43" s="1" t="s">
        <v>20</v>
      </c>
      <c r="O43" s="1" t="s">
        <v>21</v>
      </c>
      <c r="P43" s="6">
        <v>45170</v>
      </c>
      <c r="Q43" s="10">
        <v>0.17708333333333334</v>
      </c>
    </row>
    <row r="44" spans="1:17" x14ac:dyDescent="0.35">
      <c r="A44" s="1">
        <v>1043</v>
      </c>
      <c r="B44" s="1" t="s">
        <v>196</v>
      </c>
      <c r="C44" s="1" t="s">
        <v>154</v>
      </c>
      <c r="D44" s="6">
        <v>45174</v>
      </c>
      <c r="E44" s="9">
        <v>0.47569444444444442</v>
      </c>
      <c r="F44" s="11" t="s">
        <v>14</v>
      </c>
      <c r="G44" s="1" t="s">
        <v>60</v>
      </c>
      <c r="H44" s="11" t="s">
        <v>34</v>
      </c>
      <c r="I44" s="1" t="s">
        <v>29</v>
      </c>
      <c r="J44" s="1">
        <v>235</v>
      </c>
      <c r="K44" s="1">
        <v>0</v>
      </c>
      <c r="L44" s="1" t="s">
        <v>18</v>
      </c>
      <c r="M44" s="1" t="s">
        <v>40</v>
      </c>
      <c r="N44" s="1" t="s">
        <v>36</v>
      </c>
      <c r="O44" s="1" t="s">
        <v>21</v>
      </c>
      <c r="P44" s="6">
        <v>45170</v>
      </c>
      <c r="Q44" s="10">
        <v>0.12708333333333333</v>
      </c>
    </row>
    <row r="45" spans="1:17" x14ac:dyDescent="0.35">
      <c r="A45" s="1">
        <v>1044</v>
      </c>
      <c r="B45" s="1" t="s">
        <v>197</v>
      </c>
      <c r="C45" s="1" t="s">
        <v>154</v>
      </c>
      <c r="D45" s="6">
        <v>45174</v>
      </c>
      <c r="E45" s="9">
        <v>0.3888888888888889</v>
      </c>
      <c r="F45" s="11" t="s">
        <v>14</v>
      </c>
      <c r="G45" s="1" t="s">
        <v>75</v>
      </c>
      <c r="H45" s="11" t="s">
        <v>34</v>
      </c>
      <c r="I45" s="1" t="s">
        <v>29</v>
      </c>
      <c r="J45" s="1">
        <v>114</v>
      </c>
      <c r="K45" s="1">
        <v>1</v>
      </c>
      <c r="L45" s="1" t="s">
        <v>30</v>
      </c>
      <c r="M45" s="1" t="s">
        <v>19</v>
      </c>
      <c r="N45" s="1" t="s">
        <v>36</v>
      </c>
      <c r="O45" s="1" t="s">
        <v>21</v>
      </c>
      <c r="P45" s="6">
        <v>45170</v>
      </c>
      <c r="Q45" s="10">
        <v>0.10138888888888889</v>
      </c>
    </row>
    <row r="46" spans="1:17" x14ac:dyDescent="0.35">
      <c r="A46" s="1">
        <v>1045</v>
      </c>
      <c r="B46" s="1" t="s">
        <v>198</v>
      </c>
      <c r="C46" s="1" t="s">
        <v>159</v>
      </c>
      <c r="D46" s="6">
        <v>45175</v>
      </c>
      <c r="E46" s="9">
        <v>0.12916666666666668</v>
      </c>
      <c r="F46" s="11" t="s">
        <v>38</v>
      </c>
      <c r="G46" s="1" t="s">
        <v>76</v>
      </c>
      <c r="H46" s="11" t="s">
        <v>34</v>
      </c>
      <c r="I46" s="1" t="s">
        <v>35</v>
      </c>
      <c r="J46" s="1">
        <v>162</v>
      </c>
      <c r="K46" s="1">
        <v>22</v>
      </c>
      <c r="L46" s="1" t="s">
        <v>18</v>
      </c>
      <c r="M46" s="1" t="s">
        <v>40</v>
      </c>
      <c r="N46" s="1" t="s">
        <v>20</v>
      </c>
      <c r="O46" s="1" t="s">
        <v>21</v>
      </c>
      <c r="P46" s="6">
        <v>45170</v>
      </c>
      <c r="Q46" s="10">
        <v>0.10555555555555556</v>
      </c>
    </row>
    <row r="47" spans="1:17" x14ac:dyDescent="0.35">
      <c r="A47" s="1">
        <v>1046</v>
      </c>
      <c r="B47" s="1" t="s">
        <v>199</v>
      </c>
      <c r="C47" s="1" t="s">
        <v>159</v>
      </c>
      <c r="D47" s="6">
        <v>45171</v>
      </c>
      <c r="E47" s="9">
        <v>0.05</v>
      </c>
      <c r="F47" s="11" t="s">
        <v>14</v>
      </c>
      <c r="G47" s="1" t="s">
        <v>77</v>
      </c>
      <c r="H47" s="11" t="s">
        <v>16</v>
      </c>
      <c r="I47" s="1" t="s">
        <v>35</v>
      </c>
      <c r="J47" s="1">
        <v>94</v>
      </c>
      <c r="K47" s="1">
        <v>4</v>
      </c>
      <c r="L47" s="1" t="s">
        <v>30</v>
      </c>
      <c r="M47" s="1" t="s">
        <v>19</v>
      </c>
      <c r="N47" s="1" t="s">
        <v>20</v>
      </c>
      <c r="O47" s="1" t="s">
        <v>37</v>
      </c>
      <c r="P47" s="6">
        <v>45170</v>
      </c>
      <c r="Q47" s="10">
        <v>0.12430555555555556</v>
      </c>
    </row>
    <row r="48" spans="1:17" x14ac:dyDescent="0.35">
      <c r="A48" s="1">
        <v>1047</v>
      </c>
      <c r="B48" s="1" t="s">
        <v>200</v>
      </c>
      <c r="C48" s="1" t="s">
        <v>167</v>
      </c>
      <c r="D48" s="6">
        <v>45172</v>
      </c>
      <c r="E48" s="9">
        <v>0.49027777777777776</v>
      </c>
      <c r="F48" s="11" t="s">
        <v>14</v>
      </c>
      <c r="G48" s="1" t="s">
        <v>31</v>
      </c>
      <c r="H48" s="11" t="s">
        <v>16</v>
      </c>
      <c r="I48" s="1" t="s">
        <v>35</v>
      </c>
      <c r="J48" s="1">
        <v>123</v>
      </c>
      <c r="K48" s="1">
        <v>14</v>
      </c>
      <c r="L48" s="1" t="s">
        <v>18</v>
      </c>
      <c r="M48" s="1" t="s">
        <v>19</v>
      </c>
      <c r="N48" s="1" t="s">
        <v>36</v>
      </c>
      <c r="O48" s="1" t="s">
        <v>21</v>
      </c>
      <c r="P48" s="6">
        <v>45170</v>
      </c>
      <c r="Q48" s="10">
        <v>5.1388888888888887E-2</v>
      </c>
    </row>
    <row r="49" spans="1:17" x14ac:dyDescent="0.35">
      <c r="A49" s="1">
        <v>1048</v>
      </c>
      <c r="B49" s="1" t="s">
        <v>201</v>
      </c>
      <c r="C49" s="1" t="s">
        <v>154</v>
      </c>
      <c r="D49" s="6">
        <v>45173</v>
      </c>
      <c r="E49" s="9">
        <v>6.8750000000000006E-2</v>
      </c>
      <c r="F49" s="11" t="s">
        <v>38</v>
      </c>
      <c r="G49" s="1" t="s">
        <v>48</v>
      </c>
      <c r="H49" s="11" t="s">
        <v>16</v>
      </c>
      <c r="I49" s="1" t="s">
        <v>47</v>
      </c>
      <c r="J49" s="1">
        <v>173</v>
      </c>
      <c r="K49" s="1">
        <v>8</v>
      </c>
      <c r="L49" s="1" t="s">
        <v>25</v>
      </c>
      <c r="M49" s="1" t="s">
        <v>43</v>
      </c>
      <c r="N49" s="1" t="s">
        <v>27</v>
      </c>
      <c r="O49" s="1" t="s">
        <v>21</v>
      </c>
      <c r="P49" s="6">
        <v>45170</v>
      </c>
      <c r="Q49" s="10">
        <v>0.46597222222222223</v>
      </c>
    </row>
    <row r="50" spans="1:17" x14ac:dyDescent="0.35">
      <c r="A50" s="1">
        <v>1049</v>
      </c>
      <c r="B50" s="1" t="s">
        <v>202</v>
      </c>
      <c r="C50" s="1" t="s">
        <v>159</v>
      </c>
      <c r="D50" s="6">
        <v>45171</v>
      </c>
      <c r="E50" s="9">
        <v>0.10416666666666667</v>
      </c>
      <c r="F50" s="11" t="s">
        <v>38</v>
      </c>
      <c r="G50" s="1" t="s">
        <v>78</v>
      </c>
      <c r="H50" s="11" t="s">
        <v>34</v>
      </c>
      <c r="I50" s="1" t="s">
        <v>29</v>
      </c>
      <c r="J50" s="1">
        <v>67</v>
      </c>
      <c r="K50" s="1">
        <v>14</v>
      </c>
      <c r="L50" s="1" t="s">
        <v>30</v>
      </c>
      <c r="M50" s="1" t="s">
        <v>26</v>
      </c>
      <c r="N50" s="1" t="s">
        <v>27</v>
      </c>
      <c r="O50" s="1" t="s">
        <v>41</v>
      </c>
      <c r="P50" s="6">
        <v>45170</v>
      </c>
      <c r="Q50" s="10">
        <v>0.43125000000000002</v>
      </c>
    </row>
    <row r="51" spans="1:17" x14ac:dyDescent="0.35">
      <c r="A51" s="1">
        <v>1050</v>
      </c>
      <c r="B51" s="1" t="s">
        <v>203</v>
      </c>
      <c r="C51" s="1" t="s">
        <v>154</v>
      </c>
      <c r="D51" s="6">
        <v>45176</v>
      </c>
      <c r="E51" s="9">
        <v>0.49375000000000002</v>
      </c>
      <c r="F51" s="11" t="s">
        <v>38</v>
      </c>
      <c r="G51" s="1" t="s">
        <v>79</v>
      </c>
      <c r="H51" s="11" t="s">
        <v>16</v>
      </c>
      <c r="I51" s="1" t="s">
        <v>24</v>
      </c>
      <c r="J51" s="1">
        <v>94</v>
      </c>
      <c r="K51" s="1">
        <v>15</v>
      </c>
      <c r="L51" s="1" t="s">
        <v>30</v>
      </c>
      <c r="M51" s="1" t="s">
        <v>19</v>
      </c>
      <c r="N51" s="1" t="s">
        <v>20</v>
      </c>
      <c r="O51" s="1" t="s">
        <v>21</v>
      </c>
      <c r="P51" s="6">
        <v>45170</v>
      </c>
      <c r="Q51" s="10">
        <v>0.50624999999999998</v>
      </c>
    </row>
    <row r="52" spans="1:17" x14ac:dyDescent="0.35">
      <c r="A52" s="1">
        <v>1051</v>
      </c>
      <c r="B52" s="1" t="s">
        <v>204</v>
      </c>
      <c r="C52" s="1" t="s">
        <v>159</v>
      </c>
      <c r="D52" s="6">
        <v>45175</v>
      </c>
      <c r="E52" s="9">
        <v>0.16250000000000001</v>
      </c>
      <c r="F52" s="11" t="s">
        <v>14</v>
      </c>
      <c r="G52" s="1" t="s">
        <v>80</v>
      </c>
      <c r="H52" s="11" t="s">
        <v>23</v>
      </c>
      <c r="I52" s="1" t="s">
        <v>17</v>
      </c>
      <c r="J52" s="1">
        <v>104</v>
      </c>
      <c r="K52" s="1">
        <v>19</v>
      </c>
      <c r="L52" s="1" t="s">
        <v>30</v>
      </c>
      <c r="M52" s="1" t="s">
        <v>40</v>
      </c>
      <c r="N52" s="1" t="s">
        <v>27</v>
      </c>
      <c r="O52" s="1" t="s">
        <v>21</v>
      </c>
      <c r="P52" s="6">
        <v>45170</v>
      </c>
      <c r="Q52" s="10">
        <v>9.930555555555555E-2</v>
      </c>
    </row>
    <row r="53" spans="1:17" x14ac:dyDescent="0.35">
      <c r="A53" s="1">
        <v>1052</v>
      </c>
      <c r="B53" s="1" t="s">
        <v>205</v>
      </c>
      <c r="C53" s="1" t="s">
        <v>159</v>
      </c>
      <c r="D53" s="6">
        <v>45174</v>
      </c>
      <c r="E53" s="9">
        <v>0.33402777777777776</v>
      </c>
      <c r="F53" s="11" t="s">
        <v>38</v>
      </c>
      <c r="G53" s="1" t="s">
        <v>81</v>
      </c>
      <c r="H53" s="11" t="s">
        <v>34</v>
      </c>
      <c r="I53" s="1" t="s">
        <v>24</v>
      </c>
      <c r="J53" s="1">
        <v>204</v>
      </c>
      <c r="K53" s="1">
        <v>14</v>
      </c>
      <c r="L53" s="1" t="s">
        <v>25</v>
      </c>
      <c r="M53" s="1" t="s">
        <v>40</v>
      </c>
      <c r="N53" s="1" t="s">
        <v>27</v>
      </c>
      <c r="O53" s="1" t="s">
        <v>41</v>
      </c>
      <c r="P53" s="6">
        <v>45170</v>
      </c>
      <c r="Q53" s="10">
        <v>0.22638888888888889</v>
      </c>
    </row>
    <row r="54" spans="1:17" x14ac:dyDescent="0.35">
      <c r="A54" s="1">
        <v>1053</v>
      </c>
      <c r="B54" s="1" t="s">
        <v>206</v>
      </c>
      <c r="C54" s="1" t="s">
        <v>150</v>
      </c>
      <c r="D54" s="6">
        <v>45171</v>
      </c>
      <c r="E54" s="9">
        <v>0.44722222222222224</v>
      </c>
      <c r="F54" s="11" t="s">
        <v>38</v>
      </c>
      <c r="G54" s="1" t="s">
        <v>71</v>
      </c>
      <c r="H54" s="11" t="s">
        <v>23</v>
      </c>
      <c r="I54" s="1" t="s">
        <v>47</v>
      </c>
      <c r="J54" s="1">
        <v>66</v>
      </c>
      <c r="K54" s="1">
        <v>13</v>
      </c>
      <c r="L54" s="1" t="s">
        <v>18</v>
      </c>
      <c r="M54" s="1" t="s">
        <v>40</v>
      </c>
      <c r="N54" s="1" t="s">
        <v>20</v>
      </c>
      <c r="O54" s="1" t="s">
        <v>37</v>
      </c>
      <c r="P54" s="6">
        <v>45170</v>
      </c>
      <c r="Q54" s="10">
        <v>0.38263888888888886</v>
      </c>
    </row>
    <row r="55" spans="1:17" x14ac:dyDescent="0.35">
      <c r="A55" s="1">
        <v>1054</v>
      </c>
      <c r="B55" s="1" t="s">
        <v>207</v>
      </c>
      <c r="C55" s="1" t="s">
        <v>150</v>
      </c>
      <c r="D55" s="6">
        <v>45171</v>
      </c>
      <c r="E55" s="9">
        <v>0.53402777777777777</v>
      </c>
      <c r="F55" s="11" t="s">
        <v>38</v>
      </c>
      <c r="G55" s="1" t="s">
        <v>82</v>
      </c>
      <c r="H55" s="11" t="s">
        <v>16</v>
      </c>
      <c r="I55" s="1" t="s">
        <v>17</v>
      </c>
      <c r="J55" s="1">
        <v>162</v>
      </c>
      <c r="K55" s="1">
        <v>12</v>
      </c>
      <c r="L55" s="1" t="s">
        <v>25</v>
      </c>
      <c r="M55" s="1" t="s">
        <v>40</v>
      </c>
      <c r="N55" s="1" t="s">
        <v>20</v>
      </c>
      <c r="O55" s="1" t="s">
        <v>37</v>
      </c>
      <c r="P55" s="6">
        <v>45170</v>
      </c>
      <c r="Q55" s="10">
        <v>0.12361111111111112</v>
      </c>
    </row>
    <row r="56" spans="1:17" x14ac:dyDescent="0.35">
      <c r="A56" s="1">
        <v>1055</v>
      </c>
      <c r="B56" s="1" t="s">
        <v>208</v>
      </c>
      <c r="C56" s="1" t="s">
        <v>150</v>
      </c>
      <c r="D56" s="6">
        <v>45175</v>
      </c>
      <c r="E56" s="9">
        <v>0.36736111111111114</v>
      </c>
      <c r="F56" s="11" t="s">
        <v>38</v>
      </c>
      <c r="G56" s="1" t="s">
        <v>79</v>
      </c>
      <c r="H56" s="11" t="s">
        <v>23</v>
      </c>
      <c r="I56" s="1" t="s">
        <v>35</v>
      </c>
      <c r="J56" s="1">
        <v>239</v>
      </c>
      <c r="K56" s="1">
        <v>24</v>
      </c>
      <c r="L56" s="1" t="s">
        <v>25</v>
      </c>
      <c r="M56" s="1" t="s">
        <v>26</v>
      </c>
      <c r="N56" s="1" t="s">
        <v>36</v>
      </c>
      <c r="O56" s="1" t="s">
        <v>21</v>
      </c>
      <c r="P56" s="6">
        <v>45170</v>
      </c>
      <c r="Q56" s="10">
        <v>0.3888888888888889</v>
      </c>
    </row>
    <row r="57" spans="1:17" x14ac:dyDescent="0.35">
      <c r="A57" s="1">
        <v>1056</v>
      </c>
      <c r="B57" s="1" t="s">
        <v>209</v>
      </c>
      <c r="C57" s="1" t="s">
        <v>167</v>
      </c>
      <c r="D57" s="6">
        <v>45176</v>
      </c>
      <c r="E57" s="9">
        <v>0.43680555555555556</v>
      </c>
      <c r="F57" s="11" t="s">
        <v>38</v>
      </c>
      <c r="G57" s="1" t="s">
        <v>39</v>
      </c>
      <c r="H57" s="11" t="s">
        <v>16</v>
      </c>
      <c r="I57" s="1" t="s">
        <v>47</v>
      </c>
      <c r="J57" s="1">
        <v>235</v>
      </c>
      <c r="K57" s="1">
        <v>23</v>
      </c>
      <c r="L57" s="1" t="s">
        <v>30</v>
      </c>
      <c r="M57" s="1" t="s">
        <v>19</v>
      </c>
      <c r="N57" s="1" t="s">
        <v>27</v>
      </c>
      <c r="O57" s="1" t="s">
        <v>41</v>
      </c>
      <c r="P57" s="6">
        <v>45170</v>
      </c>
      <c r="Q57" s="10">
        <v>0.3611111111111111</v>
      </c>
    </row>
    <row r="58" spans="1:17" x14ac:dyDescent="0.35">
      <c r="A58" s="1">
        <v>1057</v>
      </c>
      <c r="B58" s="1" t="s">
        <v>210</v>
      </c>
      <c r="C58" s="1" t="s">
        <v>154</v>
      </c>
      <c r="D58" s="6">
        <v>45177</v>
      </c>
      <c r="E58" s="9">
        <v>0.17152777777777778</v>
      </c>
      <c r="F58" s="11" t="s">
        <v>14</v>
      </c>
      <c r="G58" s="1" t="s">
        <v>67</v>
      </c>
      <c r="H58" s="11" t="s">
        <v>23</v>
      </c>
      <c r="I58" s="1" t="s">
        <v>47</v>
      </c>
      <c r="J58" s="1">
        <v>87</v>
      </c>
      <c r="K58" s="1">
        <v>5</v>
      </c>
      <c r="L58" s="1" t="s">
        <v>30</v>
      </c>
      <c r="M58" s="1" t="s">
        <v>19</v>
      </c>
      <c r="N58" s="1" t="s">
        <v>36</v>
      </c>
      <c r="O58" s="1" t="s">
        <v>41</v>
      </c>
      <c r="P58" s="6">
        <v>45170</v>
      </c>
      <c r="Q58" s="10">
        <v>0.36805555555555558</v>
      </c>
    </row>
    <row r="59" spans="1:17" x14ac:dyDescent="0.35">
      <c r="A59" s="1">
        <v>1058</v>
      </c>
      <c r="B59" s="1" t="s">
        <v>211</v>
      </c>
      <c r="C59" s="1" t="s">
        <v>167</v>
      </c>
      <c r="D59" s="6">
        <v>45172</v>
      </c>
      <c r="E59" s="9">
        <v>0.16875000000000001</v>
      </c>
      <c r="F59" s="11" t="s">
        <v>38</v>
      </c>
      <c r="G59" s="1" t="s">
        <v>83</v>
      </c>
      <c r="H59" s="11" t="s">
        <v>23</v>
      </c>
      <c r="I59" s="1" t="s">
        <v>29</v>
      </c>
      <c r="J59" s="1">
        <v>214</v>
      </c>
      <c r="K59" s="1">
        <v>0</v>
      </c>
      <c r="L59" s="1" t="s">
        <v>25</v>
      </c>
      <c r="M59" s="1" t="s">
        <v>40</v>
      </c>
      <c r="N59" s="1" t="s">
        <v>20</v>
      </c>
      <c r="O59" s="1" t="s">
        <v>41</v>
      </c>
      <c r="P59" s="6">
        <v>45170</v>
      </c>
      <c r="Q59" s="10">
        <v>0.51388888888888884</v>
      </c>
    </row>
    <row r="60" spans="1:17" x14ac:dyDescent="0.35">
      <c r="A60" s="1">
        <v>1059</v>
      </c>
      <c r="B60" s="1" t="s">
        <v>212</v>
      </c>
      <c r="C60" s="1" t="s">
        <v>154</v>
      </c>
      <c r="D60" s="6">
        <v>45174</v>
      </c>
      <c r="E60" s="9">
        <v>0.125</v>
      </c>
      <c r="F60" s="11" t="s">
        <v>14</v>
      </c>
      <c r="G60" s="1" t="s">
        <v>78</v>
      </c>
      <c r="H60" s="11" t="s">
        <v>34</v>
      </c>
      <c r="I60" s="1" t="s">
        <v>47</v>
      </c>
      <c r="J60" s="1">
        <v>151</v>
      </c>
      <c r="K60" s="1">
        <v>23</v>
      </c>
      <c r="L60" s="1" t="s">
        <v>25</v>
      </c>
      <c r="M60" s="1" t="s">
        <v>19</v>
      </c>
      <c r="N60" s="1" t="s">
        <v>20</v>
      </c>
      <c r="O60" s="1" t="s">
        <v>41</v>
      </c>
      <c r="P60" s="6">
        <v>45170</v>
      </c>
      <c r="Q60" s="10">
        <v>0.35069444444444442</v>
      </c>
    </row>
    <row r="61" spans="1:17" x14ac:dyDescent="0.35">
      <c r="A61" s="1">
        <v>1060</v>
      </c>
      <c r="B61" s="1" t="s">
        <v>213</v>
      </c>
      <c r="C61" s="1" t="s">
        <v>159</v>
      </c>
      <c r="D61" s="6">
        <v>45173</v>
      </c>
      <c r="E61" s="9">
        <v>4.7222222222222221E-2</v>
      </c>
      <c r="F61" s="11" t="s">
        <v>38</v>
      </c>
      <c r="G61" s="1" t="s">
        <v>84</v>
      </c>
      <c r="H61" s="11" t="s">
        <v>16</v>
      </c>
      <c r="I61" s="1" t="s">
        <v>29</v>
      </c>
      <c r="J61" s="1">
        <v>132</v>
      </c>
      <c r="K61" s="1">
        <v>11</v>
      </c>
      <c r="L61" s="1" t="s">
        <v>30</v>
      </c>
      <c r="M61" s="1" t="s">
        <v>40</v>
      </c>
      <c r="N61" s="1" t="s">
        <v>20</v>
      </c>
      <c r="O61" s="1" t="s">
        <v>21</v>
      </c>
      <c r="P61" s="6">
        <v>45170</v>
      </c>
      <c r="Q61" s="10">
        <v>0.47152777777777777</v>
      </c>
    </row>
    <row r="62" spans="1:17" x14ac:dyDescent="0.35">
      <c r="A62" s="1">
        <v>1061</v>
      </c>
      <c r="B62" s="1" t="s">
        <v>214</v>
      </c>
      <c r="C62" s="1" t="s">
        <v>154</v>
      </c>
      <c r="D62" s="6">
        <v>45175</v>
      </c>
      <c r="E62" s="9">
        <v>0.18958333333333333</v>
      </c>
      <c r="F62" s="11" t="s">
        <v>14</v>
      </c>
      <c r="G62" s="1" t="s">
        <v>61</v>
      </c>
      <c r="H62" s="11" t="s">
        <v>16</v>
      </c>
      <c r="I62" s="1" t="s">
        <v>47</v>
      </c>
      <c r="J62" s="1">
        <v>163</v>
      </c>
      <c r="K62" s="1">
        <v>25</v>
      </c>
      <c r="L62" s="1" t="s">
        <v>18</v>
      </c>
      <c r="M62" s="1" t="s">
        <v>26</v>
      </c>
      <c r="N62" s="1" t="s">
        <v>36</v>
      </c>
      <c r="O62" s="1" t="s">
        <v>21</v>
      </c>
      <c r="P62" s="6">
        <v>45170</v>
      </c>
      <c r="Q62" s="10">
        <v>0.43125000000000002</v>
      </c>
    </row>
    <row r="63" spans="1:17" x14ac:dyDescent="0.35">
      <c r="A63" s="1">
        <v>1062</v>
      </c>
      <c r="B63" s="1" t="s">
        <v>215</v>
      </c>
      <c r="C63" s="1" t="s">
        <v>150</v>
      </c>
      <c r="D63" s="6">
        <v>45172</v>
      </c>
      <c r="E63" s="9">
        <v>9.0277777777777776E-2</v>
      </c>
      <c r="F63" s="11" t="s">
        <v>38</v>
      </c>
      <c r="G63" s="1" t="s">
        <v>71</v>
      </c>
      <c r="H63" s="11" t="s">
        <v>34</v>
      </c>
      <c r="I63" s="1" t="s">
        <v>29</v>
      </c>
      <c r="J63" s="1">
        <v>76</v>
      </c>
      <c r="K63" s="1">
        <v>4</v>
      </c>
      <c r="L63" s="1" t="s">
        <v>18</v>
      </c>
      <c r="M63" s="1" t="s">
        <v>43</v>
      </c>
      <c r="N63" s="1" t="s">
        <v>27</v>
      </c>
      <c r="O63" s="1" t="s">
        <v>41</v>
      </c>
      <c r="P63" s="6">
        <v>45170</v>
      </c>
      <c r="Q63" s="10">
        <v>0.13194444444444445</v>
      </c>
    </row>
    <row r="64" spans="1:17" x14ac:dyDescent="0.35">
      <c r="A64" s="1">
        <v>1063</v>
      </c>
      <c r="B64" s="1" t="s">
        <v>216</v>
      </c>
      <c r="C64" s="1" t="s">
        <v>154</v>
      </c>
      <c r="D64" s="6">
        <v>45176</v>
      </c>
      <c r="E64" s="9">
        <v>6.5972222222222224E-2</v>
      </c>
      <c r="F64" s="11" t="s">
        <v>38</v>
      </c>
      <c r="G64" s="1" t="s">
        <v>66</v>
      </c>
      <c r="H64" s="11" t="s">
        <v>34</v>
      </c>
      <c r="I64" s="1" t="s">
        <v>47</v>
      </c>
      <c r="J64" s="1">
        <v>64</v>
      </c>
      <c r="K64" s="1">
        <v>20</v>
      </c>
      <c r="L64" s="1" t="s">
        <v>18</v>
      </c>
      <c r="M64" s="1" t="s">
        <v>43</v>
      </c>
      <c r="N64" s="1" t="s">
        <v>36</v>
      </c>
      <c r="O64" s="1" t="s">
        <v>41</v>
      </c>
      <c r="P64" s="6">
        <v>45170</v>
      </c>
      <c r="Q64" s="10">
        <v>0.3840277777777778</v>
      </c>
    </row>
    <row r="65" spans="1:17" x14ac:dyDescent="0.35">
      <c r="A65" s="1">
        <v>1064</v>
      </c>
      <c r="B65" s="1" t="s">
        <v>217</v>
      </c>
      <c r="C65" s="1" t="s">
        <v>167</v>
      </c>
      <c r="D65" s="6">
        <v>45175</v>
      </c>
      <c r="E65" s="9">
        <v>8.5416666666666669E-2</v>
      </c>
      <c r="F65" s="11" t="s">
        <v>14</v>
      </c>
      <c r="G65" s="1" t="s">
        <v>71</v>
      </c>
      <c r="H65" s="11" t="s">
        <v>34</v>
      </c>
      <c r="I65" s="1" t="s">
        <v>47</v>
      </c>
      <c r="J65" s="1">
        <v>129</v>
      </c>
      <c r="K65" s="1">
        <v>2</v>
      </c>
      <c r="L65" s="1" t="s">
        <v>18</v>
      </c>
      <c r="M65" s="1" t="s">
        <v>19</v>
      </c>
      <c r="N65" s="1" t="s">
        <v>20</v>
      </c>
      <c r="O65" s="1" t="s">
        <v>21</v>
      </c>
      <c r="P65" s="6">
        <v>45170</v>
      </c>
      <c r="Q65" s="10">
        <v>0.41319444444444442</v>
      </c>
    </row>
    <row r="66" spans="1:17" x14ac:dyDescent="0.35">
      <c r="A66" s="1">
        <v>1065</v>
      </c>
      <c r="B66" s="1" t="s">
        <v>218</v>
      </c>
      <c r="C66" s="1" t="s">
        <v>150</v>
      </c>
      <c r="D66" s="6">
        <v>45177</v>
      </c>
      <c r="E66" s="9">
        <v>0.18472222222222223</v>
      </c>
      <c r="F66" s="11" t="s">
        <v>38</v>
      </c>
      <c r="G66" s="1" t="s">
        <v>85</v>
      </c>
      <c r="H66" s="11" t="s">
        <v>23</v>
      </c>
      <c r="I66" s="1" t="s">
        <v>24</v>
      </c>
      <c r="J66" s="1">
        <v>238</v>
      </c>
      <c r="K66" s="1">
        <v>7</v>
      </c>
      <c r="L66" s="1" t="s">
        <v>18</v>
      </c>
      <c r="M66" s="1" t="s">
        <v>32</v>
      </c>
      <c r="N66" s="1" t="s">
        <v>20</v>
      </c>
      <c r="O66" s="1" t="s">
        <v>41</v>
      </c>
      <c r="P66" s="6">
        <v>45170</v>
      </c>
      <c r="Q66" s="10">
        <v>0.48541666666666666</v>
      </c>
    </row>
    <row r="67" spans="1:17" x14ac:dyDescent="0.35">
      <c r="A67" s="1">
        <v>1066</v>
      </c>
      <c r="B67" s="1" t="s">
        <v>219</v>
      </c>
      <c r="C67" s="1" t="s">
        <v>156</v>
      </c>
      <c r="D67" s="6">
        <v>45174</v>
      </c>
      <c r="E67" s="9">
        <v>0.18611111111111112</v>
      </c>
      <c r="F67" s="11" t="s">
        <v>38</v>
      </c>
      <c r="G67" s="1" t="s">
        <v>86</v>
      </c>
      <c r="H67" s="11" t="s">
        <v>34</v>
      </c>
      <c r="I67" s="1" t="s">
        <v>47</v>
      </c>
      <c r="J67" s="1">
        <v>203</v>
      </c>
      <c r="K67" s="1">
        <v>20</v>
      </c>
      <c r="L67" s="1" t="s">
        <v>25</v>
      </c>
      <c r="M67" s="1" t="s">
        <v>40</v>
      </c>
      <c r="N67" s="1" t="s">
        <v>20</v>
      </c>
      <c r="O67" s="1" t="s">
        <v>21</v>
      </c>
      <c r="P67" s="6">
        <v>45170</v>
      </c>
      <c r="Q67" s="10">
        <v>0.3840277777777778</v>
      </c>
    </row>
    <row r="68" spans="1:17" x14ac:dyDescent="0.35">
      <c r="A68" s="1">
        <v>1067</v>
      </c>
      <c r="B68" s="1" t="s">
        <v>220</v>
      </c>
      <c r="C68" s="1" t="s">
        <v>167</v>
      </c>
      <c r="D68" s="6">
        <v>45172</v>
      </c>
      <c r="E68" s="9">
        <v>0.53819444444444442</v>
      </c>
      <c r="F68" s="11" t="s">
        <v>14</v>
      </c>
      <c r="G68" s="1" t="s">
        <v>15</v>
      </c>
      <c r="H68" s="11" t="s">
        <v>16</v>
      </c>
      <c r="I68" s="1" t="s">
        <v>47</v>
      </c>
      <c r="J68" s="1">
        <v>230</v>
      </c>
      <c r="K68" s="1">
        <v>8</v>
      </c>
      <c r="L68" s="1" t="s">
        <v>30</v>
      </c>
      <c r="M68" s="1" t="s">
        <v>19</v>
      </c>
      <c r="N68" s="1" t="s">
        <v>36</v>
      </c>
      <c r="O68" s="1" t="s">
        <v>21</v>
      </c>
      <c r="P68" s="6">
        <v>45170</v>
      </c>
      <c r="Q68" s="10">
        <v>0.48680555555555555</v>
      </c>
    </row>
    <row r="69" spans="1:17" x14ac:dyDescent="0.35">
      <c r="A69" s="1">
        <v>1068</v>
      </c>
      <c r="B69" s="1" t="s">
        <v>221</v>
      </c>
      <c r="C69" s="1" t="s">
        <v>150</v>
      </c>
      <c r="D69" s="6">
        <v>45175</v>
      </c>
      <c r="E69" s="9">
        <v>0.43819444444444444</v>
      </c>
      <c r="F69" s="11" t="s">
        <v>14</v>
      </c>
      <c r="G69" s="1" t="s">
        <v>87</v>
      </c>
      <c r="H69" s="11" t="s">
        <v>16</v>
      </c>
      <c r="I69" s="1" t="s">
        <v>47</v>
      </c>
      <c r="J69" s="1">
        <v>231</v>
      </c>
      <c r="K69" s="1">
        <v>12</v>
      </c>
      <c r="L69" s="1" t="s">
        <v>30</v>
      </c>
      <c r="M69" s="1" t="s">
        <v>26</v>
      </c>
      <c r="N69" s="1" t="s">
        <v>20</v>
      </c>
      <c r="O69" s="1" t="s">
        <v>41</v>
      </c>
      <c r="P69" s="6">
        <v>45170</v>
      </c>
      <c r="Q69" s="10">
        <v>0.43819444444444444</v>
      </c>
    </row>
    <row r="70" spans="1:17" x14ac:dyDescent="0.35">
      <c r="A70" s="1">
        <v>1069</v>
      </c>
      <c r="B70" s="1" t="s">
        <v>222</v>
      </c>
      <c r="C70" s="1" t="s">
        <v>167</v>
      </c>
      <c r="D70" s="6">
        <v>45174</v>
      </c>
      <c r="E70" s="9">
        <v>0.18124999999999999</v>
      </c>
      <c r="F70" s="11" t="s">
        <v>38</v>
      </c>
      <c r="G70" s="1" t="s">
        <v>88</v>
      </c>
      <c r="H70" s="11" t="s">
        <v>34</v>
      </c>
      <c r="I70" s="1" t="s">
        <v>29</v>
      </c>
      <c r="J70" s="1">
        <v>72</v>
      </c>
      <c r="K70" s="1">
        <v>0</v>
      </c>
      <c r="L70" s="1" t="s">
        <v>18</v>
      </c>
      <c r="M70" s="1" t="s">
        <v>43</v>
      </c>
      <c r="N70" s="1" t="s">
        <v>20</v>
      </c>
      <c r="O70" s="1" t="s">
        <v>41</v>
      </c>
      <c r="P70" s="6">
        <v>45170</v>
      </c>
      <c r="Q70" s="10">
        <v>0.37083333333333335</v>
      </c>
    </row>
    <row r="71" spans="1:17" x14ac:dyDescent="0.35">
      <c r="A71" s="1">
        <v>1070</v>
      </c>
      <c r="B71" s="1" t="s">
        <v>223</v>
      </c>
      <c r="C71" s="1" t="s">
        <v>150</v>
      </c>
      <c r="D71" s="6">
        <v>45175</v>
      </c>
      <c r="E71" s="9">
        <v>0.19444444444444445</v>
      </c>
      <c r="F71" s="11" t="s">
        <v>14</v>
      </c>
      <c r="G71" s="1" t="s">
        <v>89</v>
      </c>
      <c r="H71" s="11" t="s">
        <v>16</v>
      </c>
      <c r="I71" s="1" t="s">
        <v>24</v>
      </c>
      <c r="J71" s="1">
        <v>172</v>
      </c>
      <c r="K71" s="1">
        <v>6</v>
      </c>
      <c r="L71" s="1" t="s">
        <v>30</v>
      </c>
      <c r="M71" s="1" t="s">
        <v>26</v>
      </c>
      <c r="N71" s="1" t="s">
        <v>27</v>
      </c>
      <c r="O71" s="1" t="s">
        <v>37</v>
      </c>
      <c r="P71" s="6">
        <v>45170</v>
      </c>
      <c r="Q71" s="10">
        <v>7.9166666666666663E-2</v>
      </c>
    </row>
    <row r="72" spans="1:17" x14ac:dyDescent="0.35">
      <c r="A72" s="1">
        <v>1071</v>
      </c>
      <c r="B72" s="1" t="s">
        <v>224</v>
      </c>
      <c r="C72" s="1" t="s">
        <v>167</v>
      </c>
      <c r="D72" s="6">
        <v>45175</v>
      </c>
      <c r="E72" s="9">
        <v>9.930555555555555E-2</v>
      </c>
      <c r="F72" s="11" t="s">
        <v>38</v>
      </c>
      <c r="G72" s="1" t="s">
        <v>90</v>
      </c>
      <c r="H72" s="11" t="s">
        <v>34</v>
      </c>
      <c r="I72" s="1" t="s">
        <v>24</v>
      </c>
      <c r="J72" s="1">
        <v>188</v>
      </c>
      <c r="K72" s="1">
        <v>21</v>
      </c>
      <c r="L72" s="1" t="s">
        <v>30</v>
      </c>
      <c r="M72" s="1" t="s">
        <v>40</v>
      </c>
      <c r="N72" s="1" t="s">
        <v>20</v>
      </c>
      <c r="O72" s="1" t="s">
        <v>21</v>
      </c>
      <c r="P72" s="6">
        <v>45170</v>
      </c>
      <c r="Q72" s="10">
        <v>0.51249999999999996</v>
      </c>
    </row>
    <row r="73" spans="1:17" x14ac:dyDescent="0.35">
      <c r="A73" s="1">
        <v>1072</v>
      </c>
      <c r="B73" s="1" t="s">
        <v>225</v>
      </c>
      <c r="C73" s="1" t="s">
        <v>167</v>
      </c>
      <c r="D73" s="6">
        <v>45172</v>
      </c>
      <c r="E73" s="9">
        <v>0.50763888888888886</v>
      </c>
      <c r="F73" s="11" t="s">
        <v>14</v>
      </c>
      <c r="G73" s="1" t="s">
        <v>91</v>
      </c>
      <c r="H73" s="11" t="s">
        <v>23</v>
      </c>
      <c r="I73" s="1" t="s">
        <v>24</v>
      </c>
      <c r="J73" s="1">
        <v>67</v>
      </c>
      <c r="K73" s="1">
        <v>23</v>
      </c>
      <c r="L73" s="1" t="s">
        <v>25</v>
      </c>
      <c r="M73" s="1" t="s">
        <v>19</v>
      </c>
      <c r="N73" s="1" t="s">
        <v>20</v>
      </c>
      <c r="O73" s="1" t="s">
        <v>37</v>
      </c>
      <c r="P73" s="6">
        <v>45170</v>
      </c>
      <c r="Q73" s="10">
        <v>8.6805555555555552E-2</v>
      </c>
    </row>
    <row r="74" spans="1:17" x14ac:dyDescent="0.35">
      <c r="A74" s="1">
        <v>1073</v>
      </c>
      <c r="B74" s="1" t="s">
        <v>226</v>
      </c>
      <c r="C74" s="1" t="s">
        <v>159</v>
      </c>
      <c r="D74" s="6">
        <v>45171</v>
      </c>
      <c r="E74" s="9">
        <v>0.52708333333333335</v>
      </c>
      <c r="F74" s="11" t="s">
        <v>38</v>
      </c>
      <c r="G74" s="1" t="s">
        <v>92</v>
      </c>
      <c r="H74" s="11" t="s">
        <v>16</v>
      </c>
      <c r="I74" s="1" t="s">
        <v>29</v>
      </c>
      <c r="J74" s="1">
        <v>220</v>
      </c>
      <c r="K74" s="1">
        <v>17</v>
      </c>
      <c r="L74" s="1" t="s">
        <v>30</v>
      </c>
      <c r="M74" s="1" t="s">
        <v>43</v>
      </c>
      <c r="N74" s="1" t="s">
        <v>27</v>
      </c>
      <c r="O74" s="1" t="s">
        <v>37</v>
      </c>
      <c r="P74" s="6">
        <v>45170</v>
      </c>
      <c r="Q74" s="10">
        <v>8.8888888888888892E-2</v>
      </c>
    </row>
    <row r="75" spans="1:17" x14ac:dyDescent="0.35">
      <c r="A75" s="1">
        <v>1074</v>
      </c>
      <c r="B75" s="1" t="s">
        <v>227</v>
      </c>
      <c r="C75" s="1" t="s">
        <v>150</v>
      </c>
      <c r="D75" s="6">
        <v>45176</v>
      </c>
      <c r="E75" s="9">
        <v>0.41041666666666665</v>
      </c>
      <c r="F75" s="11" t="s">
        <v>38</v>
      </c>
      <c r="G75" s="1" t="s">
        <v>93</v>
      </c>
      <c r="H75" s="11" t="s">
        <v>23</v>
      </c>
      <c r="I75" s="1" t="s">
        <v>35</v>
      </c>
      <c r="J75" s="1">
        <v>144</v>
      </c>
      <c r="K75" s="1">
        <v>8</v>
      </c>
      <c r="L75" s="1" t="s">
        <v>18</v>
      </c>
      <c r="M75" s="1" t="s">
        <v>19</v>
      </c>
      <c r="N75" s="1" t="s">
        <v>20</v>
      </c>
      <c r="O75" s="1" t="s">
        <v>37</v>
      </c>
      <c r="P75" s="6">
        <v>45170</v>
      </c>
      <c r="Q75" s="10">
        <v>0.4284722222222222</v>
      </c>
    </row>
    <row r="76" spans="1:17" x14ac:dyDescent="0.35">
      <c r="A76" s="1">
        <v>1075</v>
      </c>
      <c r="B76" s="1" t="s">
        <v>228</v>
      </c>
      <c r="C76" s="1" t="s">
        <v>150</v>
      </c>
      <c r="D76" s="6">
        <v>45172</v>
      </c>
      <c r="E76" s="9">
        <v>4.2361111111111113E-2</v>
      </c>
      <c r="F76" s="11" t="s">
        <v>38</v>
      </c>
      <c r="G76" s="1" t="s">
        <v>80</v>
      </c>
      <c r="H76" s="11" t="s">
        <v>23</v>
      </c>
      <c r="I76" s="1" t="s">
        <v>29</v>
      </c>
      <c r="J76" s="1">
        <v>200</v>
      </c>
      <c r="K76" s="1">
        <v>26</v>
      </c>
      <c r="L76" s="1" t="s">
        <v>25</v>
      </c>
      <c r="M76" s="1" t="s">
        <v>26</v>
      </c>
      <c r="N76" s="1" t="s">
        <v>20</v>
      </c>
      <c r="O76" s="1" t="s">
        <v>21</v>
      </c>
      <c r="P76" s="6">
        <v>45170</v>
      </c>
      <c r="Q76" s="10">
        <v>0.43541666666666667</v>
      </c>
    </row>
    <row r="77" spans="1:17" x14ac:dyDescent="0.35">
      <c r="A77" s="1">
        <v>1076</v>
      </c>
      <c r="B77" s="1" t="s">
        <v>229</v>
      </c>
      <c r="C77" s="1" t="s">
        <v>156</v>
      </c>
      <c r="D77" s="6">
        <v>45170</v>
      </c>
      <c r="E77" s="9">
        <v>0.37222222222222223</v>
      </c>
      <c r="F77" s="11" t="s">
        <v>14</v>
      </c>
      <c r="G77" s="1" t="s">
        <v>94</v>
      </c>
      <c r="H77" s="11" t="s">
        <v>34</v>
      </c>
      <c r="I77" s="1" t="s">
        <v>29</v>
      </c>
      <c r="J77" s="1">
        <v>126</v>
      </c>
      <c r="K77" s="1">
        <v>7</v>
      </c>
      <c r="L77" s="1" t="s">
        <v>18</v>
      </c>
      <c r="M77" s="1" t="s">
        <v>32</v>
      </c>
      <c r="N77" s="1" t="s">
        <v>27</v>
      </c>
      <c r="O77" s="1" t="s">
        <v>37</v>
      </c>
      <c r="P77" s="6">
        <v>45170</v>
      </c>
      <c r="Q77" s="10">
        <v>0.39166666666666666</v>
      </c>
    </row>
    <row r="78" spans="1:17" x14ac:dyDescent="0.35">
      <c r="A78" s="1">
        <v>1077</v>
      </c>
      <c r="B78" s="1" t="s">
        <v>230</v>
      </c>
      <c r="C78" s="1" t="s">
        <v>156</v>
      </c>
      <c r="D78" s="6">
        <v>45174</v>
      </c>
      <c r="E78" s="9">
        <v>0.33958333333333335</v>
      </c>
      <c r="F78" s="11" t="s">
        <v>38</v>
      </c>
      <c r="G78" s="1" t="s">
        <v>95</v>
      </c>
      <c r="H78" s="11" t="s">
        <v>23</v>
      </c>
      <c r="I78" s="1" t="s">
        <v>17</v>
      </c>
      <c r="J78" s="1">
        <v>187</v>
      </c>
      <c r="K78" s="1">
        <v>21</v>
      </c>
      <c r="L78" s="1" t="s">
        <v>30</v>
      </c>
      <c r="M78" s="1" t="s">
        <v>19</v>
      </c>
      <c r="N78" s="1" t="s">
        <v>27</v>
      </c>
      <c r="O78" s="1" t="s">
        <v>37</v>
      </c>
      <c r="P78" s="6">
        <v>45170</v>
      </c>
      <c r="Q78" s="10">
        <v>0.18680555555555556</v>
      </c>
    </row>
    <row r="79" spans="1:17" x14ac:dyDescent="0.35">
      <c r="A79" s="1">
        <v>1078</v>
      </c>
      <c r="B79" s="1" t="s">
        <v>231</v>
      </c>
      <c r="C79" s="1" t="s">
        <v>167</v>
      </c>
      <c r="D79" s="6">
        <v>45173</v>
      </c>
      <c r="E79" s="9">
        <v>6.9444444444444448E-2</v>
      </c>
      <c r="F79" s="11" t="s">
        <v>38</v>
      </c>
      <c r="G79" s="1" t="s">
        <v>46</v>
      </c>
      <c r="H79" s="11" t="s">
        <v>16</v>
      </c>
      <c r="I79" s="1" t="s">
        <v>24</v>
      </c>
      <c r="J79" s="1">
        <v>232</v>
      </c>
      <c r="K79" s="1">
        <v>21</v>
      </c>
      <c r="L79" s="1" t="s">
        <v>25</v>
      </c>
      <c r="M79" s="1" t="s">
        <v>19</v>
      </c>
      <c r="N79" s="1" t="s">
        <v>27</v>
      </c>
      <c r="O79" s="1" t="s">
        <v>41</v>
      </c>
      <c r="P79" s="6">
        <v>45170</v>
      </c>
      <c r="Q79" s="10">
        <v>0.47499999999999998</v>
      </c>
    </row>
    <row r="80" spans="1:17" x14ac:dyDescent="0.35">
      <c r="A80" s="1">
        <v>1079</v>
      </c>
      <c r="B80" s="1" t="s">
        <v>232</v>
      </c>
      <c r="C80" s="1" t="s">
        <v>154</v>
      </c>
      <c r="D80" s="6">
        <v>45173</v>
      </c>
      <c r="E80" s="9">
        <v>0.46111111111111114</v>
      </c>
      <c r="F80" s="11" t="s">
        <v>14</v>
      </c>
      <c r="G80" s="1" t="s">
        <v>95</v>
      </c>
      <c r="H80" s="11" t="s">
        <v>16</v>
      </c>
      <c r="I80" s="1" t="s">
        <v>29</v>
      </c>
      <c r="J80" s="1">
        <v>141</v>
      </c>
      <c r="K80" s="1">
        <v>22</v>
      </c>
      <c r="L80" s="1" t="s">
        <v>30</v>
      </c>
      <c r="M80" s="1" t="s">
        <v>19</v>
      </c>
      <c r="N80" s="1" t="s">
        <v>27</v>
      </c>
      <c r="O80" s="1" t="s">
        <v>41</v>
      </c>
      <c r="P80" s="6">
        <v>45170</v>
      </c>
      <c r="Q80" s="10">
        <v>0.11805555555555555</v>
      </c>
    </row>
    <row r="81" spans="1:17" x14ac:dyDescent="0.35">
      <c r="A81" s="1">
        <v>1080</v>
      </c>
      <c r="B81" s="1" t="s">
        <v>233</v>
      </c>
      <c r="C81" s="1" t="s">
        <v>150</v>
      </c>
      <c r="D81" s="6">
        <v>45171</v>
      </c>
      <c r="E81" s="9">
        <v>0.44513888888888886</v>
      </c>
      <c r="F81" s="11" t="s">
        <v>14</v>
      </c>
      <c r="G81" s="1" t="s">
        <v>72</v>
      </c>
      <c r="H81" s="11" t="s">
        <v>34</v>
      </c>
      <c r="I81" s="1" t="s">
        <v>24</v>
      </c>
      <c r="J81" s="1">
        <v>85</v>
      </c>
      <c r="K81" s="1">
        <v>10</v>
      </c>
      <c r="L81" s="1" t="s">
        <v>30</v>
      </c>
      <c r="M81" s="1" t="s">
        <v>19</v>
      </c>
      <c r="N81" s="1" t="s">
        <v>27</v>
      </c>
      <c r="O81" s="1" t="s">
        <v>41</v>
      </c>
      <c r="P81" s="6">
        <v>45170</v>
      </c>
      <c r="Q81" s="10">
        <v>0.17847222222222223</v>
      </c>
    </row>
    <row r="82" spans="1:17" x14ac:dyDescent="0.35">
      <c r="A82" s="1">
        <v>1081</v>
      </c>
      <c r="B82" s="1" t="s">
        <v>234</v>
      </c>
      <c r="C82" s="1" t="s">
        <v>154</v>
      </c>
      <c r="D82" s="6">
        <v>45175</v>
      </c>
      <c r="E82" s="9">
        <v>7.9861111111111105E-2</v>
      </c>
      <c r="F82" s="11" t="s">
        <v>38</v>
      </c>
      <c r="G82" s="1" t="s">
        <v>39</v>
      </c>
      <c r="H82" s="11" t="s">
        <v>16</v>
      </c>
      <c r="I82" s="1" t="s">
        <v>29</v>
      </c>
      <c r="J82" s="1">
        <v>157</v>
      </c>
      <c r="K82" s="1">
        <v>4</v>
      </c>
      <c r="L82" s="1" t="s">
        <v>30</v>
      </c>
      <c r="M82" s="1" t="s">
        <v>26</v>
      </c>
      <c r="N82" s="1" t="s">
        <v>36</v>
      </c>
      <c r="O82" s="1" t="s">
        <v>41</v>
      </c>
      <c r="P82" s="6">
        <v>45170</v>
      </c>
      <c r="Q82" s="10">
        <v>8.819444444444445E-2</v>
      </c>
    </row>
    <row r="83" spans="1:17" x14ac:dyDescent="0.35">
      <c r="A83" s="1">
        <v>1082</v>
      </c>
      <c r="B83" s="1" t="s">
        <v>235</v>
      </c>
      <c r="C83" s="1" t="s">
        <v>167</v>
      </c>
      <c r="D83" s="6">
        <v>45170</v>
      </c>
      <c r="E83" s="9">
        <v>0.3840277777777778</v>
      </c>
      <c r="F83" s="11" t="s">
        <v>38</v>
      </c>
      <c r="G83" s="1" t="s">
        <v>96</v>
      </c>
      <c r="H83" s="11" t="s">
        <v>23</v>
      </c>
      <c r="I83" s="1" t="s">
        <v>47</v>
      </c>
      <c r="J83" s="1">
        <v>180</v>
      </c>
      <c r="K83" s="1">
        <v>24</v>
      </c>
      <c r="L83" s="1" t="s">
        <v>30</v>
      </c>
      <c r="M83" s="1" t="s">
        <v>26</v>
      </c>
      <c r="N83" s="1" t="s">
        <v>20</v>
      </c>
      <c r="O83" s="1" t="s">
        <v>37</v>
      </c>
      <c r="P83" s="6">
        <v>45170</v>
      </c>
      <c r="Q83" s="10">
        <v>5.347222222222222E-2</v>
      </c>
    </row>
    <row r="84" spans="1:17" x14ac:dyDescent="0.35">
      <c r="A84" s="1">
        <v>1083</v>
      </c>
      <c r="B84" s="1" t="s">
        <v>236</v>
      </c>
      <c r="C84" s="1" t="s">
        <v>167</v>
      </c>
      <c r="D84" s="6">
        <v>45177</v>
      </c>
      <c r="E84" s="9">
        <v>5.6250000000000001E-2</v>
      </c>
      <c r="F84" s="11" t="s">
        <v>38</v>
      </c>
      <c r="G84" s="1" t="s">
        <v>97</v>
      </c>
      <c r="H84" s="11" t="s">
        <v>34</v>
      </c>
      <c r="I84" s="1" t="s">
        <v>24</v>
      </c>
      <c r="J84" s="1">
        <v>63</v>
      </c>
      <c r="K84" s="1">
        <v>19</v>
      </c>
      <c r="L84" s="1" t="s">
        <v>30</v>
      </c>
      <c r="M84" s="1" t="s">
        <v>40</v>
      </c>
      <c r="N84" s="1" t="s">
        <v>36</v>
      </c>
      <c r="O84" s="1" t="s">
        <v>37</v>
      </c>
      <c r="P84" s="6">
        <v>45170</v>
      </c>
      <c r="Q84" s="10">
        <v>0.43194444444444446</v>
      </c>
    </row>
    <row r="85" spans="1:17" x14ac:dyDescent="0.35">
      <c r="A85" s="1">
        <v>1084</v>
      </c>
      <c r="B85" s="1" t="s">
        <v>168</v>
      </c>
      <c r="C85" s="1" t="s">
        <v>156</v>
      </c>
      <c r="D85" s="6">
        <v>45173</v>
      </c>
      <c r="E85" s="9">
        <v>0.35625000000000001</v>
      </c>
      <c r="F85" s="11" t="s">
        <v>38</v>
      </c>
      <c r="G85" s="1" t="s">
        <v>71</v>
      </c>
      <c r="H85" s="11" t="s">
        <v>34</v>
      </c>
      <c r="I85" s="1" t="s">
        <v>35</v>
      </c>
      <c r="J85" s="1">
        <v>179</v>
      </c>
      <c r="K85" s="1">
        <v>23</v>
      </c>
      <c r="L85" s="1" t="s">
        <v>18</v>
      </c>
      <c r="M85" s="1" t="s">
        <v>40</v>
      </c>
      <c r="N85" s="1" t="s">
        <v>20</v>
      </c>
      <c r="O85" s="1" t="s">
        <v>37</v>
      </c>
      <c r="P85" s="6">
        <v>45170</v>
      </c>
      <c r="Q85" s="10">
        <v>5.6944444444444443E-2</v>
      </c>
    </row>
    <row r="86" spans="1:17" x14ac:dyDescent="0.35">
      <c r="A86" s="1">
        <v>1085</v>
      </c>
      <c r="B86" s="1" t="s">
        <v>237</v>
      </c>
      <c r="C86" s="1" t="s">
        <v>159</v>
      </c>
      <c r="D86" s="6">
        <v>45172</v>
      </c>
      <c r="E86" s="9">
        <v>0.1076388888888889</v>
      </c>
      <c r="F86" s="11" t="s">
        <v>38</v>
      </c>
      <c r="G86" s="1" t="s">
        <v>98</v>
      </c>
      <c r="H86" s="11" t="s">
        <v>16</v>
      </c>
      <c r="I86" s="1" t="s">
        <v>47</v>
      </c>
      <c r="J86" s="1">
        <v>111</v>
      </c>
      <c r="K86" s="1">
        <v>6</v>
      </c>
      <c r="L86" s="1" t="s">
        <v>18</v>
      </c>
      <c r="M86" s="1" t="s">
        <v>40</v>
      </c>
      <c r="N86" s="1" t="s">
        <v>27</v>
      </c>
      <c r="O86" s="1" t="s">
        <v>21</v>
      </c>
      <c r="P86" s="6">
        <v>45170</v>
      </c>
      <c r="Q86" s="10">
        <v>4.3055555555555555E-2</v>
      </c>
    </row>
    <row r="87" spans="1:17" x14ac:dyDescent="0.35">
      <c r="A87" s="1">
        <v>1086</v>
      </c>
      <c r="B87" s="1" t="s">
        <v>238</v>
      </c>
      <c r="C87" s="1" t="s">
        <v>150</v>
      </c>
      <c r="D87" s="6">
        <v>45174</v>
      </c>
      <c r="E87" s="9">
        <v>0.38750000000000001</v>
      </c>
      <c r="F87" s="11" t="s">
        <v>14</v>
      </c>
      <c r="G87" s="1" t="s">
        <v>89</v>
      </c>
      <c r="H87" s="11" t="s">
        <v>23</v>
      </c>
      <c r="I87" s="1" t="s">
        <v>17</v>
      </c>
      <c r="J87" s="1">
        <v>133</v>
      </c>
      <c r="K87" s="1">
        <v>21</v>
      </c>
      <c r="L87" s="1" t="s">
        <v>30</v>
      </c>
      <c r="M87" s="1" t="s">
        <v>32</v>
      </c>
      <c r="N87" s="1" t="s">
        <v>20</v>
      </c>
      <c r="O87" s="1" t="s">
        <v>41</v>
      </c>
      <c r="P87" s="6">
        <v>45170</v>
      </c>
      <c r="Q87" s="10">
        <v>7.3611111111111113E-2</v>
      </c>
    </row>
    <row r="88" spans="1:17" x14ac:dyDescent="0.35">
      <c r="A88" s="1">
        <v>1087</v>
      </c>
      <c r="B88" s="1" t="s">
        <v>239</v>
      </c>
      <c r="C88" s="1" t="s">
        <v>167</v>
      </c>
      <c r="D88" s="6">
        <v>45176</v>
      </c>
      <c r="E88" s="9">
        <v>0.53749999999999998</v>
      </c>
      <c r="F88" s="11" t="s">
        <v>14</v>
      </c>
      <c r="G88" s="1" t="s">
        <v>99</v>
      </c>
      <c r="H88" s="11" t="s">
        <v>16</v>
      </c>
      <c r="I88" s="1" t="s">
        <v>17</v>
      </c>
      <c r="J88" s="1">
        <v>88</v>
      </c>
      <c r="K88" s="1">
        <v>14</v>
      </c>
      <c r="L88" s="1" t="s">
        <v>25</v>
      </c>
      <c r="M88" s="1" t="s">
        <v>19</v>
      </c>
      <c r="N88" s="1" t="s">
        <v>36</v>
      </c>
      <c r="O88" s="1" t="s">
        <v>21</v>
      </c>
      <c r="P88" s="6">
        <v>45170</v>
      </c>
      <c r="Q88" s="10">
        <v>0.40416666666666667</v>
      </c>
    </row>
    <row r="89" spans="1:17" x14ac:dyDescent="0.35">
      <c r="A89" s="1">
        <v>1088</v>
      </c>
      <c r="B89" s="1" t="s">
        <v>240</v>
      </c>
      <c r="C89" s="1" t="s">
        <v>150</v>
      </c>
      <c r="D89" s="6">
        <v>45177</v>
      </c>
      <c r="E89" s="9">
        <v>0.10902777777777778</v>
      </c>
      <c r="F89" s="11" t="s">
        <v>38</v>
      </c>
      <c r="G89" s="1" t="s">
        <v>100</v>
      </c>
      <c r="H89" s="11" t="s">
        <v>23</v>
      </c>
      <c r="I89" s="1" t="s">
        <v>35</v>
      </c>
      <c r="J89" s="1">
        <v>199</v>
      </c>
      <c r="K89" s="1">
        <v>18</v>
      </c>
      <c r="L89" s="1" t="s">
        <v>25</v>
      </c>
      <c r="M89" s="1" t="s">
        <v>26</v>
      </c>
      <c r="N89" s="1" t="s">
        <v>20</v>
      </c>
      <c r="O89" s="1" t="s">
        <v>37</v>
      </c>
      <c r="P89" s="6">
        <v>45170</v>
      </c>
      <c r="Q89" s="10">
        <v>0.38541666666666669</v>
      </c>
    </row>
    <row r="90" spans="1:17" x14ac:dyDescent="0.35">
      <c r="A90" s="1">
        <v>1089</v>
      </c>
      <c r="B90" s="1" t="s">
        <v>241</v>
      </c>
      <c r="C90" s="1" t="s">
        <v>156</v>
      </c>
      <c r="D90" s="6">
        <v>45173</v>
      </c>
      <c r="E90" s="9">
        <v>0.43819444444444444</v>
      </c>
      <c r="F90" s="11" t="s">
        <v>38</v>
      </c>
      <c r="G90" s="1" t="s">
        <v>101</v>
      </c>
      <c r="H90" s="11" t="s">
        <v>16</v>
      </c>
      <c r="I90" s="1" t="s">
        <v>24</v>
      </c>
      <c r="J90" s="1">
        <v>78</v>
      </c>
      <c r="K90" s="1">
        <v>6</v>
      </c>
      <c r="L90" s="1" t="s">
        <v>30</v>
      </c>
      <c r="M90" s="1" t="s">
        <v>40</v>
      </c>
      <c r="N90" s="1" t="s">
        <v>36</v>
      </c>
      <c r="O90" s="1" t="s">
        <v>37</v>
      </c>
      <c r="P90" s="6">
        <v>45170</v>
      </c>
      <c r="Q90" s="10">
        <v>0.43055555555555558</v>
      </c>
    </row>
    <row r="91" spans="1:17" x14ac:dyDescent="0.35">
      <c r="A91" s="1">
        <v>1090</v>
      </c>
      <c r="B91" s="1" t="s">
        <v>242</v>
      </c>
      <c r="C91" s="1" t="s">
        <v>154</v>
      </c>
      <c r="D91" s="6">
        <v>45177</v>
      </c>
      <c r="E91" s="9">
        <v>0.10277777777777777</v>
      </c>
      <c r="F91" s="11" t="s">
        <v>14</v>
      </c>
      <c r="G91" s="1" t="s">
        <v>98</v>
      </c>
      <c r="H91" s="11" t="s">
        <v>16</v>
      </c>
      <c r="I91" s="1" t="s">
        <v>35</v>
      </c>
      <c r="J91" s="1">
        <v>185</v>
      </c>
      <c r="K91" s="1">
        <v>27</v>
      </c>
      <c r="L91" s="1" t="s">
        <v>25</v>
      </c>
      <c r="M91" s="1" t="s">
        <v>26</v>
      </c>
      <c r="N91" s="1" t="s">
        <v>27</v>
      </c>
      <c r="O91" s="1" t="s">
        <v>41</v>
      </c>
      <c r="P91" s="6">
        <v>45170</v>
      </c>
      <c r="Q91" s="10">
        <v>0.12638888888888888</v>
      </c>
    </row>
    <row r="92" spans="1:17" x14ac:dyDescent="0.35">
      <c r="A92" s="1">
        <v>1091</v>
      </c>
      <c r="B92" s="1" t="s">
        <v>243</v>
      </c>
      <c r="C92" s="1" t="s">
        <v>154</v>
      </c>
      <c r="D92" s="6">
        <v>45176</v>
      </c>
      <c r="E92" s="9">
        <v>0.52847222222222223</v>
      </c>
      <c r="F92" s="11" t="s">
        <v>38</v>
      </c>
      <c r="G92" s="1" t="s">
        <v>48</v>
      </c>
      <c r="H92" s="11" t="s">
        <v>16</v>
      </c>
      <c r="I92" s="1" t="s">
        <v>35</v>
      </c>
      <c r="J92" s="1">
        <v>125</v>
      </c>
      <c r="K92" s="1">
        <v>4</v>
      </c>
      <c r="L92" s="1" t="s">
        <v>18</v>
      </c>
      <c r="M92" s="1" t="s">
        <v>32</v>
      </c>
      <c r="N92" s="1" t="s">
        <v>27</v>
      </c>
      <c r="O92" s="1" t="s">
        <v>21</v>
      </c>
      <c r="P92" s="6">
        <v>45170</v>
      </c>
      <c r="Q92" s="10">
        <v>7.3611111111111113E-2</v>
      </c>
    </row>
    <row r="93" spans="1:17" x14ac:dyDescent="0.35">
      <c r="A93" s="1">
        <v>1092</v>
      </c>
      <c r="B93" s="1" t="s">
        <v>227</v>
      </c>
      <c r="C93" s="1" t="s">
        <v>154</v>
      </c>
      <c r="D93" s="6">
        <v>45170</v>
      </c>
      <c r="E93" s="9">
        <v>0.44930555555555557</v>
      </c>
      <c r="F93" s="11" t="s">
        <v>14</v>
      </c>
      <c r="G93" s="1" t="s">
        <v>102</v>
      </c>
      <c r="H93" s="11" t="s">
        <v>23</v>
      </c>
      <c r="I93" s="1" t="s">
        <v>17</v>
      </c>
      <c r="J93" s="1">
        <v>198</v>
      </c>
      <c r="K93" s="1">
        <v>23</v>
      </c>
      <c r="L93" s="1" t="s">
        <v>25</v>
      </c>
      <c r="M93" s="1" t="s">
        <v>19</v>
      </c>
      <c r="N93" s="1" t="s">
        <v>27</v>
      </c>
      <c r="O93" s="1" t="s">
        <v>41</v>
      </c>
      <c r="P93" s="6">
        <v>45170</v>
      </c>
      <c r="Q93" s="10">
        <v>7.5694444444444439E-2</v>
      </c>
    </row>
    <row r="94" spans="1:17" x14ac:dyDescent="0.35">
      <c r="A94" s="1">
        <v>1093</v>
      </c>
      <c r="B94" s="1" t="s">
        <v>244</v>
      </c>
      <c r="C94" s="1" t="s">
        <v>154</v>
      </c>
      <c r="D94" s="6">
        <v>45172</v>
      </c>
      <c r="E94" s="9">
        <v>0.43263888888888891</v>
      </c>
      <c r="F94" s="11" t="s">
        <v>14</v>
      </c>
      <c r="G94" s="1" t="s">
        <v>52</v>
      </c>
      <c r="H94" s="11" t="s">
        <v>34</v>
      </c>
      <c r="I94" s="1" t="s">
        <v>29</v>
      </c>
      <c r="J94" s="1">
        <v>167</v>
      </c>
      <c r="K94" s="1">
        <v>24</v>
      </c>
      <c r="L94" s="1" t="s">
        <v>30</v>
      </c>
      <c r="M94" s="1" t="s">
        <v>40</v>
      </c>
      <c r="N94" s="1" t="s">
        <v>36</v>
      </c>
      <c r="O94" s="1" t="s">
        <v>41</v>
      </c>
      <c r="P94" s="6">
        <v>45170</v>
      </c>
      <c r="Q94" s="10">
        <v>4.791666666666667E-2</v>
      </c>
    </row>
    <row r="95" spans="1:17" x14ac:dyDescent="0.35">
      <c r="A95" s="1">
        <v>1094</v>
      </c>
      <c r="B95" s="1" t="s">
        <v>245</v>
      </c>
      <c r="C95" s="1" t="s">
        <v>159</v>
      </c>
      <c r="D95" s="6">
        <v>45173</v>
      </c>
      <c r="E95" s="9">
        <v>5.4166666666666669E-2</v>
      </c>
      <c r="F95" s="11" t="s">
        <v>14</v>
      </c>
      <c r="G95" s="1" t="s">
        <v>52</v>
      </c>
      <c r="H95" s="11" t="s">
        <v>34</v>
      </c>
      <c r="I95" s="1" t="s">
        <v>17</v>
      </c>
      <c r="J95" s="1">
        <v>225</v>
      </c>
      <c r="K95" s="1">
        <v>18</v>
      </c>
      <c r="L95" s="1" t="s">
        <v>30</v>
      </c>
      <c r="M95" s="1" t="s">
        <v>32</v>
      </c>
      <c r="N95" s="1" t="s">
        <v>27</v>
      </c>
      <c r="O95" s="1" t="s">
        <v>37</v>
      </c>
      <c r="P95" s="6">
        <v>45170</v>
      </c>
      <c r="Q95" s="10">
        <v>0.1076388888888889</v>
      </c>
    </row>
    <row r="96" spans="1:17" x14ac:dyDescent="0.35">
      <c r="A96" s="1">
        <v>1095</v>
      </c>
      <c r="B96" s="1" t="s">
        <v>246</v>
      </c>
      <c r="C96" s="1" t="s">
        <v>159</v>
      </c>
      <c r="D96" s="6">
        <v>45173</v>
      </c>
      <c r="E96" s="9">
        <v>0.39791666666666664</v>
      </c>
      <c r="F96" s="11" t="s">
        <v>38</v>
      </c>
      <c r="G96" s="1" t="s">
        <v>103</v>
      </c>
      <c r="H96" s="11" t="s">
        <v>23</v>
      </c>
      <c r="I96" s="1" t="s">
        <v>17</v>
      </c>
      <c r="J96" s="1">
        <v>157</v>
      </c>
      <c r="K96" s="1">
        <v>1</v>
      </c>
      <c r="L96" s="1" t="s">
        <v>18</v>
      </c>
      <c r="M96" s="1" t="s">
        <v>26</v>
      </c>
      <c r="N96" s="1" t="s">
        <v>36</v>
      </c>
      <c r="O96" s="1" t="s">
        <v>37</v>
      </c>
      <c r="P96" s="6">
        <v>45170</v>
      </c>
      <c r="Q96" s="10">
        <v>0.4777777777777778</v>
      </c>
    </row>
    <row r="97" spans="1:17" x14ac:dyDescent="0.35">
      <c r="A97" s="1">
        <v>1096</v>
      </c>
      <c r="B97" s="1" t="s">
        <v>247</v>
      </c>
      <c r="C97" s="1" t="s">
        <v>156</v>
      </c>
      <c r="D97" s="6">
        <v>45171</v>
      </c>
      <c r="E97" s="9">
        <v>0.44791666666666669</v>
      </c>
      <c r="F97" s="11" t="s">
        <v>14</v>
      </c>
      <c r="G97" s="1" t="s">
        <v>69</v>
      </c>
      <c r="H97" s="11" t="s">
        <v>16</v>
      </c>
      <c r="I97" s="1" t="s">
        <v>47</v>
      </c>
      <c r="J97" s="1">
        <v>201</v>
      </c>
      <c r="K97" s="1">
        <v>5</v>
      </c>
      <c r="L97" s="1" t="s">
        <v>25</v>
      </c>
      <c r="M97" s="1" t="s">
        <v>32</v>
      </c>
      <c r="N97" s="1" t="s">
        <v>36</v>
      </c>
      <c r="O97" s="1" t="s">
        <v>41</v>
      </c>
      <c r="P97" s="6">
        <v>45170</v>
      </c>
      <c r="Q97" s="10">
        <v>5.2777777777777778E-2</v>
      </c>
    </row>
    <row r="98" spans="1:17" x14ac:dyDescent="0.35">
      <c r="A98" s="1">
        <v>1097</v>
      </c>
      <c r="B98" s="1" t="s">
        <v>248</v>
      </c>
      <c r="C98" s="1" t="s">
        <v>159</v>
      </c>
      <c r="D98" s="6">
        <v>45171</v>
      </c>
      <c r="E98" s="9">
        <v>0.42499999999999999</v>
      </c>
      <c r="F98" s="11" t="s">
        <v>14</v>
      </c>
      <c r="G98" s="1" t="s">
        <v>104</v>
      </c>
      <c r="H98" s="11" t="s">
        <v>16</v>
      </c>
      <c r="I98" s="1" t="s">
        <v>24</v>
      </c>
      <c r="J98" s="1">
        <v>94</v>
      </c>
      <c r="K98" s="1">
        <v>0</v>
      </c>
      <c r="L98" s="1" t="s">
        <v>30</v>
      </c>
      <c r="M98" s="1" t="s">
        <v>40</v>
      </c>
      <c r="N98" s="1" t="s">
        <v>20</v>
      </c>
      <c r="O98" s="1" t="s">
        <v>41</v>
      </c>
      <c r="P98" s="6">
        <v>45170</v>
      </c>
      <c r="Q98" s="10">
        <v>0.1736111111111111</v>
      </c>
    </row>
    <row r="99" spans="1:17" x14ac:dyDescent="0.35">
      <c r="A99" s="1">
        <v>1098</v>
      </c>
      <c r="B99" s="1" t="s">
        <v>249</v>
      </c>
      <c r="C99" s="1" t="s">
        <v>159</v>
      </c>
      <c r="D99" s="6">
        <v>45172</v>
      </c>
      <c r="E99" s="9">
        <v>0.42499999999999999</v>
      </c>
      <c r="F99" s="11" t="s">
        <v>38</v>
      </c>
      <c r="G99" s="1" t="s">
        <v>105</v>
      </c>
      <c r="H99" s="11" t="s">
        <v>34</v>
      </c>
      <c r="I99" s="1" t="s">
        <v>35</v>
      </c>
      <c r="J99" s="1">
        <v>194</v>
      </c>
      <c r="K99" s="1">
        <v>22</v>
      </c>
      <c r="L99" s="1" t="s">
        <v>25</v>
      </c>
      <c r="M99" s="1" t="s">
        <v>26</v>
      </c>
      <c r="N99" s="1" t="s">
        <v>20</v>
      </c>
      <c r="O99" s="1" t="s">
        <v>21</v>
      </c>
      <c r="P99" s="6">
        <v>45170</v>
      </c>
      <c r="Q99" s="10">
        <v>0.37777777777777777</v>
      </c>
    </row>
    <row r="100" spans="1:17" x14ac:dyDescent="0.35">
      <c r="A100" s="1">
        <v>1099</v>
      </c>
      <c r="B100" s="1" t="s">
        <v>250</v>
      </c>
      <c r="C100" s="1" t="s">
        <v>159</v>
      </c>
      <c r="D100" s="6">
        <v>45174</v>
      </c>
      <c r="E100" s="9">
        <v>0.3611111111111111</v>
      </c>
      <c r="F100" s="11" t="s">
        <v>14</v>
      </c>
      <c r="G100" s="1" t="s">
        <v>106</v>
      </c>
      <c r="H100" s="11" t="s">
        <v>23</v>
      </c>
      <c r="I100" s="1" t="s">
        <v>47</v>
      </c>
      <c r="J100" s="1">
        <v>173</v>
      </c>
      <c r="K100" s="1">
        <v>3</v>
      </c>
      <c r="L100" s="1" t="s">
        <v>30</v>
      </c>
      <c r="M100" s="1" t="s">
        <v>32</v>
      </c>
      <c r="N100" s="1" t="s">
        <v>36</v>
      </c>
      <c r="O100" s="1" t="s">
        <v>21</v>
      </c>
      <c r="P100" s="6">
        <v>45170</v>
      </c>
      <c r="Q100" s="10">
        <v>0.1</v>
      </c>
    </row>
    <row r="101" spans="1:17" x14ac:dyDescent="0.35">
      <c r="A101" s="1">
        <v>1100</v>
      </c>
      <c r="B101" s="1" t="s">
        <v>251</v>
      </c>
      <c r="C101" s="1" t="s">
        <v>167</v>
      </c>
      <c r="D101" s="6">
        <v>45176</v>
      </c>
      <c r="E101" s="9">
        <v>0.37708333333333333</v>
      </c>
      <c r="F101" s="11" t="s">
        <v>14</v>
      </c>
      <c r="G101" s="1" t="s">
        <v>84</v>
      </c>
      <c r="H101" s="11" t="s">
        <v>23</v>
      </c>
      <c r="I101" s="1" t="s">
        <v>24</v>
      </c>
      <c r="J101" s="1">
        <v>202</v>
      </c>
      <c r="K101" s="1">
        <v>20</v>
      </c>
      <c r="L101" s="1" t="s">
        <v>18</v>
      </c>
      <c r="M101" s="1" t="s">
        <v>26</v>
      </c>
      <c r="N101" s="1" t="s">
        <v>27</v>
      </c>
      <c r="O101" s="1" t="s">
        <v>21</v>
      </c>
      <c r="P101" s="6">
        <v>45170</v>
      </c>
      <c r="Q101" s="10">
        <v>0.51180555555555551</v>
      </c>
    </row>
    <row r="102" spans="1:17" x14ac:dyDescent="0.35">
      <c r="A102" s="1">
        <v>1101</v>
      </c>
      <c r="B102" s="1" t="s">
        <v>252</v>
      </c>
      <c r="C102" s="1" t="s">
        <v>154</v>
      </c>
      <c r="D102" s="6">
        <v>45171</v>
      </c>
      <c r="E102" s="9">
        <v>0.37222222222222223</v>
      </c>
      <c r="F102" s="11" t="s">
        <v>38</v>
      </c>
      <c r="G102" s="1" t="s">
        <v>15</v>
      </c>
      <c r="H102" s="11" t="s">
        <v>16</v>
      </c>
      <c r="I102" s="1" t="s">
        <v>29</v>
      </c>
      <c r="J102" s="1">
        <v>172</v>
      </c>
      <c r="K102" s="1">
        <v>12</v>
      </c>
      <c r="L102" s="1" t="s">
        <v>25</v>
      </c>
      <c r="M102" s="1" t="s">
        <v>40</v>
      </c>
      <c r="N102" s="1" t="s">
        <v>20</v>
      </c>
      <c r="O102" s="1" t="s">
        <v>41</v>
      </c>
      <c r="P102" s="6">
        <v>45170</v>
      </c>
      <c r="Q102" s="10">
        <v>0.4284722222222222</v>
      </c>
    </row>
    <row r="103" spans="1:17" x14ac:dyDescent="0.35">
      <c r="A103" s="1">
        <v>1102</v>
      </c>
      <c r="B103" s="1" t="s">
        <v>253</v>
      </c>
      <c r="C103" s="1" t="s">
        <v>167</v>
      </c>
      <c r="D103" s="6">
        <v>45176</v>
      </c>
      <c r="E103" s="9">
        <v>0.17708333333333334</v>
      </c>
      <c r="F103" s="11" t="s">
        <v>38</v>
      </c>
      <c r="G103" s="1" t="s">
        <v>104</v>
      </c>
      <c r="H103" s="11" t="s">
        <v>16</v>
      </c>
      <c r="I103" s="1" t="s">
        <v>17</v>
      </c>
      <c r="J103" s="1">
        <v>110</v>
      </c>
      <c r="K103" s="1">
        <v>29</v>
      </c>
      <c r="L103" s="1" t="s">
        <v>30</v>
      </c>
      <c r="M103" s="1" t="s">
        <v>19</v>
      </c>
      <c r="N103" s="1" t="s">
        <v>20</v>
      </c>
      <c r="O103" s="1" t="s">
        <v>41</v>
      </c>
      <c r="P103" s="6">
        <v>45170</v>
      </c>
      <c r="Q103" s="10">
        <v>0.45347222222222222</v>
      </c>
    </row>
    <row r="104" spans="1:17" x14ac:dyDescent="0.35">
      <c r="A104" s="1">
        <v>1103</v>
      </c>
      <c r="B104" s="1" t="s">
        <v>253</v>
      </c>
      <c r="C104" s="1" t="s">
        <v>167</v>
      </c>
      <c r="D104" s="6">
        <v>45172</v>
      </c>
      <c r="E104" s="9">
        <v>0.52152777777777781</v>
      </c>
      <c r="F104" s="11" t="s">
        <v>14</v>
      </c>
      <c r="G104" s="1" t="s">
        <v>86</v>
      </c>
      <c r="H104" s="11" t="s">
        <v>34</v>
      </c>
      <c r="I104" s="1" t="s">
        <v>24</v>
      </c>
      <c r="J104" s="1">
        <v>173</v>
      </c>
      <c r="K104" s="1">
        <v>4</v>
      </c>
      <c r="L104" s="1" t="s">
        <v>30</v>
      </c>
      <c r="M104" s="1" t="s">
        <v>19</v>
      </c>
      <c r="N104" s="1" t="s">
        <v>36</v>
      </c>
      <c r="O104" s="1" t="s">
        <v>21</v>
      </c>
      <c r="P104" s="6">
        <v>45170</v>
      </c>
      <c r="Q104" s="10">
        <v>0.10347222222222222</v>
      </c>
    </row>
    <row r="105" spans="1:17" x14ac:dyDescent="0.35">
      <c r="A105" s="1">
        <v>1104</v>
      </c>
      <c r="B105" s="1" t="s">
        <v>254</v>
      </c>
      <c r="C105" s="1" t="s">
        <v>154</v>
      </c>
      <c r="D105" s="6">
        <v>45177</v>
      </c>
      <c r="E105" s="9">
        <v>0.48958333333333331</v>
      </c>
      <c r="F105" s="11" t="s">
        <v>38</v>
      </c>
      <c r="G105" s="1" t="s">
        <v>93</v>
      </c>
      <c r="H105" s="11" t="s">
        <v>16</v>
      </c>
      <c r="I105" s="1" t="s">
        <v>47</v>
      </c>
      <c r="J105" s="1">
        <v>162</v>
      </c>
      <c r="K105" s="1">
        <v>24</v>
      </c>
      <c r="L105" s="1" t="s">
        <v>18</v>
      </c>
      <c r="M105" s="1" t="s">
        <v>26</v>
      </c>
      <c r="N105" s="1" t="s">
        <v>20</v>
      </c>
      <c r="O105" s="1" t="s">
        <v>21</v>
      </c>
      <c r="P105" s="6">
        <v>45170</v>
      </c>
      <c r="Q105" s="10">
        <v>0.36527777777777776</v>
      </c>
    </row>
    <row r="106" spans="1:17" x14ac:dyDescent="0.35">
      <c r="A106" s="1">
        <v>1105</v>
      </c>
      <c r="B106" s="1" t="s">
        <v>255</v>
      </c>
      <c r="C106" s="1" t="s">
        <v>159</v>
      </c>
      <c r="D106" s="6">
        <v>45172</v>
      </c>
      <c r="E106" s="9">
        <v>4.2361111111111113E-2</v>
      </c>
      <c r="F106" s="11" t="s">
        <v>38</v>
      </c>
      <c r="G106" s="1" t="s">
        <v>89</v>
      </c>
      <c r="H106" s="11" t="s">
        <v>23</v>
      </c>
      <c r="I106" s="1" t="s">
        <v>17</v>
      </c>
      <c r="J106" s="1">
        <v>239</v>
      </c>
      <c r="K106" s="1">
        <v>22</v>
      </c>
      <c r="L106" s="1" t="s">
        <v>25</v>
      </c>
      <c r="M106" s="1" t="s">
        <v>19</v>
      </c>
      <c r="N106" s="1" t="s">
        <v>27</v>
      </c>
      <c r="O106" s="1" t="s">
        <v>41</v>
      </c>
      <c r="P106" s="6">
        <v>45170</v>
      </c>
      <c r="Q106" s="10">
        <v>0.46805555555555556</v>
      </c>
    </row>
    <row r="107" spans="1:17" x14ac:dyDescent="0.35">
      <c r="A107" s="1">
        <v>1106</v>
      </c>
      <c r="B107" s="1" t="s">
        <v>256</v>
      </c>
      <c r="C107" s="1" t="s">
        <v>156</v>
      </c>
      <c r="D107" s="6">
        <v>45171</v>
      </c>
      <c r="E107" s="9">
        <v>0.1423611111111111</v>
      </c>
      <c r="F107" s="11" t="s">
        <v>38</v>
      </c>
      <c r="G107" s="1" t="s">
        <v>107</v>
      </c>
      <c r="H107" s="11" t="s">
        <v>34</v>
      </c>
      <c r="I107" s="1" t="s">
        <v>47</v>
      </c>
      <c r="J107" s="1">
        <v>195</v>
      </c>
      <c r="K107" s="1">
        <v>5</v>
      </c>
      <c r="L107" s="1" t="s">
        <v>18</v>
      </c>
      <c r="M107" s="1" t="s">
        <v>32</v>
      </c>
      <c r="N107" s="1" t="s">
        <v>27</v>
      </c>
      <c r="O107" s="1" t="s">
        <v>37</v>
      </c>
      <c r="P107" s="6">
        <v>45170</v>
      </c>
      <c r="Q107" s="10">
        <v>8.9583333333333334E-2</v>
      </c>
    </row>
    <row r="108" spans="1:17" x14ac:dyDescent="0.35">
      <c r="A108" s="1">
        <v>1107</v>
      </c>
      <c r="B108" s="1" t="s">
        <v>257</v>
      </c>
      <c r="C108" s="1" t="s">
        <v>159</v>
      </c>
      <c r="D108" s="6">
        <v>45172</v>
      </c>
      <c r="E108" s="9">
        <v>0.13263888888888889</v>
      </c>
      <c r="F108" s="11" t="s">
        <v>14</v>
      </c>
      <c r="G108" s="1" t="s">
        <v>87</v>
      </c>
      <c r="H108" s="11" t="s">
        <v>16</v>
      </c>
      <c r="I108" s="1" t="s">
        <v>47</v>
      </c>
      <c r="J108" s="1">
        <v>60</v>
      </c>
      <c r="K108" s="1">
        <v>29</v>
      </c>
      <c r="L108" s="1" t="s">
        <v>30</v>
      </c>
      <c r="M108" s="1" t="s">
        <v>19</v>
      </c>
      <c r="N108" s="1" t="s">
        <v>27</v>
      </c>
      <c r="O108" s="1" t="s">
        <v>21</v>
      </c>
      <c r="P108" s="6">
        <v>45170</v>
      </c>
      <c r="Q108" s="10">
        <v>0.50902777777777775</v>
      </c>
    </row>
    <row r="109" spans="1:17" x14ac:dyDescent="0.35">
      <c r="A109" s="1">
        <v>1108</v>
      </c>
      <c r="B109" s="1" t="s">
        <v>258</v>
      </c>
      <c r="C109" s="1" t="s">
        <v>159</v>
      </c>
      <c r="D109" s="6">
        <v>45177</v>
      </c>
      <c r="E109" s="9">
        <v>6.25E-2</v>
      </c>
      <c r="F109" s="11" t="s">
        <v>38</v>
      </c>
      <c r="G109" s="1" t="s">
        <v>57</v>
      </c>
      <c r="H109" s="11" t="s">
        <v>34</v>
      </c>
      <c r="I109" s="1" t="s">
        <v>24</v>
      </c>
      <c r="J109" s="1">
        <v>203</v>
      </c>
      <c r="K109" s="1">
        <v>24</v>
      </c>
      <c r="L109" s="1" t="s">
        <v>18</v>
      </c>
      <c r="M109" s="1" t="s">
        <v>19</v>
      </c>
      <c r="N109" s="1" t="s">
        <v>27</v>
      </c>
      <c r="O109" s="1" t="s">
        <v>41</v>
      </c>
      <c r="P109" s="6">
        <v>45170</v>
      </c>
      <c r="Q109" s="10">
        <v>0.41319444444444442</v>
      </c>
    </row>
    <row r="110" spans="1:17" x14ac:dyDescent="0.35">
      <c r="A110" s="1">
        <v>1109</v>
      </c>
      <c r="B110" s="1" t="s">
        <v>259</v>
      </c>
      <c r="C110" s="1" t="s">
        <v>159</v>
      </c>
      <c r="D110" s="6">
        <v>45175</v>
      </c>
      <c r="E110" s="9">
        <v>5.2777777777777778E-2</v>
      </c>
      <c r="F110" s="11" t="s">
        <v>14</v>
      </c>
      <c r="G110" s="1" t="s">
        <v>108</v>
      </c>
      <c r="H110" s="11" t="s">
        <v>34</v>
      </c>
      <c r="I110" s="1" t="s">
        <v>47</v>
      </c>
      <c r="J110" s="1">
        <v>219</v>
      </c>
      <c r="K110" s="1">
        <v>19</v>
      </c>
      <c r="L110" s="1" t="s">
        <v>18</v>
      </c>
      <c r="M110" s="1" t="s">
        <v>26</v>
      </c>
      <c r="N110" s="1" t="s">
        <v>27</v>
      </c>
      <c r="O110" s="1" t="s">
        <v>37</v>
      </c>
      <c r="P110" s="6">
        <v>45170</v>
      </c>
      <c r="Q110" s="10">
        <v>4.5138888888888888E-2</v>
      </c>
    </row>
    <row r="111" spans="1:17" x14ac:dyDescent="0.35">
      <c r="A111" s="1">
        <v>1110</v>
      </c>
      <c r="B111" s="1" t="s">
        <v>260</v>
      </c>
      <c r="C111" s="1" t="s">
        <v>156</v>
      </c>
      <c r="D111" s="6">
        <v>45174</v>
      </c>
      <c r="E111" s="9">
        <v>0.19444444444444445</v>
      </c>
      <c r="F111" s="11" t="s">
        <v>38</v>
      </c>
      <c r="G111" s="1" t="s">
        <v>42</v>
      </c>
      <c r="H111" s="11" t="s">
        <v>23</v>
      </c>
      <c r="I111" s="1" t="s">
        <v>29</v>
      </c>
      <c r="J111" s="1">
        <v>156</v>
      </c>
      <c r="K111" s="1">
        <v>23</v>
      </c>
      <c r="L111" s="1" t="s">
        <v>25</v>
      </c>
      <c r="M111" s="1" t="s">
        <v>40</v>
      </c>
      <c r="N111" s="1" t="s">
        <v>20</v>
      </c>
      <c r="O111" s="1" t="s">
        <v>41</v>
      </c>
      <c r="P111" s="6">
        <v>45170</v>
      </c>
      <c r="Q111" s="10">
        <v>7.9861111111111105E-2</v>
      </c>
    </row>
    <row r="112" spans="1:17" x14ac:dyDescent="0.35">
      <c r="A112" s="1">
        <v>1111</v>
      </c>
      <c r="B112" s="1" t="s">
        <v>261</v>
      </c>
      <c r="C112" s="1" t="s">
        <v>156</v>
      </c>
      <c r="D112" s="6">
        <v>45176</v>
      </c>
      <c r="E112" s="9">
        <v>0.13055555555555556</v>
      </c>
      <c r="F112" s="11" t="s">
        <v>38</v>
      </c>
      <c r="G112" s="1" t="s">
        <v>68</v>
      </c>
      <c r="H112" s="11" t="s">
        <v>34</v>
      </c>
      <c r="I112" s="1" t="s">
        <v>17</v>
      </c>
      <c r="J112" s="1">
        <v>130</v>
      </c>
      <c r="K112" s="1">
        <v>2</v>
      </c>
      <c r="L112" s="1" t="s">
        <v>30</v>
      </c>
      <c r="M112" s="1" t="s">
        <v>19</v>
      </c>
      <c r="N112" s="1" t="s">
        <v>20</v>
      </c>
      <c r="O112" s="1" t="s">
        <v>41</v>
      </c>
      <c r="P112" s="6">
        <v>45170</v>
      </c>
      <c r="Q112" s="10">
        <v>0.35555555555555557</v>
      </c>
    </row>
    <row r="113" spans="1:17" x14ac:dyDescent="0.35">
      <c r="A113" s="1">
        <v>1112</v>
      </c>
      <c r="B113" s="1" t="s">
        <v>262</v>
      </c>
      <c r="C113" s="1" t="s">
        <v>167</v>
      </c>
      <c r="D113" s="6">
        <v>45170</v>
      </c>
      <c r="E113" s="9">
        <v>0.4548611111111111</v>
      </c>
      <c r="F113" s="11" t="s">
        <v>14</v>
      </c>
      <c r="G113" s="1" t="s">
        <v>69</v>
      </c>
      <c r="H113" s="11" t="s">
        <v>23</v>
      </c>
      <c r="I113" s="1" t="s">
        <v>17</v>
      </c>
      <c r="J113" s="1">
        <v>212</v>
      </c>
      <c r="K113" s="1">
        <v>14</v>
      </c>
      <c r="L113" s="1" t="s">
        <v>25</v>
      </c>
      <c r="M113" s="1" t="s">
        <v>32</v>
      </c>
      <c r="N113" s="1" t="s">
        <v>36</v>
      </c>
      <c r="O113" s="1" t="s">
        <v>41</v>
      </c>
      <c r="P113" s="6">
        <v>45170</v>
      </c>
      <c r="Q113" s="10">
        <v>0.52013888888888893</v>
      </c>
    </row>
    <row r="114" spans="1:17" x14ac:dyDescent="0.35">
      <c r="A114" s="1">
        <v>1113</v>
      </c>
      <c r="B114" s="1" t="s">
        <v>263</v>
      </c>
      <c r="C114" s="1" t="s">
        <v>154</v>
      </c>
      <c r="D114" s="6">
        <v>45171</v>
      </c>
      <c r="E114" s="9">
        <v>4.791666666666667E-2</v>
      </c>
      <c r="F114" s="11" t="s">
        <v>14</v>
      </c>
      <c r="G114" s="1" t="s">
        <v>109</v>
      </c>
      <c r="H114" s="11" t="s">
        <v>23</v>
      </c>
      <c r="I114" s="1" t="s">
        <v>24</v>
      </c>
      <c r="J114" s="1">
        <v>234</v>
      </c>
      <c r="K114" s="1">
        <v>15</v>
      </c>
      <c r="L114" s="1" t="s">
        <v>30</v>
      </c>
      <c r="M114" s="1" t="s">
        <v>19</v>
      </c>
      <c r="N114" s="1" t="s">
        <v>20</v>
      </c>
      <c r="O114" s="1" t="s">
        <v>37</v>
      </c>
      <c r="P114" s="6">
        <v>45170</v>
      </c>
      <c r="Q114" s="10">
        <v>0.4152777777777778</v>
      </c>
    </row>
    <row r="115" spans="1:17" x14ac:dyDescent="0.35">
      <c r="A115" s="1">
        <v>1114</v>
      </c>
      <c r="B115" s="1" t="s">
        <v>264</v>
      </c>
      <c r="C115" s="1" t="s">
        <v>150</v>
      </c>
      <c r="D115" s="6">
        <v>45177</v>
      </c>
      <c r="E115" s="9">
        <v>0.20277777777777778</v>
      </c>
      <c r="F115" s="11" t="s">
        <v>14</v>
      </c>
      <c r="G115" s="1" t="s">
        <v>15</v>
      </c>
      <c r="H115" s="11" t="s">
        <v>34</v>
      </c>
      <c r="I115" s="1" t="s">
        <v>24</v>
      </c>
      <c r="J115" s="1">
        <v>233</v>
      </c>
      <c r="K115" s="1">
        <v>1</v>
      </c>
      <c r="L115" s="1" t="s">
        <v>30</v>
      </c>
      <c r="M115" s="1" t="s">
        <v>32</v>
      </c>
      <c r="N115" s="1" t="s">
        <v>27</v>
      </c>
      <c r="O115" s="1" t="s">
        <v>21</v>
      </c>
      <c r="P115" s="6">
        <v>45170</v>
      </c>
      <c r="Q115" s="10">
        <v>0.40763888888888888</v>
      </c>
    </row>
    <row r="116" spans="1:17" x14ac:dyDescent="0.35">
      <c r="A116" s="1">
        <v>1115</v>
      </c>
      <c r="B116" s="1" t="s">
        <v>265</v>
      </c>
      <c r="C116" s="1" t="s">
        <v>156</v>
      </c>
      <c r="D116" s="6">
        <v>45173</v>
      </c>
      <c r="E116" s="9">
        <v>0.12291666666666666</v>
      </c>
      <c r="F116" s="11" t="s">
        <v>38</v>
      </c>
      <c r="G116" s="1" t="s">
        <v>78</v>
      </c>
      <c r="H116" s="11" t="s">
        <v>34</v>
      </c>
      <c r="I116" s="1" t="s">
        <v>35</v>
      </c>
      <c r="J116" s="1">
        <v>155</v>
      </c>
      <c r="K116" s="1">
        <v>8</v>
      </c>
      <c r="L116" s="1" t="s">
        <v>30</v>
      </c>
      <c r="M116" s="1" t="s">
        <v>40</v>
      </c>
      <c r="N116" s="1" t="s">
        <v>20</v>
      </c>
      <c r="O116" s="1" t="s">
        <v>41</v>
      </c>
      <c r="P116" s="6">
        <v>45170</v>
      </c>
      <c r="Q116" s="10">
        <v>0.37152777777777779</v>
      </c>
    </row>
    <row r="117" spans="1:17" x14ac:dyDescent="0.35">
      <c r="A117" s="1">
        <v>1116</v>
      </c>
      <c r="B117" s="1" t="s">
        <v>266</v>
      </c>
      <c r="C117" s="1" t="s">
        <v>159</v>
      </c>
      <c r="D117" s="6">
        <v>45170</v>
      </c>
      <c r="E117" s="9">
        <v>0.3923611111111111</v>
      </c>
      <c r="F117" s="11" t="s">
        <v>38</v>
      </c>
      <c r="G117" s="1" t="s">
        <v>79</v>
      </c>
      <c r="H117" s="11" t="s">
        <v>34</v>
      </c>
      <c r="I117" s="1" t="s">
        <v>47</v>
      </c>
      <c r="J117" s="1">
        <v>117</v>
      </c>
      <c r="K117" s="1">
        <v>15</v>
      </c>
      <c r="L117" s="1" t="s">
        <v>18</v>
      </c>
      <c r="M117" s="1" t="s">
        <v>19</v>
      </c>
      <c r="N117" s="1" t="s">
        <v>36</v>
      </c>
      <c r="O117" s="1" t="s">
        <v>37</v>
      </c>
      <c r="P117" s="6">
        <v>45170</v>
      </c>
      <c r="Q117" s="10">
        <v>0.15208333333333332</v>
      </c>
    </row>
    <row r="118" spans="1:17" x14ac:dyDescent="0.35">
      <c r="A118" s="1">
        <v>1117</v>
      </c>
      <c r="B118" s="1" t="s">
        <v>267</v>
      </c>
      <c r="C118" s="1" t="s">
        <v>156</v>
      </c>
      <c r="D118" s="6">
        <v>45172</v>
      </c>
      <c r="E118" s="9">
        <v>0.2048611111111111</v>
      </c>
      <c r="F118" s="11" t="s">
        <v>38</v>
      </c>
      <c r="G118" s="1" t="s">
        <v>74</v>
      </c>
      <c r="H118" s="11" t="s">
        <v>16</v>
      </c>
      <c r="I118" s="1" t="s">
        <v>29</v>
      </c>
      <c r="J118" s="1">
        <v>191</v>
      </c>
      <c r="K118" s="1">
        <v>16</v>
      </c>
      <c r="L118" s="1" t="s">
        <v>18</v>
      </c>
      <c r="M118" s="1" t="s">
        <v>43</v>
      </c>
      <c r="N118" s="1" t="s">
        <v>20</v>
      </c>
      <c r="O118" s="1" t="s">
        <v>41</v>
      </c>
      <c r="P118" s="6">
        <v>45170</v>
      </c>
      <c r="Q118" s="10">
        <v>5.486111111111111E-2</v>
      </c>
    </row>
    <row r="119" spans="1:17" x14ac:dyDescent="0.35">
      <c r="A119" s="1">
        <v>1118</v>
      </c>
      <c r="B119" s="1" t="s">
        <v>268</v>
      </c>
      <c r="C119" s="1" t="s">
        <v>156</v>
      </c>
      <c r="D119" s="6">
        <v>45177</v>
      </c>
      <c r="E119" s="9">
        <v>0.12986111111111112</v>
      </c>
      <c r="F119" s="11" t="s">
        <v>38</v>
      </c>
      <c r="G119" s="1" t="s">
        <v>15</v>
      </c>
      <c r="H119" s="11" t="s">
        <v>23</v>
      </c>
      <c r="I119" s="1" t="s">
        <v>35</v>
      </c>
      <c r="J119" s="1">
        <v>193</v>
      </c>
      <c r="K119" s="1">
        <v>23</v>
      </c>
      <c r="L119" s="1" t="s">
        <v>18</v>
      </c>
      <c r="M119" s="1" t="s">
        <v>32</v>
      </c>
      <c r="N119" s="1" t="s">
        <v>20</v>
      </c>
      <c r="O119" s="1" t="s">
        <v>37</v>
      </c>
      <c r="P119" s="6">
        <v>45170</v>
      </c>
      <c r="Q119" s="10">
        <v>0.51597222222222228</v>
      </c>
    </row>
    <row r="120" spans="1:17" x14ac:dyDescent="0.35">
      <c r="A120" s="1">
        <v>1119</v>
      </c>
      <c r="B120" s="1" t="s">
        <v>269</v>
      </c>
      <c r="C120" s="1" t="s">
        <v>156</v>
      </c>
      <c r="D120" s="6">
        <v>45177</v>
      </c>
      <c r="E120" s="9">
        <v>0.41944444444444445</v>
      </c>
      <c r="F120" s="11" t="s">
        <v>14</v>
      </c>
      <c r="G120" s="1" t="s">
        <v>86</v>
      </c>
      <c r="H120" s="11" t="s">
        <v>23</v>
      </c>
      <c r="I120" s="1" t="s">
        <v>29</v>
      </c>
      <c r="J120" s="1">
        <v>149</v>
      </c>
      <c r="K120" s="1">
        <v>17</v>
      </c>
      <c r="L120" s="1" t="s">
        <v>30</v>
      </c>
      <c r="M120" s="1" t="s">
        <v>32</v>
      </c>
      <c r="N120" s="1" t="s">
        <v>27</v>
      </c>
      <c r="O120" s="1" t="s">
        <v>37</v>
      </c>
      <c r="P120" s="6">
        <v>45170</v>
      </c>
      <c r="Q120" s="10">
        <v>0.49444444444444446</v>
      </c>
    </row>
    <row r="121" spans="1:17" x14ac:dyDescent="0.35">
      <c r="A121" s="1">
        <v>1120</v>
      </c>
      <c r="B121" s="1" t="s">
        <v>270</v>
      </c>
      <c r="C121" s="1" t="s">
        <v>154</v>
      </c>
      <c r="D121" s="6">
        <v>45177</v>
      </c>
      <c r="E121" s="9">
        <v>0.46666666666666667</v>
      </c>
      <c r="F121" s="11" t="s">
        <v>14</v>
      </c>
      <c r="G121" s="1" t="s">
        <v>110</v>
      </c>
      <c r="H121" s="11" t="s">
        <v>16</v>
      </c>
      <c r="I121" s="1" t="s">
        <v>24</v>
      </c>
      <c r="J121" s="1">
        <v>152</v>
      </c>
      <c r="K121" s="1">
        <v>26</v>
      </c>
      <c r="L121" s="1" t="s">
        <v>18</v>
      </c>
      <c r="M121" s="1" t="s">
        <v>43</v>
      </c>
      <c r="N121" s="1" t="s">
        <v>36</v>
      </c>
      <c r="O121" s="1" t="s">
        <v>41</v>
      </c>
      <c r="P121" s="6">
        <v>45170</v>
      </c>
      <c r="Q121" s="10">
        <v>7.4305555555555555E-2</v>
      </c>
    </row>
    <row r="122" spans="1:17" x14ac:dyDescent="0.35">
      <c r="A122" s="1">
        <v>1121</v>
      </c>
      <c r="B122" s="1" t="s">
        <v>271</v>
      </c>
      <c r="C122" s="1" t="s">
        <v>167</v>
      </c>
      <c r="D122" s="6">
        <v>45172</v>
      </c>
      <c r="E122" s="9">
        <v>0.49930555555555556</v>
      </c>
      <c r="F122" s="11" t="s">
        <v>38</v>
      </c>
      <c r="G122" s="1" t="s">
        <v>94</v>
      </c>
      <c r="H122" s="11" t="s">
        <v>23</v>
      </c>
      <c r="I122" s="1" t="s">
        <v>24</v>
      </c>
      <c r="J122" s="1">
        <v>123</v>
      </c>
      <c r="K122" s="1">
        <v>22</v>
      </c>
      <c r="L122" s="1" t="s">
        <v>30</v>
      </c>
      <c r="M122" s="1" t="s">
        <v>26</v>
      </c>
      <c r="N122" s="1" t="s">
        <v>36</v>
      </c>
      <c r="O122" s="1" t="s">
        <v>21</v>
      </c>
      <c r="P122" s="6">
        <v>45170</v>
      </c>
      <c r="Q122" s="10">
        <v>0.53333333333333333</v>
      </c>
    </row>
    <row r="123" spans="1:17" x14ac:dyDescent="0.35">
      <c r="A123" s="1">
        <v>1122</v>
      </c>
      <c r="B123" s="1" t="s">
        <v>272</v>
      </c>
      <c r="C123" s="1" t="s">
        <v>156</v>
      </c>
      <c r="D123" s="6">
        <v>45172</v>
      </c>
      <c r="E123" s="9">
        <v>0.34722222222222221</v>
      </c>
      <c r="F123" s="11" t="s">
        <v>14</v>
      </c>
      <c r="G123" s="1" t="s">
        <v>111</v>
      </c>
      <c r="H123" s="11" t="s">
        <v>23</v>
      </c>
      <c r="I123" s="1" t="s">
        <v>29</v>
      </c>
      <c r="J123" s="1">
        <v>81</v>
      </c>
      <c r="K123" s="1">
        <v>15</v>
      </c>
      <c r="L123" s="1" t="s">
        <v>30</v>
      </c>
      <c r="M123" s="1" t="s">
        <v>26</v>
      </c>
      <c r="N123" s="1" t="s">
        <v>27</v>
      </c>
      <c r="O123" s="1" t="s">
        <v>37</v>
      </c>
      <c r="P123" s="6">
        <v>45170</v>
      </c>
      <c r="Q123" s="10">
        <v>0.12638888888888888</v>
      </c>
    </row>
    <row r="124" spans="1:17" x14ac:dyDescent="0.35">
      <c r="A124" s="1">
        <v>1123</v>
      </c>
      <c r="B124" s="1" t="s">
        <v>273</v>
      </c>
      <c r="C124" s="1" t="s">
        <v>167</v>
      </c>
      <c r="D124" s="6">
        <v>45173</v>
      </c>
      <c r="E124" s="9">
        <v>0.42291666666666666</v>
      </c>
      <c r="F124" s="11" t="s">
        <v>14</v>
      </c>
      <c r="G124" s="1" t="s">
        <v>83</v>
      </c>
      <c r="H124" s="11" t="s">
        <v>16</v>
      </c>
      <c r="I124" s="1" t="s">
        <v>17</v>
      </c>
      <c r="J124" s="1">
        <v>186</v>
      </c>
      <c r="K124" s="1">
        <v>26</v>
      </c>
      <c r="L124" s="1" t="s">
        <v>18</v>
      </c>
      <c r="M124" s="1" t="s">
        <v>32</v>
      </c>
      <c r="N124" s="1" t="s">
        <v>20</v>
      </c>
      <c r="O124" s="1" t="s">
        <v>21</v>
      </c>
      <c r="P124" s="6">
        <v>45170</v>
      </c>
      <c r="Q124" s="10">
        <v>5.486111111111111E-2</v>
      </c>
    </row>
    <row r="125" spans="1:17" x14ac:dyDescent="0.35">
      <c r="A125" s="1">
        <v>1124</v>
      </c>
      <c r="B125" s="1" t="s">
        <v>274</v>
      </c>
      <c r="C125" s="1" t="s">
        <v>159</v>
      </c>
      <c r="D125" s="6">
        <v>45172</v>
      </c>
      <c r="E125" s="9">
        <v>0.12222222222222222</v>
      </c>
      <c r="F125" s="11" t="s">
        <v>14</v>
      </c>
      <c r="G125" s="1" t="s">
        <v>112</v>
      </c>
      <c r="H125" s="11" t="s">
        <v>16</v>
      </c>
      <c r="I125" s="1" t="s">
        <v>24</v>
      </c>
      <c r="J125" s="1">
        <v>83</v>
      </c>
      <c r="K125" s="1">
        <v>2</v>
      </c>
      <c r="L125" s="1" t="s">
        <v>25</v>
      </c>
      <c r="M125" s="1" t="s">
        <v>32</v>
      </c>
      <c r="N125" s="1" t="s">
        <v>20</v>
      </c>
      <c r="O125" s="1" t="s">
        <v>41</v>
      </c>
      <c r="P125" s="6">
        <v>45170</v>
      </c>
      <c r="Q125" s="10">
        <v>0.1125</v>
      </c>
    </row>
    <row r="126" spans="1:17" x14ac:dyDescent="0.35">
      <c r="A126" s="1">
        <v>1125</v>
      </c>
      <c r="B126" s="1" t="s">
        <v>275</v>
      </c>
      <c r="C126" s="1" t="s">
        <v>159</v>
      </c>
      <c r="D126" s="6">
        <v>45176</v>
      </c>
      <c r="E126" s="9">
        <v>0.40694444444444444</v>
      </c>
      <c r="F126" s="11" t="s">
        <v>38</v>
      </c>
      <c r="G126" s="1" t="s">
        <v>77</v>
      </c>
      <c r="H126" s="11" t="s">
        <v>16</v>
      </c>
      <c r="I126" s="1" t="s">
        <v>24</v>
      </c>
      <c r="J126" s="1">
        <v>178</v>
      </c>
      <c r="K126" s="1">
        <v>28</v>
      </c>
      <c r="L126" s="1" t="s">
        <v>25</v>
      </c>
      <c r="M126" s="1" t="s">
        <v>26</v>
      </c>
      <c r="N126" s="1" t="s">
        <v>20</v>
      </c>
      <c r="O126" s="1" t="s">
        <v>21</v>
      </c>
      <c r="P126" s="6">
        <v>45170</v>
      </c>
      <c r="Q126" s="10">
        <v>0.15277777777777779</v>
      </c>
    </row>
    <row r="127" spans="1:17" x14ac:dyDescent="0.35">
      <c r="A127" s="1">
        <v>1126</v>
      </c>
      <c r="B127" s="1" t="s">
        <v>276</v>
      </c>
      <c r="C127" s="1" t="s">
        <v>150</v>
      </c>
      <c r="D127" s="6">
        <v>45171</v>
      </c>
      <c r="E127" s="9">
        <v>7.0833333333333331E-2</v>
      </c>
      <c r="F127" s="11" t="s">
        <v>38</v>
      </c>
      <c r="G127" s="1" t="s">
        <v>74</v>
      </c>
      <c r="H127" s="11" t="s">
        <v>34</v>
      </c>
      <c r="I127" s="1" t="s">
        <v>29</v>
      </c>
      <c r="J127" s="1">
        <v>111</v>
      </c>
      <c r="K127" s="1">
        <v>27</v>
      </c>
      <c r="L127" s="1" t="s">
        <v>30</v>
      </c>
      <c r="M127" s="1" t="s">
        <v>26</v>
      </c>
      <c r="N127" s="1" t="s">
        <v>20</v>
      </c>
      <c r="O127" s="1" t="s">
        <v>37</v>
      </c>
      <c r="P127" s="6">
        <v>45170</v>
      </c>
      <c r="Q127" s="10">
        <v>9.375E-2</v>
      </c>
    </row>
    <row r="128" spans="1:17" x14ac:dyDescent="0.35">
      <c r="A128" s="1">
        <v>1127</v>
      </c>
      <c r="B128" s="1" t="s">
        <v>277</v>
      </c>
      <c r="C128" s="1" t="s">
        <v>150</v>
      </c>
      <c r="D128" s="6">
        <v>45172</v>
      </c>
      <c r="E128" s="9">
        <v>0.51041666666666663</v>
      </c>
      <c r="F128" s="11" t="s">
        <v>14</v>
      </c>
      <c r="G128" s="1" t="s">
        <v>61</v>
      </c>
      <c r="H128" s="11" t="s">
        <v>16</v>
      </c>
      <c r="I128" s="1" t="s">
        <v>29</v>
      </c>
      <c r="J128" s="1">
        <v>175</v>
      </c>
      <c r="K128" s="1">
        <v>9</v>
      </c>
      <c r="L128" s="1" t="s">
        <v>25</v>
      </c>
      <c r="M128" s="1" t="s">
        <v>32</v>
      </c>
      <c r="N128" s="1" t="s">
        <v>27</v>
      </c>
      <c r="O128" s="1" t="s">
        <v>41</v>
      </c>
      <c r="P128" s="6">
        <v>45170</v>
      </c>
      <c r="Q128" s="10">
        <v>0.44097222222222221</v>
      </c>
    </row>
    <row r="129" spans="1:17" x14ac:dyDescent="0.35">
      <c r="A129" s="1">
        <v>1128</v>
      </c>
      <c r="B129" s="1" t="s">
        <v>278</v>
      </c>
      <c r="C129" s="1" t="s">
        <v>150</v>
      </c>
      <c r="D129" s="6">
        <v>45172</v>
      </c>
      <c r="E129" s="9">
        <v>0.49791666666666667</v>
      </c>
      <c r="F129" s="11" t="s">
        <v>14</v>
      </c>
      <c r="G129" s="1" t="s">
        <v>89</v>
      </c>
      <c r="H129" s="11" t="s">
        <v>16</v>
      </c>
      <c r="I129" s="1" t="s">
        <v>24</v>
      </c>
      <c r="J129" s="1">
        <v>117</v>
      </c>
      <c r="K129" s="1">
        <v>10</v>
      </c>
      <c r="L129" s="1" t="s">
        <v>30</v>
      </c>
      <c r="M129" s="1" t="s">
        <v>32</v>
      </c>
      <c r="N129" s="1" t="s">
        <v>20</v>
      </c>
      <c r="O129" s="1" t="s">
        <v>21</v>
      </c>
      <c r="P129" s="6">
        <v>45170</v>
      </c>
      <c r="Q129" s="10">
        <v>0.43680555555555556</v>
      </c>
    </row>
    <row r="130" spans="1:17" x14ac:dyDescent="0.35">
      <c r="A130" s="1">
        <v>1129</v>
      </c>
      <c r="B130" s="1" t="s">
        <v>279</v>
      </c>
      <c r="C130" s="1" t="s">
        <v>159</v>
      </c>
      <c r="D130" s="6">
        <v>45175</v>
      </c>
      <c r="E130" s="9">
        <v>7.013888888888889E-2</v>
      </c>
      <c r="F130" s="11" t="s">
        <v>14</v>
      </c>
      <c r="G130" s="1" t="s">
        <v>113</v>
      </c>
      <c r="H130" s="11" t="s">
        <v>23</v>
      </c>
      <c r="I130" s="1" t="s">
        <v>47</v>
      </c>
      <c r="J130" s="1">
        <v>195</v>
      </c>
      <c r="K130" s="1">
        <v>22</v>
      </c>
      <c r="L130" s="1" t="s">
        <v>30</v>
      </c>
      <c r="M130" s="1" t="s">
        <v>43</v>
      </c>
      <c r="N130" s="1" t="s">
        <v>20</v>
      </c>
      <c r="O130" s="1" t="s">
        <v>21</v>
      </c>
      <c r="P130" s="6">
        <v>45170</v>
      </c>
      <c r="Q130" s="10">
        <v>0.21944444444444444</v>
      </c>
    </row>
    <row r="131" spans="1:17" x14ac:dyDescent="0.35">
      <c r="A131" s="1">
        <v>1130</v>
      </c>
      <c r="B131" s="1" t="s">
        <v>280</v>
      </c>
      <c r="C131" s="1" t="s">
        <v>154</v>
      </c>
      <c r="D131" s="6">
        <v>45173</v>
      </c>
      <c r="E131" s="9">
        <v>0.49305555555555558</v>
      </c>
      <c r="F131" s="11" t="s">
        <v>14</v>
      </c>
      <c r="G131" s="1" t="s">
        <v>86</v>
      </c>
      <c r="H131" s="11" t="s">
        <v>34</v>
      </c>
      <c r="I131" s="1" t="s">
        <v>24</v>
      </c>
      <c r="J131" s="1">
        <v>93</v>
      </c>
      <c r="K131" s="1">
        <v>20</v>
      </c>
      <c r="L131" s="1" t="s">
        <v>30</v>
      </c>
      <c r="M131" s="1" t="s">
        <v>43</v>
      </c>
      <c r="N131" s="1" t="s">
        <v>20</v>
      </c>
      <c r="O131" s="1" t="s">
        <v>37</v>
      </c>
      <c r="P131" s="6">
        <v>45170</v>
      </c>
      <c r="Q131" s="10">
        <v>0.20277777777777778</v>
      </c>
    </row>
    <row r="132" spans="1:17" x14ac:dyDescent="0.35">
      <c r="A132" s="1">
        <v>1131</v>
      </c>
      <c r="B132" s="1" t="s">
        <v>281</v>
      </c>
      <c r="C132" s="1" t="s">
        <v>159</v>
      </c>
      <c r="D132" s="6">
        <v>45174</v>
      </c>
      <c r="E132" s="9">
        <v>6.5972222222222224E-2</v>
      </c>
      <c r="F132" s="11" t="s">
        <v>14</v>
      </c>
      <c r="G132" s="1" t="s">
        <v>114</v>
      </c>
      <c r="H132" s="11" t="s">
        <v>23</v>
      </c>
      <c r="I132" s="1" t="s">
        <v>29</v>
      </c>
      <c r="J132" s="1">
        <v>73</v>
      </c>
      <c r="K132" s="1">
        <v>25</v>
      </c>
      <c r="L132" s="1" t="s">
        <v>25</v>
      </c>
      <c r="M132" s="1" t="s">
        <v>43</v>
      </c>
      <c r="N132" s="1" t="s">
        <v>27</v>
      </c>
      <c r="O132" s="1" t="s">
        <v>21</v>
      </c>
      <c r="P132" s="6">
        <v>45170</v>
      </c>
      <c r="Q132" s="10">
        <v>6.8750000000000006E-2</v>
      </c>
    </row>
    <row r="133" spans="1:17" x14ac:dyDescent="0.35">
      <c r="A133" s="1">
        <v>1132</v>
      </c>
      <c r="B133" s="1" t="s">
        <v>282</v>
      </c>
      <c r="C133" s="1" t="s">
        <v>167</v>
      </c>
      <c r="D133" s="6">
        <v>45171</v>
      </c>
      <c r="E133" s="9">
        <v>0.5180555555555556</v>
      </c>
      <c r="F133" s="11" t="s">
        <v>14</v>
      </c>
      <c r="G133" s="1" t="s">
        <v>115</v>
      </c>
      <c r="H133" s="11" t="s">
        <v>34</v>
      </c>
      <c r="I133" s="1" t="s">
        <v>47</v>
      </c>
      <c r="J133" s="1">
        <v>69</v>
      </c>
      <c r="K133" s="1">
        <v>23</v>
      </c>
      <c r="L133" s="1" t="s">
        <v>18</v>
      </c>
      <c r="M133" s="1" t="s">
        <v>19</v>
      </c>
      <c r="N133" s="1" t="s">
        <v>20</v>
      </c>
      <c r="O133" s="1" t="s">
        <v>37</v>
      </c>
      <c r="P133" s="6">
        <v>45170</v>
      </c>
      <c r="Q133" s="10">
        <v>0.11805555555555555</v>
      </c>
    </row>
    <row r="134" spans="1:17" x14ac:dyDescent="0.35">
      <c r="A134" s="1">
        <v>1133</v>
      </c>
      <c r="B134" s="1" t="s">
        <v>229</v>
      </c>
      <c r="C134" s="1" t="s">
        <v>156</v>
      </c>
      <c r="D134" s="6">
        <v>45177</v>
      </c>
      <c r="E134" s="9">
        <v>0.15694444444444444</v>
      </c>
      <c r="F134" s="11" t="s">
        <v>38</v>
      </c>
      <c r="G134" s="1" t="s">
        <v>42</v>
      </c>
      <c r="H134" s="11" t="s">
        <v>16</v>
      </c>
      <c r="I134" s="1" t="s">
        <v>29</v>
      </c>
      <c r="J134" s="1">
        <v>239</v>
      </c>
      <c r="K134" s="1">
        <v>18</v>
      </c>
      <c r="L134" s="1" t="s">
        <v>25</v>
      </c>
      <c r="M134" s="1" t="s">
        <v>32</v>
      </c>
      <c r="N134" s="1" t="s">
        <v>27</v>
      </c>
      <c r="O134" s="1" t="s">
        <v>37</v>
      </c>
      <c r="P134" s="6">
        <v>45170</v>
      </c>
      <c r="Q134" s="10">
        <v>0.11458333333333333</v>
      </c>
    </row>
    <row r="135" spans="1:17" x14ac:dyDescent="0.35">
      <c r="A135" s="1">
        <v>1134</v>
      </c>
      <c r="B135" s="1" t="s">
        <v>270</v>
      </c>
      <c r="C135" s="1" t="s">
        <v>156</v>
      </c>
      <c r="D135" s="6">
        <v>45172</v>
      </c>
      <c r="E135" s="9">
        <v>0.13472222222222222</v>
      </c>
      <c r="F135" s="11" t="s">
        <v>38</v>
      </c>
      <c r="G135" s="1" t="s">
        <v>60</v>
      </c>
      <c r="H135" s="11" t="s">
        <v>23</v>
      </c>
      <c r="I135" s="1" t="s">
        <v>24</v>
      </c>
      <c r="J135" s="1">
        <v>140</v>
      </c>
      <c r="K135" s="1">
        <v>0</v>
      </c>
      <c r="L135" s="1" t="s">
        <v>18</v>
      </c>
      <c r="M135" s="1" t="s">
        <v>32</v>
      </c>
      <c r="N135" s="1" t="s">
        <v>20</v>
      </c>
      <c r="O135" s="1" t="s">
        <v>21</v>
      </c>
      <c r="P135" s="6">
        <v>45170</v>
      </c>
      <c r="Q135" s="10">
        <v>0.40972222222222221</v>
      </c>
    </row>
    <row r="136" spans="1:17" x14ac:dyDescent="0.35">
      <c r="A136" s="1">
        <v>1135</v>
      </c>
      <c r="B136" s="1" t="s">
        <v>283</v>
      </c>
      <c r="C136" s="1" t="s">
        <v>159</v>
      </c>
      <c r="D136" s="6">
        <v>45173</v>
      </c>
      <c r="E136" s="9">
        <v>9.583333333333334E-2</v>
      </c>
      <c r="F136" s="11" t="s">
        <v>38</v>
      </c>
      <c r="G136" s="1" t="s">
        <v>110</v>
      </c>
      <c r="H136" s="11" t="s">
        <v>16</v>
      </c>
      <c r="I136" s="1" t="s">
        <v>35</v>
      </c>
      <c r="J136" s="1">
        <v>185</v>
      </c>
      <c r="K136" s="1">
        <v>5</v>
      </c>
      <c r="L136" s="1" t="s">
        <v>18</v>
      </c>
      <c r="M136" s="1" t="s">
        <v>26</v>
      </c>
      <c r="N136" s="1" t="s">
        <v>27</v>
      </c>
      <c r="O136" s="1" t="s">
        <v>21</v>
      </c>
      <c r="P136" s="6">
        <v>45170</v>
      </c>
      <c r="Q136" s="10">
        <v>0.51111111111111107</v>
      </c>
    </row>
    <row r="137" spans="1:17" x14ac:dyDescent="0.35">
      <c r="A137" s="1">
        <v>1136</v>
      </c>
      <c r="B137" s="1" t="s">
        <v>284</v>
      </c>
      <c r="C137" s="1" t="s">
        <v>154</v>
      </c>
      <c r="D137" s="6">
        <v>45175</v>
      </c>
      <c r="E137" s="9">
        <v>0.35833333333333334</v>
      </c>
      <c r="F137" s="11" t="s">
        <v>38</v>
      </c>
      <c r="G137" s="1" t="s">
        <v>116</v>
      </c>
      <c r="H137" s="11" t="s">
        <v>16</v>
      </c>
      <c r="I137" s="1" t="s">
        <v>24</v>
      </c>
      <c r="J137" s="1">
        <v>217</v>
      </c>
      <c r="K137" s="1">
        <v>27</v>
      </c>
      <c r="L137" s="1" t="s">
        <v>30</v>
      </c>
      <c r="M137" s="1" t="s">
        <v>40</v>
      </c>
      <c r="N137" s="1" t="s">
        <v>20</v>
      </c>
      <c r="O137" s="1" t="s">
        <v>37</v>
      </c>
      <c r="P137" s="6">
        <v>45170</v>
      </c>
      <c r="Q137" s="10">
        <v>0.16388888888888889</v>
      </c>
    </row>
    <row r="138" spans="1:17" x14ac:dyDescent="0.35">
      <c r="A138" s="1">
        <v>1137</v>
      </c>
      <c r="B138" s="1" t="s">
        <v>285</v>
      </c>
      <c r="C138" s="1" t="s">
        <v>159</v>
      </c>
      <c r="D138" s="6">
        <v>45174</v>
      </c>
      <c r="E138" s="9">
        <v>0.53819444444444442</v>
      </c>
      <c r="F138" s="11" t="s">
        <v>38</v>
      </c>
      <c r="G138" s="1" t="s">
        <v>67</v>
      </c>
      <c r="H138" s="11" t="s">
        <v>23</v>
      </c>
      <c r="I138" s="1" t="s">
        <v>24</v>
      </c>
      <c r="J138" s="1">
        <v>132</v>
      </c>
      <c r="K138" s="1">
        <v>21</v>
      </c>
      <c r="L138" s="1" t="s">
        <v>25</v>
      </c>
      <c r="M138" s="1" t="s">
        <v>19</v>
      </c>
      <c r="N138" s="1" t="s">
        <v>20</v>
      </c>
      <c r="O138" s="1" t="s">
        <v>37</v>
      </c>
      <c r="P138" s="6">
        <v>45170</v>
      </c>
      <c r="Q138" s="10">
        <v>0.20416666666666666</v>
      </c>
    </row>
    <row r="139" spans="1:17" x14ac:dyDescent="0.35">
      <c r="A139" s="1">
        <v>1138</v>
      </c>
      <c r="B139" s="1" t="s">
        <v>286</v>
      </c>
      <c r="C139" s="1" t="s">
        <v>159</v>
      </c>
      <c r="D139" s="6">
        <v>45171</v>
      </c>
      <c r="E139" s="9">
        <v>0.15208333333333332</v>
      </c>
      <c r="F139" s="11" t="s">
        <v>14</v>
      </c>
      <c r="G139" s="1" t="s">
        <v>92</v>
      </c>
      <c r="H139" s="11" t="s">
        <v>34</v>
      </c>
      <c r="I139" s="1" t="s">
        <v>35</v>
      </c>
      <c r="J139" s="1">
        <v>72</v>
      </c>
      <c r="K139" s="1">
        <v>11</v>
      </c>
      <c r="L139" s="1" t="s">
        <v>18</v>
      </c>
      <c r="M139" s="1" t="s">
        <v>19</v>
      </c>
      <c r="N139" s="1" t="s">
        <v>27</v>
      </c>
      <c r="O139" s="1" t="s">
        <v>41</v>
      </c>
      <c r="P139" s="6">
        <v>45170</v>
      </c>
      <c r="Q139" s="10">
        <v>0.18263888888888888</v>
      </c>
    </row>
    <row r="140" spans="1:17" x14ac:dyDescent="0.35">
      <c r="A140" s="1">
        <v>1139</v>
      </c>
      <c r="B140" s="1" t="s">
        <v>287</v>
      </c>
      <c r="C140" s="1" t="s">
        <v>159</v>
      </c>
      <c r="D140" s="6">
        <v>45177</v>
      </c>
      <c r="E140" s="9">
        <v>0.45624999999999999</v>
      </c>
      <c r="F140" s="11" t="s">
        <v>14</v>
      </c>
      <c r="G140" s="1" t="s">
        <v>103</v>
      </c>
      <c r="H140" s="11" t="s">
        <v>23</v>
      </c>
      <c r="I140" s="1" t="s">
        <v>17</v>
      </c>
      <c r="J140" s="1">
        <v>97</v>
      </c>
      <c r="K140" s="1">
        <v>13</v>
      </c>
      <c r="L140" s="1" t="s">
        <v>18</v>
      </c>
      <c r="M140" s="1" t="s">
        <v>32</v>
      </c>
      <c r="N140" s="1" t="s">
        <v>36</v>
      </c>
      <c r="O140" s="1" t="s">
        <v>37</v>
      </c>
      <c r="P140" s="6">
        <v>45170</v>
      </c>
      <c r="Q140" s="10">
        <v>0.16111111111111112</v>
      </c>
    </row>
    <row r="141" spans="1:17" x14ac:dyDescent="0.35">
      <c r="A141" s="1">
        <v>1140</v>
      </c>
      <c r="B141" s="1" t="s">
        <v>288</v>
      </c>
      <c r="C141" s="1" t="s">
        <v>150</v>
      </c>
      <c r="D141" s="6">
        <v>45172</v>
      </c>
      <c r="E141" s="9">
        <v>0.125</v>
      </c>
      <c r="F141" s="11" t="s">
        <v>38</v>
      </c>
      <c r="G141" s="1" t="s">
        <v>104</v>
      </c>
      <c r="H141" s="11" t="s">
        <v>34</v>
      </c>
      <c r="I141" s="1" t="s">
        <v>47</v>
      </c>
      <c r="J141" s="1">
        <v>117</v>
      </c>
      <c r="K141" s="1">
        <v>8</v>
      </c>
      <c r="L141" s="1" t="s">
        <v>18</v>
      </c>
      <c r="M141" s="1" t="s">
        <v>43</v>
      </c>
      <c r="N141" s="1" t="s">
        <v>36</v>
      </c>
      <c r="O141" s="1" t="s">
        <v>21</v>
      </c>
      <c r="P141" s="6">
        <v>45170</v>
      </c>
      <c r="Q141" s="10">
        <v>0.4597222222222222</v>
      </c>
    </row>
    <row r="142" spans="1:17" x14ac:dyDescent="0.35">
      <c r="A142" s="1">
        <v>1141</v>
      </c>
      <c r="B142" s="1" t="s">
        <v>289</v>
      </c>
      <c r="C142" s="1" t="s">
        <v>167</v>
      </c>
      <c r="D142" s="6">
        <v>45171</v>
      </c>
      <c r="E142" s="9">
        <v>0.43611111111111112</v>
      </c>
      <c r="F142" s="11" t="s">
        <v>14</v>
      </c>
      <c r="G142" s="1" t="s">
        <v>53</v>
      </c>
      <c r="H142" s="11" t="s">
        <v>34</v>
      </c>
      <c r="I142" s="1" t="s">
        <v>47</v>
      </c>
      <c r="J142" s="1">
        <v>126</v>
      </c>
      <c r="K142" s="1">
        <v>19</v>
      </c>
      <c r="L142" s="1" t="s">
        <v>18</v>
      </c>
      <c r="M142" s="1" t="s">
        <v>19</v>
      </c>
      <c r="N142" s="1" t="s">
        <v>20</v>
      </c>
      <c r="O142" s="1" t="s">
        <v>37</v>
      </c>
      <c r="P142" s="6">
        <v>45170</v>
      </c>
      <c r="Q142" s="10">
        <v>0.18333333333333332</v>
      </c>
    </row>
    <row r="143" spans="1:17" x14ac:dyDescent="0.35">
      <c r="A143" s="1">
        <v>1142</v>
      </c>
      <c r="B143" s="1" t="s">
        <v>290</v>
      </c>
      <c r="C143" s="1" t="s">
        <v>154</v>
      </c>
      <c r="D143" s="6">
        <v>45175</v>
      </c>
      <c r="E143" s="9">
        <v>0.41875000000000001</v>
      </c>
      <c r="F143" s="11" t="s">
        <v>38</v>
      </c>
      <c r="G143" s="1" t="s">
        <v>56</v>
      </c>
      <c r="H143" s="11" t="s">
        <v>34</v>
      </c>
      <c r="I143" s="1" t="s">
        <v>47</v>
      </c>
      <c r="J143" s="1">
        <v>138</v>
      </c>
      <c r="K143" s="1">
        <v>21</v>
      </c>
      <c r="L143" s="1" t="s">
        <v>30</v>
      </c>
      <c r="M143" s="1" t="s">
        <v>26</v>
      </c>
      <c r="N143" s="1" t="s">
        <v>27</v>
      </c>
      <c r="O143" s="1" t="s">
        <v>37</v>
      </c>
      <c r="P143" s="6">
        <v>45170</v>
      </c>
      <c r="Q143" s="10">
        <v>0.40972222222222221</v>
      </c>
    </row>
    <row r="144" spans="1:17" x14ac:dyDescent="0.35">
      <c r="A144" s="1">
        <v>1143</v>
      </c>
      <c r="B144" s="1" t="s">
        <v>291</v>
      </c>
      <c r="C144" s="1" t="s">
        <v>154</v>
      </c>
      <c r="D144" s="6">
        <v>45177</v>
      </c>
      <c r="E144" s="9">
        <v>0.48749999999999999</v>
      </c>
      <c r="F144" s="11" t="s">
        <v>14</v>
      </c>
      <c r="G144" s="1" t="s">
        <v>103</v>
      </c>
      <c r="H144" s="11" t="s">
        <v>23</v>
      </c>
      <c r="I144" s="1" t="s">
        <v>29</v>
      </c>
      <c r="J144" s="1">
        <v>223</v>
      </c>
      <c r="K144" s="1">
        <v>12</v>
      </c>
      <c r="L144" s="1" t="s">
        <v>30</v>
      </c>
      <c r="M144" s="1" t="s">
        <v>40</v>
      </c>
      <c r="N144" s="1" t="s">
        <v>36</v>
      </c>
      <c r="O144" s="1" t="s">
        <v>41</v>
      </c>
      <c r="P144" s="6">
        <v>45170</v>
      </c>
      <c r="Q144" s="10">
        <v>0.49583333333333335</v>
      </c>
    </row>
    <row r="145" spans="1:17" x14ac:dyDescent="0.35">
      <c r="A145" s="1">
        <v>1144</v>
      </c>
      <c r="B145" s="1" t="s">
        <v>196</v>
      </c>
      <c r="C145" s="1" t="s">
        <v>167</v>
      </c>
      <c r="D145" s="6">
        <v>45177</v>
      </c>
      <c r="E145" s="9">
        <v>0.20694444444444443</v>
      </c>
      <c r="F145" s="11" t="s">
        <v>14</v>
      </c>
      <c r="G145" s="1" t="s">
        <v>96</v>
      </c>
      <c r="H145" s="11" t="s">
        <v>34</v>
      </c>
      <c r="I145" s="1" t="s">
        <v>29</v>
      </c>
      <c r="J145" s="1">
        <v>215</v>
      </c>
      <c r="K145" s="1">
        <v>24</v>
      </c>
      <c r="L145" s="1" t="s">
        <v>30</v>
      </c>
      <c r="M145" s="1" t="s">
        <v>43</v>
      </c>
      <c r="N145" s="1" t="s">
        <v>20</v>
      </c>
      <c r="O145" s="1" t="s">
        <v>37</v>
      </c>
      <c r="P145" s="6">
        <v>45170</v>
      </c>
      <c r="Q145" s="10">
        <v>0.40763888888888888</v>
      </c>
    </row>
    <row r="146" spans="1:17" x14ac:dyDescent="0.35">
      <c r="A146" s="1">
        <v>1145</v>
      </c>
      <c r="B146" s="1" t="s">
        <v>292</v>
      </c>
      <c r="C146" s="1" t="s">
        <v>154</v>
      </c>
      <c r="D146" s="6">
        <v>45177</v>
      </c>
      <c r="E146" s="9">
        <v>0.3840277777777778</v>
      </c>
      <c r="F146" s="11" t="s">
        <v>14</v>
      </c>
      <c r="G146" s="1" t="s">
        <v>67</v>
      </c>
      <c r="H146" s="11" t="s">
        <v>23</v>
      </c>
      <c r="I146" s="1" t="s">
        <v>47</v>
      </c>
      <c r="J146" s="1">
        <v>221</v>
      </c>
      <c r="K146" s="1">
        <v>16</v>
      </c>
      <c r="L146" s="1" t="s">
        <v>30</v>
      </c>
      <c r="M146" s="1" t="s">
        <v>43</v>
      </c>
      <c r="N146" s="1" t="s">
        <v>20</v>
      </c>
      <c r="O146" s="1" t="s">
        <v>21</v>
      </c>
      <c r="P146" s="6">
        <v>45170</v>
      </c>
      <c r="Q146" s="10">
        <v>0.44374999999999998</v>
      </c>
    </row>
    <row r="147" spans="1:17" x14ac:dyDescent="0.35">
      <c r="A147" s="1">
        <v>1146</v>
      </c>
      <c r="B147" s="1" t="s">
        <v>293</v>
      </c>
      <c r="C147" s="1" t="s">
        <v>154</v>
      </c>
      <c r="D147" s="6">
        <v>45173</v>
      </c>
      <c r="E147" s="9">
        <v>4.7222222222222221E-2</v>
      </c>
      <c r="F147" s="11" t="s">
        <v>38</v>
      </c>
      <c r="G147" s="1" t="s">
        <v>112</v>
      </c>
      <c r="H147" s="11" t="s">
        <v>34</v>
      </c>
      <c r="I147" s="1" t="s">
        <v>35</v>
      </c>
      <c r="J147" s="1">
        <v>172</v>
      </c>
      <c r="K147" s="1">
        <v>15</v>
      </c>
      <c r="L147" s="1" t="s">
        <v>30</v>
      </c>
      <c r="M147" s="1" t="s">
        <v>19</v>
      </c>
      <c r="N147" s="1" t="s">
        <v>27</v>
      </c>
      <c r="O147" s="1" t="s">
        <v>21</v>
      </c>
      <c r="P147" s="6">
        <v>45170</v>
      </c>
      <c r="Q147" s="10">
        <v>8.1944444444444445E-2</v>
      </c>
    </row>
    <row r="148" spans="1:17" x14ac:dyDescent="0.35">
      <c r="A148" s="1">
        <v>1147</v>
      </c>
      <c r="B148" s="1" t="s">
        <v>294</v>
      </c>
      <c r="C148" s="1" t="s">
        <v>156</v>
      </c>
      <c r="D148" s="6">
        <v>45170</v>
      </c>
      <c r="E148" s="9">
        <v>0.42291666666666666</v>
      </c>
      <c r="F148" s="11" t="s">
        <v>14</v>
      </c>
      <c r="G148" s="1" t="s">
        <v>117</v>
      </c>
      <c r="H148" s="11" t="s">
        <v>23</v>
      </c>
      <c r="I148" s="1" t="s">
        <v>35</v>
      </c>
      <c r="J148" s="1">
        <v>71</v>
      </c>
      <c r="K148" s="1">
        <v>3</v>
      </c>
      <c r="L148" s="1" t="s">
        <v>30</v>
      </c>
      <c r="M148" s="1" t="s">
        <v>43</v>
      </c>
      <c r="N148" s="1" t="s">
        <v>36</v>
      </c>
      <c r="O148" s="1" t="s">
        <v>21</v>
      </c>
      <c r="P148" s="6">
        <v>45170</v>
      </c>
      <c r="Q148" s="10">
        <v>0.47569444444444442</v>
      </c>
    </row>
    <row r="149" spans="1:17" x14ac:dyDescent="0.35">
      <c r="A149" s="1">
        <v>1148</v>
      </c>
      <c r="B149" s="1" t="s">
        <v>295</v>
      </c>
      <c r="C149" s="1" t="s">
        <v>156</v>
      </c>
      <c r="D149" s="6">
        <v>45175</v>
      </c>
      <c r="E149" s="9">
        <v>0.38055555555555554</v>
      </c>
      <c r="F149" s="11" t="s">
        <v>38</v>
      </c>
      <c r="G149" s="1" t="s">
        <v>118</v>
      </c>
      <c r="H149" s="11" t="s">
        <v>16</v>
      </c>
      <c r="I149" s="1" t="s">
        <v>29</v>
      </c>
      <c r="J149" s="1">
        <v>183</v>
      </c>
      <c r="K149" s="1">
        <v>14</v>
      </c>
      <c r="L149" s="1" t="s">
        <v>18</v>
      </c>
      <c r="M149" s="1" t="s">
        <v>26</v>
      </c>
      <c r="N149" s="1" t="s">
        <v>27</v>
      </c>
      <c r="O149" s="1" t="s">
        <v>37</v>
      </c>
      <c r="P149" s="6">
        <v>45170</v>
      </c>
      <c r="Q149" s="10">
        <v>0.47847222222222224</v>
      </c>
    </row>
    <row r="150" spans="1:17" x14ac:dyDescent="0.35">
      <c r="A150" s="1">
        <v>1149</v>
      </c>
      <c r="B150" s="1" t="s">
        <v>296</v>
      </c>
      <c r="C150" s="1" t="s">
        <v>167</v>
      </c>
      <c r="D150" s="6">
        <v>45170</v>
      </c>
      <c r="E150" s="9">
        <v>0.11527777777777778</v>
      </c>
      <c r="F150" s="11" t="s">
        <v>38</v>
      </c>
      <c r="G150" s="1" t="s">
        <v>44</v>
      </c>
      <c r="H150" s="11" t="s">
        <v>34</v>
      </c>
      <c r="I150" s="1" t="s">
        <v>17</v>
      </c>
      <c r="J150" s="1">
        <v>64</v>
      </c>
      <c r="K150" s="1">
        <v>25</v>
      </c>
      <c r="L150" s="1" t="s">
        <v>25</v>
      </c>
      <c r="M150" s="1" t="s">
        <v>40</v>
      </c>
      <c r="N150" s="1" t="s">
        <v>20</v>
      </c>
      <c r="O150" s="1" t="s">
        <v>21</v>
      </c>
      <c r="P150" s="6">
        <v>45170</v>
      </c>
      <c r="Q150" s="10">
        <v>0.16875000000000001</v>
      </c>
    </row>
    <row r="151" spans="1:17" x14ac:dyDescent="0.35">
      <c r="A151" s="1">
        <v>1150</v>
      </c>
      <c r="B151" s="1" t="s">
        <v>297</v>
      </c>
      <c r="C151" s="1" t="s">
        <v>167</v>
      </c>
      <c r="D151" s="6">
        <v>45172</v>
      </c>
      <c r="E151" s="9">
        <v>0.17499999999999999</v>
      </c>
      <c r="F151" s="11" t="s">
        <v>14</v>
      </c>
      <c r="G151" s="1" t="s">
        <v>109</v>
      </c>
      <c r="H151" s="11" t="s">
        <v>23</v>
      </c>
      <c r="I151" s="1" t="s">
        <v>47</v>
      </c>
      <c r="J151" s="1">
        <v>106</v>
      </c>
      <c r="K151" s="1">
        <v>10</v>
      </c>
      <c r="L151" s="1" t="s">
        <v>18</v>
      </c>
      <c r="M151" s="1" t="s">
        <v>40</v>
      </c>
      <c r="N151" s="1" t="s">
        <v>36</v>
      </c>
      <c r="O151" s="1" t="s">
        <v>37</v>
      </c>
      <c r="P151" s="6">
        <v>45170</v>
      </c>
      <c r="Q151" s="10">
        <v>0.45069444444444445</v>
      </c>
    </row>
    <row r="152" spans="1:17" x14ac:dyDescent="0.35">
      <c r="A152" s="1">
        <v>1151</v>
      </c>
      <c r="B152" s="1" t="s">
        <v>298</v>
      </c>
      <c r="C152" s="1" t="s">
        <v>154</v>
      </c>
      <c r="D152" s="6">
        <v>45170</v>
      </c>
      <c r="E152" s="9">
        <v>0.37222222222222223</v>
      </c>
      <c r="F152" s="11" t="s">
        <v>14</v>
      </c>
      <c r="G152" s="1" t="s">
        <v>119</v>
      </c>
      <c r="H152" s="11" t="s">
        <v>23</v>
      </c>
      <c r="I152" s="1" t="s">
        <v>24</v>
      </c>
      <c r="J152" s="1">
        <v>213</v>
      </c>
      <c r="K152" s="1">
        <v>15</v>
      </c>
      <c r="L152" s="1" t="s">
        <v>30</v>
      </c>
      <c r="M152" s="1" t="s">
        <v>26</v>
      </c>
      <c r="N152" s="1" t="s">
        <v>36</v>
      </c>
      <c r="O152" s="1" t="s">
        <v>21</v>
      </c>
      <c r="P152" s="6">
        <v>45170</v>
      </c>
      <c r="Q152" s="10">
        <v>0.10694444444444444</v>
      </c>
    </row>
    <row r="153" spans="1:17" x14ac:dyDescent="0.35">
      <c r="A153" s="1">
        <v>1152</v>
      </c>
      <c r="B153" s="1" t="s">
        <v>299</v>
      </c>
      <c r="C153" s="1" t="s">
        <v>156</v>
      </c>
      <c r="D153" s="6">
        <v>45177</v>
      </c>
      <c r="E153" s="9">
        <v>0.53333333333333333</v>
      </c>
      <c r="F153" s="11" t="s">
        <v>14</v>
      </c>
      <c r="G153" s="1" t="s">
        <v>84</v>
      </c>
      <c r="H153" s="11" t="s">
        <v>16</v>
      </c>
      <c r="I153" s="1" t="s">
        <v>29</v>
      </c>
      <c r="J153" s="1">
        <v>179</v>
      </c>
      <c r="K153" s="1">
        <v>19</v>
      </c>
      <c r="L153" s="1" t="s">
        <v>25</v>
      </c>
      <c r="M153" s="1" t="s">
        <v>40</v>
      </c>
      <c r="N153" s="1" t="s">
        <v>36</v>
      </c>
      <c r="O153" s="1" t="s">
        <v>21</v>
      </c>
      <c r="P153" s="6">
        <v>45170</v>
      </c>
      <c r="Q153" s="10">
        <v>0.37916666666666665</v>
      </c>
    </row>
    <row r="154" spans="1:17" x14ac:dyDescent="0.35">
      <c r="A154" s="1">
        <v>1153</v>
      </c>
      <c r="B154" s="1" t="s">
        <v>300</v>
      </c>
      <c r="C154" s="1" t="s">
        <v>154</v>
      </c>
      <c r="D154" s="6">
        <v>45177</v>
      </c>
      <c r="E154" s="9">
        <v>0.14791666666666667</v>
      </c>
      <c r="F154" s="11" t="s">
        <v>14</v>
      </c>
      <c r="G154" s="1" t="s">
        <v>120</v>
      </c>
      <c r="H154" s="11" t="s">
        <v>16</v>
      </c>
      <c r="I154" s="1" t="s">
        <v>47</v>
      </c>
      <c r="J154" s="1">
        <v>162</v>
      </c>
      <c r="K154" s="1">
        <v>13</v>
      </c>
      <c r="L154" s="1" t="s">
        <v>25</v>
      </c>
      <c r="M154" s="1" t="s">
        <v>26</v>
      </c>
      <c r="N154" s="1" t="s">
        <v>27</v>
      </c>
      <c r="O154" s="1" t="s">
        <v>41</v>
      </c>
      <c r="P154" s="6">
        <v>45170</v>
      </c>
      <c r="Q154" s="10">
        <v>0.21249999999999999</v>
      </c>
    </row>
    <row r="155" spans="1:17" x14ac:dyDescent="0.35">
      <c r="A155" s="1">
        <v>1154</v>
      </c>
      <c r="B155" s="1" t="s">
        <v>301</v>
      </c>
      <c r="C155" s="1" t="s">
        <v>156</v>
      </c>
      <c r="D155" s="6">
        <v>45173</v>
      </c>
      <c r="E155" s="9">
        <v>7.1527777777777773E-2</v>
      </c>
      <c r="F155" s="11" t="s">
        <v>38</v>
      </c>
      <c r="G155" s="1" t="s">
        <v>121</v>
      </c>
      <c r="H155" s="11" t="s">
        <v>34</v>
      </c>
      <c r="I155" s="1" t="s">
        <v>17</v>
      </c>
      <c r="J155" s="1">
        <v>215</v>
      </c>
      <c r="K155" s="1">
        <v>12</v>
      </c>
      <c r="L155" s="1" t="s">
        <v>30</v>
      </c>
      <c r="M155" s="1" t="s">
        <v>43</v>
      </c>
      <c r="N155" s="1" t="s">
        <v>20</v>
      </c>
      <c r="O155" s="1" t="s">
        <v>37</v>
      </c>
      <c r="P155" s="6">
        <v>45170</v>
      </c>
      <c r="Q155" s="10">
        <v>8.5416666666666669E-2</v>
      </c>
    </row>
    <row r="156" spans="1:17" x14ac:dyDescent="0.35">
      <c r="A156" s="1">
        <v>1155</v>
      </c>
      <c r="B156" s="1" t="s">
        <v>302</v>
      </c>
      <c r="C156" s="1" t="s">
        <v>167</v>
      </c>
      <c r="D156" s="6">
        <v>45175</v>
      </c>
      <c r="E156" s="9">
        <v>7.0833333333333331E-2</v>
      </c>
      <c r="F156" s="11" t="s">
        <v>38</v>
      </c>
      <c r="G156" s="1" t="s">
        <v>91</v>
      </c>
      <c r="H156" s="11" t="s">
        <v>34</v>
      </c>
      <c r="I156" s="1" t="s">
        <v>35</v>
      </c>
      <c r="J156" s="1">
        <v>165</v>
      </c>
      <c r="K156" s="1">
        <v>15</v>
      </c>
      <c r="L156" s="1" t="s">
        <v>30</v>
      </c>
      <c r="M156" s="1" t="s">
        <v>32</v>
      </c>
      <c r="N156" s="1" t="s">
        <v>20</v>
      </c>
      <c r="O156" s="1" t="s">
        <v>41</v>
      </c>
      <c r="P156" s="6">
        <v>45170</v>
      </c>
      <c r="Q156" s="10">
        <v>0.47013888888888888</v>
      </c>
    </row>
    <row r="157" spans="1:17" x14ac:dyDescent="0.35">
      <c r="A157" s="1">
        <v>1156</v>
      </c>
      <c r="B157" s="1" t="s">
        <v>303</v>
      </c>
      <c r="C157" s="1" t="s">
        <v>154</v>
      </c>
      <c r="D157" s="6">
        <v>45176</v>
      </c>
      <c r="E157" s="9">
        <v>0.42708333333333331</v>
      </c>
      <c r="F157" s="11" t="s">
        <v>14</v>
      </c>
      <c r="G157" s="1" t="s">
        <v>80</v>
      </c>
      <c r="H157" s="11" t="s">
        <v>34</v>
      </c>
      <c r="I157" s="1" t="s">
        <v>29</v>
      </c>
      <c r="J157" s="1">
        <v>108</v>
      </c>
      <c r="K157" s="1">
        <v>14</v>
      </c>
      <c r="L157" s="1" t="s">
        <v>30</v>
      </c>
      <c r="M157" s="1" t="s">
        <v>19</v>
      </c>
      <c r="N157" s="1" t="s">
        <v>36</v>
      </c>
      <c r="O157" s="1" t="s">
        <v>41</v>
      </c>
      <c r="P157" s="6">
        <v>45170</v>
      </c>
      <c r="Q157" s="10">
        <v>0.16875000000000001</v>
      </c>
    </row>
    <row r="158" spans="1:17" x14ac:dyDescent="0.35">
      <c r="A158" s="1">
        <v>1157</v>
      </c>
      <c r="B158" s="1" t="s">
        <v>304</v>
      </c>
      <c r="C158" s="1" t="s">
        <v>154</v>
      </c>
      <c r="D158" s="6">
        <v>45170</v>
      </c>
      <c r="E158" s="9">
        <v>0.36875000000000002</v>
      </c>
      <c r="F158" s="11" t="s">
        <v>38</v>
      </c>
      <c r="G158" s="1" t="s">
        <v>97</v>
      </c>
      <c r="H158" s="11" t="s">
        <v>34</v>
      </c>
      <c r="I158" s="1" t="s">
        <v>29</v>
      </c>
      <c r="J158" s="1">
        <v>147</v>
      </c>
      <c r="K158" s="1">
        <v>10</v>
      </c>
      <c r="L158" s="1" t="s">
        <v>18</v>
      </c>
      <c r="M158" s="1" t="s">
        <v>32</v>
      </c>
      <c r="N158" s="1" t="s">
        <v>36</v>
      </c>
      <c r="O158" s="1" t="s">
        <v>41</v>
      </c>
      <c r="P158" s="6">
        <v>45170</v>
      </c>
      <c r="Q158" s="10">
        <v>0.43472222222222223</v>
      </c>
    </row>
    <row r="159" spans="1:17" x14ac:dyDescent="0.35">
      <c r="A159" s="1">
        <v>1158</v>
      </c>
      <c r="B159" s="1" t="s">
        <v>305</v>
      </c>
      <c r="C159" s="1" t="s">
        <v>154</v>
      </c>
      <c r="D159" s="6">
        <v>45174</v>
      </c>
      <c r="E159" s="9">
        <v>0.45902777777777776</v>
      </c>
      <c r="F159" s="11" t="s">
        <v>38</v>
      </c>
      <c r="G159" s="1" t="s">
        <v>122</v>
      </c>
      <c r="H159" s="11" t="s">
        <v>23</v>
      </c>
      <c r="I159" s="1" t="s">
        <v>47</v>
      </c>
      <c r="J159" s="1">
        <v>83</v>
      </c>
      <c r="K159" s="1">
        <v>8</v>
      </c>
      <c r="L159" s="1" t="s">
        <v>25</v>
      </c>
      <c r="M159" s="1" t="s">
        <v>43</v>
      </c>
      <c r="N159" s="1" t="s">
        <v>36</v>
      </c>
      <c r="O159" s="1" t="s">
        <v>37</v>
      </c>
      <c r="P159" s="6">
        <v>45170</v>
      </c>
      <c r="Q159" s="10">
        <v>0.18611111111111112</v>
      </c>
    </row>
    <row r="160" spans="1:17" x14ac:dyDescent="0.35">
      <c r="A160" s="1">
        <v>1159</v>
      </c>
      <c r="B160" s="1" t="s">
        <v>306</v>
      </c>
      <c r="C160" s="1" t="s">
        <v>154</v>
      </c>
      <c r="D160" s="6">
        <v>45176</v>
      </c>
      <c r="E160" s="9">
        <v>0.51041666666666663</v>
      </c>
      <c r="F160" s="11" t="s">
        <v>14</v>
      </c>
      <c r="G160" s="1" t="s">
        <v>104</v>
      </c>
      <c r="H160" s="11" t="s">
        <v>34</v>
      </c>
      <c r="I160" s="1" t="s">
        <v>17</v>
      </c>
      <c r="J160" s="1">
        <v>197</v>
      </c>
      <c r="K160" s="1">
        <v>22</v>
      </c>
      <c r="L160" s="1" t="s">
        <v>18</v>
      </c>
      <c r="M160" s="1" t="s">
        <v>32</v>
      </c>
      <c r="N160" s="1" t="s">
        <v>20</v>
      </c>
      <c r="O160" s="1" t="s">
        <v>37</v>
      </c>
      <c r="P160" s="6">
        <v>45170</v>
      </c>
      <c r="Q160" s="10">
        <v>0.52638888888888891</v>
      </c>
    </row>
    <row r="161" spans="1:17" x14ac:dyDescent="0.35">
      <c r="A161" s="1">
        <v>1160</v>
      </c>
      <c r="B161" s="1" t="s">
        <v>307</v>
      </c>
      <c r="C161" s="1" t="s">
        <v>167</v>
      </c>
      <c r="D161" s="6">
        <v>45175</v>
      </c>
      <c r="E161" s="9">
        <v>0.41111111111111109</v>
      </c>
      <c r="F161" s="11" t="s">
        <v>38</v>
      </c>
      <c r="G161" s="1" t="s">
        <v>117</v>
      </c>
      <c r="H161" s="11" t="s">
        <v>16</v>
      </c>
      <c r="I161" s="1" t="s">
        <v>24</v>
      </c>
      <c r="J161" s="1">
        <v>214</v>
      </c>
      <c r="K161" s="1">
        <v>14</v>
      </c>
      <c r="L161" s="1" t="s">
        <v>25</v>
      </c>
      <c r="M161" s="1" t="s">
        <v>32</v>
      </c>
      <c r="N161" s="1" t="s">
        <v>36</v>
      </c>
      <c r="O161" s="1" t="s">
        <v>37</v>
      </c>
      <c r="P161" s="6">
        <v>45170</v>
      </c>
      <c r="Q161" s="10">
        <v>0.45833333333333331</v>
      </c>
    </row>
    <row r="162" spans="1:17" x14ac:dyDescent="0.35">
      <c r="A162" s="1">
        <v>1161</v>
      </c>
      <c r="B162" s="1" t="s">
        <v>308</v>
      </c>
      <c r="C162" s="1" t="s">
        <v>156</v>
      </c>
      <c r="D162" s="6">
        <v>45171</v>
      </c>
      <c r="E162" s="9">
        <v>0.39513888888888887</v>
      </c>
      <c r="F162" s="11" t="s">
        <v>14</v>
      </c>
      <c r="G162" s="1" t="s">
        <v>123</v>
      </c>
      <c r="H162" s="11" t="s">
        <v>16</v>
      </c>
      <c r="I162" s="1" t="s">
        <v>17</v>
      </c>
      <c r="J162" s="1">
        <v>188</v>
      </c>
      <c r="K162" s="1">
        <v>2</v>
      </c>
      <c r="L162" s="1" t="s">
        <v>30</v>
      </c>
      <c r="M162" s="1" t="s">
        <v>40</v>
      </c>
      <c r="N162" s="1" t="s">
        <v>27</v>
      </c>
      <c r="O162" s="1" t="s">
        <v>37</v>
      </c>
      <c r="P162" s="6">
        <v>45170</v>
      </c>
      <c r="Q162" s="10">
        <v>0.21944444444444444</v>
      </c>
    </row>
    <row r="163" spans="1:17" x14ac:dyDescent="0.35">
      <c r="A163" s="1">
        <v>1162</v>
      </c>
      <c r="B163" s="1" t="s">
        <v>309</v>
      </c>
      <c r="C163" s="1" t="s">
        <v>156</v>
      </c>
      <c r="D163" s="6">
        <v>45172</v>
      </c>
      <c r="E163" s="9">
        <v>7.8472222222222221E-2</v>
      </c>
      <c r="F163" s="11" t="s">
        <v>14</v>
      </c>
      <c r="G163" s="1" t="s">
        <v>81</v>
      </c>
      <c r="H163" s="11" t="s">
        <v>23</v>
      </c>
      <c r="I163" s="1" t="s">
        <v>47</v>
      </c>
      <c r="J163" s="1">
        <v>118</v>
      </c>
      <c r="K163" s="1">
        <v>19</v>
      </c>
      <c r="L163" s="1" t="s">
        <v>25</v>
      </c>
      <c r="M163" s="1" t="s">
        <v>19</v>
      </c>
      <c r="N163" s="1" t="s">
        <v>27</v>
      </c>
      <c r="O163" s="1" t="s">
        <v>21</v>
      </c>
      <c r="P163" s="6">
        <v>45170</v>
      </c>
      <c r="Q163" s="10">
        <v>0.4236111111111111</v>
      </c>
    </row>
    <row r="164" spans="1:17" x14ac:dyDescent="0.35">
      <c r="A164" s="1">
        <v>1163</v>
      </c>
      <c r="B164" s="1" t="s">
        <v>310</v>
      </c>
      <c r="C164" s="1" t="s">
        <v>156</v>
      </c>
      <c r="D164" s="6">
        <v>45171</v>
      </c>
      <c r="E164" s="9">
        <v>0.49652777777777779</v>
      </c>
      <c r="F164" s="11" t="s">
        <v>38</v>
      </c>
      <c r="G164" s="1" t="s">
        <v>55</v>
      </c>
      <c r="H164" s="11" t="s">
        <v>16</v>
      </c>
      <c r="I164" s="1" t="s">
        <v>17</v>
      </c>
      <c r="J164" s="1">
        <v>78</v>
      </c>
      <c r="K164" s="1">
        <v>0</v>
      </c>
      <c r="L164" s="1" t="s">
        <v>25</v>
      </c>
      <c r="M164" s="1" t="s">
        <v>19</v>
      </c>
      <c r="N164" s="1" t="s">
        <v>27</v>
      </c>
      <c r="O164" s="1" t="s">
        <v>37</v>
      </c>
      <c r="P164" s="6">
        <v>45170</v>
      </c>
      <c r="Q164" s="10">
        <v>0.49583333333333335</v>
      </c>
    </row>
    <row r="165" spans="1:17" x14ac:dyDescent="0.35">
      <c r="A165" s="1">
        <v>1164</v>
      </c>
      <c r="B165" s="1" t="s">
        <v>311</v>
      </c>
      <c r="C165" s="1" t="s">
        <v>150</v>
      </c>
      <c r="D165" s="6">
        <v>45172</v>
      </c>
      <c r="E165" s="9">
        <v>0.36736111111111114</v>
      </c>
      <c r="F165" s="11" t="s">
        <v>14</v>
      </c>
      <c r="G165" s="1" t="s">
        <v>124</v>
      </c>
      <c r="H165" s="11" t="s">
        <v>23</v>
      </c>
      <c r="I165" s="1" t="s">
        <v>24</v>
      </c>
      <c r="J165" s="1">
        <v>236</v>
      </c>
      <c r="K165" s="1">
        <v>20</v>
      </c>
      <c r="L165" s="1" t="s">
        <v>30</v>
      </c>
      <c r="M165" s="1" t="s">
        <v>40</v>
      </c>
      <c r="N165" s="1" t="s">
        <v>27</v>
      </c>
      <c r="O165" s="1" t="s">
        <v>37</v>
      </c>
      <c r="P165" s="6">
        <v>45170</v>
      </c>
      <c r="Q165" s="10">
        <v>0.36249999999999999</v>
      </c>
    </row>
    <row r="166" spans="1:17" x14ac:dyDescent="0.35">
      <c r="A166" s="1">
        <v>1165</v>
      </c>
      <c r="B166" s="1" t="s">
        <v>312</v>
      </c>
      <c r="C166" s="1" t="s">
        <v>150</v>
      </c>
      <c r="D166" s="6">
        <v>45175</v>
      </c>
      <c r="E166" s="9">
        <v>0.45069444444444445</v>
      </c>
      <c r="F166" s="11" t="s">
        <v>38</v>
      </c>
      <c r="G166" s="1" t="s">
        <v>91</v>
      </c>
      <c r="H166" s="11" t="s">
        <v>16</v>
      </c>
      <c r="I166" s="1" t="s">
        <v>29</v>
      </c>
      <c r="J166" s="1">
        <v>79</v>
      </c>
      <c r="K166" s="1">
        <v>15</v>
      </c>
      <c r="L166" s="1" t="s">
        <v>18</v>
      </c>
      <c r="M166" s="1" t="s">
        <v>32</v>
      </c>
      <c r="N166" s="1" t="s">
        <v>27</v>
      </c>
      <c r="O166" s="1" t="s">
        <v>41</v>
      </c>
      <c r="P166" s="6">
        <v>45170</v>
      </c>
      <c r="Q166" s="10">
        <v>0.53055555555555556</v>
      </c>
    </row>
    <row r="167" spans="1:17" x14ac:dyDescent="0.35">
      <c r="A167" s="1">
        <v>1166</v>
      </c>
      <c r="B167" s="1" t="s">
        <v>313</v>
      </c>
      <c r="C167" s="1" t="s">
        <v>167</v>
      </c>
      <c r="D167" s="6">
        <v>45174</v>
      </c>
      <c r="E167" s="9">
        <v>0.33680555555555558</v>
      </c>
      <c r="F167" s="11" t="s">
        <v>14</v>
      </c>
      <c r="G167" s="1" t="s">
        <v>125</v>
      </c>
      <c r="H167" s="11" t="s">
        <v>23</v>
      </c>
      <c r="I167" s="1" t="s">
        <v>35</v>
      </c>
      <c r="J167" s="1">
        <v>155</v>
      </c>
      <c r="K167" s="1">
        <v>13</v>
      </c>
      <c r="L167" s="1" t="s">
        <v>30</v>
      </c>
      <c r="M167" s="1" t="s">
        <v>32</v>
      </c>
      <c r="N167" s="1" t="s">
        <v>27</v>
      </c>
      <c r="O167" s="1" t="s">
        <v>21</v>
      </c>
      <c r="P167" s="6">
        <v>45170</v>
      </c>
      <c r="Q167" s="10">
        <v>0.42083333333333334</v>
      </c>
    </row>
    <row r="168" spans="1:17" x14ac:dyDescent="0.35">
      <c r="A168" s="1">
        <v>1167</v>
      </c>
      <c r="B168" s="1" t="s">
        <v>314</v>
      </c>
      <c r="C168" s="1" t="s">
        <v>156</v>
      </c>
      <c r="D168" s="6">
        <v>45174</v>
      </c>
      <c r="E168" s="9">
        <v>0.47916666666666669</v>
      </c>
      <c r="F168" s="11" t="s">
        <v>14</v>
      </c>
      <c r="G168" s="1" t="s">
        <v>81</v>
      </c>
      <c r="H168" s="11" t="s">
        <v>34</v>
      </c>
      <c r="I168" s="1" t="s">
        <v>35</v>
      </c>
      <c r="J168" s="1">
        <v>69</v>
      </c>
      <c r="K168" s="1">
        <v>8</v>
      </c>
      <c r="L168" s="1" t="s">
        <v>25</v>
      </c>
      <c r="M168" s="1" t="s">
        <v>19</v>
      </c>
      <c r="N168" s="1" t="s">
        <v>27</v>
      </c>
      <c r="O168" s="1" t="s">
        <v>41</v>
      </c>
      <c r="P168" s="6">
        <v>45170</v>
      </c>
      <c r="Q168" s="10">
        <v>0.50138888888888888</v>
      </c>
    </row>
    <row r="169" spans="1:17" x14ac:dyDescent="0.35">
      <c r="A169" s="1">
        <v>1168</v>
      </c>
      <c r="B169" s="1" t="s">
        <v>315</v>
      </c>
      <c r="C169" s="1" t="s">
        <v>154</v>
      </c>
      <c r="D169" s="6">
        <v>45170</v>
      </c>
      <c r="E169" s="9">
        <v>0.17499999999999999</v>
      </c>
      <c r="F169" s="11" t="s">
        <v>14</v>
      </c>
      <c r="G169" s="1" t="s">
        <v>100</v>
      </c>
      <c r="H169" s="11" t="s">
        <v>34</v>
      </c>
      <c r="I169" s="1" t="s">
        <v>24</v>
      </c>
      <c r="J169" s="1">
        <v>81</v>
      </c>
      <c r="K169" s="1">
        <v>15</v>
      </c>
      <c r="L169" s="1" t="s">
        <v>25</v>
      </c>
      <c r="M169" s="1" t="s">
        <v>40</v>
      </c>
      <c r="N169" s="1" t="s">
        <v>20</v>
      </c>
      <c r="O169" s="1" t="s">
        <v>41</v>
      </c>
      <c r="P169" s="6">
        <v>45170</v>
      </c>
      <c r="Q169" s="10">
        <v>0.4513888888888889</v>
      </c>
    </row>
    <row r="170" spans="1:17" x14ac:dyDescent="0.35">
      <c r="A170" s="1">
        <v>1169</v>
      </c>
      <c r="B170" s="1" t="s">
        <v>316</v>
      </c>
      <c r="C170" s="1" t="s">
        <v>154</v>
      </c>
      <c r="D170" s="6">
        <v>45170</v>
      </c>
      <c r="E170" s="9">
        <v>0.49861111111111112</v>
      </c>
      <c r="F170" s="11" t="s">
        <v>38</v>
      </c>
      <c r="G170" s="1" t="s">
        <v>81</v>
      </c>
      <c r="H170" s="11" t="s">
        <v>16</v>
      </c>
      <c r="I170" s="1" t="s">
        <v>47</v>
      </c>
      <c r="J170" s="1">
        <v>223</v>
      </c>
      <c r="K170" s="1">
        <v>0</v>
      </c>
      <c r="L170" s="1" t="s">
        <v>18</v>
      </c>
      <c r="M170" s="1" t="s">
        <v>32</v>
      </c>
      <c r="N170" s="1" t="s">
        <v>36</v>
      </c>
      <c r="O170" s="1" t="s">
        <v>37</v>
      </c>
      <c r="P170" s="6">
        <v>45170</v>
      </c>
      <c r="Q170" s="10">
        <v>0.51458333333333328</v>
      </c>
    </row>
    <row r="171" spans="1:17" x14ac:dyDescent="0.35">
      <c r="A171" s="1">
        <v>1170</v>
      </c>
      <c r="B171" s="1" t="s">
        <v>317</v>
      </c>
      <c r="C171" s="1" t="s">
        <v>154</v>
      </c>
      <c r="D171" s="6">
        <v>45171</v>
      </c>
      <c r="E171" s="9">
        <v>0.10416666666666667</v>
      </c>
      <c r="F171" s="11" t="s">
        <v>38</v>
      </c>
      <c r="G171" s="1" t="s">
        <v>62</v>
      </c>
      <c r="H171" s="11" t="s">
        <v>34</v>
      </c>
      <c r="I171" s="1" t="s">
        <v>35</v>
      </c>
      <c r="J171" s="1">
        <v>64</v>
      </c>
      <c r="K171" s="1">
        <v>25</v>
      </c>
      <c r="L171" s="1" t="s">
        <v>18</v>
      </c>
      <c r="M171" s="1" t="s">
        <v>32</v>
      </c>
      <c r="N171" s="1" t="s">
        <v>27</v>
      </c>
      <c r="O171" s="1" t="s">
        <v>37</v>
      </c>
      <c r="P171" s="6">
        <v>45170</v>
      </c>
      <c r="Q171" s="10">
        <v>5.0694444444444445E-2</v>
      </c>
    </row>
    <row r="172" spans="1:17" x14ac:dyDescent="0.35">
      <c r="A172" s="1">
        <v>1171</v>
      </c>
      <c r="B172" s="1" t="s">
        <v>318</v>
      </c>
      <c r="C172" s="1" t="s">
        <v>156</v>
      </c>
      <c r="D172" s="6">
        <v>45177</v>
      </c>
      <c r="E172" s="9">
        <v>0.48819444444444443</v>
      </c>
      <c r="F172" s="11" t="s">
        <v>38</v>
      </c>
      <c r="G172" s="1" t="s">
        <v>87</v>
      </c>
      <c r="H172" s="11" t="s">
        <v>23</v>
      </c>
      <c r="I172" s="1" t="s">
        <v>17</v>
      </c>
      <c r="J172" s="1">
        <v>137</v>
      </c>
      <c r="K172" s="1">
        <v>23</v>
      </c>
      <c r="L172" s="1" t="s">
        <v>25</v>
      </c>
      <c r="M172" s="1" t="s">
        <v>32</v>
      </c>
      <c r="N172" s="1" t="s">
        <v>20</v>
      </c>
      <c r="O172" s="1" t="s">
        <v>41</v>
      </c>
      <c r="P172" s="6">
        <v>45170</v>
      </c>
      <c r="Q172" s="10">
        <v>0.42708333333333331</v>
      </c>
    </row>
    <row r="173" spans="1:17" x14ac:dyDescent="0.35">
      <c r="A173" s="1">
        <v>1172</v>
      </c>
      <c r="B173" s="1" t="s">
        <v>319</v>
      </c>
      <c r="C173" s="1" t="s">
        <v>156</v>
      </c>
      <c r="D173" s="6">
        <v>45171</v>
      </c>
      <c r="E173" s="9">
        <v>0.40138888888888891</v>
      </c>
      <c r="F173" s="11" t="s">
        <v>38</v>
      </c>
      <c r="G173" s="1" t="s">
        <v>107</v>
      </c>
      <c r="H173" s="11" t="s">
        <v>23</v>
      </c>
      <c r="I173" s="1" t="s">
        <v>17</v>
      </c>
      <c r="J173" s="1">
        <v>175</v>
      </c>
      <c r="K173" s="1">
        <v>1</v>
      </c>
      <c r="L173" s="1" t="s">
        <v>18</v>
      </c>
      <c r="M173" s="1" t="s">
        <v>40</v>
      </c>
      <c r="N173" s="1" t="s">
        <v>36</v>
      </c>
      <c r="O173" s="1" t="s">
        <v>41</v>
      </c>
      <c r="P173" s="6">
        <v>45170</v>
      </c>
      <c r="Q173" s="10">
        <v>0.21180555555555555</v>
      </c>
    </row>
    <row r="174" spans="1:17" x14ac:dyDescent="0.35">
      <c r="A174" s="1">
        <v>1173</v>
      </c>
      <c r="B174" s="1" t="s">
        <v>320</v>
      </c>
      <c r="C174" s="1" t="s">
        <v>150</v>
      </c>
      <c r="D174" s="6">
        <v>45170</v>
      </c>
      <c r="E174" s="9">
        <v>0.43402777777777779</v>
      </c>
      <c r="F174" s="11" t="s">
        <v>38</v>
      </c>
      <c r="G174" s="1" t="s">
        <v>75</v>
      </c>
      <c r="H174" s="11" t="s">
        <v>23</v>
      </c>
      <c r="I174" s="1" t="s">
        <v>17</v>
      </c>
      <c r="J174" s="1">
        <v>121</v>
      </c>
      <c r="K174" s="1">
        <v>29</v>
      </c>
      <c r="L174" s="1" t="s">
        <v>18</v>
      </c>
      <c r="M174" s="1" t="s">
        <v>40</v>
      </c>
      <c r="N174" s="1" t="s">
        <v>20</v>
      </c>
      <c r="O174" s="1" t="s">
        <v>21</v>
      </c>
      <c r="P174" s="6">
        <v>45170</v>
      </c>
      <c r="Q174" s="10">
        <v>0.39861111111111114</v>
      </c>
    </row>
    <row r="175" spans="1:17" x14ac:dyDescent="0.35">
      <c r="A175" s="1">
        <v>1174</v>
      </c>
      <c r="B175" s="1" t="s">
        <v>321</v>
      </c>
      <c r="C175" s="1" t="s">
        <v>154</v>
      </c>
      <c r="D175" s="6">
        <v>45172</v>
      </c>
      <c r="E175" s="9">
        <v>0.44861111111111113</v>
      </c>
      <c r="F175" s="11" t="s">
        <v>14</v>
      </c>
      <c r="G175" s="1" t="s">
        <v>84</v>
      </c>
      <c r="H175" s="11" t="s">
        <v>34</v>
      </c>
      <c r="I175" s="1" t="s">
        <v>35</v>
      </c>
      <c r="J175" s="1">
        <v>178</v>
      </c>
      <c r="K175" s="1">
        <v>10</v>
      </c>
      <c r="L175" s="1" t="s">
        <v>18</v>
      </c>
      <c r="M175" s="1" t="s">
        <v>26</v>
      </c>
      <c r="N175" s="1" t="s">
        <v>27</v>
      </c>
      <c r="O175" s="1" t="s">
        <v>37</v>
      </c>
      <c r="P175" s="6">
        <v>45170</v>
      </c>
      <c r="Q175" s="10">
        <v>0.17569444444444443</v>
      </c>
    </row>
    <row r="176" spans="1:17" x14ac:dyDescent="0.35">
      <c r="A176" s="1">
        <v>1175</v>
      </c>
      <c r="B176" s="1" t="s">
        <v>322</v>
      </c>
      <c r="C176" s="1" t="s">
        <v>154</v>
      </c>
      <c r="D176" s="6">
        <v>45172</v>
      </c>
      <c r="E176" s="9">
        <v>0.3840277777777778</v>
      </c>
      <c r="F176" s="11" t="s">
        <v>38</v>
      </c>
      <c r="G176" s="1" t="s">
        <v>66</v>
      </c>
      <c r="H176" s="11" t="s">
        <v>34</v>
      </c>
      <c r="I176" s="1" t="s">
        <v>24</v>
      </c>
      <c r="J176" s="1">
        <v>135</v>
      </c>
      <c r="K176" s="1">
        <v>16</v>
      </c>
      <c r="L176" s="1" t="s">
        <v>30</v>
      </c>
      <c r="M176" s="1" t="s">
        <v>40</v>
      </c>
      <c r="N176" s="1" t="s">
        <v>20</v>
      </c>
      <c r="O176" s="1" t="s">
        <v>41</v>
      </c>
      <c r="P176" s="6">
        <v>45170</v>
      </c>
      <c r="Q176" s="10">
        <v>8.3333333333333329E-2</v>
      </c>
    </row>
    <row r="177" spans="1:17" x14ac:dyDescent="0.35">
      <c r="A177" s="1">
        <v>1176</v>
      </c>
      <c r="B177" s="1" t="s">
        <v>323</v>
      </c>
      <c r="C177" s="1" t="s">
        <v>167</v>
      </c>
      <c r="D177" s="6">
        <v>45177</v>
      </c>
      <c r="E177" s="9">
        <v>0.41319444444444442</v>
      </c>
      <c r="F177" s="11" t="s">
        <v>14</v>
      </c>
      <c r="G177" s="1" t="s">
        <v>39</v>
      </c>
      <c r="H177" s="11" t="s">
        <v>23</v>
      </c>
      <c r="I177" s="1" t="s">
        <v>17</v>
      </c>
      <c r="J177" s="1">
        <v>172</v>
      </c>
      <c r="K177" s="1">
        <v>12</v>
      </c>
      <c r="L177" s="1" t="s">
        <v>30</v>
      </c>
      <c r="M177" s="1" t="s">
        <v>40</v>
      </c>
      <c r="N177" s="1" t="s">
        <v>27</v>
      </c>
      <c r="O177" s="1" t="s">
        <v>37</v>
      </c>
      <c r="P177" s="6">
        <v>45170</v>
      </c>
      <c r="Q177" s="10">
        <v>9.0277777777777776E-2</v>
      </c>
    </row>
    <row r="178" spans="1:17" x14ac:dyDescent="0.35">
      <c r="A178" s="1">
        <v>1177</v>
      </c>
      <c r="B178" s="1" t="s">
        <v>324</v>
      </c>
      <c r="C178" s="1" t="s">
        <v>156</v>
      </c>
      <c r="D178" s="6">
        <v>45172</v>
      </c>
      <c r="E178" s="9">
        <v>0.10347222222222222</v>
      </c>
      <c r="F178" s="11" t="s">
        <v>14</v>
      </c>
      <c r="G178" s="1" t="s">
        <v>94</v>
      </c>
      <c r="H178" s="11" t="s">
        <v>34</v>
      </c>
      <c r="I178" s="1" t="s">
        <v>47</v>
      </c>
      <c r="J178" s="1">
        <v>213</v>
      </c>
      <c r="K178" s="1">
        <v>10</v>
      </c>
      <c r="L178" s="1" t="s">
        <v>18</v>
      </c>
      <c r="M178" s="1" t="s">
        <v>26</v>
      </c>
      <c r="N178" s="1" t="s">
        <v>36</v>
      </c>
      <c r="O178" s="1" t="s">
        <v>37</v>
      </c>
      <c r="P178" s="6">
        <v>45170</v>
      </c>
      <c r="Q178" s="10">
        <v>8.6805555555555552E-2</v>
      </c>
    </row>
    <row r="179" spans="1:17" x14ac:dyDescent="0.35">
      <c r="A179" s="1">
        <v>1178</v>
      </c>
      <c r="B179" s="1" t="s">
        <v>325</v>
      </c>
      <c r="C179" s="1" t="s">
        <v>150</v>
      </c>
      <c r="D179" s="6">
        <v>45171</v>
      </c>
      <c r="E179" s="9">
        <v>0.33819444444444446</v>
      </c>
      <c r="F179" s="11" t="s">
        <v>38</v>
      </c>
      <c r="G179" s="1" t="s">
        <v>126</v>
      </c>
      <c r="H179" s="11" t="s">
        <v>34</v>
      </c>
      <c r="I179" s="1" t="s">
        <v>17</v>
      </c>
      <c r="J179" s="1">
        <v>204</v>
      </c>
      <c r="K179" s="1">
        <v>20</v>
      </c>
      <c r="L179" s="1" t="s">
        <v>18</v>
      </c>
      <c r="M179" s="1" t="s">
        <v>26</v>
      </c>
      <c r="N179" s="1" t="s">
        <v>20</v>
      </c>
      <c r="O179" s="1" t="s">
        <v>21</v>
      </c>
      <c r="P179" s="6">
        <v>45170</v>
      </c>
      <c r="Q179" s="10">
        <v>0.12569444444444444</v>
      </c>
    </row>
    <row r="180" spans="1:17" x14ac:dyDescent="0.35">
      <c r="A180" s="1">
        <v>1179</v>
      </c>
      <c r="B180" s="1" t="s">
        <v>326</v>
      </c>
      <c r="C180" s="1" t="s">
        <v>156</v>
      </c>
      <c r="D180" s="6">
        <v>45176</v>
      </c>
      <c r="E180" s="9">
        <v>0.37986111111111109</v>
      </c>
      <c r="F180" s="11" t="s">
        <v>14</v>
      </c>
      <c r="G180" s="1" t="s">
        <v>31</v>
      </c>
      <c r="H180" s="11" t="s">
        <v>16</v>
      </c>
      <c r="I180" s="1" t="s">
        <v>47</v>
      </c>
      <c r="J180" s="1">
        <v>109</v>
      </c>
      <c r="K180" s="1">
        <v>22</v>
      </c>
      <c r="L180" s="1" t="s">
        <v>25</v>
      </c>
      <c r="M180" s="1" t="s">
        <v>40</v>
      </c>
      <c r="N180" s="1" t="s">
        <v>36</v>
      </c>
      <c r="O180" s="1" t="s">
        <v>21</v>
      </c>
      <c r="P180" s="6">
        <v>45170</v>
      </c>
      <c r="Q180" s="10">
        <v>0.15763888888888888</v>
      </c>
    </row>
    <row r="181" spans="1:17" x14ac:dyDescent="0.35">
      <c r="A181" s="1">
        <v>1180</v>
      </c>
      <c r="B181" s="1" t="s">
        <v>327</v>
      </c>
      <c r="C181" s="1" t="s">
        <v>154</v>
      </c>
      <c r="D181" s="6">
        <v>45172</v>
      </c>
      <c r="E181" s="9">
        <v>8.7499999999999994E-2</v>
      </c>
      <c r="F181" s="11" t="s">
        <v>38</v>
      </c>
      <c r="G181" s="1" t="s">
        <v>127</v>
      </c>
      <c r="H181" s="11" t="s">
        <v>16</v>
      </c>
      <c r="I181" s="1" t="s">
        <v>47</v>
      </c>
      <c r="J181" s="1">
        <v>82</v>
      </c>
      <c r="K181" s="1">
        <v>3</v>
      </c>
      <c r="L181" s="1" t="s">
        <v>30</v>
      </c>
      <c r="M181" s="1" t="s">
        <v>43</v>
      </c>
      <c r="N181" s="1" t="s">
        <v>27</v>
      </c>
      <c r="O181" s="1" t="s">
        <v>41</v>
      </c>
      <c r="P181" s="6">
        <v>45170</v>
      </c>
      <c r="Q181" s="10">
        <v>0.40763888888888888</v>
      </c>
    </row>
    <row r="182" spans="1:17" x14ac:dyDescent="0.35">
      <c r="A182" s="1">
        <v>1181</v>
      </c>
      <c r="B182" s="1" t="s">
        <v>310</v>
      </c>
      <c r="C182" s="1" t="s">
        <v>154</v>
      </c>
      <c r="D182" s="6">
        <v>45171</v>
      </c>
      <c r="E182" s="9">
        <v>0.41805555555555557</v>
      </c>
      <c r="F182" s="11" t="s">
        <v>14</v>
      </c>
      <c r="G182" s="1" t="s">
        <v>128</v>
      </c>
      <c r="H182" s="11" t="s">
        <v>16</v>
      </c>
      <c r="I182" s="1" t="s">
        <v>29</v>
      </c>
      <c r="J182" s="1">
        <v>87</v>
      </c>
      <c r="K182" s="1">
        <v>23</v>
      </c>
      <c r="L182" s="1" t="s">
        <v>30</v>
      </c>
      <c r="M182" s="1" t="s">
        <v>26</v>
      </c>
      <c r="N182" s="1" t="s">
        <v>20</v>
      </c>
      <c r="O182" s="1" t="s">
        <v>21</v>
      </c>
      <c r="P182" s="6">
        <v>45170</v>
      </c>
      <c r="Q182" s="10">
        <v>0.46388888888888891</v>
      </c>
    </row>
    <row r="183" spans="1:17" x14ac:dyDescent="0.35">
      <c r="A183" s="1">
        <v>1182</v>
      </c>
      <c r="B183" s="1" t="s">
        <v>328</v>
      </c>
      <c r="C183" s="1" t="s">
        <v>150</v>
      </c>
      <c r="D183" s="6">
        <v>45172</v>
      </c>
      <c r="E183" s="9">
        <v>0.3527777777777778</v>
      </c>
      <c r="F183" s="11" t="s">
        <v>38</v>
      </c>
      <c r="G183" s="1" t="s">
        <v>78</v>
      </c>
      <c r="H183" s="11" t="s">
        <v>16</v>
      </c>
      <c r="I183" s="1" t="s">
        <v>47</v>
      </c>
      <c r="J183" s="1">
        <v>186</v>
      </c>
      <c r="K183" s="1">
        <v>28</v>
      </c>
      <c r="L183" s="1" t="s">
        <v>30</v>
      </c>
      <c r="M183" s="1" t="s">
        <v>32</v>
      </c>
      <c r="N183" s="1" t="s">
        <v>36</v>
      </c>
      <c r="O183" s="1" t="s">
        <v>21</v>
      </c>
      <c r="P183" s="6">
        <v>45170</v>
      </c>
      <c r="Q183" s="10">
        <v>0.40138888888888891</v>
      </c>
    </row>
    <row r="184" spans="1:17" x14ac:dyDescent="0.35">
      <c r="A184" s="1">
        <v>1183</v>
      </c>
      <c r="B184" s="1" t="s">
        <v>329</v>
      </c>
      <c r="C184" s="1" t="s">
        <v>159</v>
      </c>
      <c r="D184" s="6">
        <v>45177</v>
      </c>
      <c r="E184" s="9">
        <v>7.0833333333333331E-2</v>
      </c>
      <c r="F184" s="11" t="s">
        <v>14</v>
      </c>
      <c r="G184" s="1" t="s">
        <v>107</v>
      </c>
      <c r="H184" s="11" t="s">
        <v>34</v>
      </c>
      <c r="I184" s="1" t="s">
        <v>29</v>
      </c>
      <c r="J184" s="1">
        <v>203</v>
      </c>
      <c r="K184" s="1">
        <v>3</v>
      </c>
      <c r="L184" s="1" t="s">
        <v>30</v>
      </c>
      <c r="M184" s="1" t="s">
        <v>32</v>
      </c>
      <c r="N184" s="1" t="s">
        <v>20</v>
      </c>
      <c r="O184" s="1" t="s">
        <v>37</v>
      </c>
      <c r="P184" s="6">
        <v>45170</v>
      </c>
      <c r="Q184" s="10">
        <v>0.13055555555555556</v>
      </c>
    </row>
    <row r="185" spans="1:17" x14ac:dyDescent="0.35">
      <c r="A185" s="1">
        <v>1184</v>
      </c>
      <c r="B185" s="1" t="s">
        <v>330</v>
      </c>
      <c r="C185" s="1" t="s">
        <v>159</v>
      </c>
      <c r="D185" s="6">
        <v>45173</v>
      </c>
      <c r="E185" s="9">
        <v>0.46666666666666667</v>
      </c>
      <c r="F185" s="11" t="s">
        <v>14</v>
      </c>
      <c r="G185" s="1" t="s">
        <v>71</v>
      </c>
      <c r="H185" s="11" t="s">
        <v>16</v>
      </c>
      <c r="I185" s="1" t="s">
        <v>47</v>
      </c>
      <c r="J185" s="1">
        <v>171</v>
      </c>
      <c r="K185" s="1">
        <v>4</v>
      </c>
      <c r="L185" s="1" t="s">
        <v>25</v>
      </c>
      <c r="M185" s="1" t="s">
        <v>40</v>
      </c>
      <c r="N185" s="1" t="s">
        <v>27</v>
      </c>
      <c r="O185" s="1" t="s">
        <v>37</v>
      </c>
      <c r="P185" s="6">
        <v>45170</v>
      </c>
      <c r="Q185" s="10">
        <v>0.49722222222222223</v>
      </c>
    </row>
    <row r="186" spans="1:17" x14ac:dyDescent="0.35">
      <c r="A186" s="1">
        <v>1185</v>
      </c>
      <c r="B186" s="1" t="s">
        <v>331</v>
      </c>
      <c r="C186" s="1" t="s">
        <v>159</v>
      </c>
      <c r="D186" s="6">
        <v>45173</v>
      </c>
      <c r="E186" s="9">
        <v>0.34583333333333333</v>
      </c>
      <c r="F186" s="11" t="s">
        <v>38</v>
      </c>
      <c r="G186" s="1" t="s">
        <v>129</v>
      </c>
      <c r="H186" s="11" t="s">
        <v>23</v>
      </c>
      <c r="I186" s="1" t="s">
        <v>17</v>
      </c>
      <c r="J186" s="1">
        <v>110</v>
      </c>
      <c r="K186" s="1">
        <v>19</v>
      </c>
      <c r="L186" s="1" t="s">
        <v>18</v>
      </c>
      <c r="M186" s="1" t="s">
        <v>40</v>
      </c>
      <c r="N186" s="1" t="s">
        <v>36</v>
      </c>
      <c r="O186" s="1" t="s">
        <v>21</v>
      </c>
      <c r="P186" s="6">
        <v>45170</v>
      </c>
      <c r="Q186" s="10">
        <v>0.45833333333333331</v>
      </c>
    </row>
    <row r="187" spans="1:17" x14ac:dyDescent="0.35">
      <c r="A187" s="1">
        <v>1186</v>
      </c>
      <c r="B187" s="1" t="s">
        <v>161</v>
      </c>
      <c r="C187" s="1" t="s">
        <v>167</v>
      </c>
      <c r="D187" s="6">
        <v>45175</v>
      </c>
      <c r="E187" s="9">
        <v>0.1</v>
      </c>
      <c r="F187" s="11" t="s">
        <v>14</v>
      </c>
      <c r="G187" s="1" t="s">
        <v>72</v>
      </c>
      <c r="H187" s="11" t="s">
        <v>34</v>
      </c>
      <c r="I187" s="1" t="s">
        <v>24</v>
      </c>
      <c r="J187" s="1">
        <v>196</v>
      </c>
      <c r="K187" s="1">
        <v>15</v>
      </c>
      <c r="L187" s="1" t="s">
        <v>18</v>
      </c>
      <c r="M187" s="1" t="s">
        <v>26</v>
      </c>
      <c r="N187" s="1" t="s">
        <v>27</v>
      </c>
      <c r="O187" s="1" t="s">
        <v>37</v>
      </c>
      <c r="P187" s="6">
        <v>45170</v>
      </c>
      <c r="Q187" s="10">
        <v>0.14305555555555555</v>
      </c>
    </row>
    <row r="188" spans="1:17" x14ac:dyDescent="0.35">
      <c r="A188" s="1">
        <v>1187</v>
      </c>
      <c r="B188" s="1" t="s">
        <v>332</v>
      </c>
      <c r="C188" s="1" t="s">
        <v>156</v>
      </c>
      <c r="D188" s="6">
        <v>45170</v>
      </c>
      <c r="E188" s="9">
        <v>0.48194444444444445</v>
      </c>
      <c r="F188" s="11" t="s">
        <v>38</v>
      </c>
      <c r="G188" s="1" t="s">
        <v>71</v>
      </c>
      <c r="H188" s="11" t="s">
        <v>34</v>
      </c>
      <c r="I188" s="1" t="s">
        <v>47</v>
      </c>
      <c r="J188" s="1">
        <v>219</v>
      </c>
      <c r="K188" s="1">
        <v>25</v>
      </c>
      <c r="L188" s="1" t="s">
        <v>25</v>
      </c>
      <c r="M188" s="1" t="s">
        <v>26</v>
      </c>
      <c r="N188" s="1" t="s">
        <v>20</v>
      </c>
      <c r="O188" s="1" t="s">
        <v>41</v>
      </c>
      <c r="P188" s="6">
        <v>45170</v>
      </c>
      <c r="Q188" s="10">
        <v>0.46250000000000002</v>
      </c>
    </row>
    <row r="189" spans="1:17" x14ac:dyDescent="0.35">
      <c r="A189" s="1">
        <v>1188</v>
      </c>
      <c r="B189" s="1" t="s">
        <v>333</v>
      </c>
      <c r="C189" s="1" t="s">
        <v>156</v>
      </c>
      <c r="D189" s="6">
        <v>45174</v>
      </c>
      <c r="E189" s="9">
        <v>0.43680555555555556</v>
      </c>
      <c r="F189" s="11" t="s">
        <v>38</v>
      </c>
      <c r="G189" s="1" t="s">
        <v>56</v>
      </c>
      <c r="H189" s="11" t="s">
        <v>23</v>
      </c>
      <c r="I189" s="1" t="s">
        <v>17</v>
      </c>
      <c r="J189" s="1">
        <v>70</v>
      </c>
      <c r="K189" s="1">
        <v>12</v>
      </c>
      <c r="L189" s="1" t="s">
        <v>18</v>
      </c>
      <c r="M189" s="1" t="s">
        <v>26</v>
      </c>
      <c r="N189" s="1" t="s">
        <v>20</v>
      </c>
      <c r="O189" s="1" t="s">
        <v>37</v>
      </c>
      <c r="P189" s="6">
        <v>45170</v>
      </c>
      <c r="Q189" s="10">
        <v>0.16458333333333333</v>
      </c>
    </row>
    <row r="190" spans="1:17" x14ac:dyDescent="0.35">
      <c r="A190" s="1">
        <v>1189</v>
      </c>
      <c r="B190" s="1" t="s">
        <v>334</v>
      </c>
      <c r="C190" s="1" t="s">
        <v>167</v>
      </c>
      <c r="D190" s="6">
        <v>45172</v>
      </c>
      <c r="E190" s="9">
        <v>0.17083333333333334</v>
      </c>
      <c r="F190" s="11" t="s">
        <v>14</v>
      </c>
      <c r="G190" s="1" t="s">
        <v>44</v>
      </c>
      <c r="H190" s="11" t="s">
        <v>34</v>
      </c>
      <c r="I190" s="1" t="s">
        <v>24</v>
      </c>
      <c r="J190" s="1">
        <v>224</v>
      </c>
      <c r="K190" s="1">
        <v>23</v>
      </c>
      <c r="L190" s="1" t="s">
        <v>30</v>
      </c>
      <c r="M190" s="1" t="s">
        <v>40</v>
      </c>
      <c r="N190" s="1" t="s">
        <v>27</v>
      </c>
      <c r="O190" s="1" t="s">
        <v>41</v>
      </c>
      <c r="P190" s="6">
        <v>45170</v>
      </c>
      <c r="Q190" s="10">
        <v>0.14305555555555555</v>
      </c>
    </row>
    <row r="191" spans="1:17" x14ac:dyDescent="0.35">
      <c r="A191" s="1">
        <v>1190</v>
      </c>
      <c r="B191" s="1" t="s">
        <v>335</v>
      </c>
      <c r="C191" s="1" t="s">
        <v>150</v>
      </c>
      <c r="D191" s="6">
        <v>45171</v>
      </c>
      <c r="E191" s="9">
        <v>0.50763888888888886</v>
      </c>
      <c r="F191" s="11" t="s">
        <v>38</v>
      </c>
      <c r="G191" s="1" t="s">
        <v>129</v>
      </c>
      <c r="H191" s="11" t="s">
        <v>23</v>
      </c>
      <c r="I191" s="1" t="s">
        <v>29</v>
      </c>
      <c r="J191" s="1">
        <v>95</v>
      </c>
      <c r="K191" s="1">
        <v>0</v>
      </c>
      <c r="L191" s="1" t="s">
        <v>30</v>
      </c>
      <c r="M191" s="1" t="s">
        <v>19</v>
      </c>
      <c r="N191" s="1" t="s">
        <v>36</v>
      </c>
      <c r="O191" s="1" t="s">
        <v>21</v>
      </c>
      <c r="P191" s="6">
        <v>45170</v>
      </c>
      <c r="Q191" s="10">
        <v>0.43194444444444446</v>
      </c>
    </row>
    <row r="192" spans="1:17" x14ac:dyDescent="0.35">
      <c r="A192" s="1">
        <v>1191</v>
      </c>
      <c r="B192" s="1" t="s">
        <v>336</v>
      </c>
      <c r="C192" s="1" t="s">
        <v>154</v>
      </c>
      <c r="D192" s="6">
        <v>45170</v>
      </c>
      <c r="E192" s="9">
        <v>0.38750000000000001</v>
      </c>
      <c r="F192" s="11" t="s">
        <v>14</v>
      </c>
      <c r="G192" s="1" t="s">
        <v>91</v>
      </c>
      <c r="H192" s="11" t="s">
        <v>23</v>
      </c>
      <c r="I192" s="1" t="s">
        <v>47</v>
      </c>
      <c r="J192" s="1">
        <v>147</v>
      </c>
      <c r="K192" s="1">
        <v>6</v>
      </c>
      <c r="L192" s="1" t="s">
        <v>18</v>
      </c>
      <c r="M192" s="1" t="s">
        <v>40</v>
      </c>
      <c r="N192" s="1" t="s">
        <v>20</v>
      </c>
      <c r="O192" s="1" t="s">
        <v>37</v>
      </c>
      <c r="P192" s="6">
        <v>45170</v>
      </c>
      <c r="Q192" s="10">
        <v>0.1986111111111111</v>
      </c>
    </row>
    <row r="193" spans="1:17" x14ac:dyDescent="0.35">
      <c r="A193" s="1">
        <v>1192</v>
      </c>
      <c r="B193" s="1" t="s">
        <v>200</v>
      </c>
      <c r="C193" s="1" t="s">
        <v>167</v>
      </c>
      <c r="D193" s="6">
        <v>45176</v>
      </c>
      <c r="E193" s="9">
        <v>0.19652777777777777</v>
      </c>
      <c r="F193" s="11" t="s">
        <v>38</v>
      </c>
      <c r="G193" s="1" t="s">
        <v>54</v>
      </c>
      <c r="H193" s="11" t="s">
        <v>23</v>
      </c>
      <c r="I193" s="1" t="s">
        <v>35</v>
      </c>
      <c r="J193" s="1">
        <v>149</v>
      </c>
      <c r="K193" s="1">
        <v>22</v>
      </c>
      <c r="L193" s="1" t="s">
        <v>25</v>
      </c>
      <c r="M193" s="1" t="s">
        <v>43</v>
      </c>
      <c r="N193" s="1" t="s">
        <v>36</v>
      </c>
      <c r="O193" s="1" t="s">
        <v>21</v>
      </c>
      <c r="P193" s="6">
        <v>45170</v>
      </c>
      <c r="Q193" s="10">
        <v>0.14166666666666666</v>
      </c>
    </row>
    <row r="194" spans="1:17" x14ac:dyDescent="0.35">
      <c r="A194" s="1">
        <v>1193</v>
      </c>
      <c r="B194" s="1" t="s">
        <v>337</v>
      </c>
      <c r="C194" s="1" t="s">
        <v>150</v>
      </c>
      <c r="D194" s="6">
        <v>45175</v>
      </c>
      <c r="E194" s="9">
        <v>0.17222222222222222</v>
      </c>
      <c r="F194" s="11" t="s">
        <v>14</v>
      </c>
      <c r="G194" s="1" t="s">
        <v>106</v>
      </c>
      <c r="H194" s="11" t="s">
        <v>34</v>
      </c>
      <c r="I194" s="1" t="s">
        <v>24</v>
      </c>
      <c r="J194" s="1">
        <v>233</v>
      </c>
      <c r="K194" s="1">
        <v>5</v>
      </c>
      <c r="L194" s="1" t="s">
        <v>18</v>
      </c>
      <c r="M194" s="1" t="s">
        <v>26</v>
      </c>
      <c r="N194" s="1" t="s">
        <v>20</v>
      </c>
      <c r="O194" s="1" t="s">
        <v>37</v>
      </c>
      <c r="P194" s="6">
        <v>45170</v>
      </c>
      <c r="Q194" s="10">
        <v>5.2777777777777778E-2</v>
      </c>
    </row>
    <row r="195" spans="1:17" x14ac:dyDescent="0.35">
      <c r="A195" s="1">
        <v>1194</v>
      </c>
      <c r="B195" s="1" t="s">
        <v>338</v>
      </c>
      <c r="C195" s="1" t="s">
        <v>156</v>
      </c>
      <c r="D195" s="6">
        <v>45175</v>
      </c>
      <c r="E195" s="9">
        <v>0.35833333333333334</v>
      </c>
      <c r="F195" s="11" t="s">
        <v>14</v>
      </c>
      <c r="G195" s="1" t="s">
        <v>60</v>
      </c>
      <c r="H195" s="11" t="s">
        <v>34</v>
      </c>
      <c r="I195" s="1" t="s">
        <v>35</v>
      </c>
      <c r="J195" s="1">
        <v>234</v>
      </c>
      <c r="K195" s="1">
        <v>8</v>
      </c>
      <c r="L195" s="1" t="s">
        <v>25</v>
      </c>
      <c r="M195" s="1" t="s">
        <v>43</v>
      </c>
      <c r="N195" s="1" t="s">
        <v>27</v>
      </c>
      <c r="O195" s="1" t="s">
        <v>41</v>
      </c>
      <c r="P195" s="6">
        <v>45170</v>
      </c>
      <c r="Q195" s="10">
        <v>0.40972222222222221</v>
      </c>
    </row>
    <row r="196" spans="1:17" x14ac:dyDescent="0.35">
      <c r="A196" s="1">
        <v>1195</v>
      </c>
      <c r="B196" s="1" t="s">
        <v>339</v>
      </c>
      <c r="C196" s="1" t="s">
        <v>150</v>
      </c>
      <c r="D196" s="6">
        <v>45174</v>
      </c>
      <c r="E196" s="9">
        <v>0.42291666666666666</v>
      </c>
      <c r="F196" s="11" t="s">
        <v>14</v>
      </c>
      <c r="G196" s="1" t="s">
        <v>115</v>
      </c>
      <c r="H196" s="11" t="s">
        <v>16</v>
      </c>
      <c r="I196" s="1" t="s">
        <v>17</v>
      </c>
      <c r="J196" s="1">
        <v>146</v>
      </c>
      <c r="K196" s="1">
        <v>12</v>
      </c>
      <c r="L196" s="1" t="s">
        <v>18</v>
      </c>
      <c r="M196" s="1" t="s">
        <v>26</v>
      </c>
      <c r="N196" s="1" t="s">
        <v>20</v>
      </c>
      <c r="O196" s="1" t="s">
        <v>41</v>
      </c>
      <c r="P196" s="6">
        <v>45170</v>
      </c>
      <c r="Q196" s="10">
        <v>0.13402777777777777</v>
      </c>
    </row>
    <row r="197" spans="1:17" x14ac:dyDescent="0.35">
      <c r="A197" s="1">
        <v>1196</v>
      </c>
      <c r="B197" s="1" t="s">
        <v>340</v>
      </c>
      <c r="C197" s="1" t="s">
        <v>154</v>
      </c>
      <c r="D197" s="6">
        <v>45170</v>
      </c>
      <c r="E197" s="9">
        <v>8.8888888888888892E-2</v>
      </c>
      <c r="F197" s="11" t="s">
        <v>38</v>
      </c>
      <c r="G197" s="1" t="s">
        <v>44</v>
      </c>
      <c r="H197" s="11" t="s">
        <v>16</v>
      </c>
      <c r="I197" s="1" t="s">
        <v>29</v>
      </c>
      <c r="J197" s="1">
        <v>76</v>
      </c>
      <c r="K197" s="1">
        <v>0</v>
      </c>
      <c r="L197" s="1" t="s">
        <v>30</v>
      </c>
      <c r="M197" s="1" t="s">
        <v>19</v>
      </c>
      <c r="N197" s="1" t="s">
        <v>27</v>
      </c>
      <c r="O197" s="1" t="s">
        <v>41</v>
      </c>
      <c r="P197" s="6">
        <v>45170</v>
      </c>
      <c r="Q197" s="10">
        <v>0.18472222222222223</v>
      </c>
    </row>
    <row r="198" spans="1:17" x14ac:dyDescent="0.35">
      <c r="A198" s="1">
        <v>1197</v>
      </c>
      <c r="B198" s="1" t="s">
        <v>341</v>
      </c>
      <c r="C198" s="1" t="s">
        <v>150</v>
      </c>
      <c r="D198" s="6">
        <v>45175</v>
      </c>
      <c r="E198" s="9">
        <v>0.48888888888888887</v>
      </c>
      <c r="F198" s="11" t="s">
        <v>38</v>
      </c>
      <c r="G198" s="1" t="s">
        <v>119</v>
      </c>
      <c r="H198" s="11" t="s">
        <v>16</v>
      </c>
      <c r="I198" s="1" t="s">
        <v>24</v>
      </c>
      <c r="J198" s="1">
        <v>124</v>
      </c>
      <c r="K198" s="1">
        <v>13</v>
      </c>
      <c r="L198" s="1" t="s">
        <v>18</v>
      </c>
      <c r="M198" s="1" t="s">
        <v>26</v>
      </c>
      <c r="N198" s="1" t="s">
        <v>20</v>
      </c>
      <c r="O198" s="1" t="s">
        <v>21</v>
      </c>
      <c r="P198" s="6">
        <v>45170</v>
      </c>
      <c r="Q198" s="10">
        <v>0.51041666666666663</v>
      </c>
    </row>
    <row r="199" spans="1:17" x14ac:dyDescent="0.35">
      <c r="A199" s="1">
        <v>1198</v>
      </c>
      <c r="B199" s="1" t="s">
        <v>342</v>
      </c>
      <c r="C199" s="1" t="s">
        <v>167</v>
      </c>
      <c r="D199" s="6">
        <v>45176</v>
      </c>
      <c r="E199" s="9">
        <v>7.3611111111111113E-2</v>
      </c>
      <c r="F199" s="11" t="s">
        <v>38</v>
      </c>
      <c r="G199" s="1" t="s">
        <v>123</v>
      </c>
      <c r="H199" s="11" t="s">
        <v>16</v>
      </c>
      <c r="I199" s="1" t="s">
        <v>47</v>
      </c>
      <c r="J199" s="1">
        <v>72</v>
      </c>
      <c r="K199" s="1">
        <v>25</v>
      </c>
      <c r="L199" s="1" t="s">
        <v>30</v>
      </c>
      <c r="M199" s="1" t="s">
        <v>32</v>
      </c>
      <c r="N199" s="1" t="s">
        <v>27</v>
      </c>
      <c r="O199" s="1" t="s">
        <v>37</v>
      </c>
      <c r="P199" s="6">
        <v>45170</v>
      </c>
      <c r="Q199" s="10">
        <v>0.375</v>
      </c>
    </row>
    <row r="200" spans="1:17" x14ac:dyDescent="0.35">
      <c r="A200" s="1">
        <v>1199</v>
      </c>
      <c r="B200" s="1" t="s">
        <v>343</v>
      </c>
      <c r="C200" s="1" t="s">
        <v>159</v>
      </c>
      <c r="D200" s="6">
        <v>45170</v>
      </c>
      <c r="E200" s="9">
        <v>0.41041666666666665</v>
      </c>
      <c r="F200" s="11" t="s">
        <v>38</v>
      </c>
      <c r="G200" s="1" t="s">
        <v>64</v>
      </c>
      <c r="H200" s="11" t="s">
        <v>16</v>
      </c>
      <c r="I200" s="1" t="s">
        <v>29</v>
      </c>
      <c r="J200" s="1">
        <v>215</v>
      </c>
      <c r="K200" s="1">
        <v>4</v>
      </c>
      <c r="L200" s="1" t="s">
        <v>25</v>
      </c>
      <c r="M200" s="1" t="s">
        <v>40</v>
      </c>
      <c r="N200" s="1" t="s">
        <v>36</v>
      </c>
      <c r="O200" s="1" t="s">
        <v>41</v>
      </c>
      <c r="P200" s="6">
        <v>45170</v>
      </c>
      <c r="Q200" s="10">
        <v>7.5694444444444439E-2</v>
      </c>
    </row>
    <row r="201" spans="1:17" x14ac:dyDescent="0.35">
      <c r="A201" s="1">
        <v>1200</v>
      </c>
      <c r="B201" s="1" t="s">
        <v>344</v>
      </c>
      <c r="C201" s="1" t="s">
        <v>154</v>
      </c>
      <c r="D201" s="6">
        <v>45175</v>
      </c>
      <c r="E201" s="9">
        <v>0.48958333333333331</v>
      </c>
      <c r="F201" s="11" t="s">
        <v>14</v>
      </c>
      <c r="G201" s="1" t="s">
        <v>78</v>
      </c>
      <c r="H201" s="11" t="s">
        <v>16</v>
      </c>
      <c r="I201" s="1" t="s">
        <v>29</v>
      </c>
      <c r="J201" s="1">
        <v>85</v>
      </c>
      <c r="K201" s="1">
        <v>14</v>
      </c>
      <c r="L201" s="1" t="s">
        <v>25</v>
      </c>
      <c r="M201" s="1" t="s">
        <v>32</v>
      </c>
      <c r="N201" s="1" t="s">
        <v>20</v>
      </c>
      <c r="O201" s="1" t="s">
        <v>21</v>
      </c>
      <c r="P201" s="6">
        <v>45170</v>
      </c>
      <c r="Q201" s="10">
        <v>0.21458333333333332</v>
      </c>
    </row>
    <row r="202" spans="1:17" x14ac:dyDescent="0.35">
      <c r="A202" s="1">
        <v>1201</v>
      </c>
      <c r="B202" s="1" t="s">
        <v>345</v>
      </c>
      <c r="C202" s="1" t="s">
        <v>156</v>
      </c>
      <c r="D202" s="6">
        <v>45177</v>
      </c>
      <c r="E202" s="9">
        <v>0.45069444444444445</v>
      </c>
      <c r="F202" s="11" t="s">
        <v>38</v>
      </c>
      <c r="G202" s="1" t="s">
        <v>48</v>
      </c>
      <c r="H202" s="11" t="s">
        <v>16</v>
      </c>
      <c r="I202" s="1" t="s">
        <v>29</v>
      </c>
      <c r="J202" s="1">
        <v>67</v>
      </c>
      <c r="K202" s="1">
        <v>16</v>
      </c>
      <c r="L202" s="1" t="s">
        <v>30</v>
      </c>
      <c r="M202" s="1" t="s">
        <v>32</v>
      </c>
      <c r="N202" s="1" t="s">
        <v>36</v>
      </c>
      <c r="O202" s="1" t="s">
        <v>41</v>
      </c>
      <c r="P202" s="6">
        <v>45170</v>
      </c>
      <c r="Q202" s="10">
        <v>0.45694444444444443</v>
      </c>
    </row>
    <row r="203" spans="1:17" x14ac:dyDescent="0.35">
      <c r="A203" s="1">
        <v>1202</v>
      </c>
      <c r="B203" s="1" t="s">
        <v>346</v>
      </c>
      <c r="C203" s="1" t="s">
        <v>154</v>
      </c>
      <c r="D203" s="6">
        <v>45171</v>
      </c>
      <c r="E203" s="9">
        <v>0.36736111111111114</v>
      </c>
      <c r="F203" s="11" t="s">
        <v>38</v>
      </c>
      <c r="G203" s="1" t="s">
        <v>86</v>
      </c>
      <c r="H203" s="11" t="s">
        <v>16</v>
      </c>
      <c r="I203" s="1" t="s">
        <v>29</v>
      </c>
      <c r="J203" s="1">
        <v>63</v>
      </c>
      <c r="K203" s="1">
        <v>0</v>
      </c>
      <c r="L203" s="1" t="s">
        <v>25</v>
      </c>
      <c r="M203" s="1" t="s">
        <v>40</v>
      </c>
      <c r="N203" s="1" t="s">
        <v>20</v>
      </c>
      <c r="O203" s="1" t="s">
        <v>41</v>
      </c>
      <c r="P203" s="6">
        <v>45170</v>
      </c>
      <c r="Q203" s="10">
        <v>0.44305555555555554</v>
      </c>
    </row>
    <row r="204" spans="1:17" x14ac:dyDescent="0.35">
      <c r="A204" s="1">
        <v>1203</v>
      </c>
      <c r="B204" s="1" t="s">
        <v>347</v>
      </c>
      <c r="C204" s="1" t="s">
        <v>156</v>
      </c>
      <c r="D204" s="6">
        <v>45171</v>
      </c>
      <c r="E204" s="9">
        <v>0.47847222222222224</v>
      </c>
      <c r="F204" s="11" t="s">
        <v>14</v>
      </c>
      <c r="G204" s="1" t="s">
        <v>104</v>
      </c>
      <c r="H204" s="11" t="s">
        <v>16</v>
      </c>
      <c r="I204" s="1" t="s">
        <v>35</v>
      </c>
      <c r="J204" s="1">
        <v>77</v>
      </c>
      <c r="K204" s="1">
        <v>1</v>
      </c>
      <c r="L204" s="1" t="s">
        <v>18</v>
      </c>
      <c r="M204" s="1" t="s">
        <v>40</v>
      </c>
      <c r="N204" s="1" t="s">
        <v>27</v>
      </c>
      <c r="O204" s="1" t="s">
        <v>41</v>
      </c>
      <c r="P204" s="6">
        <v>45170</v>
      </c>
      <c r="Q204" s="10">
        <v>0.38194444444444442</v>
      </c>
    </row>
    <row r="205" spans="1:17" x14ac:dyDescent="0.35">
      <c r="A205" s="1">
        <v>1204</v>
      </c>
      <c r="B205" s="1" t="s">
        <v>348</v>
      </c>
      <c r="C205" s="1" t="s">
        <v>150</v>
      </c>
      <c r="D205" s="6">
        <v>45173</v>
      </c>
      <c r="E205" s="9">
        <v>0.4284722222222222</v>
      </c>
      <c r="F205" s="11" t="s">
        <v>14</v>
      </c>
      <c r="G205" s="1" t="s">
        <v>105</v>
      </c>
      <c r="H205" s="11" t="s">
        <v>23</v>
      </c>
      <c r="I205" s="1" t="s">
        <v>47</v>
      </c>
      <c r="J205" s="1">
        <v>101</v>
      </c>
      <c r="K205" s="1">
        <v>24</v>
      </c>
      <c r="L205" s="1" t="s">
        <v>25</v>
      </c>
      <c r="M205" s="1" t="s">
        <v>43</v>
      </c>
      <c r="N205" s="1" t="s">
        <v>20</v>
      </c>
      <c r="O205" s="1" t="s">
        <v>37</v>
      </c>
      <c r="P205" s="6">
        <v>45170</v>
      </c>
      <c r="Q205" s="10">
        <v>0.53402777777777777</v>
      </c>
    </row>
    <row r="206" spans="1:17" x14ac:dyDescent="0.35">
      <c r="A206" s="1">
        <v>1205</v>
      </c>
      <c r="B206" s="1" t="s">
        <v>349</v>
      </c>
      <c r="C206" s="1" t="s">
        <v>154</v>
      </c>
      <c r="D206" s="6">
        <v>45175</v>
      </c>
      <c r="E206" s="9">
        <v>0.12430555555555556</v>
      </c>
      <c r="F206" s="11" t="s">
        <v>14</v>
      </c>
      <c r="G206" s="1" t="s">
        <v>56</v>
      </c>
      <c r="H206" s="11" t="s">
        <v>23</v>
      </c>
      <c r="I206" s="1" t="s">
        <v>29</v>
      </c>
      <c r="J206" s="1">
        <v>171</v>
      </c>
      <c r="K206" s="1">
        <v>12</v>
      </c>
      <c r="L206" s="1" t="s">
        <v>30</v>
      </c>
      <c r="M206" s="1" t="s">
        <v>26</v>
      </c>
      <c r="N206" s="1" t="s">
        <v>36</v>
      </c>
      <c r="O206" s="1" t="s">
        <v>37</v>
      </c>
      <c r="P206" s="6">
        <v>45170</v>
      </c>
      <c r="Q206" s="10">
        <v>0.4777777777777778</v>
      </c>
    </row>
    <row r="207" spans="1:17" x14ac:dyDescent="0.35">
      <c r="A207" s="1">
        <v>1206</v>
      </c>
      <c r="B207" s="1" t="s">
        <v>350</v>
      </c>
      <c r="C207" s="1" t="s">
        <v>156</v>
      </c>
      <c r="D207" s="6">
        <v>45175</v>
      </c>
      <c r="E207" s="9">
        <v>0.18055555555555555</v>
      </c>
      <c r="F207" s="11" t="s">
        <v>38</v>
      </c>
      <c r="G207" s="1" t="s">
        <v>94</v>
      </c>
      <c r="H207" s="11" t="s">
        <v>34</v>
      </c>
      <c r="I207" s="1" t="s">
        <v>47</v>
      </c>
      <c r="J207" s="1">
        <v>161</v>
      </c>
      <c r="K207" s="1">
        <v>14</v>
      </c>
      <c r="L207" s="1" t="s">
        <v>30</v>
      </c>
      <c r="M207" s="1" t="s">
        <v>19</v>
      </c>
      <c r="N207" s="1" t="s">
        <v>36</v>
      </c>
      <c r="O207" s="1" t="s">
        <v>37</v>
      </c>
      <c r="P207" s="6">
        <v>45170</v>
      </c>
      <c r="Q207" s="10">
        <v>0.53055555555555556</v>
      </c>
    </row>
    <row r="208" spans="1:17" x14ac:dyDescent="0.35">
      <c r="A208" s="1">
        <v>1207</v>
      </c>
      <c r="B208" s="1" t="s">
        <v>351</v>
      </c>
      <c r="C208" s="1" t="s">
        <v>154</v>
      </c>
      <c r="D208" s="6">
        <v>45172</v>
      </c>
      <c r="E208" s="9">
        <v>9.6527777777777782E-2</v>
      </c>
      <c r="F208" s="11" t="s">
        <v>14</v>
      </c>
      <c r="G208" s="1" t="s">
        <v>130</v>
      </c>
      <c r="H208" s="11" t="s">
        <v>34</v>
      </c>
      <c r="I208" s="1" t="s">
        <v>17</v>
      </c>
      <c r="J208" s="1">
        <v>107</v>
      </c>
      <c r="K208" s="1">
        <v>11</v>
      </c>
      <c r="L208" s="1" t="s">
        <v>30</v>
      </c>
      <c r="M208" s="1" t="s">
        <v>40</v>
      </c>
      <c r="N208" s="1" t="s">
        <v>27</v>
      </c>
      <c r="O208" s="1" t="s">
        <v>37</v>
      </c>
      <c r="P208" s="6">
        <v>45170</v>
      </c>
      <c r="Q208" s="10">
        <v>0.1388888888888889</v>
      </c>
    </row>
    <row r="209" spans="1:17" x14ac:dyDescent="0.35">
      <c r="A209" s="1">
        <v>1208</v>
      </c>
      <c r="B209" s="1" t="s">
        <v>352</v>
      </c>
      <c r="C209" s="1" t="s">
        <v>167</v>
      </c>
      <c r="D209" s="6">
        <v>45170</v>
      </c>
      <c r="E209" s="9">
        <v>0.49583333333333335</v>
      </c>
      <c r="F209" s="11" t="s">
        <v>14</v>
      </c>
      <c r="G209" s="1" t="s">
        <v>57</v>
      </c>
      <c r="H209" s="11" t="s">
        <v>16</v>
      </c>
      <c r="I209" s="1" t="s">
        <v>35</v>
      </c>
      <c r="J209" s="1">
        <v>135</v>
      </c>
      <c r="K209" s="1">
        <v>21</v>
      </c>
      <c r="L209" s="1" t="s">
        <v>18</v>
      </c>
      <c r="M209" s="1" t="s">
        <v>19</v>
      </c>
      <c r="N209" s="1" t="s">
        <v>27</v>
      </c>
      <c r="O209" s="1" t="s">
        <v>41</v>
      </c>
      <c r="P209" s="6">
        <v>45170</v>
      </c>
      <c r="Q209" s="10">
        <v>7.0833333333333331E-2</v>
      </c>
    </row>
    <row r="210" spans="1:17" x14ac:dyDescent="0.35">
      <c r="A210" s="1">
        <v>1209</v>
      </c>
      <c r="B210" s="1" t="s">
        <v>353</v>
      </c>
      <c r="C210" s="1" t="s">
        <v>159</v>
      </c>
      <c r="D210" s="6">
        <v>45172</v>
      </c>
      <c r="E210" s="9">
        <v>0.50277777777777777</v>
      </c>
      <c r="F210" s="11" t="s">
        <v>38</v>
      </c>
      <c r="G210" s="1" t="s">
        <v>98</v>
      </c>
      <c r="H210" s="11" t="s">
        <v>16</v>
      </c>
      <c r="I210" s="1" t="s">
        <v>35</v>
      </c>
      <c r="J210" s="1">
        <v>224</v>
      </c>
      <c r="K210" s="1">
        <v>9</v>
      </c>
      <c r="L210" s="1" t="s">
        <v>18</v>
      </c>
      <c r="M210" s="1" t="s">
        <v>19</v>
      </c>
      <c r="N210" s="1" t="s">
        <v>20</v>
      </c>
      <c r="O210" s="1" t="s">
        <v>21</v>
      </c>
      <c r="P210" s="6">
        <v>45170</v>
      </c>
      <c r="Q210" s="10">
        <v>0.12152777777777778</v>
      </c>
    </row>
    <row r="211" spans="1:17" x14ac:dyDescent="0.35">
      <c r="A211" s="1">
        <v>1210</v>
      </c>
      <c r="B211" s="1" t="s">
        <v>354</v>
      </c>
      <c r="C211" s="1" t="s">
        <v>159</v>
      </c>
      <c r="D211" s="6">
        <v>45177</v>
      </c>
      <c r="E211" s="9">
        <v>0.33958333333333335</v>
      </c>
      <c r="F211" s="11" t="s">
        <v>38</v>
      </c>
      <c r="G211" s="1" t="s">
        <v>96</v>
      </c>
      <c r="H211" s="11" t="s">
        <v>23</v>
      </c>
      <c r="I211" s="1" t="s">
        <v>47</v>
      </c>
      <c r="J211" s="1">
        <v>212</v>
      </c>
      <c r="K211" s="1">
        <v>23</v>
      </c>
      <c r="L211" s="1" t="s">
        <v>25</v>
      </c>
      <c r="M211" s="1" t="s">
        <v>32</v>
      </c>
      <c r="N211" s="1" t="s">
        <v>27</v>
      </c>
      <c r="O211" s="1" t="s">
        <v>21</v>
      </c>
      <c r="P211" s="6">
        <v>45170</v>
      </c>
      <c r="Q211" s="10">
        <v>0.45763888888888887</v>
      </c>
    </row>
    <row r="212" spans="1:17" x14ac:dyDescent="0.35">
      <c r="A212" s="1">
        <v>1211</v>
      </c>
      <c r="B212" s="1" t="s">
        <v>355</v>
      </c>
      <c r="C212" s="1" t="s">
        <v>150</v>
      </c>
      <c r="D212" s="6">
        <v>45171</v>
      </c>
      <c r="E212" s="9">
        <v>0.35208333333333336</v>
      </c>
      <c r="F212" s="11" t="s">
        <v>38</v>
      </c>
      <c r="G212" s="1" t="s">
        <v>98</v>
      </c>
      <c r="H212" s="11" t="s">
        <v>16</v>
      </c>
      <c r="I212" s="1" t="s">
        <v>17</v>
      </c>
      <c r="J212" s="1">
        <v>212</v>
      </c>
      <c r="K212" s="1">
        <v>17</v>
      </c>
      <c r="L212" s="1" t="s">
        <v>30</v>
      </c>
      <c r="M212" s="1" t="s">
        <v>26</v>
      </c>
      <c r="N212" s="1" t="s">
        <v>36</v>
      </c>
      <c r="O212" s="1" t="s">
        <v>37</v>
      </c>
      <c r="P212" s="6">
        <v>45170</v>
      </c>
      <c r="Q212" s="10">
        <v>0.41111111111111109</v>
      </c>
    </row>
    <row r="213" spans="1:17" x14ac:dyDescent="0.35">
      <c r="A213" s="1">
        <v>1212</v>
      </c>
      <c r="B213" s="1" t="s">
        <v>356</v>
      </c>
      <c r="C213" s="1" t="s">
        <v>156</v>
      </c>
      <c r="D213" s="6">
        <v>45172</v>
      </c>
      <c r="E213" s="9">
        <v>6.8750000000000006E-2</v>
      </c>
      <c r="F213" s="11" t="s">
        <v>14</v>
      </c>
      <c r="G213" s="1" t="s">
        <v>92</v>
      </c>
      <c r="H213" s="11" t="s">
        <v>34</v>
      </c>
      <c r="I213" s="1" t="s">
        <v>29</v>
      </c>
      <c r="J213" s="1">
        <v>105</v>
      </c>
      <c r="K213" s="1">
        <v>6</v>
      </c>
      <c r="L213" s="1" t="s">
        <v>30</v>
      </c>
      <c r="M213" s="1" t="s">
        <v>26</v>
      </c>
      <c r="N213" s="1" t="s">
        <v>36</v>
      </c>
      <c r="O213" s="1" t="s">
        <v>41</v>
      </c>
      <c r="P213" s="6">
        <v>45170</v>
      </c>
      <c r="Q213" s="10">
        <v>0.12708333333333333</v>
      </c>
    </row>
    <row r="214" spans="1:17" x14ac:dyDescent="0.35">
      <c r="A214" s="1">
        <v>1213</v>
      </c>
      <c r="B214" s="1" t="s">
        <v>357</v>
      </c>
      <c r="C214" s="1" t="s">
        <v>167</v>
      </c>
      <c r="D214" s="6">
        <v>45177</v>
      </c>
      <c r="E214" s="9">
        <v>0.13472222222222222</v>
      </c>
      <c r="F214" s="11" t="s">
        <v>38</v>
      </c>
      <c r="G214" s="1" t="s">
        <v>57</v>
      </c>
      <c r="H214" s="11" t="s">
        <v>34</v>
      </c>
      <c r="I214" s="1" t="s">
        <v>35</v>
      </c>
      <c r="J214" s="1">
        <v>129</v>
      </c>
      <c r="K214" s="1">
        <v>5</v>
      </c>
      <c r="L214" s="1" t="s">
        <v>25</v>
      </c>
      <c r="M214" s="1" t="s">
        <v>43</v>
      </c>
      <c r="N214" s="1" t="s">
        <v>20</v>
      </c>
      <c r="O214" s="1" t="s">
        <v>21</v>
      </c>
      <c r="P214" s="6">
        <v>45170</v>
      </c>
      <c r="Q214" s="10">
        <v>0.37152777777777779</v>
      </c>
    </row>
    <row r="215" spans="1:17" x14ac:dyDescent="0.35">
      <c r="A215" s="1">
        <v>1214</v>
      </c>
      <c r="B215" s="1" t="s">
        <v>358</v>
      </c>
      <c r="C215" s="1" t="s">
        <v>167</v>
      </c>
      <c r="D215" s="6">
        <v>45172</v>
      </c>
      <c r="E215" s="9">
        <v>0.50208333333333333</v>
      </c>
      <c r="F215" s="11" t="s">
        <v>14</v>
      </c>
      <c r="G215" s="1" t="s">
        <v>86</v>
      </c>
      <c r="H215" s="11" t="s">
        <v>34</v>
      </c>
      <c r="I215" s="1" t="s">
        <v>17</v>
      </c>
      <c r="J215" s="1">
        <v>168</v>
      </c>
      <c r="K215" s="1">
        <v>12</v>
      </c>
      <c r="L215" s="1" t="s">
        <v>30</v>
      </c>
      <c r="M215" s="1" t="s">
        <v>19</v>
      </c>
      <c r="N215" s="1" t="s">
        <v>36</v>
      </c>
      <c r="O215" s="1" t="s">
        <v>37</v>
      </c>
      <c r="P215" s="6">
        <v>45170</v>
      </c>
      <c r="Q215" s="10">
        <v>0.50694444444444442</v>
      </c>
    </row>
    <row r="216" spans="1:17" x14ac:dyDescent="0.35">
      <c r="A216" s="1">
        <v>1215</v>
      </c>
      <c r="B216" s="1" t="s">
        <v>359</v>
      </c>
      <c r="C216" s="1" t="s">
        <v>159</v>
      </c>
      <c r="D216" s="6">
        <v>45171</v>
      </c>
      <c r="E216" s="9">
        <v>0.3527777777777778</v>
      </c>
      <c r="F216" s="11" t="s">
        <v>14</v>
      </c>
      <c r="G216" s="1" t="s">
        <v>124</v>
      </c>
      <c r="H216" s="11" t="s">
        <v>34</v>
      </c>
      <c r="I216" s="1" t="s">
        <v>17</v>
      </c>
      <c r="J216" s="1">
        <v>162</v>
      </c>
      <c r="K216" s="1">
        <v>25</v>
      </c>
      <c r="L216" s="1" t="s">
        <v>25</v>
      </c>
      <c r="M216" s="1" t="s">
        <v>32</v>
      </c>
      <c r="N216" s="1" t="s">
        <v>20</v>
      </c>
      <c r="O216" s="1" t="s">
        <v>21</v>
      </c>
      <c r="P216" s="6">
        <v>45170</v>
      </c>
      <c r="Q216" s="10">
        <v>0.51597222222222228</v>
      </c>
    </row>
    <row r="217" spans="1:17" x14ac:dyDescent="0.35">
      <c r="A217" s="1">
        <v>1216</v>
      </c>
      <c r="B217" s="1" t="s">
        <v>360</v>
      </c>
      <c r="C217" s="1" t="s">
        <v>154</v>
      </c>
      <c r="D217" s="6">
        <v>45170</v>
      </c>
      <c r="E217" s="9">
        <v>0.10208333333333333</v>
      </c>
      <c r="F217" s="11" t="s">
        <v>38</v>
      </c>
      <c r="G217" s="1" t="s">
        <v>102</v>
      </c>
      <c r="H217" s="11" t="s">
        <v>16</v>
      </c>
      <c r="I217" s="1" t="s">
        <v>35</v>
      </c>
      <c r="J217" s="1">
        <v>136</v>
      </c>
      <c r="K217" s="1">
        <v>2</v>
      </c>
      <c r="L217" s="1" t="s">
        <v>18</v>
      </c>
      <c r="M217" s="1" t="s">
        <v>43</v>
      </c>
      <c r="N217" s="1" t="s">
        <v>36</v>
      </c>
      <c r="O217" s="1" t="s">
        <v>21</v>
      </c>
      <c r="P217" s="6">
        <v>45170</v>
      </c>
      <c r="Q217" s="10">
        <v>0.10694444444444444</v>
      </c>
    </row>
    <row r="218" spans="1:17" x14ac:dyDescent="0.35">
      <c r="A218" s="1">
        <v>1217</v>
      </c>
      <c r="B218" s="1" t="s">
        <v>361</v>
      </c>
      <c r="C218" s="1" t="s">
        <v>167</v>
      </c>
      <c r="D218" s="6">
        <v>45172</v>
      </c>
      <c r="E218" s="9">
        <v>9.3055555555555558E-2</v>
      </c>
      <c r="F218" s="11" t="s">
        <v>38</v>
      </c>
      <c r="G218" s="1" t="s">
        <v>80</v>
      </c>
      <c r="H218" s="11" t="s">
        <v>23</v>
      </c>
      <c r="I218" s="1" t="s">
        <v>24</v>
      </c>
      <c r="J218" s="1">
        <v>221</v>
      </c>
      <c r="K218" s="1">
        <v>7</v>
      </c>
      <c r="L218" s="1" t="s">
        <v>18</v>
      </c>
      <c r="M218" s="1" t="s">
        <v>26</v>
      </c>
      <c r="N218" s="1" t="s">
        <v>27</v>
      </c>
      <c r="O218" s="1" t="s">
        <v>37</v>
      </c>
      <c r="P218" s="6">
        <v>45170</v>
      </c>
      <c r="Q218" s="10">
        <v>0.15694444444444444</v>
      </c>
    </row>
    <row r="219" spans="1:17" x14ac:dyDescent="0.35">
      <c r="A219" s="1">
        <v>1218</v>
      </c>
      <c r="B219" s="1" t="s">
        <v>362</v>
      </c>
      <c r="C219" s="1" t="s">
        <v>167</v>
      </c>
      <c r="D219" s="6">
        <v>45174</v>
      </c>
      <c r="E219" s="9">
        <v>0.4548611111111111</v>
      </c>
      <c r="F219" s="11" t="s">
        <v>14</v>
      </c>
      <c r="G219" s="1" t="s">
        <v>28</v>
      </c>
      <c r="H219" s="11" t="s">
        <v>34</v>
      </c>
      <c r="I219" s="1" t="s">
        <v>29</v>
      </c>
      <c r="J219" s="1">
        <v>164</v>
      </c>
      <c r="K219" s="1">
        <v>6</v>
      </c>
      <c r="L219" s="1" t="s">
        <v>30</v>
      </c>
      <c r="M219" s="1" t="s">
        <v>40</v>
      </c>
      <c r="N219" s="1" t="s">
        <v>27</v>
      </c>
      <c r="O219" s="1" t="s">
        <v>41</v>
      </c>
      <c r="P219" s="6">
        <v>45170</v>
      </c>
      <c r="Q219" s="10">
        <v>0.05</v>
      </c>
    </row>
    <row r="220" spans="1:17" x14ac:dyDescent="0.35">
      <c r="A220" s="1">
        <v>1219</v>
      </c>
      <c r="B220" s="1" t="s">
        <v>363</v>
      </c>
      <c r="C220" s="1" t="s">
        <v>154</v>
      </c>
      <c r="D220" s="6">
        <v>45171</v>
      </c>
      <c r="E220" s="9">
        <v>0.19513888888888889</v>
      </c>
      <c r="F220" s="11" t="s">
        <v>14</v>
      </c>
      <c r="G220" s="1" t="s">
        <v>86</v>
      </c>
      <c r="H220" s="11" t="s">
        <v>16</v>
      </c>
      <c r="I220" s="1" t="s">
        <v>24</v>
      </c>
      <c r="J220" s="1">
        <v>223</v>
      </c>
      <c r="K220" s="1">
        <v>13</v>
      </c>
      <c r="L220" s="1" t="s">
        <v>25</v>
      </c>
      <c r="M220" s="1" t="s">
        <v>43</v>
      </c>
      <c r="N220" s="1" t="s">
        <v>20</v>
      </c>
      <c r="O220" s="1" t="s">
        <v>37</v>
      </c>
      <c r="P220" s="6">
        <v>45170</v>
      </c>
      <c r="Q220" s="10">
        <v>0.41249999999999998</v>
      </c>
    </row>
    <row r="221" spans="1:17" x14ac:dyDescent="0.35">
      <c r="A221" s="1">
        <v>1220</v>
      </c>
      <c r="B221" s="1" t="s">
        <v>364</v>
      </c>
      <c r="C221" s="1" t="s">
        <v>159</v>
      </c>
      <c r="D221" s="6">
        <v>45174</v>
      </c>
      <c r="E221" s="9">
        <v>5.5555555555555552E-2</v>
      </c>
      <c r="F221" s="11" t="s">
        <v>38</v>
      </c>
      <c r="G221" s="1" t="s">
        <v>73</v>
      </c>
      <c r="H221" s="11" t="s">
        <v>23</v>
      </c>
      <c r="I221" s="1" t="s">
        <v>17</v>
      </c>
      <c r="J221" s="1">
        <v>86</v>
      </c>
      <c r="K221" s="1">
        <v>0</v>
      </c>
      <c r="L221" s="1" t="s">
        <v>25</v>
      </c>
      <c r="M221" s="1" t="s">
        <v>43</v>
      </c>
      <c r="N221" s="1" t="s">
        <v>20</v>
      </c>
      <c r="O221" s="1" t="s">
        <v>21</v>
      </c>
      <c r="P221" s="6">
        <v>45170</v>
      </c>
      <c r="Q221" s="10">
        <v>0.15069444444444444</v>
      </c>
    </row>
    <row r="222" spans="1:17" x14ac:dyDescent="0.35">
      <c r="A222" s="1">
        <v>1221</v>
      </c>
      <c r="B222" s="1" t="s">
        <v>365</v>
      </c>
      <c r="C222" s="1" t="s">
        <v>167</v>
      </c>
      <c r="D222" s="6">
        <v>45170</v>
      </c>
      <c r="E222" s="9">
        <v>0.45277777777777778</v>
      </c>
      <c r="F222" s="11" t="s">
        <v>14</v>
      </c>
      <c r="G222" s="1" t="s">
        <v>114</v>
      </c>
      <c r="H222" s="11" t="s">
        <v>16</v>
      </c>
      <c r="I222" s="1" t="s">
        <v>17</v>
      </c>
      <c r="J222" s="1">
        <v>177</v>
      </c>
      <c r="K222" s="1">
        <v>19</v>
      </c>
      <c r="L222" s="1" t="s">
        <v>18</v>
      </c>
      <c r="M222" s="1" t="s">
        <v>32</v>
      </c>
      <c r="N222" s="1" t="s">
        <v>27</v>
      </c>
      <c r="O222" s="1" t="s">
        <v>41</v>
      </c>
      <c r="P222" s="6">
        <v>45170</v>
      </c>
      <c r="Q222" s="10">
        <v>0.17916666666666667</v>
      </c>
    </row>
    <row r="223" spans="1:17" x14ac:dyDescent="0.35">
      <c r="A223" s="1">
        <v>1222</v>
      </c>
      <c r="B223" s="1" t="s">
        <v>366</v>
      </c>
      <c r="C223" s="1" t="s">
        <v>154</v>
      </c>
      <c r="D223" s="6">
        <v>45174</v>
      </c>
      <c r="E223" s="9">
        <v>0.48888888888888887</v>
      </c>
      <c r="F223" s="11" t="s">
        <v>14</v>
      </c>
      <c r="G223" s="1" t="s">
        <v>108</v>
      </c>
      <c r="H223" s="11" t="s">
        <v>34</v>
      </c>
      <c r="I223" s="1" t="s">
        <v>29</v>
      </c>
      <c r="J223" s="1">
        <v>194</v>
      </c>
      <c r="K223" s="1">
        <v>24</v>
      </c>
      <c r="L223" s="1" t="s">
        <v>25</v>
      </c>
      <c r="M223" s="1" t="s">
        <v>32</v>
      </c>
      <c r="N223" s="1" t="s">
        <v>36</v>
      </c>
      <c r="O223" s="1" t="s">
        <v>41</v>
      </c>
      <c r="P223" s="6">
        <v>45170</v>
      </c>
      <c r="Q223" s="10">
        <v>0.48541666666666666</v>
      </c>
    </row>
    <row r="224" spans="1:17" x14ac:dyDescent="0.35">
      <c r="A224" s="1">
        <v>1223</v>
      </c>
      <c r="B224" s="1" t="s">
        <v>367</v>
      </c>
      <c r="C224" s="1" t="s">
        <v>167</v>
      </c>
      <c r="D224" s="6">
        <v>45170</v>
      </c>
      <c r="E224" s="9">
        <v>0.34375</v>
      </c>
      <c r="F224" s="11" t="s">
        <v>14</v>
      </c>
      <c r="G224" s="1" t="s">
        <v>112</v>
      </c>
      <c r="H224" s="11" t="s">
        <v>16</v>
      </c>
      <c r="I224" s="1" t="s">
        <v>35</v>
      </c>
      <c r="J224" s="1">
        <v>103</v>
      </c>
      <c r="K224" s="1">
        <v>15</v>
      </c>
      <c r="L224" s="1" t="s">
        <v>25</v>
      </c>
      <c r="M224" s="1" t="s">
        <v>19</v>
      </c>
      <c r="N224" s="1" t="s">
        <v>27</v>
      </c>
      <c r="O224" s="1" t="s">
        <v>41</v>
      </c>
      <c r="P224" s="6">
        <v>45170</v>
      </c>
      <c r="Q224" s="10">
        <v>0.51458333333333328</v>
      </c>
    </row>
    <row r="225" spans="1:17" x14ac:dyDescent="0.35">
      <c r="A225" s="1">
        <v>1224</v>
      </c>
      <c r="B225" s="1" t="s">
        <v>368</v>
      </c>
      <c r="C225" s="1" t="s">
        <v>159</v>
      </c>
      <c r="D225" s="6">
        <v>45175</v>
      </c>
      <c r="E225" s="9">
        <v>0.37569444444444444</v>
      </c>
      <c r="F225" s="11" t="s">
        <v>14</v>
      </c>
      <c r="G225" s="1" t="s">
        <v>111</v>
      </c>
      <c r="H225" s="11" t="s">
        <v>23</v>
      </c>
      <c r="I225" s="1" t="s">
        <v>24</v>
      </c>
      <c r="J225" s="1">
        <v>61</v>
      </c>
      <c r="K225" s="1">
        <v>29</v>
      </c>
      <c r="L225" s="1" t="s">
        <v>18</v>
      </c>
      <c r="M225" s="1" t="s">
        <v>26</v>
      </c>
      <c r="N225" s="1" t="s">
        <v>36</v>
      </c>
      <c r="O225" s="1" t="s">
        <v>37</v>
      </c>
      <c r="P225" s="6">
        <v>45170</v>
      </c>
      <c r="Q225" s="10">
        <v>0.18263888888888888</v>
      </c>
    </row>
    <row r="226" spans="1:17" x14ac:dyDescent="0.35">
      <c r="A226" s="1">
        <v>1225</v>
      </c>
      <c r="B226" s="1" t="s">
        <v>369</v>
      </c>
      <c r="C226" s="1" t="s">
        <v>159</v>
      </c>
      <c r="D226" s="6">
        <v>45177</v>
      </c>
      <c r="E226" s="9">
        <v>0.10486111111111111</v>
      </c>
      <c r="F226" s="11" t="s">
        <v>14</v>
      </c>
      <c r="G226" s="1" t="s">
        <v>59</v>
      </c>
      <c r="H226" s="11" t="s">
        <v>34</v>
      </c>
      <c r="I226" s="1" t="s">
        <v>29</v>
      </c>
      <c r="J226" s="1">
        <v>102</v>
      </c>
      <c r="K226" s="1">
        <v>29</v>
      </c>
      <c r="L226" s="1" t="s">
        <v>25</v>
      </c>
      <c r="M226" s="1" t="s">
        <v>43</v>
      </c>
      <c r="N226" s="1" t="s">
        <v>36</v>
      </c>
      <c r="O226" s="1" t="s">
        <v>41</v>
      </c>
      <c r="P226" s="6">
        <v>45170</v>
      </c>
      <c r="Q226" s="10">
        <v>0.20972222222222223</v>
      </c>
    </row>
    <row r="227" spans="1:17" x14ac:dyDescent="0.35">
      <c r="A227" s="1">
        <v>1226</v>
      </c>
      <c r="B227" s="1" t="s">
        <v>370</v>
      </c>
      <c r="C227" s="1" t="s">
        <v>159</v>
      </c>
      <c r="D227" s="6">
        <v>45174</v>
      </c>
      <c r="E227" s="9">
        <v>6.0416666666666667E-2</v>
      </c>
      <c r="F227" s="11" t="s">
        <v>14</v>
      </c>
      <c r="G227" s="1" t="s">
        <v>130</v>
      </c>
      <c r="H227" s="11" t="s">
        <v>34</v>
      </c>
      <c r="I227" s="1" t="s">
        <v>29</v>
      </c>
      <c r="J227" s="1">
        <v>88</v>
      </c>
      <c r="K227" s="1">
        <v>27</v>
      </c>
      <c r="L227" s="1" t="s">
        <v>18</v>
      </c>
      <c r="M227" s="1" t="s">
        <v>32</v>
      </c>
      <c r="N227" s="1" t="s">
        <v>27</v>
      </c>
      <c r="O227" s="1" t="s">
        <v>21</v>
      </c>
      <c r="P227" s="6">
        <v>45170</v>
      </c>
      <c r="Q227" s="10">
        <v>0.41249999999999998</v>
      </c>
    </row>
    <row r="228" spans="1:17" x14ac:dyDescent="0.35">
      <c r="A228" s="1">
        <v>1227</v>
      </c>
      <c r="B228" s="1" t="s">
        <v>371</v>
      </c>
      <c r="C228" s="1" t="s">
        <v>159</v>
      </c>
      <c r="D228" s="6">
        <v>45177</v>
      </c>
      <c r="E228" s="9">
        <v>0.39097222222222222</v>
      </c>
      <c r="F228" s="11" t="s">
        <v>14</v>
      </c>
      <c r="G228" s="1" t="s">
        <v>62</v>
      </c>
      <c r="H228" s="11" t="s">
        <v>16</v>
      </c>
      <c r="I228" s="1" t="s">
        <v>35</v>
      </c>
      <c r="J228" s="1">
        <v>92</v>
      </c>
      <c r="K228" s="1">
        <v>21</v>
      </c>
      <c r="L228" s="1" t="s">
        <v>30</v>
      </c>
      <c r="M228" s="1" t="s">
        <v>19</v>
      </c>
      <c r="N228" s="1" t="s">
        <v>27</v>
      </c>
      <c r="O228" s="1" t="s">
        <v>41</v>
      </c>
      <c r="P228" s="6">
        <v>45170</v>
      </c>
      <c r="Q228" s="10">
        <v>0.18680555555555556</v>
      </c>
    </row>
    <row r="229" spans="1:17" x14ac:dyDescent="0.35">
      <c r="A229" s="1">
        <v>1228</v>
      </c>
      <c r="B229" s="1" t="s">
        <v>372</v>
      </c>
      <c r="C229" s="1" t="s">
        <v>156</v>
      </c>
      <c r="D229" s="6">
        <v>45174</v>
      </c>
      <c r="E229" s="9">
        <v>5.7638888888888892E-2</v>
      </c>
      <c r="F229" s="11" t="s">
        <v>14</v>
      </c>
      <c r="G229" s="1" t="s">
        <v>131</v>
      </c>
      <c r="H229" s="11" t="s">
        <v>16</v>
      </c>
      <c r="I229" s="1" t="s">
        <v>29</v>
      </c>
      <c r="J229" s="1">
        <v>148</v>
      </c>
      <c r="K229" s="1">
        <v>9</v>
      </c>
      <c r="L229" s="1" t="s">
        <v>25</v>
      </c>
      <c r="M229" s="1" t="s">
        <v>32</v>
      </c>
      <c r="N229" s="1" t="s">
        <v>36</v>
      </c>
      <c r="O229" s="1" t="s">
        <v>21</v>
      </c>
      <c r="P229" s="6">
        <v>45170</v>
      </c>
      <c r="Q229" s="10">
        <v>9.166666666666666E-2</v>
      </c>
    </row>
    <row r="230" spans="1:17" x14ac:dyDescent="0.35">
      <c r="A230" s="1">
        <v>1229</v>
      </c>
      <c r="B230" s="1" t="s">
        <v>336</v>
      </c>
      <c r="C230" s="1" t="s">
        <v>154</v>
      </c>
      <c r="D230" s="6">
        <v>45172</v>
      </c>
      <c r="E230" s="9">
        <v>0.12013888888888889</v>
      </c>
      <c r="F230" s="11" t="s">
        <v>38</v>
      </c>
      <c r="G230" s="1" t="s">
        <v>125</v>
      </c>
      <c r="H230" s="11" t="s">
        <v>23</v>
      </c>
      <c r="I230" s="1" t="s">
        <v>24</v>
      </c>
      <c r="J230" s="1">
        <v>75</v>
      </c>
      <c r="K230" s="1">
        <v>1</v>
      </c>
      <c r="L230" s="1" t="s">
        <v>30</v>
      </c>
      <c r="M230" s="1" t="s">
        <v>40</v>
      </c>
      <c r="N230" s="1" t="s">
        <v>27</v>
      </c>
      <c r="O230" s="1" t="s">
        <v>41</v>
      </c>
      <c r="P230" s="6">
        <v>45170</v>
      </c>
      <c r="Q230" s="10">
        <v>0.3840277777777778</v>
      </c>
    </row>
    <row r="231" spans="1:17" x14ac:dyDescent="0.35">
      <c r="A231" s="1">
        <v>1230</v>
      </c>
      <c r="B231" s="1" t="s">
        <v>373</v>
      </c>
      <c r="C231" s="1" t="s">
        <v>167</v>
      </c>
      <c r="D231" s="6">
        <v>45177</v>
      </c>
      <c r="E231" s="9">
        <v>0.46944444444444444</v>
      </c>
      <c r="F231" s="11" t="s">
        <v>14</v>
      </c>
      <c r="G231" s="1" t="s">
        <v>106</v>
      </c>
      <c r="H231" s="11" t="s">
        <v>16</v>
      </c>
      <c r="I231" s="1" t="s">
        <v>47</v>
      </c>
      <c r="J231" s="1">
        <v>205</v>
      </c>
      <c r="K231" s="1">
        <v>3</v>
      </c>
      <c r="L231" s="1" t="s">
        <v>30</v>
      </c>
      <c r="M231" s="1" t="s">
        <v>43</v>
      </c>
      <c r="N231" s="1" t="s">
        <v>20</v>
      </c>
      <c r="O231" s="1" t="s">
        <v>41</v>
      </c>
      <c r="P231" s="6">
        <v>45170</v>
      </c>
      <c r="Q231" s="10">
        <v>0.50069444444444444</v>
      </c>
    </row>
    <row r="232" spans="1:17" x14ac:dyDescent="0.35">
      <c r="A232" s="1">
        <v>1231</v>
      </c>
      <c r="B232" s="1" t="s">
        <v>374</v>
      </c>
      <c r="C232" s="1" t="s">
        <v>167</v>
      </c>
      <c r="D232" s="6">
        <v>45174</v>
      </c>
      <c r="E232" s="9">
        <v>0.38055555555555554</v>
      </c>
      <c r="F232" s="11" t="s">
        <v>38</v>
      </c>
      <c r="G232" s="1" t="s">
        <v>116</v>
      </c>
      <c r="H232" s="11" t="s">
        <v>23</v>
      </c>
      <c r="I232" s="1" t="s">
        <v>24</v>
      </c>
      <c r="J232" s="1">
        <v>237</v>
      </c>
      <c r="K232" s="1">
        <v>8</v>
      </c>
      <c r="L232" s="1" t="s">
        <v>30</v>
      </c>
      <c r="M232" s="1" t="s">
        <v>26</v>
      </c>
      <c r="N232" s="1" t="s">
        <v>20</v>
      </c>
      <c r="O232" s="1" t="s">
        <v>37</v>
      </c>
      <c r="P232" s="6">
        <v>45170</v>
      </c>
      <c r="Q232" s="10">
        <v>0.15555555555555556</v>
      </c>
    </row>
    <row r="233" spans="1:17" x14ac:dyDescent="0.35">
      <c r="A233" s="1">
        <v>1232</v>
      </c>
      <c r="B233" s="1" t="s">
        <v>375</v>
      </c>
      <c r="C233" s="1" t="s">
        <v>154</v>
      </c>
      <c r="D233" s="6">
        <v>45170</v>
      </c>
      <c r="E233" s="9">
        <v>0.14374999999999999</v>
      </c>
      <c r="F233" s="11" t="s">
        <v>38</v>
      </c>
      <c r="G233" s="1" t="s">
        <v>124</v>
      </c>
      <c r="H233" s="11" t="s">
        <v>16</v>
      </c>
      <c r="I233" s="1" t="s">
        <v>17</v>
      </c>
      <c r="J233" s="1">
        <v>140</v>
      </c>
      <c r="K233" s="1">
        <v>17</v>
      </c>
      <c r="L233" s="1" t="s">
        <v>25</v>
      </c>
      <c r="M233" s="1" t="s">
        <v>32</v>
      </c>
      <c r="N233" s="1" t="s">
        <v>20</v>
      </c>
      <c r="O233" s="1" t="s">
        <v>41</v>
      </c>
      <c r="P233" s="6">
        <v>45170</v>
      </c>
      <c r="Q233" s="10">
        <v>0.10486111111111111</v>
      </c>
    </row>
    <row r="234" spans="1:17" x14ac:dyDescent="0.35">
      <c r="A234" s="1">
        <v>1233</v>
      </c>
      <c r="B234" s="1" t="s">
        <v>376</v>
      </c>
      <c r="C234" s="1" t="s">
        <v>156</v>
      </c>
      <c r="D234" s="6">
        <v>45170</v>
      </c>
      <c r="E234" s="9">
        <v>0.37638888888888888</v>
      </c>
      <c r="F234" s="11" t="s">
        <v>38</v>
      </c>
      <c r="G234" s="1" t="s">
        <v>66</v>
      </c>
      <c r="H234" s="11" t="s">
        <v>23</v>
      </c>
      <c r="I234" s="1" t="s">
        <v>24</v>
      </c>
      <c r="J234" s="1">
        <v>63</v>
      </c>
      <c r="K234" s="1">
        <v>8</v>
      </c>
      <c r="L234" s="1" t="s">
        <v>25</v>
      </c>
      <c r="M234" s="1" t="s">
        <v>19</v>
      </c>
      <c r="N234" s="1" t="s">
        <v>27</v>
      </c>
      <c r="O234" s="1" t="s">
        <v>21</v>
      </c>
      <c r="P234" s="6">
        <v>45170</v>
      </c>
      <c r="Q234" s="10">
        <v>0.4548611111111111</v>
      </c>
    </row>
    <row r="235" spans="1:17" x14ac:dyDescent="0.35">
      <c r="A235" s="1">
        <v>1234</v>
      </c>
      <c r="B235" s="1" t="s">
        <v>377</v>
      </c>
      <c r="C235" s="1" t="s">
        <v>167</v>
      </c>
      <c r="D235" s="6">
        <v>45171</v>
      </c>
      <c r="E235" s="9">
        <v>0.41041666666666665</v>
      </c>
      <c r="F235" s="11" t="s">
        <v>38</v>
      </c>
      <c r="G235" s="1" t="s">
        <v>82</v>
      </c>
      <c r="H235" s="11" t="s">
        <v>23</v>
      </c>
      <c r="I235" s="1" t="s">
        <v>24</v>
      </c>
      <c r="J235" s="1">
        <v>79</v>
      </c>
      <c r="K235" s="1">
        <v>4</v>
      </c>
      <c r="L235" s="1" t="s">
        <v>18</v>
      </c>
      <c r="M235" s="1" t="s">
        <v>43</v>
      </c>
      <c r="N235" s="1" t="s">
        <v>36</v>
      </c>
      <c r="O235" s="1" t="s">
        <v>41</v>
      </c>
      <c r="P235" s="6">
        <v>45170</v>
      </c>
      <c r="Q235" s="10">
        <v>0.49513888888888891</v>
      </c>
    </row>
    <row r="236" spans="1:17" x14ac:dyDescent="0.35">
      <c r="A236" s="1">
        <v>1235</v>
      </c>
      <c r="B236" s="1" t="s">
        <v>378</v>
      </c>
      <c r="C236" s="1" t="s">
        <v>154</v>
      </c>
      <c r="D236" s="6">
        <v>45170</v>
      </c>
      <c r="E236" s="9">
        <v>0.34236111111111112</v>
      </c>
      <c r="F236" s="11" t="s">
        <v>38</v>
      </c>
      <c r="G236" s="1" t="s">
        <v>82</v>
      </c>
      <c r="H236" s="11" t="s">
        <v>23</v>
      </c>
      <c r="I236" s="1" t="s">
        <v>17</v>
      </c>
      <c r="J236" s="1">
        <v>194</v>
      </c>
      <c r="K236" s="1">
        <v>19</v>
      </c>
      <c r="L236" s="1" t="s">
        <v>25</v>
      </c>
      <c r="M236" s="1" t="s">
        <v>26</v>
      </c>
      <c r="N236" s="1" t="s">
        <v>36</v>
      </c>
      <c r="O236" s="1" t="s">
        <v>21</v>
      </c>
      <c r="P236" s="6">
        <v>45170</v>
      </c>
      <c r="Q236" s="10">
        <v>9.3055555555555558E-2</v>
      </c>
    </row>
    <row r="237" spans="1:17" x14ac:dyDescent="0.35">
      <c r="A237" s="1">
        <v>1236</v>
      </c>
      <c r="B237" s="1" t="s">
        <v>379</v>
      </c>
      <c r="C237" s="1" t="s">
        <v>159</v>
      </c>
      <c r="D237" s="6">
        <v>45173</v>
      </c>
      <c r="E237" s="9">
        <v>0.1076388888888889</v>
      </c>
      <c r="F237" s="11" t="s">
        <v>14</v>
      </c>
      <c r="G237" s="1" t="s">
        <v>89</v>
      </c>
      <c r="H237" s="11" t="s">
        <v>34</v>
      </c>
      <c r="I237" s="1" t="s">
        <v>47</v>
      </c>
      <c r="J237" s="1">
        <v>232</v>
      </c>
      <c r="K237" s="1">
        <v>4</v>
      </c>
      <c r="L237" s="1" t="s">
        <v>25</v>
      </c>
      <c r="M237" s="1" t="s">
        <v>32</v>
      </c>
      <c r="N237" s="1" t="s">
        <v>27</v>
      </c>
      <c r="O237" s="1" t="s">
        <v>41</v>
      </c>
      <c r="P237" s="6">
        <v>45170</v>
      </c>
      <c r="Q237" s="10">
        <v>0.41319444444444442</v>
      </c>
    </row>
    <row r="238" spans="1:17" x14ac:dyDescent="0.35">
      <c r="A238" s="1">
        <v>1237</v>
      </c>
      <c r="B238" s="1" t="s">
        <v>380</v>
      </c>
      <c r="C238" s="1" t="s">
        <v>159</v>
      </c>
      <c r="D238" s="6">
        <v>45176</v>
      </c>
      <c r="E238" s="9">
        <v>0.39444444444444443</v>
      </c>
      <c r="F238" s="11" t="s">
        <v>38</v>
      </c>
      <c r="G238" s="1" t="s">
        <v>105</v>
      </c>
      <c r="H238" s="11" t="s">
        <v>34</v>
      </c>
      <c r="I238" s="1" t="s">
        <v>17</v>
      </c>
      <c r="J238" s="1">
        <v>79</v>
      </c>
      <c r="K238" s="1">
        <v>19</v>
      </c>
      <c r="L238" s="1" t="s">
        <v>25</v>
      </c>
      <c r="M238" s="1" t="s">
        <v>40</v>
      </c>
      <c r="N238" s="1" t="s">
        <v>27</v>
      </c>
      <c r="O238" s="1" t="s">
        <v>21</v>
      </c>
      <c r="P238" s="6">
        <v>45170</v>
      </c>
      <c r="Q238" s="10">
        <v>0.22361111111111112</v>
      </c>
    </row>
    <row r="239" spans="1:17" x14ac:dyDescent="0.35">
      <c r="A239" s="1">
        <v>1238</v>
      </c>
      <c r="B239" s="1" t="s">
        <v>299</v>
      </c>
      <c r="C239" s="1" t="s">
        <v>150</v>
      </c>
      <c r="D239" s="6">
        <v>45171</v>
      </c>
      <c r="E239" s="9">
        <v>0.53333333333333333</v>
      </c>
      <c r="F239" s="11" t="s">
        <v>38</v>
      </c>
      <c r="G239" s="1" t="s">
        <v>31</v>
      </c>
      <c r="H239" s="11" t="s">
        <v>23</v>
      </c>
      <c r="I239" s="1" t="s">
        <v>24</v>
      </c>
      <c r="J239" s="1">
        <v>111</v>
      </c>
      <c r="K239" s="1">
        <v>19</v>
      </c>
      <c r="L239" s="1" t="s">
        <v>18</v>
      </c>
      <c r="M239" s="1" t="s">
        <v>43</v>
      </c>
      <c r="N239" s="1" t="s">
        <v>27</v>
      </c>
      <c r="O239" s="1" t="s">
        <v>41</v>
      </c>
      <c r="P239" s="6">
        <v>45170</v>
      </c>
      <c r="Q239" s="10">
        <v>0.23055555555555557</v>
      </c>
    </row>
    <row r="240" spans="1:17" x14ac:dyDescent="0.35">
      <c r="A240" s="1">
        <v>1239</v>
      </c>
      <c r="B240" s="1" t="s">
        <v>381</v>
      </c>
      <c r="C240" s="1" t="s">
        <v>159</v>
      </c>
      <c r="D240" s="6">
        <v>45176</v>
      </c>
      <c r="E240" s="9">
        <v>0.13194444444444445</v>
      </c>
      <c r="F240" s="11" t="s">
        <v>14</v>
      </c>
      <c r="G240" s="1" t="s">
        <v>64</v>
      </c>
      <c r="H240" s="11" t="s">
        <v>34</v>
      </c>
      <c r="I240" s="1" t="s">
        <v>47</v>
      </c>
      <c r="J240" s="1">
        <v>89</v>
      </c>
      <c r="K240" s="1">
        <v>26</v>
      </c>
      <c r="L240" s="1" t="s">
        <v>25</v>
      </c>
      <c r="M240" s="1" t="s">
        <v>43</v>
      </c>
      <c r="N240" s="1" t="s">
        <v>27</v>
      </c>
      <c r="O240" s="1" t="s">
        <v>41</v>
      </c>
      <c r="P240" s="6">
        <v>45170</v>
      </c>
      <c r="Q240" s="10">
        <v>0.44236111111111109</v>
      </c>
    </row>
    <row r="241" spans="1:17" x14ac:dyDescent="0.35">
      <c r="A241" s="1">
        <v>1240</v>
      </c>
      <c r="B241" s="1" t="s">
        <v>382</v>
      </c>
      <c r="C241" s="1" t="s">
        <v>159</v>
      </c>
      <c r="D241" s="6">
        <v>45170</v>
      </c>
      <c r="E241" s="9">
        <v>0.16805555555555557</v>
      </c>
      <c r="F241" s="11" t="s">
        <v>38</v>
      </c>
      <c r="G241" s="1" t="s">
        <v>22</v>
      </c>
      <c r="H241" s="11" t="s">
        <v>16</v>
      </c>
      <c r="I241" s="1" t="s">
        <v>47</v>
      </c>
      <c r="J241" s="1">
        <v>201</v>
      </c>
      <c r="K241" s="1">
        <v>14</v>
      </c>
      <c r="L241" s="1" t="s">
        <v>18</v>
      </c>
      <c r="M241" s="1" t="s">
        <v>19</v>
      </c>
      <c r="N241" s="1" t="s">
        <v>36</v>
      </c>
      <c r="O241" s="1" t="s">
        <v>37</v>
      </c>
      <c r="P241" s="6">
        <v>45170</v>
      </c>
      <c r="Q241" s="10">
        <v>0.41666666666666669</v>
      </c>
    </row>
    <row r="242" spans="1:17" x14ac:dyDescent="0.35">
      <c r="A242" s="1">
        <v>1241</v>
      </c>
      <c r="B242" s="1" t="s">
        <v>383</v>
      </c>
      <c r="C242" s="1" t="s">
        <v>156</v>
      </c>
      <c r="D242" s="6">
        <v>45175</v>
      </c>
      <c r="E242" s="9">
        <v>0.17083333333333334</v>
      </c>
      <c r="F242" s="11" t="s">
        <v>14</v>
      </c>
      <c r="G242" s="1" t="s">
        <v>92</v>
      </c>
      <c r="H242" s="11" t="s">
        <v>16</v>
      </c>
      <c r="I242" s="1" t="s">
        <v>24</v>
      </c>
      <c r="J242" s="1">
        <v>225</v>
      </c>
      <c r="K242" s="1">
        <v>5</v>
      </c>
      <c r="L242" s="1" t="s">
        <v>25</v>
      </c>
      <c r="M242" s="1" t="s">
        <v>26</v>
      </c>
      <c r="N242" s="1" t="s">
        <v>27</v>
      </c>
      <c r="O242" s="1" t="s">
        <v>21</v>
      </c>
      <c r="P242" s="6">
        <v>45170</v>
      </c>
      <c r="Q242" s="10">
        <v>6.5277777777777782E-2</v>
      </c>
    </row>
    <row r="243" spans="1:17" x14ac:dyDescent="0.35">
      <c r="A243" s="1">
        <v>1242</v>
      </c>
      <c r="B243" s="1" t="s">
        <v>384</v>
      </c>
      <c r="C243" s="1" t="s">
        <v>156</v>
      </c>
      <c r="D243" s="6">
        <v>45172</v>
      </c>
      <c r="E243" s="9">
        <v>0.12916666666666668</v>
      </c>
      <c r="F243" s="11" t="s">
        <v>38</v>
      </c>
      <c r="G243" s="1" t="s">
        <v>121</v>
      </c>
      <c r="H243" s="11" t="s">
        <v>23</v>
      </c>
      <c r="I243" s="1" t="s">
        <v>35</v>
      </c>
      <c r="J243" s="1">
        <v>186</v>
      </c>
      <c r="K243" s="1">
        <v>24</v>
      </c>
      <c r="L243" s="1" t="s">
        <v>30</v>
      </c>
      <c r="M243" s="1" t="s">
        <v>19</v>
      </c>
      <c r="N243" s="1" t="s">
        <v>36</v>
      </c>
      <c r="O243" s="1" t="s">
        <v>37</v>
      </c>
      <c r="P243" s="6">
        <v>45170</v>
      </c>
      <c r="Q243" s="10">
        <v>6.25E-2</v>
      </c>
    </row>
    <row r="244" spans="1:17" x14ac:dyDescent="0.35">
      <c r="A244" s="1">
        <v>1243</v>
      </c>
      <c r="B244" s="1" t="s">
        <v>385</v>
      </c>
      <c r="C244" s="1" t="s">
        <v>159</v>
      </c>
      <c r="D244" s="6">
        <v>45171</v>
      </c>
      <c r="E244" s="9">
        <v>0.37152777777777779</v>
      </c>
      <c r="F244" s="11" t="s">
        <v>38</v>
      </c>
      <c r="G244" s="1" t="s">
        <v>132</v>
      </c>
      <c r="H244" s="11" t="s">
        <v>16</v>
      </c>
      <c r="I244" s="1" t="s">
        <v>35</v>
      </c>
      <c r="J244" s="1">
        <v>180</v>
      </c>
      <c r="K244" s="1">
        <v>2</v>
      </c>
      <c r="L244" s="1" t="s">
        <v>30</v>
      </c>
      <c r="M244" s="1" t="s">
        <v>26</v>
      </c>
      <c r="N244" s="1" t="s">
        <v>27</v>
      </c>
      <c r="O244" s="1" t="s">
        <v>21</v>
      </c>
      <c r="P244" s="6">
        <v>45170</v>
      </c>
      <c r="Q244" s="10">
        <v>0.36388888888888887</v>
      </c>
    </row>
    <row r="245" spans="1:17" x14ac:dyDescent="0.35">
      <c r="A245" s="1">
        <v>1244</v>
      </c>
      <c r="B245" s="1" t="s">
        <v>386</v>
      </c>
      <c r="C245" s="1" t="s">
        <v>159</v>
      </c>
      <c r="D245" s="6">
        <v>45170</v>
      </c>
      <c r="E245" s="9">
        <v>7.2916666666666671E-2</v>
      </c>
      <c r="F245" s="11" t="s">
        <v>14</v>
      </c>
      <c r="G245" s="1" t="s">
        <v>77</v>
      </c>
      <c r="H245" s="11" t="s">
        <v>16</v>
      </c>
      <c r="I245" s="1" t="s">
        <v>47</v>
      </c>
      <c r="J245" s="1">
        <v>74</v>
      </c>
      <c r="K245" s="1">
        <v>26</v>
      </c>
      <c r="L245" s="1" t="s">
        <v>18</v>
      </c>
      <c r="M245" s="1" t="s">
        <v>40</v>
      </c>
      <c r="N245" s="1" t="s">
        <v>27</v>
      </c>
      <c r="O245" s="1" t="s">
        <v>37</v>
      </c>
      <c r="P245" s="6">
        <v>45170</v>
      </c>
      <c r="Q245" s="10">
        <v>0.41249999999999998</v>
      </c>
    </row>
    <row r="246" spans="1:17" x14ac:dyDescent="0.35">
      <c r="A246" s="1">
        <v>1245</v>
      </c>
      <c r="B246" s="1" t="s">
        <v>387</v>
      </c>
      <c r="C246" s="1" t="s">
        <v>167</v>
      </c>
      <c r="D246" s="6">
        <v>45173</v>
      </c>
      <c r="E246" s="9">
        <v>0.12847222222222221</v>
      </c>
      <c r="F246" s="11" t="s">
        <v>14</v>
      </c>
      <c r="G246" s="1" t="s">
        <v>117</v>
      </c>
      <c r="H246" s="11" t="s">
        <v>23</v>
      </c>
      <c r="I246" s="1" t="s">
        <v>17</v>
      </c>
      <c r="J246" s="1">
        <v>64</v>
      </c>
      <c r="K246" s="1">
        <v>8</v>
      </c>
      <c r="L246" s="1" t="s">
        <v>30</v>
      </c>
      <c r="M246" s="1" t="s">
        <v>43</v>
      </c>
      <c r="N246" s="1" t="s">
        <v>20</v>
      </c>
      <c r="O246" s="1" t="s">
        <v>41</v>
      </c>
      <c r="P246" s="6">
        <v>45170</v>
      </c>
      <c r="Q246" s="10">
        <v>0.1763888888888889</v>
      </c>
    </row>
    <row r="247" spans="1:17" x14ac:dyDescent="0.35">
      <c r="A247" s="1">
        <v>1246</v>
      </c>
      <c r="B247" s="1" t="s">
        <v>388</v>
      </c>
      <c r="C247" s="1" t="s">
        <v>159</v>
      </c>
      <c r="D247" s="6">
        <v>45176</v>
      </c>
      <c r="E247" s="9">
        <v>0.16805555555555557</v>
      </c>
      <c r="F247" s="11" t="s">
        <v>14</v>
      </c>
      <c r="G247" s="1" t="s">
        <v>133</v>
      </c>
      <c r="H247" s="11" t="s">
        <v>23</v>
      </c>
      <c r="I247" s="1" t="s">
        <v>24</v>
      </c>
      <c r="J247" s="1">
        <v>66</v>
      </c>
      <c r="K247" s="1">
        <v>21</v>
      </c>
      <c r="L247" s="1" t="s">
        <v>30</v>
      </c>
      <c r="M247" s="1" t="s">
        <v>32</v>
      </c>
      <c r="N247" s="1" t="s">
        <v>36</v>
      </c>
      <c r="O247" s="1" t="s">
        <v>37</v>
      </c>
      <c r="P247" s="6">
        <v>45170</v>
      </c>
      <c r="Q247" s="10">
        <v>0.46250000000000002</v>
      </c>
    </row>
    <row r="248" spans="1:17" x14ac:dyDescent="0.35">
      <c r="A248" s="1">
        <v>1247</v>
      </c>
      <c r="B248" s="1" t="s">
        <v>389</v>
      </c>
      <c r="C248" s="1" t="s">
        <v>154</v>
      </c>
      <c r="D248" s="6">
        <v>45173</v>
      </c>
      <c r="E248" s="9">
        <v>0.12916666666666668</v>
      </c>
      <c r="F248" s="11" t="s">
        <v>14</v>
      </c>
      <c r="G248" s="1" t="s">
        <v>109</v>
      </c>
      <c r="H248" s="11" t="s">
        <v>34</v>
      </c>
      <c r="I248" s="1" t="s">
        <v>35</v>
      </c>
      <c r="J248" s="1">
        <v>156</v>
      </c>
      <c r="K248" s="1">
        <v>17</v>
      </c>
      <c r="L248" s="1" t="s">
        <v>25</v>
      </c>
      <c r="M248" s="1" t="s">
        <v>43</v>
      </c>
      <c r="N248" s="1" t="s">
        <v>36</v>
      </c>
      <c r="O248" s="1" t="s">
        <v>21</v>
      </c>
      <c r="P248" s="6">
        <v>45170</v>
      </c>
      <c r="Q248" s="10">
        <v>0.52013888888888893</v>
      </c>
    </row>
    <row r="249" spans="1:17" x14ac:dyDescent="0.35">
      <c r="A249" s="1">
        <v>1248</v>
      </c>
      <c r="B249" s="1" t="s">
        <v>390</v>
      </c>
      <c r="C249" s="1" t="s">
        <v>159</v>
      </c>
      <c r="D249" s="6">
        <v>45173</v>
      </c>
      <c r="E249" s="9">
        <v>0.35347222222222224</v>
      </c>
      <c r="F249" s="11" t="s">
        <v>38</v>
      </c>
      <c r="G249" s="1" t="s">
        <v>113</v>
      </c>
      <c r="H249" s="11" t="s">
        <v>34</v>
      </c>
      <c r="I249" s="1" t="s">
        <v>35</v>
      </c>
      <c r="J249" s="1">
        <v>175</v>
      </c>
      <c r="K249" s="1">
        <v>20</v>
      </c>
      <c r="L249" s="1" t="s">
        <v>18</v>
      </c>
      <c r="M249" s="1" t="s">
        <v>26</v>
      </c>
      <c r="N249" s="1" t="s">
        <v>20</v>
      </c>
      <c r="O249" s="1" t="s">
        <v>21</v>
      </c>
      <c r="P249" s="6">
        <v>45170</v>
      </c>
      <c r="Q249" s="10">
        <v>0.23819444444444443</v>
      </c>
    </row>
    <row r="250" spans="1:17" x14ac:dyDescent="0.35">
      <c r="A250" s="1">
        <v>1249</v>
      </c>
      <c r="B250" s="1" t="s">
        <v>391</v>
      </c>
      <c r="C250" s="1" t="s">
        <v>159</v>
      </c>
      <c r="D250" s="6">
        <v>45170</v>
      </c>
      <c r="E250" s="9">
        <v>4.5138888888888888E-2</v>
      </c>
      <c r="F250" s="11" t="s">
        <v>38</v>
      </c>
      <c r="G250" s="1" t="s">
        <v>55</v>
      </c>
      <c r="H250" s="11" t="s">
        <v>16</v>
      </c>
      <c r="I250" s="1" t="s">
        <v>17</v>
      </c>
      <c r="J250" s="1">
        <v>180</v>
      </c>
      <c r="K250" s="1">
        <v>25</v>
      </c>
      <c r="L250" s="1" t="s">
        <v>18</v>
      </c>
      <c r="M250" s="1" t="s">
        <v>32</v>
      </c>
      <c r="N250" s="1" t="s">
        <v>20</v>
      </c>
      <c r="O250" s="1" t="s">
        <v>41</v>
      </c>
      <c r="P250" s="6">
        <v>45170</v>
      </c>
      <c r="Q250" s="10">
        <v>0.53472222222222221</v>
      </c>
    </row>
    <row r="251" spans="1:17" x14ac:dyDescent="0.35">
      <c r="A251" s="1">
        <v>1250</v>
      </c>
      <c r="B251" s="1" t="s">
        <v>392</v>
      </c>
      <c r="C251" s="1" t="s">
        <v>156</v>
      </c>
      <c r="D251" s="6">
        <v>45174</v>
      </c>
      <c r="E251" s="9">
        <v>0.51597222222222228</v>
      </c>
      <c r="F251" s="11" t="s">
        <v>14</v>
      </c>
      <c r="G251" s="1" t="s">
        <v>95</v>
      </c>
      <c r="H251" s="11" t="s">
        <v>23</v>
      </c>
      <c r="I251" s="1" t="s">
        <v>17</v>
      </c>
      <c r="J251" s="1">
        <v>97</v>
      </c>
      <c r="K251" s="1">
        <v>5</v>
      </c>
      <c r="L251" s="1" t="s">
        <v>25</v>
      </c>
      <c r="M251" s="1" t="s">
        <v>32</v>
      </c>
      <c r="N251" s="1" t="s">
        <v>20</v>
      </c>
      <c r="O251" s="1" t="s">
        <v>41</v>
      </c>
      <c r="P251" s="6">
        <v>45170</v>
      </c>
      <c r="Q251" s="10">
        <v>0.49166666666666664</v>
      </c>
    </row>
    <row r="252" spans="1:17" x14ac:dyDescent="0.35">
      <c r="A252" s="1">
        <v>1251</v>
      </c>
      <c r="B252" s="1" t="s">
        <v>393</v>
      </c>
      <c r="C252" s="1" t="s">
        <v>156</v>
      </c>
      <c r="D252" s="6">
        <v>45173</v>
      </c>
      <c r="E252" s="9">
        <v>0.13819444444444445</v>
      </c>
      <c r="F252" s="11" t="s">
        <v>14</v>
      </c>
      <c r="G252" s="1" t="s">
        <v>46</v>
      </c>
      <c r="H252" s="11" t="s">
        <v>16</v>
      </c>
      <c r="I252" s="1" t="s">
        <v>24</v>
      </c>
      <c r="J252" s="1">
        <v>79</v>
      </c>
      <c r="K252" s="1">
        <v>26</v>
      </c>
      <c r="L252" s="1" t="s">
        <v>30</v>
      </c>
      <c r="M252" s="1" t="s">
        <v>19</v>
      </c>
      <c r="N252" s="1" t="s">
        <v>36</v>
      </c>
      <c r="O252" s="1" t="s">
        <v>37</v>
      </c>
      <c r="P252" s="6">
        <v>45170</v>
      </c>
      <c r="Q252" s="10">
        <v>0.44861111111111113</v>
      </c>
    </row>
    <row r="253" spans="1:17" x14ac:dyDescent="0.35">
      <c r="A253" s="1">
        <v>1252</v>
      </c>
      <c r="B253" s="1" t="s">
        <v>394</v>
      </c>
      <c r="C253" s="1" t="s">
        <v>159</v>
      </c>
      <c r="D253" s="6">
        <v>45171</v>
      </c>
      <c r="E253" s="9">
        <v>9.0972222222222218E-2</v>
      </c>
      <c r="F253" s="11" t="s">
        <v>14</v>
      </c>
      <c r="G253" s="1" t="s">
        <v>67</v>
      </c>
      <c r="H253" s="11" t="s">
        <v>23</v>
      </c>
      <c r="I253" s="1" t="s">
        <v>17</v>
      </c>
      <c r="J253" s="1">
        <v>141</v>
      </c>
      <c r="K253" s="1">
        <v>18</v>
      </c>
      <c r="L253" s="1" t="s">
        <v>18</v>
      </c>
      <c r="M253" s="1" t="s">
        <v>19</v>
      </c>
      <c r="N253" s="1" t="s">
        <v>27</v>
      </c>
      <c r="O253" s="1" t="s">
        <v>37</v>
      </c>
      <c r="P253" s="6">
        <v>45170</v>
      </c>
      <c r="Q253" s="10">
        <v>0.17986111111111111</v>
      </c>
    </row>
    <row r="254" spans="1:17" x14ac:dyDescent="0.35">
      <c r="A254" s="1">
        <v>1253</v>
      </c>
      <c r="B254" s="1" t="s">
        <v>395</v>
      </c>
      <c r="C254" s="1" t="s">
        <v>156</v>
      </c>
      <c r="D254" s="6">
        <v>45170</v>
      </c>
      <c r="E254" s="9">
        <v>0.45902777777777776</v>
      </c>
      <c r="F254" s="11" t="s">
        <v>14</v>
      </c>
      <c r="G254" s="1" t="s">
        <v>126</v>
      </c>
      <c r="H254" s="11" t="s">
        <v>16</v>
      </c>
      <c r="I254" s="1" t="s">
        <v>47</v>
      </c>
      <c r="J254" s="1">
        <v>128</v>
      </c>
      <c r="K254" s="1">
        <v>16</v>
      </c>
      <c r="L254" s="1" t="s">
        <v>18</v>
      </c>
      <c r="M254" s="1" t="s">
        <v>19</v>
      </c>
      <c r="N254" s="1" t="s">
        <v>20</v>
      </c>
      <c r="O254" s="1" t="s">
        <v>21</v>
      </c>
      <c r="P254" s="6">
        <v>45170</v>
      </c>
      <c r="Q254" s="10">
        <v>0.16527777777777777</v>
      </c>
    </row>
    <row r="255" spans="1:17" x14ac:dyDescent="0.35">
      <c r="A255" s="1">
        <v>1254</v>
      </c>
      <c r="B255" s="1" t="s">
        <v>396</v>
      </c>
      <c r="C255" s="1" t="s">
        <v>154</v>
      </c>
      <c r="D255" s="6">
        <v>45175</v>
      </c>
      <c r="E255" s="9">
        <v>9.0972222222222218E-2</v>
      </c>
      <c r="F255" s="11" t="s">
        <v>14</v>
      </c>
      <c r="G255" s="1" t="s">
        <v>52</v>
      </c>
      <c r="H255" s="11" t="s">
        <v>23</v>
      </c>
      <c r="I255" s="1" t="s">
        <v>47</v>
      </c>
      <c r="J255" s="1">
        <v>64</v>
      </c>
      <c r="K255" s="1">
        <v>9</v>
      </c>
      <c r="L255" s="1" t="s">
        <v>30</v>
      </c>
      <c r="M255" s="1" t="s">
        <v>26</v>
      </c>
      <c r="N255" s="1" t="s">
        <v>27</v>
      </c>
      <c r="O255" s="1" t="s">
        <v>37</v>
      </c>
      <c r="P255" s="6">
        <v>45170</v>
      </c>
      <c r="Q255" s="10">
        <v>0.22291666666666668</v>
      </c>
    </row>
    <row r="256" spans="1:17" x14ac:dyDescent="0.35">
      <c r="A256" s="1">
        <v>1255</v>
      </c>
      <c r="B256" s="1" t="s">
        <v>397</v>
      </c>
      <c r="C256" s="1" t="s">
        <v>156</v>
      </c>
      <c r="D256" s="6">
        <v>45175</v>
      </c>
      <c r="E256" s="9">
        <v>0.2048611111111111</v>
      </c>
      <c r="F256" s="11" t="s">
        <v>38</v>
      </c>
      <c r="G256" s="1" t="s">
        <v>73</v>
      </c>
      <c r="H256" s="11" t="s">
        <v>16</v>
      </c>
      <c r="I256" s="1" t="s">
        <v>47</v>
      </c>
      <c r="J256" s="1">
        <v>69</v>
      </c>
      <c r="K256" s="1">
        <v>29</v>
      </c>
      <c r="L256" s="1" t="s">
        <v>30</v>
      </c>
      <c r="M256" s="1" t="s">
        <v>19</v>
      </c>
      <c r="N256" s="1" t="s">
        <v>20</v>
      </c>
      <c r="O256" s="1" t="s">
        <v>41</v>
      </c>
      <c r="P256" s="6">
        <v>45170</v>
      </c>
      <c r="Q256" s="10">
        <v>0.21319444444444444</v>
      </c>
    </row>
    <row r="257" spans="1:17" x14ac:dyDescent="0.35">
      <c r="A257" s="1">
        <v>1256</v>
      </c>
      <c r="B257" s="1" t="s">
        <v>398</v>
      </c>
      <c r="C257" s="1" t="s">
        <v>154</v>
      </c>
      <c r="D257" s="6">
        <v>45176</v>
      </c>
      <c r="E257" s="9">
        <v>0.14374999999999999</v>
      </c>
      <c r="F257" s="11" t="s">
        <v>38</v>
      </c>
      <c r="G257" s="1" t="s">
        <v>54</v>
      </c>
      <c r="H257" s="11" t="s">
        <v>23</v>
      </c>
      <c r="I257" s="1" t="s">
        <v>35</v>
      </c>
      <c r="J257" s="1">
        <v>67</v>
      </c>
      <c r="K257" s="1">
        <v>22</v>
      </c>
      <c r="L257" s="1" t="s">
        <v>25</v>
      </c>
      <c r="M257" s="1" t="s">
        <v>19</v>
      </c>
      <c r="N257" s="1" t="s">
        <v>27</v>
      </c>
      <c r="O257" s="1" t="s">
        <v>41</v>
      </c>
      <c r="P257" s="6">
        <v>45170</v>
      </c>
      <c r="Q257" s="10">
        <v>0.44513888888888886</v>
      </c>
    </row>
    <row r="258" spans="1:17" x14ac:dyDescent="0.35">
      <c r="A258" s="1">
        <v>1257</v>
      </c>
      <c r="B258" s="1" t="s">
        <v>399</v>
      </c>
      <c r="C258" s="1" t="s">
        <v>154</v>
      </c>
      <c r="D258" s="6">
        <v>45170</v>
      </c>
      <c r="E258" s="9">
        <v>0.52152777777777781</v>
      </c>
      <c r="F258" s="11" t="s">
        <v>38</v>
      </c>
      <c r="G258" s="1" t="s">
        <v>96</v>
      </c>
      <c r="H258" s="11" t="s">
        <v>23</v>
      </c>
      <c r="I258" s="1" t="s">
        <v>47</v>
      </c>
      <c r="J258" s="1">
        <v>218</v>
      </c>
      <c r="K258" s="1">
        <v>25</v>
      </c>
      <c r="L258" s="1" t="s">
        <v>25</v>
      </c>
      <c r="M258" s="1" t="s">
        <v>32</v>
      </c>
      <c r="N258" s="1" t="s">
        <v>36</v>
      </c>
      <c r="O258" s="1" t="s">
        <v>37</v>
      </c>
      <c r="P258" s="6">
        <v>45170</v>
      </c>
      <c r="Q258" s="10">
        <v>0.21875</v>
      </c>
    </row>
    <row r="259" spans="1:17" x14ac:dyDescent="0.35">
      <c r="A259" s="1">
        <v>1258</v>
      </c>
      <c r="B259" s="1" t="s">
        <v>400</v>
      </c>
      <c r="C259" s="1" t="s">
        <v>159</v>
      </c>
      <c r="D259" s="6">
        <v>45170</v>
      </c>
      <c r="E259" s="9">
        <v>0.46319444444444446</v>
      </c>
      <c r="F259" s="11" t="s">
        <v>38</v>
      </c>
      <c r="G259" s="1" t="s">
        <v>70</v>
      </c>
      <c r="H259" s="11" t="s">
        <v>16</v>
      </c>
      <c r="I259" s="1" t="s">
        <v>47</v>
      </c>
      <c r="J259" s="1">
        <v>75</v>
      </c>
      <c r="K259" s="1">
        <v>22</v>
      </c>
      <c r="L259" s="1" t="s">
        <v>25</v>
      </c>
      <c r="M259" s="1" t="s">
        <v>40</v>
      </c>
      <c r="N259" s="1" t="s">
        <v>36</v>
      </c>
      <c r="O259" s="1" t="s">
        <v>41</v>
      </c>
      <c r="P259" s="6">
        <v>45170</v>
      </c>
      <c r="Q259" s="10">
        <v>0.14166666666666666</v>
      </c>
    </row>
    <row r="260" spans="1:17" x14ac:dyDescent="0.35">
      <c r="A260" s="1">
        <v>1259</v>
      </c>
      <c r="B260" s="1" t="s">
        <v>401</v>
      </c>
      <c r="C260" s="1" t="s">
        <v>150</v>
      </c>
      <c r="D260" s="6">
        <v>45173</v>
      </c>
      <c r="E260" s="9">
        <v>0.05</v>
      </c>
      <c r="F260" s="11" t="s">
        <v>38</v>
      </c>
      <c r="G260" s="1" t="s">
        <v>82</v>
      </c>
      <c r="H260" s="11" t="s">
        <v>16</v>
      </c>
      <c r="I260" s="1" t="s">
        <v>47</v>
      </c>
      <c r="J260" s="1">
        <v>226</v>
      </c>
      <c r="K260" s="1">
        <v>14</v>
      </c>
      <c r="L260" s="1" t="s">
        <v>25</v>
      </c>
      <c r="M260" s="1" t="s">
        <v>43</v>
      </c>
      <c r="N260" s="1" t="s">
        <v>27</v>
      </c>
      <c r="O260" s="1" t="s">
        <v>21</v>
      </c>
      <c r="P260" s="6">
        <v>45170</v>
      </c>
      <c r="Q260" s="10">
        <v>0.21666666666666667</v>
      </c>
    </row>
    <row r="261" spans="1:17" x14ac:dyDescent="0.35">
      <c r="A261" s="1">
        <v>1260</v>
      </c>
      <c r="B261" s="1" t="s">
        <v>402</v>
      </c>
      <c r="C261" s="1" t="s">
        <v>156</v>
      </c>
      <c r="D261" s="6">
        <v>45177</v>
      </c>
      <c r="E261" s="9">
        <v>9.0277777777777776E-2</v>
      </c>
      <c r="F261" s="11" t="s">
        <v>14</v>
      </c>
      <c r="G261" s="1" t="s">
        <v>126</v>
      </c>
      <c r="H261" s="11" t="s">
        <v>23</v>
      </c>
      <c r="I261" s="1" t="s">
        <v>47</v>
      </c>
      <c r="J261" s="1">
        <v>193</v>
      </c>
      <c r="K261" s="1">
        <v>5</v>
      </c>
      <c r="L261" s="1" t="s">
        <v>30</v>
      </c>
      <c r="M261" s="1" t="s">
        <v>19</v>
      </c>
      <c r="N261" s="1" t="s">
        <v>20</v>
      </c>
      <c r="O261" s="1" t="s">
        <v>21</v>
      </c>
      <c r="P261" s="6">
        <v>45170</v>
      </c>
      <c r="Q261" s="10">
        <v>0.41458333333333336</v>
      </c>
    </row>
    <row r="262" spans="1:17" x14ac:dyDescent="0.35">
      <c r="A262" s="1">
        <v>1261</v>
      </c>
      <c r="B262" s="1" t="s">
        <v>403</v>
      </c>
      <c r="C262" s="1" t="s">
        <v>167</v>
      </c>
      <c r="D262" s="6">
        <v>45176</v>
      </c>
      <c r="E262" s="9">
        <v>0.53680555555555554</v>
      </c>
      <c r="F262" s="11" t="s">
        <v>14</v>
      </c>
      <c r="G262" s="1" t="s">
        <v>51</v>
      </c>
      <c r="H262" s="11" t="s">
        <v>23</v>
      </c>
      <c r="I262" s="1" t="s">
        <v>24</v>
      </c>
      <c r="J262" s="1">
        <v>91</v>
      </c>
      <c r="K262" s="1">
        <v>10</v>
      </c>
      <c r="L262" s="1" t="s">
        <v>30</v>
      </c>
      <c r="M262" s="1" t="s">
        <v>19</v>
      </c>
      <c r="N262" s="1" t="s">
        <v>36</v>
      </c>
      <c r="O262" s="1" t="s">
        <v>37</v>
      </c>
      <c r="P262" s="6">
        <v>45170</v>
      </c>
      <c r="Q262" s="10">
        <v>0.38055555555555554</v>
      </c>
    </row>
    <row r="263" spans="1:17" x14ac:dyDescent="0.35">
      <c r="A263" s="1">
        <v>1262</v>
      </c>
      <c r="B263" s="1" t="s">
        <v>404</v>
      </c>
      <c r="C263" s="1" t="s">
        <v>150</v>
      </c>
      <c r="D263" s="6">
        <v>45172</v>
      </c>
      <c r="E263" s="9">
        <v>0.10208333333333333</v>
      </c>
      <c r="F263" s="11" t="s">
        <v>14</v>
      </c>
      <c r="G263" s="1" t="s">
        <v>81</v>
      </c>
      <c r="H263" s="11" t="s">
        <v>23</v>
      </c>
      <c r="I263" s="1" t="s">
        <v>47</v>
      </c>
      <c r="J263" s="1">
        <v>66</v>
      </c>
      <c r="K263" s="1">
        <v>22</v>
      </c>
      <c r="L263" s="1" t="s">
        <v>30</v>
      </c>
      <c r="M263" s="1" t="s">
        <v>19</v>
      </c>
      <c r="N263" s="1" t="s">
        <v>27</v>
      </c>
      <c r="O263" s="1" t="s">
        <v>41</v>
      </c>
      <c r="P263" s="6">
        <v>45170</v>
      </c>
      <c r="Q263" s="10">
        <v>0.4152777777777778</v>
      </c>
    </row>
    <row r="264" spans="1:17" x14ac:dyDescent="0.35">
      <c r="A264" s="1">
        <v>1263</v>
      </c>
      <c r="B264" s="1" t="s">
        <v>405</v>
      </c>
      <c r="C264" s="1" t="s">
        <v>159</v>
      </c>
      <c r="D264" s="6">
        <v>45171</v>
      </c>
      <c r="E264" s="9">
        <v>0.39027777777777778</v>
      </c>
      <c r="F264" s="11" t="s">
        <v>38</v>
      </c>
      <c r="G264" s="1" t="s">
        <v>71</v>
      </c>
      <c r="H264" s="11" t="s">
        <v>16</v>
      </c>
      <c r="I264" s="1" t="s">
        <v>47</v>
      </c>
      <c r="J264" s="1">
        <v>75</v>
      </c>
      <c r="K264" s="1">
        <v>15</v>
      </c>
      <c r="L264" s="1" t="s">
        <v>30</v>
      </c>
      <c r="M264" s="1" t="s">
        <v>19</v>
      </c>
      <c r="N264" s="1" t="s">
        <v>36</v>
      </c>
      <c r="O264" s="1" t="s">
        <v>41</v>
      </c>
      <c r="P264" s="6">
        <v>45170</v>
      </c>
      <c r="Q264" s="10">
        <v>5.347222222222222E-2</v>
      </c>
    </row>
    <row r="265" spans="1:17" x14ac:dyDescent="0.35">
      <c r="A265" s="1">
        <v>1264</v>
      </c>
      <c r="B265" s="1" t="s">
        <v>406</v>
      </c>
      <c r="C265" s="1" t="s">
        <v>156</v>
      </c>
      <c r="D265" s="6">
        <v>45172</v>
      </c>
      <c r="E265" s="9">
        <v>0.17708333333333334</v>
      </c>
      <c r="F265" s="11" t="s">
        <v>14</v>
      </c>
      <c r="G265" s="1" t="s">
        <v>98</v>
      </c>
      <c r="H265" s="11" t="s">
        <v>16</v>
      </c>
      <c r="I265" s="1" t="s">
        <v>35</v>
      </c>
      <c r="J265" s="1">
        <v>76</v>
      </c>
      <c r="K265" s="1">
        <v>14</v>
      </c>
      <c r="L265" s="1" t="s">
        <v>18</v>
      </c>
      <c r="M265" s="1" t="s">
        <v>40</v>
      </c>
      <c r="N265" s="1" t="s">
        <v>27</v>
      </c>
      <c r="O265" s="1" t="s">
        <v>21</v>
      </c>
      <c r="P265" s="6">
        <v>45170</v>
      </c>
      <c r="Q265" s="10">
        <v>7.2222222222222215E-2</v>
      </c>
    </row>
    <row r="266" spans="1:17" x14ac:dyDescent="0.35">
      <c r="A266" s="1">
        <v>1265</v>
      </c>
      <c r="B266" s="1" t="s">
        <v>407</v>
      </c>
      <c r="C266" s="1" t="s">
        <v>156</v>
      </c>
      <c r="D266" s="6">
        <v>45170</v>
      </c>
      <c r="E266" s="9">
        <v>0.12569444444444444</v>
      </c>
      <c r="F266" s="11" t="s">
        <v>14</v>
      </c>
      <c r="G266" s="1" t="s">
        <v>111</v>
      </c>
      <c r="H266" s="11" t="s">
        <v>16</v>
      </c>
      <c r="I266" s="1" t="s">
        <v>24</v>
      </c>
      <c r="J266" s="1">
        <v>123</v>
      </c>
      <c r="K266" s="1">
        <v>2</v>
      </c>
      <c r="L266" s="1" t="s">
        <v>30</v>
      </c>
      <c r="M266" s="1" t="s">
        <v>32</v>
      </c>
      <c r="N266" s="1" t="s">
        <v>36</v>
      </c>
      <c r="O266" s="1" t="s">
        <v>37</v>
      </c>
      <c r="P266" s="6">
        <v>45170</v>
      </c>
      <c r="Q266" s="10">
        <v>0.18263888888888888</v>
      </c>
    </row>
    <row r="267" spans="1:17" x14ac:dyDescent="0.35">
      <c r="A267" s="1">
        <v>1266</v>
      </c>
      <c r="B267" s="1" t="s">
        <v>408</v>
      </c>
      <c r="C267" s="1" t="s">
        <v>150</v>
      </c>
      <c r="D267" s="6">
        <v>45176</v>
      </c>
      <c r="E267" s="9">
        <v>0.34513888888888888</v>
      </c>
      <c r="F267" s="11" t="s">
        <v>38</v>
      </c>
      <c r="G267" s="1" t="s">
        <v>85</v>
      </c>
      <c r="H267" s="11" t="s">
        <v>34</v>
      </c>
      <c r="I267" s="1" t="s">
        <v>24</v>
      </c>
      <c r="J267" s="1">
        <v>225</v>
      </c>
      <c r="K267" s="1">
        <v>4</v>
      </c>
      <c r="L267" s="1" t="s">
        <v>18</v>
      </c>
      <c r="M267" s="1" t="s">
        <v>40</v>
      </c>
      <c r="N267" s="1" t="s">
        <v>20</v>
      </c>
      <c r="O267" s="1" t="s">
        <v>41</v>
      </c>
      <c r="P267" s="6">
        <v>45170</v>
      </c>
      <c r="Q267" s="10">
        <v>0.21666666666666667</v>
      </c>
    </row>
    <row r="268" spans="1:17" x14ac:dyDescent="0.35">
      <c r="A268" s="1">
        <v>1267</v>
      </c>
      <c r="B268" s="1" t="s">
        <v>409</v>
      </c>
      <c r="C268" s="1" t="s">
        <v>154</v>
      </c>
      <c r="D268" s="6">
        <v>45171</v>
      </c>
      <c r="E268" s="9">
        <v>0.10208333333333333</v>
      </c>
      <c r="F268" s="11" t="s">
        <v>14</v>
      </c>
      <c r="G268" s="1" t="s">
        <v>80</v>
      </c>
      <c r="H268" s="11" t="s">
        <v>23</v>
      </c>
      <c r="I268" s="1" t="s">
        <v>47</v>
      </c>
      <c r="J268" s="1">
        <v>221</v>
      </c>
      <c r="K268" s="1">
        <v>2</v>
      </c>
      <c r="L268" s="1" t="s">
        <v>18</v>
      </c>
      <c r="M268" s="1" t="s">
        <v>19</v>
      </c>
      <c r="N268" s="1" t="s">
        <v>36</v>
      </c>
      <c r="O268" s="1" t="s">
        <v>21</v>
      </c>
      <c r="P268" s="6">
        <v>45170</v>
      </c>
      <c r="Q268" s="10">
        <v>0.11736111111111111</v>
      </c>
    </row>
    <row r="269" spans="1:17" x14ac:dyDescent="0.35">
      <c r="A269" s="1">
        <v>1268</v>
      </c>
      <c r="B269" s="1" t="s">
        <v>410</v>
      </c>
      <c r="C269" s="1" t="s">
        <v>156</v>
      </c>
      <c r="D269" s="6">
        <v>45170</v>
      </c>
      <c r="E269" s="9">
        <v>0.51458333333333328</v>
      </c>
      <c r="F269" s="11" t="s">
        <v>14</v>
      </c>
      <c r="G269" s="1" t="s">
        <v>52</v>
      </c>
      <c r="H269" s="11" t="s">
        <v>34</v>
      </c>
      <c r="I269" s="1" t="s">
        <v>35</v>
      </c>
      <c r="J269" s="1">
        <v>109</v>
      </c>
      <c r="K269" s="1">
        <v>10</v>
      </c>
      <c r="L269" s="1" t="s">
        <v>25</v>
      </c>
      <c r="M269" s="1" t="s">
        <v>40</v>
      </c>
      <c r="N269" s="1" t="s">
        <v>36</v>
      </c>
      <c r="O269" s="1" t="s">
        <v>37</v>
      </c>
      <c r="P269" s="6">
        <v>45170</v>
      </c>
      <c r="Q269" s="10">
        <v>8.2638888888888887E-2</v>
      </c>
    </row>
    <row r="270" spans="1:17" x14ac:dyDescent="0.35">
      <c r="A270" s="1">
        <v>1269</v>
      </c>
      <c r="B270" s="1" t="s">
        <v>411</v>
      </c>
      <c r="C270" s="1" t="s">
        <v>167</v>
      </c>
      <c r="D270" s="6">
        <v>45171</v>
      </c>
      <c r="E270" s="9">
        <v>0.40972222222222221</v>
      </c>
      <c r="F270" s="11" t="s">
        <v>38</v>
      </c>
      <c r="G270" s="1" t="s">
        <v>39</v>
      </c>
      <c r="H270" s="11" t="s">
        <v>34</v>
      </c>
      <c r="I270" s="1" t="s">
        <v>35</v>
      </c>
      <c r="J270" s="1">
        <v>237</v>
      </c>
      <c r="K270" s="1">
        <v>20</v>
      </c>
      <c r="L270" s="1" t="s">
        <v>18</v>
      </c>
      <c r="M270" s="1" t="s">
        <v>32</v>
      </c>
      <c r="N270" s="1" t="s">
        <v>36</v>
      </c>
      <c r="O270" s="1" t="s">
        <v>37</v>
      </c>
      <c r="P270" s="6">
        <v>45170</v>
      </c>
      <c r="Q270" s="10">
        <v>0.16388888888888889</v>
      </c>
    </row>
    <row r="271" spans="1:17" x14ac:dyDescent="0.35">
      <c r="A271" s="1">
        <v>1270</v>
      </c>
      <c r="B271" s="1" t="s">
        <v>412</v>
      </c>
      <c r="C271" s="1" t="s">
        <v>150</v>
      </c>
      <c r="D271" s="6">
        <v>45177</v>
      </c>
      <c r="E271" s="9">
        <v>0.3527777777777778</v>
      </c>
      <c r="F271" s="11" t="s">
        <v>38</v>
      </c>
      <c r="G271" s="1" t="s">
        <v>124</v>
      </c>
      <c r="H271" s="11" t="s">
        <v>23</v>
      </c>
      <c r="I271" s="1" t="s">
        <v>35</v>
      </c>
      <c r="J271" s="1">
        <v>132</v>
      </c>
      <c r="K271" s="1">
        <v>2</v>
      </c>
      <c r="L271" s="1" t="s">
        <v>18</v>
      </c>
      <c r="M271" s="1" t="s">
        <v>32</v>
      </c>
      <c r="N271" s="1" t="s">
        <v>36</v>
      </c>
      <c r="O271" s="1" t="s">
        <v>21</v>
      </c>
      <c r="P271" s="6">
        <v>45170</v>
      </c>
      <c r="Q271" s="10">
        <v>0.13055555555555556</v>
      </c>
    </row>
    <row r="272" spans="1:17" x14ac:dyDescent="0.35">
      <c r="A272" s="1">
        <v>1271</v>
      </c>
      <c r="B272" s="1" t="s">
        <v>413</v>
      </c>
      <c r="C272" s="1" t="s">
        <v>167</v>
      </c>
      <c r="D272" s="6">
        <v>45174</v>
      </c>
      <c r="E272" s="9">
        <v>0.12986111111111112</v>
      </c>
      <c r="F272" s="11" t="s">
        <v>38</v>
      </c>
      <c r="G272" s="1" t="s">
        <v>61</v>
      </c>
      <c r="H272" s="11" t="s">
        <v>16</v>
      </c>
      <c r="I272" s="1" t="s">
        <v>24</v>
      </c>
      <c r="J272" s="1">
        <v>187</v>
      </c>
      <c r="K272" s="1">
        <v>16</v>
      </c>
      <c r="L272" s="1" t="s">
        <v>25</v>
      </c>
      <c r="M272" s="1" t="s">
        <v>32</v>
      </c>
      <c r="N272" s="1" t="s">
        <v>27</v>
      </c>
      <c r="O272" s="1" t="s">
        <v>21</v>
      </c>
      <c r="P272" s="6">
        <v>45170</v>
      </c>
      <c r="Q272" s="10">
        <v>0.17708333333333334</v>
      </c>
    </row>
    <row r="273" spans="1:17" x14ac:dyDescent="0.35">
      <c r="A273" s="1">
        <v>1272</v>
      </c>
      <c r="B273" s="1" t="s">
        <v>414</v>
      </c>
      <c r="C273" s="1" t="s">
        <v>159</v>
      </c>
      <c r="D273" s="6">
        <v>45174</v>
      </c>
      <c r="E273" s="9">
        <v>0.33402777777777776</v>
      </c>
      <c r="F273" s="11" t="s">
        <v>38</v>
      </c>
      <c r="G273" s="1" t="s">
        <v>69</v>
      </c>
      <c r="H273" s="11" t="s">
        <v>23</v>
      </c>
      <c r="I273" s="1" t="s">
        <v>24</v>
      </c>
      <c r="J273" s="1">
        <v>235</v>
      </c>
      <c r="K273" s="1">
        <v>18</v>
      </c>
      <c r="L273" s="1" t="s">
        <v>30</v>
      </c>
      <c r="M273" s="1" t="s">
        <v>32</v>
      </c>
      <c r="N273" s="1" t="s">
        <v>27</v>
      </c>
      <c r="O273" s="1" t="s">
        <v>37</v>
      </c>
      <c r="P273" s="6">
        <v>45170</v>
      </c>
      <c r="Q273" s="10">
        <v>0.13958333333333334</v>
      </c>
    </row>
    <row r="274" spans="1:17" x14ac:dyDescent="0.35">
      <c r="A274" s="1">
        <v>1273</v>
      </c>
      <c r="B274" s="1" t="s">
        <v>415</v>
      </c>
      <c r="C274" s="1" t="s">
        <v>154</v>
      </c>
      <c r="D274" s="6">
        <v>45171</v>
      </c>
      <c r="E274" s="9">
        <v>0.48194444444444445</v>
      </c>
      <c r="F274" s="11" t="s">
        <v>38</v>
      </c>
      <c r="G274" s="1" t="s">
        <v>62</v>
      </c>
      <c r="H274" s="11" t="s">
        <v>23</v>
      </c>
      <c r="I274" s="1" t="s">
        <v>17</v>
      </c>
      <c r="J274" s="1">
        <v>221</v>
      </c>
      <c r="K274" s="1">
        <v>24</v>
      </c>
      <c r="L274" s="1" t="s">
        <v>18</v>
      </c>
      <c r="M274" s="1" t="s">
        <v>32</v>
      </c>
      <c r="N274" s="1" t="s">
        <v>27</v>
      </c>
      <c r="O274" s="1" t="s">
        <v>21</v>
      </c>
      <c r="P274" s="6">
        <v>45170</v>
      </c>
      <c r="Q274" s="10">
        <v>0.12361111111111112</v>
      </c>
    </row>
    <row r="275" spans="1:17" x14ac:dyDescent="0.35">
      <c r="A275" s="1">
        <v>1274</v>
      </c>
      <c r="B275" s="1" t="s">
        <v>416</v>
      </c>
      <c r="C275" s="1" t="s">
        <v>150</v>
      </c>
      <c r="D275" s="6">
        <v>45170</v>
      </c>
      <c r="E275" s="9">
        <v>0.52500000000000002</v>
      </c>
      <c r="F275" s="11" t="s">
        <v>38</v>
      </c>
      <c r="G275" s="1" t="s">
        <v>134</v>
      </c>
      <c r="H275" s="11" t="s">
        <v>16</v>
      </c>
      <c r="I275" s="1" t="s">
        <v>47</v>
      </c>
      <c r="J275" s="1">
        <v>163</v>
      </c>
      <c r="K275" s="1">
        <v>10</v>
      </c>
      <c r="L275" s="1" t="s">
        <v>18</v>
      </c>
      <c r="M275" s="1" t="s">
        <v>32</v>
      </c>
      <c r="N275" s="1" t="s">
        <v>20</v>
      </c>
      <c r="O275" s="1" t="s">
        <v>37</v>
      </c>
      <c r="P275" s="6">
        <v>45170</v>
      </c>
      <c r="Q275" s="10">
        <v>0.39374999999999999</v>
      </c>
    </row>
    <row r="276" spans="1:17" x14ac:dyDescent="0.35">
      <c r="A276" s="1">
        <v>1275</v>
      </c>
      <c r="B276" s="1" t="s">
        <v>417</v>
      </c>
      <c r="C276" s="1" t="s">
        <v>159</v>
      </c>
      <c r="D276" s="6">
        <v>45171</v>
      </c>
      <c r="E276" s="9">
        <v>5.2083333333333336E-2</v>
      </c>
      <c r="F276" s="11" t="s">
        <v>38</v>
      </c>
      <c r="G276" s="1" t="s">
        <v>60</v>
      </c>
      <c r="H276" s="11" t="s">
        <v>23</v>
      </c>
      <c r="I276" s="1" t="s">
        <v>35</v>
      </c>
      <c r="J276" s="1">
        <v>114</v>
      </c>
      <c r="K276" s="1">
        <v>9</v>
      </c>
      <c r="L276" s="1" t="s">
        <v>18</v>
      </c>
      <c r="M276" s="1" t="s">
        <v>19</v>
      </c>
      <c r="N276" s="1" t="s">
        <v>20</v>
      </c>
      <c r="O276" s="1" t="s">
        <v>41</v>
      </c>
      <c r="P276" s="6">
        <v>45170</v>
      </c>
      <c r="Q276" s="10">
        <v>0.3972222222222222</v>
      </c>
    </row>
    <row r="277" spans="1:17" x14ac:dyDescent="0.35">
      <c r="A277" s="1">
        <v>1276</v>
      </c>
      <c r="B277" s="1" t="s">
        <v>418</v>
      </c>
      <c r="C277" s="1" t="s">
        <v>159</v>
      </c>
      <c r="D277" s="6">
        <v>45172</v>
      </c>
      <c r="E277" s="9">
        <v>7.6388888888888895E-2</v>
      </c>
      <c r="F277" s="11" t="s">
        <v>38</v>
      </c>
      <c r="G277" s="1" t="s">
        <v>75</v>
      </c>
      <c r="H277" s="11" t="s">
        <v>23</v>
      </c>
      <c r="I277" s="1" t="s">
        <v>35</v>
      </c>
      <c r="J277" s="1">
        <v>148</v>
      </c>
      <c r="K277" s="1">
        <v>29</v>
      </c>
      <c r="L277" s="1" t="s">
        <v>25</v>
      </c>
      <c r="M277" s="1" t="s">
        <v>26</v>
      </c>
      <c r="N277" s="1" t="s">
        <v>20</v>
      </c>
      <c r="O277" s="1" t="s">
        <v>41</v>
      </c>
      <c r="P277" s="6">
        <v>45170</v>
      </c>
      <c r="Q277" s="10">
        <v>0.43819444444444444</v>
      </c>
    </row>
    <row r="278" spans="1:17" x14ac:dyDescent="0.35">
      <c r="A278" s="1">
        <v>1277</v>
      </c>
      <c r="B278" s="1" t="s">
        <v>419</v>
      </c>
      <c r="C278" s="1" t="s">
        <v>167</v>
      </c>
      <c r="D278" s="6">
        <v>45170</v>
      </c>
      <c r="E278" s="9">
        <v>0.34444444444444444</v>
      </c>
      <c r="F278" s="11" t="s">
        <v>14</v>
      </c>
      <c r="G278" s="1" t="s">
        <v>116</v>
      </c>
      <c r="H278" s="11" t="s">
        <v>34</v>
      </c>
      <c r="I278" s="1" t="s">
        <v>35</v>
      </c>
      <c r="J278" s="1">
        <v>149</v>
      </c>
      <c r="K278" s="1">
        <v>26</v>
      </c>
      <c r="L278" s="1" t="s">
        <v>30</v>
      </c>
      <c r="M278" s="1" t="s">
        <v>19</v>
      </c>
      <c r="N278" s="1" t="s">
        <v>20</v>
      </c>
      <c r="O278" s="1" t="s">
        <v>21</v>
      </c>
      <c r="P278" s="6">
        <v>45170</v>
      </c>
      <c r="Q278" s="10">
        <v>0.10625</v>
      </c>
    </row>
    <row r="279" spans="1:17" x14ac:dyDescent="0.35">
      <c r="A279" s="1">
        <v>1278</v>
      </c>
      <c r="B279" s="1" t="s">
        <v>420</v>
      </c>
      <c r="C279" s="1" t="s">
        <v>150</v>
      </c>
      <c r="D279" s="6">
        <v>45177</v>
      </c>
      <c r="E279" s="9">
        <v>0.52847222222222223</v>
      </c>
      <c r="F279" s="11" t="s">
        <v>14</v>
      </c>
      <c r="G279" s="1" t="s">
        <v>45</v>
      </c>
      <c r="H279" s="11" t="s">
        <v>34</v>
      </c>
      <c r="I279" s="1" t="s">
        <v>24</v>
      </c>
      <c r="J279" s="1">
        <v>106</v>
      </c>
      <c r="K279" s="1">
        <v>2</v>
      </c>
      <c r="L279" s="1" t="s">
        <v>30</v>
      </c>
      <c r="M279" s="1" t="s">
        <v>40</v>
      </c>
      <c r="N279" s="1" t="s">
        <v>36</v>
      </c>
      <c r="O279" s="1" t="s">
        <v>37</v>
      </c>
      <c r="P279" s="6">
        <v>45170</v>
      </c>
      <c r="Q279" s="10">
        <v>0.35555555555555557</v>
      </c>
    </row>
    <row r="280" spans="1:17" x14ac:dyDescent="0.35">
      <c r="A280" s="1">
        <v>1279</v>
      </c>
      <c r="B280" s="1" t="s">
        <v>421</v>
      </c>
      <c r="C280" s="1" t="s">
        <v>150</v>
      </c>
      <c r="D280" s="6">
        <v>45177</v>
      </c>
      <c r="E280" s="9">
        <v>0.11805555555555555</v>
      </c>
      <c r="F280" s="11" t="s">
        <v>38</v>
      </c>
      <c r="G280" s="1" t="s">
        <v>88</v>
      </c>
      <c r="H280" s="11" t="s">
        <v>23</v>
      </c>
      <c r="I280" s="1" t="s">
        <v>47</v>
      </c>
      <c r="J280" s="1">
        <v>227</v>
      </c>
      <c r="K280" s="1">
        <v>1</v>
      </c>
      <c r="L280" s="1" t="s">
        <v>25</v>
      </c>
      <c r="M280" s="1" t="s">
        <v>43</v>
      </c>
      <c r="N280" s="1" t="s">
        <v>36</v>
      </c>
      <c r="O280" s="1" t="s">
        <v>37</v>
      </c>
      <c r="P280" s="6">
        <v>45170</v>
      </c>
      <c r="Q280" s="10">
        <v>9.6527777777777782E-2</v>
      </c>
    </row>
    <row r="281" spans="1:17" x14ac:dyDescent="0.35">
      <c r="A281" s="1">
        <v>1280</v>
      </c>
      <c r="B281" s="1" t="s">
        <v>422</v>
      </c>
      <c r="C281" s="1" t="s">
        <v>154</v>
      </c>
      <c r="D281" s="6">
        <v>45171</v>
      </c>
      <c r="E281" s="9">
        <v>0.48680555555555555</v>
      </c>
      <c r="F281" s="11" t="s">
        <v>14</v>
      </c>
      <c r="G281" s="1" t="s">
        <v>135</v>
      </c>
      <c r="H281" s="11" t="s">
        <v>23</v>
      </c>
      <c r="I281" s="1" t="s">
        <v>29</v>
      </c>
      <c r="J281" s="1">
        <v>98</v>
      </c>
      <c r="K281" s="1">
        <v>25</v>
      </c>
      <c r="L281" s="1" t="s">
        <v>18</v>
      </c>
      <c r="M281" s="1" t="s">
        <v>40</v>
      </c>
      <c r="N281" s="1" t="s">
        <v>36</v>
      </c>
      <c r="O281" s="1" t="s">
        <v>37</v>
      </c>
      <c r="P281" s="6">
        <v>45170</v>
      </c>
      <c r="Q281" s="10">
        <v>9.3055555555555558E-2</v>
      </c>
    </row>
    <row r="282" spans="1:17" x14ac:dyDescent="0.35">
      <c r="A282" s="1">
        <v>1281</v>
      </c>
      <c r="B282" s="1" t="s">
        <v>423</v>
      </c>
      <c r="C282" s="1" t="s">
        <v>167</v>
      </c>
      <c r="D282" s="6">
        <v>45177</v>
      </c>
      <c r="E282" s="9">
        <v>0.47847222222222224</v>
      </c>
      <c r="F282" s="11" t="s">
        <v>38</v>
      </c>
      <c r="G282" s="1" t="s">
        <v>124</v>
      </c>
      <c r="H282" s="11" t="s">
        <v>34</v>
      </c>
      <c r="I282" s="1" t="s">
        <v>17</v>
      </c>
      <c r="J282" s="1">
        <v>220</v>
      </c>
      <c r="K282" s="1">
        <v>27</v>
      </c>
      <c r="L282" s="1" t="s">
        <v>18</v>
      </c>
      <c r="M282" s="1" t="s">
        <v>40</v>
      </c>
      <c r="N282" s="1" t="s">
        <v>27</v>
      </c>
      <c r="O282" s="1" t="s">
        <v>41</v>
      </c>
      <c r="P282" s="6">
        <v>45170</v>
      </c>
      <c r="Q282" s="10">
        <v>0.19652777777777777</v>
      </c>
    </row>
    <row r="283" spans="1:17" x14ac:dyDescent="0.35">
      <c r="A283" s="1">
        <v>1282</v>
      </c>
      <c r="B283" s="1" t="s">
        <v>424</v>
      </c>
      <c r="C283" s="1" t="s">
        <v>154</v>
      </c>
      <c r="D283" s="6">
        <v>45176</v>
      </c>
      <c r="E283" s="9">
        <v>0.41111111111111109</v>
      </c>
      <c r="F283" s="11" t="s">
        <v>38</v>
      </c>
      <c r="G283" s="1" t="s">
        <v>98</v>
      </c>
      <c r="H283" s="11" t="s">
        <v>34</v>
      </c>
      <c r="I283" s="1" t="s">
        <v>17</v>
      </c>
      <c r="J283" s="1">
        <v>102</v>
      </c>
      <c r="K283" s="1">
        <v>3</v>
      </c>
      <c r="L283" s="1" t="s">
        <v>18</v>
      </c>
      <c r="M283" s="1" t="s">
        <v>19</v>
      </c>
      <c r="N283" s="1" t="s">
        <v>20</v>
      </c>
      <c r="O283" s="1" t="s">
        <v>37</v>
      </c>
      <c r="P283" s="6">
        <v>45170</v>
      </c>
      <c r="Q283" s="10">
        <v>9.2361111111111116E-2</v>
      </c>
    </row>
    <row r="284" spans="1:17" x14ac:dyDescent="0.35">
      <c r="A284" s="1">
        <v>1283</v>
      </c>
      <c r="B284" s="1" t="s">
        <v>425</v>
      </c>
      <c r="C284" s="1" t="s">
        <v>156</v>
      </c>
      <c r="D284" s="6">
        <v>45174</v>
      </c>
      <c r="E284" s="9">
        <v>0.10972222222222222</v>
      </c>
      <c r="F284" s="11" t="s">
        <v>14</v>
      </c>
      <c r="G284" s="1" t="s">
        <v>45</v>
      </c>
      <c r="H284" s="11" t="s">
        <v>16</v>
      </c>
      <c r="I284" s="1" t="s">
        <v>17</v>
      </c>
      <c r="J284" s="1">
        <v>60</v>
      </c>
      <c r="K284" s="1">
        <v>21</v>
      </c>
      <c r="L284" s="1" t="s">
        <v>30</v>
      </c>
      <c r="M284" s="1" t="s">
        <v>40</v>
      </c>
      <c r="N284" s="1" t="s">
        <v>27</v>
      </c>
      <c r="O284" s="1" t="s">
        <v>21</v>
      </c>
      <c r="P284" s="6">
        <v>45170</v>
      </c>
      <c r="Q284" s="10">
        <v>0.19791666666666666</v>
      </c>
    </row>
    <row r="285" spans="1:17" x14ac:dyDescent="0.35">
      <c r="A285" s="1">
        <v>1284</v>
      </c>
      <c r="B285" s="1" t="s">
        <v>426</v>
      </c>
      <c r="C285" s="1" t="s">
        <v>156</v>
      </c>
      <c r="D285" s="6">
        <v>45176</v>
      </c>
      <c r="E285" s="9">
        <v>0.39305555555555555</v>
      </c>
      <c r="F285" s="11" t="s">
        <v>14</v>
      </c>
      <c r="G285" s="1" t="s">
        <v>80</v>
      </c>
      <c r="H285" s="11" t="s">
        <v>16</v>
      </c>
      <c r="I285" s="1" t="s">
        <v>17</v>
      </c>
      <c r="J285" s="1">
        <v>199</v>
      </c>
      <c r="K285" s="1">
        <v>29</v>
      </c>
      <c r="L285" s="1" t="s">
        <v>18</v>
      </c>
      <c r="M285" s="1" t="s">
        <v>40</v>
      </c>
      <c r="N285" s="1" t="s">
        <v>20</v>
      </c>
      <c r="O285" s="1" t="s">
        <v>21</v>
      </c>
      <c r="P285" s="6">
        <v>45170</v>
      </c>
      <c r="Q285" s="10">
        <v>0.10833333333333334</v>
      </c>
    </row>
    <row r="286" spans="1:17" x14ac:dyDescent="0.35">
      <c r="A286" s="1">
        <v>1285</v>
      </c>
      <c r="B286" s="1" t="s">
        <v>427</v>
      </c>
      <c r="C286" s="1" t="s">
        <v>154</v>
      </c>
      <c r="D286" s="6">
        <v>45173</v>
      </c>
      <c r="E286" s="9">
        <v>0.38124999999999998</v>
      </c>
      <c r="F286" s="11" t="s">
        <v>14</v>
      </c>
      <c r="G286" s="1" t="s">
        <v>134</v>
      </c>
      <c r="H286" s="11" t="s">
        <v>23</v>
      </c>
      <c r="I286" s="1" t="s">
        <v>35</v>
      </c>
      <c r="J286" s="1">
        <v>159</v>
      </c>
      <c r="K286" s="1">
        <v>6</v>
      </c>
      <c r="L286" s="1" t="s">
        <v>25</v>
      </c>
      <c r="M286" s="1" t="s">
        <v>40</v>
      </c>
      <c r="N286" s="1" t="s">
        <v>27</v>
      </c>
      <c r="O286" s="1" t="s">
        <v>21</v>
      </c>
      <c r="P286" s="6">
        <v>45170</v>
      </c>
      <c r="Q286" s="10">
        <v>0.10208333333333333</v>
      </c>
    </row>
    <row r="287" spans="1:17" x14ac:dyDescent="0.35">
      <c r="A287" s="1">
        <v>1286</v>
      </c>
      <c r="B287" s="1" t="s">
        <v>428</v>
      </c>
      <c r="C287" s="1" t="s">
        <v>167</v>
      </c>
      <c r="D287" s="6">
        <v>45170</v>
      </c>
      <c r="E287" s="9">
        <v>0.13750000000000001</v>
      </c>
      <c r="F287" s="11" t="s">
        <v>38</v>
      </c>
      <c r="G287" s="1" t="s">
        <v>117</v>
      </c>
      <c r="H287" s="11" t="s">
        <v>23</v>
      </c>
      <c r="I287" s="1" t="s">
        <v>47</v>
      </c>
      <c r="J287" s="1">
        <v>104</v>
      </c>
      <c r="K287" s="1">
        <v>22</v>
      </c>
      <c r="L287" s="1" t="s">
        <v>30</v>
      </c>
      <c r="M287" s="1" t="s">
        <v>19</v>
      </c>
      <c r="N287" s="1" t="s">
        <v>20</v>
      </c>
      <c r="O287" s="1" t="s">
        <v>21</v>
      </c>
      <c r="P287" s="6">
        <v>45170</v>
      </c>
      <c r="Q287" s="10">
        <v>5.347222222222222E-2</v>
      </c>
    </row>
    <row r="288" spans="1:17" x14ac:dyDescent="0.35">
      <c r="A288" s="1">
        <v>1287</v>
      </c>
      <c r="B288" s="1" t="s">
        <v>429</v>
      </c>
      <c r="C288" s="1" t="s">
        <v>154</v>
      </c>
      <c r="D288" s="6">
        <v>45174</v>
      </c>
      <c r="E288" s="9">
        <v>0.14583333333333334</v>
      </c>
      <c r="F288" s="11" t="s">
        <v>38</v>
      </c>
      <c r="G288" s="1" t="s">
        <v>81</v>
      </c>
      <c r="H288" s="11" t="s">
        <v>16</v>
      </c>
      <c r="I288" s="1" t="s">
        <v>17</v>
      </c>
      <c r="J288" s="1">
        <v>205</v>
      </c>
      <c r="K288" s="1">
        <v>18</v>
      </c>
      <c r="L288" s="1" t="s">
        <v>25</v>
      </c>
      <c r="M288" s="1" t="s">
        <v>43</v>
      </c>
      <c r="N288" s="1" t="s">
        <v>36</v>
      </c>
      <c r="O288" s="1" t="s">
        <v>37</v>
      </c>
      <c r="P288" s="6">
        <v>45170</v>
      </c>
      <c r="Q288" s="10">
        <v>0.5395833333333333</v>
      </c>
    </row>
    <row r="289" spans="1:17" x14ac:dyDescent="0.35">
      <c r="A289" s="1">
        <v>1288</v>
      </c>
      <c r="B289" s="1" t="s">
        <v>430</v>
      </c>
      <c r="C289" s="1" t="s">
        <v>154</v>
      </c>
      <c r="D289" s="6">
        <v>45172</v>
      </c>
      <c r="E289" s="9">
        <v>0.46805555555555556</v>
      </c>
      <c r="F289" s="11" t="s">
        <v>38</v>
      </c>
      <c r="G289" s="1" t="s">
        <v>133</v>
      </c>
      <c r="H289" s="11" t="s">
        <v>16</v>
      </c>
      <c r="I289" s="1" t="s">
        <v>47</v>
      </c>
      <c r="J289" s="1">
        <v>125</v>
      </c>
      <c r="K289" s="1">
        <v>24</v>
      </c>
      <c r="L289" s="1" t="s">
        <v>30</v>
      </c>
      <c r="M289" s="1" t="s">
        <v>19</v>
      </c>
      <c r="N289" s="1" t="s">
        <v>27</v>
      </c>
      <c r="O289" s="1" t="s">
        <v>21</v>
      </c>
      <c r="P289" s="6">
        <v>45170</v>
      </c>
      <c r="Q289" s="10">
        <v>0.5</v>
      </c>
    </row>
    <row r="290" spans="1:17" x14ac:dyDescent="0.35">
      <c r="A290" s="1">
        <v>1289</v>
      </c>
      <c r="B290" s="1" t="s">
        <v>431</v>
      </c>
      <c r="C290" s="1" t="s">
        <v>154</v>
      </c>
      <c r="D290" s="6">
        <v>45172</v>
      </c>
      <c r="E290" s="9">
        <v>6.0416666666666667E-2</v>
      </c>
      <c r="F290" s="11" t="s">
        <v>38</v>
      </c>
      <c r="G290" s="1" t="s">
        <v>31</v>
      </c>
      <c r="H290" s="11" t="s">
        <v>23</v>
      </c>
      <c r="I290" s="1" t="s">
        <v>47</v>
      </c>
      <c r="J290" s="1">
        <v>145</v>
      </c>
      <c r="K290" s="1">
        <v>13</v>
      </c>
      <c r="L290" s="1" t="s">
        <v>25</v>
      </c>
      <c r="M290" s="1" t="s">
        <v>43</v>
      </c>
      <c r="N290" s="1" t="s">
        <v>27</v>
      </c>
      <c r="O290" s="1" t="s">
        <v>41</v>
      </c>
      <c r="P290" s="6">
        <v>45170</v>
      </c>
      <c r="Q290" s="10">
        <v>0.37291666666666667</v>
      </c>
    </row>
    <row r="291" spans="1:17" x14ac:dyDescent="0.35">
      <c r="A291" s="1">
        <v>1290</v>
      </c>
      <c r="B291" s="1" t="s">
        <v>432</v>
      </c>
      <c r="C291" s="1" t="s">
        <v>156</v>
      </c>
      <c r="D291" s="6">
        <v>45174</v>
      </c>
      <c r="E291" s="9">
        <v>0.4909722222222222</v>
      </c>
      <c r="F291" s="11" t="s">
        <v>14</v>
      </c>
      <c r="G291" s="1" t="s">
        <v>97</v>
      </c>
      <c r="H291" s="11" t="s">
        <v>16</v>
      </c>
      <c r="I291" s="1" t="s">
        <v>47</v>
      </c>
      <c r="J291" s="1">
        <v>193</v>
      </c>
      <c r="K291" s="1">
        <v>26</v>
      </c>
      <c r="L291" s="1" t="s">
        <v>18</v>
      </c>
      <c r="M291" s="1" t="s">
        <v>26</v>
      </c>
      <c r="N291" s="1" t="s">
        <v>36</v>
      </c>
      <c r="O291" s="1" t="s">
        <v>21</v>
      </c>
      <c r="P291" s="6">
        <v>45170</v>
      </c>
      <c r="Q291" s="10">
        <v>0.16250000000000001</v>
      </c>
    </row>
    <row r="292" spans="1:17" x14ac:dyDescent="0.35">
      <c r="A292" s="1">
        <v>1291</v>
      </c>
      <c r="B292" s="1" t="s">
        <v>433</v>
      </c>
      <c r="C292" s="1" t="s">
        <v>154</v>
      </c>
      <c r="D292" s="6">
        <v>45177</v>
      </c>
      <c r="E292" s="9">
        <v>0.40208333333333335</v>
      </c>
      <c r="F292" s="11" t="s">
        <v>14</v>
      </c>
      <c r="G292" s="1" t="s">
        <v>123</v>
      </c>
      <c r="H292" s="11" t="s">
        <v>23</v>
      </c>
      <c r="I292" s="1" t="s">
        <v>47</v>
      </c>
      <c r="J292" s="1">
        <v>161</v>
      </c>
      <c r="K292" s="1">
        <v>11</v>
      </c>
      <c r="L292" s="1" t="s">
        <v>30</v>
      </c>
      <c r="M292" s="1" t="s">
        <v>43</v>
      </c>
      <c r="N292" s="1" t="s">
        <v>27</v>
      </c>
      <c r="O292" s="1" t="s">
        <v>37</v>
      </c>
      <c r="P292" s="6">
        <v>45170</v>
      </c>
      <c r="Q292" s="10">
        <v>0.14166666666666666</v>
      </c>
    </row>
    <row r="293" spans="1:17" x14ac:dyDescent="0.35">
      <c r="A293" s="1">
        <v>1292</v>
      </c>
      <c r="B293" s="1" t="s">
        <v>434</v>
      </c>
      <c r="C293" s="1" t="s">
        <v>154</v>
      </c>
      <c r="D293" s="6">
        <v>45174</v>
      </c>
      <c r="E293" s="9">
        <v>0.33611111111111114</v>
      </c>
      <c r="F293" s="11" t="s">
        <v>14</v>
      </c>
      <c r="G293" s="1" t="s">
        <v>98</v>
      </c>
      <c r="H293" s="11" t="s">
        <v>16</v>
      </c>
      <c r="I293" s="1" t="s">
        <v>35</v>
      </c>
      <c r="J293" s="1">
        <v>163</v>
      </c>
      <c r="K293" s="1">
        <v>0</v>
      </c>
      <c r="L293" s="1" t="s">
        <v>18</v>
      </c>
      <c r="M293" s="1" t="s">
        <v>43</v>
      </c>
      <c r="N293" s="1" t="s">
        <v>36</v>
      </c>
      <c r="O293" s="1" t="s">
        <v>21</v>
      </c>
      <c r="P293" s="6">
        <v>45170</v>
      </c>
      <c r="Q293" s="10">
        <v>0.45902777777777776</v>
      </c>
    </row>
    <row r="294" spans="1:17" x14ac:dyDescent="0.35">
      <c r="A294" s="1">
        <v>1293</v>
      </c>
      <c r="B294" s="1" t="s">
        <v>435</v>
      </c>
      <c r="C294" s="1" t="s">
        <v>154</v>
      </c>
      <c r="D294" s="6">
        <v>45176</v>
      </c>
      <c r="E294" s="9">
        <v>0.45555555555555555</v>
      </c>
      <c r="F294" s="11" t="s">
        <v>14</v>
      </c>
      <c r="G294" s="1" t="s">
        <v>44</v>
      </c>
      <c r="H294" s="11" t="s">
        <v>23</v>
      </c>
      <c r="I294" s="1" t="s">
        <v>47</v>
      </c>
      <c r="J294" s="1">
        <v>236</v>
      </c>
      <c r="K294" s="1">
        <v>6</v>
      </c>
      <c r="L294" s="1" t="s">
        <v>30</v>
      </c>
      <c r="M294" s="1" t="s">
        <v>40</v>
      </c>
      <c r="N294" s="1" t="s">
        <v>27</v>
      </c>
      <c r="O294" s="1" t="s">
        <v>21</v>
      </c>
      <c r="P294" s="6">
        <v>45170</v>
      </c>
      <c r="Q294" s="10">
        <v>0.35138888888888886</v>
      </c>
    </row>
    <row r="295" spans="1:17" x14ac:dyDescent="0.35">
      <c r="A295" s="1">
        <v>1294</v>
      </c>
      <c r="B295" s="1" t="s">
        <v>436</v>
      </c>
      <c r="C295" s="1" t="s">
        <v>156</v>
      </c>
      <c r="D295" s="6">
        <v>45173</v>
      </c>
      <c r="E295" s="9">
        <v>0.41736111111111113</v>
      </c>
      <c r="F295" s="11" t="s">
        <v>38</v>
      </c>
      <c r="G295" s="1" t="s">
        <v>129</v>
      </c>
      <c r="H295" s="11" t="s">
        <v>16</v>
      </c>
      <c r="I295" s="1" t="s">
        <v>29</v>
      </c>
      <c r="J295" s="1">
        <v>77</v>
      </c>
      <c r="K295" s="1">
        <v>8</v>
      </c>
      <c r="L295" s="1" t="s">
        <v>18</v>
      </c>
      <c r="M295" s="1" t="s">
        <v>43</v>
      </c>
      <c r="N295" s="1" t="s">
        <v>20</v>
      </c>
      <c r="O295" s="1" t="s">
        <v>21</v>
      </c>
      <c r="P295" s="6">
        <v>45170</v>
      </c>
      <c r="Q295" s="10">
        <v>0.11527777777777778</v>
      </c>
    </row>
    <row r="296" spans="1:17" x14ac:dyDescent="0.35">
      <c r="A296" s="1">
        <v>1295</v>
      </c>
      <c r="B296" s="1" t="s">
        <v>437</v>
      </c>
      <c r="C296" s="1" t="s">
        <v>156</v>
      </c>
      <c r="D296" s="6">
        <v>45177</v>
      </c>
      <c r="E296" s="9">
        <v>0.12708333333333333</v>
      </c>
      <c r="F296" s="11" t="s">
        <v>14</v>
      </c>
      <c r="G296" s="1" t="s">
        <v>130</v>
      </c>
      <c r="H296" s="11" t="s">
        <v>16</v>
      </c>
      <c r="I296" s="1" t="s">
        <v>47</v>
      </c>
      <c r="J296" s="1">
        <v>99</v>
      </c>
      <c r="K296" s="1">
        <v>12</v>
      </c>
      <c r="L296" s="1" t="s">
        <v>25</v>
      </c>
      <c r="M296" s="1" t="s">
        <v>40</v>
      </c>
      <c r="N296" s="1" t="s">
        <v>36</v>
      </c>
      <c r="O296" s="1" t="s">
        <v>37</v>
      </c>
      <c r="P296" s="6">
        <v>45170</v>
      </c>
      <c r="Q296" s="10">
        <v>0.5180555555555556</v>
      </c>
    </row>
    <row r="297" spans="1:17" x14ac:dyDescent="0.35">
      <c r="A297" s="1">
        <v>1296</v>
      </c>
      <c r="B297" s="1" t="s">
        <v>438</v>
      </c>
      <c r="C297" s="1" t="s">
        <v>154</v>
      </c>
      <c r="D297" s="6">
        <v>45172</v>
      </c>
      <c r="E297" s="9">
        <v>0.20416666666666666</v>
      </c>
      <c r="F297" s="11" t="s">
        <v>14</v>
      </c>
      <c r="G297" s="1" t="s">
        <v>133</v>
      </c>
      <c r="H297" s="11" t="s">
        <v>23</v>
      </c>
      <c r="I297" s="1" t="s">
        <v>17</v>
      </c>
      <c r="J297" s="1">
        <v>177</v>
      </c>
      <c r="K297" s="1">
        <v>25</v>
      </c>
      <c r="L297" s="1" t="s">
        <v>25</v>
      </c>
      <c r="M297" s="1" t="s">
        <v>26</v>
      </c>
      <c r="N297" s="1" t="s">
        <v>20</v>
      </c>
      <c r="O297" s="1" t="s">
        <v>41</v>
      </c>
      <c r="P297" s="6">
        <v>45170</v>
      </c>
      <c r="Q297" s="10">
        <v>0.46388888888888891</v>
      </c>
    </row>
    <row r="298" spans="1:17" x14ac:dyDescent="0.35">
      <c r="A298" s="1">
        <v>1297</v>
      </c>
      <c r="B298" s="1" t="s">
        <v>439</v>
      </c>
      <c r="C298" s="1" t="s">
        <v>167</v>
      </c>
      <c r="D298" s="6">
        <v>45176</v>
      </c>
      <c r="E298" s="9">
        <v>0.37847222222222221</v>
      </c>
      <c r="F298" s="11" t="s">
        <v>38</v>
      </c>
      <c r="G298" s="1" t="s">
        <v>114</v>
      </c>
      <c r="H298" s="11" t="s">
        <v>23</v>
      </c>
      <c r="I298" s="1" t="s">
        <v>29</v>
      </c>
      <c r="J298" s="1">
        <v>175</v>
      </c>
      <c r="K298" s="1">
        <v>0</v>
      </c>
      <c r="L298" s="1" t="s">
        <v>25</v>
      </c>
      <c r="M298" s="1" t="s">
        <v>43</v>
      </c>
      <c r="N298" s="1" t="s">
        <v>36</v>
      </c>
      <c r="O298" s="1" t="s">
        <v>21</v>
      </c>
      <c r="P298" s="6">
        <v>45170</v>
      </c>
      <c r="Q298" s="10">
        <v>5.1388888888888887E-2</v>
      </c>
    </row>
    <row r="299" spans="1:17" x14ac:dyDescent="0.35">
      <c r="A299" s="1">
        <v>1298</v>
      </c>
      <c r="B299" s="1" t="s">
        <v>440</v>
      </c>
      <c r="C299" s="1" t="s">
        <v>159</v>
      </c>
      <c r="D299" s="6">
        <v>45172</v>
      </c>
      <c r="E299" s="9">
        <v>0.37013888888888891</v>
      </c>
      <c r="F299" s="11" t="s">
        <v>38</v>
      </c>
      <c r="G299" s="1" t="s">
        <v>60</v>
      </c>
      <c r="H299" s="11" t="s">
        <v>16</v>
      </c>
      <c r="I299" s="1" t="s">
        <v>47</v>
      </c>
      <c r="J299" s="1">
        <v>155</v>
      </c>
      <c r="K299" s="1">
        <v>3</v>
      </c>
      <c r="L299" s="1" t="s">
        <v>25</v>
      </c>
      <c r="M299" s="1" t="s">
        <v>26</v>
      </c>
      <c r="N299" s="1" t="s">
        <v>27</v>
      </c>
      <c r="O299" s="1" t="s">
        <v>41</v>
      </c>
      <c r="P299" s="6">
        <v>45170</v>
      </c>
      <c r="Q299" s="10">
        <v>0.53680555555555554</v>
      </c>
    </row>
    <row r="300" spans="1:17" x14ac:dyDescent="0.35">
      <c r="A300" s="1">
        <v>1299</v>
      </c>
      <c r="B300" s="1" t="s">
        <v>441</v>
      </c>
      <c r="C300" s="1" t="s">
        <v>156</v>
      </c>
      <c r="D300" s="6">
        <v>45174</v>
      </c>
      <c r="E300" s="9">
        <v>0.3611111111111111</v>
      </c>
      <c r="F300" s="11" t="s">
        <v>14</v>
      </c>
      <c r="G300" s="1" t="s">
        <v>60</v>
      </c>
      <c r="H300" s="11" t="s">
        <v>34</v>
      </c>
      <c r="I300" s="1" t="s">
        <v>24</v>
      </c>
      <c r="J300" s="1">
        <v>153</v>
      </c>
      <c r="K300" s="1">
        <v>2</v>
      </c>
      <c r="L300" s="1" t="s">
        <v>25</v>
      </c>
      <c r="M300" s="1" t="s">
        <v>40</v>
      </c>
      <c r="N300" s="1" t="s">
        <v>27</v>
      </c>
      <c r="O300" s="1" t="s">
        <v>21</v>
      </c>
      <c r="P300" s="6">
        <v>45170</v>
      </c>
      <c r="Q300" s="10">
        <v>0.21944444444444444</v>
      </c>
    </row>
    <row r="301" spans="1:17" x14ac:dyDescent="0.35">
      <c r="A301" s="1">
        <v>1300</v>
      </c>
      <c r="B301" s="1" t="s">
        <v>442</v>
      </c>
      <c r="C301" s="1" t="s">
        <v>167</v>
      </c>
      <c r="D301" s="6">
        <v>45171</v>
      </c>
      <c r="E301" s="9">
        <v>0.41249999999999998</v>
      </c>
      <c r="F301" s="11" t="s">
        <v>38</v>
      </c>
      <c r="G301" s="1" t="s">
        <v>33</v>
      </c>
      <c r="H301" s="11" t="s">
        <v>16</v>
      </c>
      <c r="I301" s="1" t="s">
        <v>17</v>
      </c>
      <c r="J301" s="1">
        <v>178</v>
      </c>
      <c r="K301" s="1">
        <v>29</v>
      </c>
      <c r="L301" s="1" t="s">
        <v>18</v>
      </c>
      <c r="M301" s="1" t="s">
        <v>43</v>
      </c>
      <c r="N301" s="1" t="s">
        <v>20</v>
      </c>
      <c r="O301" s="1" t="s">
        <v>41</v>
      </c>
      <c r="P301" s="6">
        <v>45170</v>
      </c>
      <c r="Q301" s="10">
        <v>0.17847222222222223</v>
      </c>
    </row>
    <row r="302" spans="1:17" x14ac:dyDescent="0.35">
      <c r="A302" s="1">
        <v>1301</v>
      </c>
      <c r="B302" s="1" t="s">
        <v>443</v>
      </c>
      <c r="C302" s="1" t="s">
        <v>154</v>
      </c>
      <c r="D302" s="6">
        <v>45177</v>
      </c>
      <c r="E302" s="9">
        <v>0.47430555555555554</v>
      </c>
      <c r="F302" s="11" t="s">
        <v>14</v>
      </c>
      <c r="G302" s="1" t="s">
        <v>68</v>
      </c>
      <c r="H302" s="11" t="s">
        <v>23</v>
      </c>
      <c r="I302" s="1" t="s">
        <v>24</v>
      </c>
      <c r="J302" s="1">
        <v>178</v>
      </c>
      <c r="K302" s="1">
        <v>11</v>
      </c>
      <c r="L302" s="1" t="s">
        <v>25</v>
      </c>
      <c r="M302" s="1" t="s">
        <v>26</v>
      </c>
      <c r="N302" s="1" t="s">
        <v>20</v>
      </c>
      <c r="O302" s="1" t="s">
        <v>21</v>
      </c>
      <c r="P302" s="6">
        <v>45170</v>
      </c>
      <c r="Q302" s="10">
        <v>0.375</v>
      </c>
    </row>
    <row r="303" spans="1:17" x14ac:dyDescent="0.35">
      <c r="A303" s="1">
        <v>1302</v>
      </c>
      <c r="B303" s="1" t="s">
        <v>444</v>
      </c>
      <c r="C303" s="1" t="s">
        <v>154</v>
      </c>
      <c r="D303" s="6">
        <v>45171</v>
      </c>
      <c r="E303" s="9">
        <v>0.45624999999999999</v>
      </c>
      <c r="F303" s="11" t="s">
        <v>38</v>
      </c>
      <c r="G303" s="1" t="s">
        <v>114</v>
      </c>
      <c r="H303" s="11" t="s">
        <v>23</v>
      </c>
      <c r="I303" s="1" t="s">
        <v>35</v>
      </c>
      <c r="J303" s="1">
        <v>237</v>
      </c>
      <c r="K303" s="1">
        <v>1</v>
      </c>
      <c r="L303" s="1" t="s">
        <v>25</v>
      </c>
      <c r="M303" s="1" t="s">
        <v>19</v>
      </c>
      <c r="N303" s="1" t="s">
        <v>36</v>
      </c>
      <c r="O303" s="1" t="s">
        <v>21</v>
      </c>
      <c r="P303" s="6">
        <v>45170</v>
      </c>
      <c r="Q303" s="10">
        <v>0.48958333333333331</v>
      </c>
    </row>
    <row r="304" spans="1:17" x14ac:dyDescent="0.35">
      <c r="A304" s="1">
        <v>1303</v>
      </c>
      <c r="B304" s="1" t="s">
        <v>445</v>
      </c>
      <c r="C304" s="1" t="s">
        <v>154</v>
      </c>
      <c r="D304" s="6">
        <v>45170</v>
      </c>
      <c r="E304" s="9">
        <v>0.39444444444444443</v>
      </c>
      <c r="F304" s="11" t="s">
        <v>38</v>
      </c>
      <c r="G304" s="1" t="s">
        <v>108</v>
      </c>
      <c r="H304" s="11" t="s">
        <v>34</v>
      </c>
      <c r="I304" s="1" t="s">
        <v>17</v>
      </c>
      <c r="J304" s="1">
        <v>115</v>
      </c>
      <c r="K304" s="1">
        <v>17</v>
      </c>
      <c r="L304" s="1" t="s">
        <v>30</v>
      </c>
      <c r="M304" s="1" t="s">
        <v>19</v>
      </c>
      <c r="N304" s="1" t="s">
        <v>36</v>
      </c>
      <c r="O304" s="1" t="s">
        <v>21</v>
      </c>
      <c r="P304" s="6">
        <v>45170</v>
      </c>
      <c r="Q304" s="10">
        <v>0.14722222222222223</v>
      </c>
    </row>
    <row r="305" spans="1:17" x14ac:dyDescent="0.35">
      <c r="A305" s="1">
        <v>1304</v>
      </c>
      <c r="B305" s="1" t="s">
        <v>446</v>
      </c>
      <c r="C305" s="1" t="s">
        <v>167</v>
      </c>
      <c r="D305" s="6">
        <v>45174</v>
      </c>
      <c r="E305" s="9">
        <v>0.18888888888888888</v>
      </c>
      <c r="F305" s="11" t="s">
        <v>38</v>
      </c>
      <c r="G305" s="1" t="s">
        <v>128</v>
      </c>
      <c r="H305" s="11" t="s">
        <v>16</v>
      </c>
      <c r="I305" s="1" t="s">
        <v>17</v>
      </c>
      <c r="J305" s="1">
        <v>185</v>
      </c>
      <c r="K305" s="1">
        <v>5</v>
      </c>
      <c r="L305" s="1" t="s">
        <v>30</v>
      </c>
      <c r="M305" s="1" t="s">
        <v>19</v>
      </c>
      <c r="N305" s="1" t="s">
        <v>20</v>
      </c>
      <c r="O305" s="1" t="s">
        <v>37</v>
      </c>
      <c r="P305" s="6">
        <v>45170</v>
      </c>
      <c r="Q305" s="10">
        <v>0.10625</v>
      </c>
    </row>
    <row r="306" spans="1:17" x14ac:dyDescent="0.35">
      <c r="A306" s="1">
        <v>1305</v>
      </c>
      <c r="B306" s="1" t="s">
        <v>447</v>
      </c>
      <c r="C306" s="1" t="s">
        <v>159</v>
      </c>
      <c r="D306" s="6">
        <v>45171</v>
      </c>
      <c r="E306" s="9">
        <v>0.1673611111111111</v>
      </c>
      <c r="F306" s="11" t="s">
        <v>38</v>
      </c>
      <c r="G306" s="1" t="s">
        <v>39</v>
      </c>
      <c r="H306" s="11" t="s">
        <v>16</v>
      </c>
      <c r="I306" s="1" t="s">
        <v>47</v>
      </c>
      <c r="J306" s="1">
        <v>200</v>
      </c>
      <c r="K306" s="1">
        <v>2</v>
      </c>
      <c r="L306" s="1" t="s">
        <v>25</v>
      </c>
      <c r="M306" s="1" t="s">
        <v>26</v>
      </c>
      <c r="N306" s="1" t="s">
        <v>36</v>
      </c>
      <c r="O306" s="1" t="s">
        <v>21</v>
      </c>
      <c r="P306" s="6">
        <v>45170</v>
      </c>
      <c r="Q306" s="10">
        <v>0.50902777777777775</v>
      </c>
    </row>
    <row r="307" spans="1:17" x14ac:dyDescent="0.35">
      <c r="A307" s="1">
        <v>1306</v>
      </c>
      <c r="B307" s="1" t="s">
        <v>448</v>
      </c>
      <c r="C307" s="1" t="s">
        <v>154</v>
      </c>
      <c r="D307" s="6">
        <v>45176</v>
      </c>
      <c r="E307" s="9">
        <v>0.2076388888888889</v>
      </c>
      <c r="F307" s="11" t="s">
        <v>38</v>
      </c>
      <c r="G307" s="1" t="s">
        <v>115</v>
      </c>
      <c r="H307" s="11" t="s">
        <v>16</v>
      </c>
      <c r="I307" s="1" t="s">
        <v>24</v>
      </c>
      <c r="J307" s="1">
        <v>171</v>
      </c>
      <c r="K307" s="1">
        <v>15</v>
      </c>
      <c r="L307" s="1" t="s">
        <v>25</v>
      </c>
      <c r="M307" s="1" t="s">
        <v>43</v>
      </c>
      <c r="N307" s="1" t="s">
        <v>20</v>
      </c>
      <c r="O307" s="1" t="s">
        <v>21</v>
      </c>
      <c r="P307" s="6">
        <v>45170</v>
      </c>
      <c r="Q307" s="10">
        <v>0.16458333333333333</v>
      </c>
    </row>
    <row r="308" spans="1:17" x14ac:dyDescent="0.35">
      <c r="A308" s="1">
        <v>1307</v>
      </c>
      <c r="B308" s="1" t="s">
        <v>449</v>
      </c>
      <c r="C308" s="1" t="s">
        <v>156</v>
      </c>
      <c r="D308" s="6">
        <v>45172</v>
      </c>
      <c r="E308" s="9">
        <v>0.5131944444444444</v>
      </c>
      <c r="F308" s="11" t="s">
        <v>38</v>
      </c>
      <c r="G308" s="1" t="s">
        <v>78</v>
      </c>
      <c r="H308" s="11" t="s">
        <v>34</v>
      </c>
      <c r="I308" s="1" t="s">
        <v>47</v>
      </c>
      <c r="J308" s="1">
        <v>164</v>
      </c>
      <c r="K308" s="1">
        <v>3</v>
      </c>
      <c r="L308" s="1" t="s">
        <v>30</v>
      </c>
      <c r="M308" s="1" t="s">
        <v>19</v>
      </c>
      <c r="N308" s="1" t="s">
        <v>36</v>
      </c>
      <c r="O308" s="1" t="s">
        <v>37</v>
      </c>
      <c r="P308" s="6">
        <v>45170</v>
      </c>
      <c r="Q308" s="10">
        <v>0.39513888888888887</v>
      </c>
    </row>
    <row r="309" spans="1:17" x14ac:dyDescent="0.35">
      <c r="A309" s="1">
        <v>1308</v>
      </c>
      <c r="B309" s="1" t="s">
        <v>450</v>
      </c>
      <c r="C309" s="1" t="s">
        <v>154</v>
      </c>
      <c r="D309" s="6">
        <v>45171</v>
      </c>
      <c r="E309" s="9">
        <v>0.45</v>
      </c>
      <c r="F309" s="11" t="s">
        <v>14</v>
      </c>
      <c r="G309" s="1" t="s">
        <v>56</v>
      </c>
      <c r="H309" s="11" t="s">
        <v>34</v>
      </c>
      <c r="I309" s="1" t="s">
        <v>35</v>
      </c>
      <c r="J309" s="1">
        <v>62</v>
      </c>
      <c r="K309" s="1">
        <v>1</v>
      </c>
      <c r="L309" s="1" t="s">
        <v>30</v>
      </c>
      <c r="M309" s="1" t="s">
        <v>40</v>
      </c>
      <c r="N309" s="1" t="s">
        <v>36</v>
      </c>
      <c r="O309" s="1" t="s">
        <v>37</v>
      </c>
      <c r="P309" s="6">
        <v>45170</v>
      </c>
      <c r="Q309" s="10">
        <v>0.48472222222222222</v>
      </c>
    </row>
    <row r="310" spans="1:17" x14ac:dyDescent="0.35">
      <c r="A310" s="1">
        <v>1309</v>
      </c>
      <c r="B310" s="1" t="s">
        <v>451</v>
      </c>
      <c r="C310" s="1" t="s">
        <v>154</v>
      </c>
      <c r="D310" s="6">
        <v>45175</v>
      </c>
      <c r="E310" s="9">
        <v>0.16388888888888889</v>
      </c>
      <c r="F310" s="11" t="s">
        <v>14</v>
      </c>
      <c r="G310" s="1" t="s">
        <v>95</v>
      </c>
      <c r="H310" s="11" t="s">
        <v>16</v>
      </c>
      <c r="I310" s="1" t="s">
        <v>35</v>
      </c>
      <c r="J310" s="1">
        <v>201</v>
      </c>
      <c r="K310" s="1">
        <v>11</v>
      </c>
      <c r="L310" s="1" t="s">
        <v>25</v>
      </c>
      <c r="M310" s="1" t="s">
        <v>19</v>
      </c>
      <c r="N310" s="1" t="s">
        <v>20</v>
      </c>
      <c r="O310" s="1" t="s">
        <v>21</v>
      </c>
      <c r="P310" s="6">
        <v>45170</v>
      </c>
      <c r="Q310" s="10">
        <v>0.39930555555555558</v>
      </c>
    </row>
    <row r="311" spans="1:17" x14ac:dyDescent="0.35">
      <c r="A311" s="1">
        <v>1310</v>
      </c>
      <c r="B311" s="1" t="s">
        <v>214</v>
      </c>
      <c r="C311" s="1" t="s">
        <v>167</v>
      </c>
      <c r="D311" s="6">
        <v>45173</v>
      </c>
      <c r="E311" s="9">
        <v>0.18888888888888888</v>
      </c>
      <c r="F311" s="11" t="s">
        <v>38</v>
      </c>
      <c r="G311" s="1" t="s">
        <v>136</v>
      </c>
      <c r="H311" s="11" t="s">
        <v>16</v>
      </c>
      <c r="I311" s="1" t="s">
        <v>24</v>
      </c>
      <c r="J311" s="1">
        <v>227</v>
      </c>
      <c r="K311" s="1">
        <v>12</v>
      </c>
      <c r="L311" s="1" t="s">
        <v>25</v>
      </c>
      <c r="M311" s="1" t="s">
        <v>26</v>
      </c>
      <c r="N311" s="1" t="s">
        <v>20</v>
      </c>
      <c r="O311" s="1" t="s">
        <v>41</v>
      </c>
      <c r="P311" s="6">
        <v>45170</v>
      </c>
      <c r="Q311" s="10">
        <v>7.6388888888888895E-2</v>
      </c>
    </row>
    <row r="312" spans="1:17" x14ac:dyDescent="0.35">
      <c r="A312" s="1">
        <v>1311</v>
      </c>
      <c r="B312" s="1" t="s">
        <v>452</v>
      </c>
      <c r="C312" s="1" t="s">
        <v>167</v>
      </c>
      <c r="D312" s="6">
        <v>45175</v>
      </c>
      <c r="E312" s="9">
        <v>0.14722222222222223</v>
      </c>
      <c r="F312" s="11" t="s">
        <v>14</v>
      </c>
      <c r="G312" s="1" t="s">
        <v>110</v>
      </c>
      <c r="H312" s="11" t="s">
        <v>34</v>
      </c>
      <c r="I312" s="1" t="s">
        <v>47</v>
      </c>
      <c r="J312" s="1">
        <v>174</v>
      </c>
      <c r="K312" s="1">
        <v>29</v>
      </c>
      <c r="L312" s="1" t="s">
        <v>18</v>
      </c>
      <c r="M312" s="1" t="s">
        <v>19</v>
      </c>
      <c r="N312" s="1" t="s">
        <v>36</v>
      </c>
      <c r="O312" s="1" t="s">
        <v>41</v>
      </c>
      <c r="P312" s="6">
        <v>45170</v>
      </c>
      <c r="Q312" s="10">
        <v>4.6527777777777779E-2</v>
      </c>
    </row>
    <row r="313" spans="1:17" x14ac:dyDescent="0.35">
      <c r="A313" s="1">
        <v>1312</v>
      </c>
      <c r="B313" s="1" t="s">
        <v>453</v>
      </c>
      <c r="C313" s="1" t="s">
        <v>150</v>
      </c>
      <c r="D313" s="6">
        <v>45170</v>
      </c>
      <c r="E313" s="9">
        <v>0.16597222222222222</v>
      </c>
      <c r="F313" s="11" t="s">
        <v>38</v>
      </c>
      <c r="G313" s="1" t="s">
        <v>46</v>
      </c>
      <c r="H313" s="11" t="s">
        <v>34</v>
      </c>
      <c r="I313" s="1" t="s">
        <v>17</v>
      </c>
      <c r="J313" s="1">
        <v>69</v>
      </c>
      <c r="K313" s="1">
        <v>20</v>
      </c>
      <c r="L313" s="1" t="s">
        <v>30</v>
      </c>
      <c r="M313" s="1" t="s">
        <v>32</v>
      </c>
      <c r="N313" s="1" t="s">
        <v>20</v>
      </c>
      <c r="O313" s="1" t="s">
        <v>37</v>
      </c>
      <c r="P313" s="6">
        <v>45170</v>
      </c>
      <c r="Q313" s="10">
        <v>0.50902777777777775</v>
      </c>
    </row>
    <row r="314" spans="1:17" x14ac:dyDescent="0.35">
      <c r="A314" s="1">
        <v>1313</v>
      </c>
      <c r="B314" s="1" t="s">
        <v>454</v>
      </c>
      <c r="C314" s="1" t="s">
        <v>159</v>
      </c>
      <c r="D314" s="6">
        <v>45170</v>
      </c>
      <c r="E314" s="9">
        <v>0.17430555555555555</v>
      </c>
      <c r="F314" s="11" t="s">
        <v>14</v>
      </c>
      <c r="G314" s="1" t="s">
        <v>31</v>
      </c>
      <c r="H314" s="11" t="s">
        <v>23</v>
      </c>
      <c r="I314" s="1" t="s">
        <v>24</v>
      </c>
      <c r="J314" s="1">
        <v>182</v>
      </c>
      <c r="K314" s="1">
        <v>15</v>
      </c>
      <c r="L314" s="1" t="s">
        <v>25</v>
      </c>
      <c r="M314" s="1" t="s">
        <v>26</v>
      </c>
      <c r="N314" s="1" t="s">
        <v>20</v>
      </c>
      <c r="O314" s="1" t="s">
        <v>21</v>
      </c>
      <c r="P314" s="6">
        <v>45170</v>
      </c>
      <c r="Q314" s="10">
        <v>9.3055555555555558E-2</v>
      </c>
    </row>
    <row r="315" spans="1:17" x14ac:dyDescent="0.35">
      <c r="A315" s="1">
        <v>1314</v>
      </c>
      <c r="B315" s="1" t="s">
        <v>455</v>
      </c>
      <c r="C315" s="1" t="s">
        <v>150</v>
      </c>
      <c r="D315" s="6">
        <v>45170</v>
      </c>
      <c r="E315" s="9">
        <v>0.34444444444444444</v>
      </c>
      <c r="F315" s="11" t="s">
        <v>14</v>
      </c>
      <c r="G315" s="1" t="s">
        <v>90</v>
      </c>
      <c r="H315" s="11" t="s">
        <v>34</v>
      </c>
      <c r="I315" s="1" t="s">
        <v>29</v>
      </c>
      <c r="J315" s="1">
        <v>96</v>
      </c>
      <c r="K315" s="1">
        <v>4</v>
      </c>
      <c r="L315" s="1" t="s">
        <v>18</v>
      </c>
      <c r="M315" s="1" t="s">
        <v>32</v>
      </c>
      <c r="N315" s="1" t="s">
        <v>27</v>
      </c>
      <c r="O315" s="1" t="s">
        <v>37</v>
      </c>
      <c r="P315" s="6">
        <v>45170</v>
      </c>
      <c r="Q315" s="10">
        <v>0.39930555555555558</v>
      </c>
    </row>
    <row r="316" spans="1:17" x14ac:dyDescent="0.35">
      <c r="A316" s="1">
        <v>1315</v>
      </c>
      <c r="B316" s="1" t="s">
        <v>379</v>
      </c>
      <c r="C316" s="1" t="s">
        <v>167</v>
      </c>
      <c r="D316" s="6">
        <v>45175</v>
      </c>
      <c r="E316" s="9">
        <v>0.10416666666666667</v>
      </c>
      <c r="F316" s="11" t="s">
        <v>14</v>
      </c>
      <c r="G316" s="1" t="s">
        <v>22</v>
      </c>
      <c r="H316" s="11" t="s">
        <v>16</v>
      </c>
      <c r="I316" s="1" t="s">
        <v>35</v>
      </c>
      <c r="J316" s="1">
        <v>171</v>
      </c>
      <c r="K316" s="1">
        <v>2</v>
      </c>
      <c r="L316" s="1" t="s">
        <v>18</v>
      </c>
      <c r="M316" s="1" t="s">
        <v>40</v>
      </c>
      <c r="N316" s="1" t="s">
        <v>20</v>
      </c>
      <c r="O316" s="1" t="s">
        <v>21</v>
      </c>
      <c r="P316" s="6">
        <v>45170</v>
      </c>
      <c r="Q316" s="10">
        <v>7.5694444444444439E-2</v>
      </c>
    </row>
    <row r="317" spans="1:17" x14ac:dyDescent="0.35">
      <c r="A317" s="1">
        <v>1316</v>
      </c>
      <c r="B317" s="1" t="s">
        <v>456</v>
      </c>
      <c r="C317" s="1" t="s">
        <v>167</v>
      </c>
      <c r="D317" s="6">
        <v>45171</v>
      </c>
      <c r="E317" s="9">
        <v>0.15416666666666667</v>
      </c>
      <c r="F317" s="11" t="s">
        <v>14</v>
      </c>
      <c r="G317" s="1" t="s">
        <v>81</v>
      </c>
      <c r="H317" s="11" t="s">
        <v>34</v>
      </c>
      <c r="I317" s="1" t="s">
        <v>17</v>
      </c>
      <c r="J317" s="1">
        <v>193</v>
      </c>
      <c r="K317" s="1">
        <v>3</v>
      </c>
      <c r="L317" s="1" t="s">
        <v>18</v>
      </c>
      <c r="M317" s="1" t="s">
        <v>40</v>
      </c>
      <c r="N317" s="1" t="s">
        <v>20</v>
      </c>
      <c r="O317" s="1" t="s">
        <v>37</v>
      </c>
      <c r="P317" s="6">
        <v>45170</v>
      </c>
      <c r="Q317" s="10">
        <v>0.22638888888888889</v>
      </c>
    </row>
    <row r="318" spans="1:17" x14ac:dyDescent="0.35">
      <c r="A318" s="1">
        <v>1317</v>
      </c>
      <c r="B318" s="1" t="s">
        <v>457</v>
      </c>
      <c r="C318" s="1" t="s">
        <v>159</v>
      </c>
      <c r="D318" s="6">
        <v>45173</v>
      </c>
      <c r="E318" s="9">
        <v>0.45347222222222222</v>
      </c>
      <c r="F318" s="11" t="s">
        <v>38</v>
      </c>
      <c r="G318" s="1" t="s">
        <v>49</v>
      </c>
      <c r="H318" s="11" t="s">
        <v>34</v>
      </c>
      <c r="I318" s="1" t="s">
        <v>29</v>
      </c>
      <c r="J318" s="1">
        <v>176</v>
      </c>
      <c r="K318" s="1">
        <v>27</v>
      </c>
      <c r="L318" s="1" t="s">
        <v>30</v>
      </c>
      <c r="M318" s="1" t="s">
        <v>26</v>
      </c>
      <c r="N318" s="1" t="s">
        <v>20</v>
      </c>
      <c r="O318" s="1" t="s">
        <v>41</v>
      </c>
      <c r="P318" s="6">
        <v>45170</v>
      </c>
      <c r="Q318" s="10">
        <v>0.17708333333333334</v>
      </c>
    </row>
    <row r="319" spans="1:17" x14ac:dyDescent="0.35">
      <c r="A319" s="1">
        <v>1318</v>
      </c>
      <c r="B319" s="1" t="s">
        <v>458</v>
      </c>
      <c r="C319" s="1" t="s">
        <v>167</v>
      </c>
      <c r="D319" s="6">
        <v>45171</v>
      </c>
      <c r="E319" s="9">
        <v>0.10833333333333334</v>
      </c>
      <c r="F319" s="11" t="s">
        <v>14</v>
      </c>
      <c r="G319" s="1" t="s">
        <v>64</v>
      </c>
      <c r="H319" s="11" t="s">
        <v>34</v>
      </c>
      <c r="I319" s="1" t="s">
        <v>35</v>
      </c>
      <c r="J319" s="1">
        <v>135</v>
      </c>
      <c r="K319" s="1">
        <v>11</v>
      </c>
      <c r="L319" s="1" t="s">
        <v>30</v>
      </c>
      <c r="M319" s="1" t="s">
        <v>40</v>
      </c>
      <c r="N319" s="1" t="s">
        <v>27</v>
      </c>
      <c r="O319" s="1" t="s">
        <v>41</v>
      </c>
      <c r="P319" s="6">
        <v>45170</v>
      </c>
      <c r="Q319" s="10">
        <v>0.53541666666666665</v>
      </c>
    </row>
    <row r="320" spans="1:17" x14ac:dyDescent="0.35">
      <c r="A320" s="1">
        <v>1319</v>
      </c>
      <c r="B320" s="1" t="s">
        <v>459</v>
      </c>
      <c r="C320" s="1" t="s">
        <v>156</v>
      </c>
      <c r="D320" s="6">
        <v>45176</v>
      </c>
      <c r="E320" s="9">
        <v>0.52638888888888891</v>
      </c>
      <c r="F320" s="11" t="s">
        <v>14</v>
      </c>
      <c r="G320" s="1" t="s">
        <v>117</v>
      </c>
      <c r="H320" s="11" t="s">
        <v>34</v>
      </c>
      <c r="I320" s="1" t="s">
        <v>17</v>
      </c>
      <c r="J320" s="1">
        <v>197</v>
      </c>
      <c r="K320" s="1">
        <v>25</v>
      </c>
      <c r="L320" s="1" t="s">
        <v>25</v>
      </c>
      <c r="M320" s="1" t="s">
        <v>19</v>
      </c>
      <c r="N320" s="1" t="s">
        <v>20</v>
      </c>
      <c r="O320" s="1" t="s">
        <v>37</v>
      </c>
      <c r="P320" s="6">
        <v>45170</v>
      </c>
      <c r="Q320" s="10">
        <v>0.49930555555555556</v>
      </c>
    </row>
    <row r="321" spans="1:17" x14ac:dyDescent="0.35">
      <c r="A321" s="1">
        <v>1320</v>
      </c>
      <c r="B321" s="1" t="s">
        <v>460</v>
      </c>
      <c r="C321" s="1" t="s">
        <v>156</v>
      </c>
      <c r="D321" s="6">
        <v>45171</v>
      </c>
      <c r="E321" s="9">
        <v>0.40833333333333333</v>
      </c>
      <c r="F321" s="11" t="s">
        <v>14</v>
      </c>
      <c r="G321" s="1" t="s">
        <v>100</v>
      </c>
      <c r="H321" s="11" t="s">
        <v>16</v>
      </c>
      <c r="I321" s="1" t="s">
        <v>17</v>
      </c>
      <c r="J321" s="1">
        <v>102</v>
      </c>
      <c r="K321" s="1">
        <v>9</v>
      </c>
      <c r="L321" s="1" t="s">
        <v>25</v>
      </c>
      <c r="M321" s="1" t="s">
        <v>26</v>
      </c>
      <c r="N321" s="1" t="s">
        <v>27</v>
      </c>
      <c r="O321" s="1" t="s">
        <v>37</v>
      </c>
      <c r="P321" s="6">
        <v>45170</v>
      </c>
      <c r="Q321" s="10">
        <v>0.39305555555555555</v>
      </c>
    </row>
    <row r="322" spans="1:17" x14ac:dyDescent="0.35">
      <c r="A322" s="1">
        <v>1321</v>
      </c>
      <c r="B322" s="1" t="s">
        <v>461</v>
      </c>
      <c r="C322" s="1" t="s">
        <v>154</v>
      </c>
      <c r="D322" s="6">
        <v>45177</v>
      </c>
      <c r="E322" s="9">
        <v>0.43888888888888888</v>
      </c>
      <c r="F322" s="11" t="s">
        <v>38</v>
      </c>
      <c r="G322" s="1" t="s">
        <v>93</v>
      </c>
      <c r="H322" s="11" t="s">
        <v>16</v>
      </c>
      <c r="I322" s="1" t="s">
        <v>17</v>
      </c>
      <c r="J322" s="1">
        <v>196</v>
      </c>
      <c r="K322" s="1">
        <v>23</v>
      </c>
      <c r="L322" s="1" t="s">
        <v>30</v>
      </c>
      <c r="M322" s="1" t="s">
        <v>43</v>
      </c>
      <c r="N322" s="1" t="s">
        <v>36</v>
      </c>
      <c r="O322" s="1" t="s">
        <v>37</v>
      </c>
      <c r="P322" s="6">
        <v>45170</v>
      </c>
      <c r="Q322" s="10">
        <v>0.11388888888888889</v>
      </c>
    </row>
    <row r="323" spans="1:17" x14ac:dyDescent="0.35">
      <c r="A323" s="1">
        <v>1322</v>
      </c>
      <c r="B323" s="1" t="s">
        <v>462</v>
      </c>
      <c r="C323" s="1" t="s">
        <v>150</v>
      </c>
      <c r="D323" s="6">
        <v>45172</v>
      </c>
      <c r="E323" s="9">
        <v>0.53472222222222221</v>
      </c>
      <c r="F323" s="11" t="s">
        <v>14</v>
      </c>
      <c r="G323" s="1" t="s">
        <v>22</v>
      </c>
      <c r="H323" s="11" t="s">
        <v>34</v>
      </c>
      <c r="I323" s="1" t="s">
        <v>47</v>
      </c>
      <c r="J323" s="1">
        <v>76</v>
      </c>
      <c r="K323" s="1">
        <v>26</v>
      </c>
      <c r="L323" s="1" t="s">
        <v>25</v>
      </c>
      <c r="M323" s="1" t="s">
        <v>26</v>
      </c>
      <c r="N323" s="1" t="s">
        <v>20</v>
      </c>
      <c r="O323" s="1" t="s">
        <v>41</v>
      </c>
      <c r="P323" s="6">
        <v>45170</v>
      </c>
      <c r="Q323" s="10">
        <v>0.17291666666666666</v>
      </c>
    </row>
    <row r="324" spans="1:17" x14ac:dyDescent="0.35">
      <c r="A324" s="1">
        <v>1323</v>
      </c>
      <c r="B324" s="1" t="s">
        <v>463</v>
      </c>
      <c r="C324" s="1" t="s">
        <v>167</v>
      </c>
      <c r="D324" s="6">
        <v>45172</v>
      </c>
      <c r="E324" s="9">
        <v>0.1076388888888889</v>
      </c>
      <c r="F324" s="11" t="s">
        <v>14</v>
      </c>
      <c r="G324" s="1" t="s">
        <v>130</v>
      </c>
      <c r="H324" s="11" t="s">
        <v>23</v>
      </c>
      <c r="I324" s="1" t="s">
        <v>24</v>
      </c>
      <c r="J324" s="1">
        <v>213</v>
      </c>
      <c r="K324" s="1">
        <v>4</v>
      </c>
      <c r="L324" s="1" t="s">
        <v>18</v>
      </c>
      <c r="M324" s="1" t="s">
        <v>26</v>
      </c>
      <c r="N324" s="1" t="s">
        <v>36</v>
      </c>
      <c r="O324" s="1" t="s">
        <v>21</v>
      </c>
      <c r="P324" s="6">
        <v>45170</v>
      </c>
      <c r="Q324" s="10">
        <v>0.1673611111111111</v>
      </c>
    </row>
    <row r="325" spans="1:17" x14ac:dyDescent="0.35">
      <c r="A325" s="1">
        <v>1324</v>
      </c>
      <c r="B325" s="1" t="s">
        <v>464</v>
      </c>
      <c r="C325" s="1" t="s">
        <v>156</v>
      </c>
      <c r="D325" s="6">
        <v>45176</v>
      </c>
      <c r="E325" s="9">
        <v>0.15694444444444444</v>
      </c>
      <c r="F325" s="11" t="s">
        <v>38</v>
      </c>
      <c r="G325" s="1" t="s">
        <v>124</v>
      </c>
      <c r="H325" s="11" t="s">
        <v>16</v>
      </c>
      <c r="I325" s="1" t="s">
        <v>24</v>
      </c>
      <c r="J325" s="1">
        <v>119</v>
      </c>
      <c r="K325" s="1">
        <v>10</v>
      </c>
      <c r="L325" s="1" t="s">
        <v>18</v>
      </c>
      <c r="M325" s="1" t="s">
        <v>19</v>
      </c>
      <c r="N325" s="1" t="s">
        <v>20</v>
      </c>
      <c r="O325" s="1" t="s">
        <v>21</v>
      </c>
      <c r="P325" s="6">
        <v>45170</v>
      </c>
      <c r="Q325" s="10">
        <v>0.52083333333333337</v>
      </c>
    </row>
    <row r="326" spans="1:17" x14ac:dyDescent="0.35">
      <c r="A326" s="1">
        <v>1325</v>
      </c>
      <c r="B326" s="1" t="s">
        <v>465</v>
      </c>
      <c r="C326" s="1" t="s">
        <v>150</v>
      </c>
      <c r="D326" s="6">
        <v>45170</v>
      </c>
      <c r="E326" s="9">
        <v>0.15416666666666667</v>
      </c>
      <c r="F326" s="11" t="s">
        <v>14</v>
      </c>
      <c r="G326" s="1" t="s">
        <v>96</v>
      </c>
      <c r="H326" s="11" t="s">
        <v>16</v>
      </c>
      <c r="I326" s="1" t="s">
        <v>47</v>
      </c>
      <c r="J326" s="1">
        <v>201</v>
      </c>
      <c r="K326" s="1">
        <v>7</v>
      </c>
      <c r="L326" s="1" t="s">
        <v>25</v>
      </c>
      <c r="M326" s="1" t="s">
        <v>26</v>
      </c>
      <c r="N326" s="1" t="s">
        <v>27</v>
      </c>
      <c r="O326" s="1" t="s">
        <v>37</v>
      </c>
      <c r="P326" s="6">
        <v>45170</v>
      </c>
      <c r="Q326" s="10">
        <v>0.18333333333333332</v>
      </c>
    </row>
    <row r="327" spans="1:17" x14ac:dyDescent="0.35">
      <c r="A327" s="1">
        <v>1326</v>
      </c>
      <c r="B327" s="1" t="s">
        <v>466</v>
      </c>
      <c r="C327" s="1" t="s">
        <v>150</v>
      </c>
      <c r="D327" s="6">
        <v>45175</v>
      </c>
      <c r="E327" s="9">
        <v>0.50138888888888888</v>
      </c>
      <c r="F327" s="11" t="s">
        <v>14</v>
      </c>
      <c r="G327" s="1" t="s">
        <v>50</v>
      </c>
      <c r="H327" s="11" t="s">
        <v>34</v>
      </c>
      <c r="I327" s="1" t="s">
        <v>47</v>
      </c>
      <c r="J327" s="1">
        <v>122</v>
      </c>
      <c r="K327" s="1">
        <v>8</v>
      </c>
      <c r="L327" s="1" t="s">
        <v>30</v>
      </c>
      <c r="M327" s="1" t="s">
        <v>19</v>
      </c>
      <c r="N327" s="1" t="s">
        <v>27</v>
      </c>
      <c r="O327" s="1" t="s">
        <v>41</v>
      </c>
      <c r="P327" s="6">
        <v>45170</v>
      </c>
      <c r="Q327" s="10">
        <v>0.4909722222222222</v>
      </c>
    </row>
    <row r="328" spans="1:17" x14ac:dyDescent="0.35">
      <c r="A328" s="1">
        <v>1327</v>
      </c>
      <c r="B328" s="1" t="s">
        <v>467</v>
      </c>
      <c r="C328" s="1" t="s">
        <v>156</v>
      </c>
      <c r="D328" s="6">
        <v>45171</v>
      </c>
      <c r="E328" s="9">
        <v>0.48958333333333331</v>
      </c>
      <c r="F328" s="11" t="s">
        <v>38</v>
      </c>
      <c r="G328" s="1" t="s">
        <v>78</v>
      </c>
      <c r="H328" s="11" t="s">
        <v>16</v>
      </c>
      <c r="I328" s="1" t="s">
        <v>29</v>
      </c>
      <c r="J328" s="1">
        <v>178</v>
      </c>
      <c r="K328" s="1">
        <v>24</v>
      </c>
      <c r="L328" s="1" t="s">
        <v>30</v>
      </c>
      <c r="M328" s="1" t="s">
        <v>26</v>
      </c>
      <c r="N328" s="1" t="s">
        <v>27</v>
      </c>
      <c r="O328" s="1" t="s">
        <v>37</v>
      </c>
      <c r="P328" s="6">
        <v>45170</v>
      </c>
      <c r="Q328" s="10">
        <v>0.5229166666666667</v>
      </c>
    </row>
    <row r="329" spans="1:17" x14ac:dyDescent="0.35">
      <c r="A329" s="1">
        <v>1328</v>
      </c>
      <c r="B329" s="1" t="s">
        <v>468</v>
      </c>
      <c r="C329" s="1" t="s">
        <v>154</v>
      </c>
      <c r="D329" s="6">
        <v>45171</v>
      </c>
      <c r="E329" s="9">
        <v>0.5395833333333333</v>
      </c>
      <c r="F329" s="11" t="s">
        <v>38</v>
      </c>
      <c r="G329" s="1" t="s">
        <v>68</v>
      </c>
      <c r="H329" s="11" t="s">
        <v>23</v>
      </c>
      <c r="I329" s="1" t="s">
        <v>29</v>
      </c>
      <c r="J329" s="1">
        <v>143</v>
      </c>
      <c r="K329" s="1">
        <v>14</v>
      </c>
      <c r="L329" s="1" t="s">
        <v>18</v>
      </c>
      <c r="M329" s="1" t="s">
        <v>43</v>
      </c>
      <c r="N329" s="1" t="s">
        <v>20</v>
      </c>
      <c r="O329" s="1" t="s">
        <v>21</v>
      </c>
      <c r="P329" s="6">
        <v>45170</v>
      </c>
      <c r="Q329" s="10">
        <v>5.4166666666666669E-2</v>
      </c>
    </row>
    <row r="330" spans="1:17" x14ac:dyDescent="0.35">
      <c r="A330" s="1">
        <v>1329</v>
      </c>
      <c r="B330" s="1" t="s">
        <v>469</v>
      </c>
      <c r="C330" s="1" t="s">
        <v>167</v>
      </c>
      <c r="D330" s="6">
        <v>45175</v>
      </c>
      <c r="E330" s="9">
        <v>8.819444444444445E-2</v>
      </c>
      <c r="F330" s="11" t="s">
        <v>14</v>
      </c>
      <c r="G330" s="1" t="s">
        <v>102</v>
      </c>
      <c r="H330" s="11" t="s">
        <v>16</v>
      </c>
      <c r="I330" s="1" t="s">
        <v>47</v>
      </c>
      <c r="J330" s="1">
        <v>191</v>
      </c>
      <c r="K330" s="1">
        <v>9</v>
      </c>
      <c r="L330" s="1" t="s">
        <v>25</v>
      </c>
      <c r="M330" s="1" t="s">
        <v>26</v>
      </c>
      <c r="N330" s="1" t="s">
        <v>36</v>
      </c>
      <c r="O330" s="1" t="s">
        <v>41</v>
      </c>
      <c r="P330" s="6">
        <v>45170</v>
      </c>
      <c r="Q330" s="10">
        <v>0.36249999999999999</v>
      </c>
    </row>
    <row r="331" spans="1:17" x14ac:dyDescent="0.35">
      <c r="A331" s="1">
        <v>1330</v>
      </c>
      <c r="B331" s="1" t="s">
        <v>470</v>
      </c>
      <c r="C331" s="1" t="s">
        <v>154</v>
      </c>
      <c r="D331" s="6">
        <v>45177</v>
      </c>
      <c r="E331" s="9">
        <v>8.4722222222222227E-2</v>
      </c>
      <c r="F331" s="11" t="s">
        <v>38</v>
      </c>
      <c r="G331" s="1" t="s">
        <v>81</v>
      </c>
      <c r="H331" s="11" t="s">
        <v>16</v>
      </c>
      <c r="I331" s="1" t="s">
        <v>24</v>
      </c>
      <c r="J331" s="1">
        <v>84</v>
      </c>
      <c r="K331" s="1">
        <v>15</v>
      </c>
      <c r="L331" s="1" t="s">
        <v>25</v>
      </c>
      <c r="M331" s="1" t="s">
        <v>43</v>
      </c>
      <c r="N331" s="1" t="s">
        <v>20</v>
      </c>
      <c r="O331" s="1" t="s">
        <v>41</v>
      </c>
      <c r="P331" s="6">
        <v>45170</v>
      </c>
      <c r="Q331" s="10">
        <v>0.10902777777777778</v>
      </c>
    </row>
    <row r="332" spans="1:17" x14ac:dyDescent="0.35">
      <c r="A332" s="1">
        <v>1331</v>
      </c>
      <c r="B332" s="1" t="s">
        <v>471</v>
      </c>
      <c r="C332" s="1" t="s">
        <v>150</v>
      </c>
      <c r="D332" s="6">
        <v>45173</v>
      </c>
      <c r="E332" s="9">
        <v>0.19513888888888889</v>
      </c>
      <c r="F332" s="11" t="s">
        <v>38</v>
      </c>
      <c r="G332" s="1" t="s">
        <v>22</v>
      </c>
      <c r="H332" s="11" t="s">
        <v>23</v>
      </c>
      <c r="I332" s="1" t="s">
        <v>29</v>
      </c>
      <c r="J332" s="1">
        <v>91</v>
      </c>
      <c r="K332" s="1">
        <v>17</v>
      </c>
      <c r="L332" s="1" t="s">
        <v>18</v>
      </c>
      <c r="M332" s="1" t="s">
        <v>32</v>
      </c>
      <c r="N332" s="1" t="s">
        <v>20</v>
      </c>
      <c r="O332" s="1" t="s">
        <v>41</v>
      </c>
      <c r="P332" s="6">
        <v>45170</v>
      </c>
      <c r="Q332" s="10">
        <v>0.14722222222222223</v>
      </c>
    </row>
    <row r="333" spans="1:17" x14ac:dyDescent="0.35">
      <c r="A333" s="1">
        <v>1332</v>
      </c>
      <c r="B333" s="1" t="s">
        <v>472</v>
      </c>
      <c r="C333" s="1" t="s">
        <v>150</v>
      </c>
      <c r="D333" s="6">
        <v>45174</v>
      </c>
      <c r="E333" s="9">
        <v>0.43819444444444444</v>
      </c>
      <c r="F333" s="11" t="s">
        <v>38</v>
      </c>
      <c r="G333" s="1" t="s">
        <v>64</v>
      </c>
      <c r="H333" s="11" t="s">
        <v>34</v>
      </c>
      <c r="I333" s="1" t="s">
        <v>29</v>
      </c>
      <c r="J333" s="1">
        <v>90</v>
      </c>
      <c r="K333" s="1">
        <v>9</v>
      </c>
      <c r="L333" s="1" t="s">
        <v>25</v>
      </c>
      <c r="M333" s="1" t="s">
        <v>40</v>
      </c>
      <c r="N333" s="1" t="s">
        <v>20</v>
      </c>
      <c r="O333" s="1" t="s">
        <v>21</v>
      </c>
      <c r="P333" s="6">
        <v>45170</v>
      </c>
      <c r="Q333" s="10">
        <v>0.16041666666666668</v>
      </c>
    </row>
    <row r="334" spans="1:17" x14ac:dyDescent="0.35">
      <c r="A334" s="1">
        <v>1333</v>
      </c>
      <c r="B334" s="1" t="s">
        <v>473</v>
      </c>
      <c r="C334" s="1" t="s">
        <v>150</v>
      </c>
      <c r="D334" s="6">
        <v>45173</v>
      </c>
      <c r="E334" s="9">
        <v>0.19097222222222221</v>
      </c>
      <c r="F334" s="11" t="s">
        <v>14</v>
      </c>
      <c r="G334" s="1" t="s">
        <v>80</v>
      </c>
      <c r="H334" s="11" t="s">
        <v>23</v>
      </c>
      <c r="I334" s="1" t="s">
        <v>35</v>
      </c>
      <c r="J334" s="1">
        <v>185</v>
      </c>
      <c r="K334" s="1">
        <v>13</v>
      </c>
      <c r="L334" s="1" t="s">
        <v>30</v>
      </c>
      <c r="M334" s="1" t="s">
        <v>40</v>
      </c>
      <c r="N334" s="1" t="s">
        <v>36</v>
      </c>
      <c r="O334" s="1" t="s">
        <v>21</v>
      </c>
      <c r="P334" s="6">
        <v>45170</v>
      </c>
      <c r="Q334" s="10">
        <v>0.37222222222222223</v>
      </c>
    </row>
    <row r="335" spans="1:17" x14ac:dyDescent="0.35">
      <c r="A335" s="1">
        <v>1334</v>
      </c>
      <c r="B335" s="1" t="s">
        <v>474</v>
      </c>
      <c r="C335" s="1" t="s">
        <v>159</v>
      </c>
      <c r="D335" s="6">
        <v>45176</v>
      </c>
      <c r="E335" s="9">
        <v>7.3611111111111113E-2</v>
      </c>
      <c r="F335" s="11" t="s">
        <v>14</v>
      </c>
      <c r="G335" s="1" t="s">
        <v>106</v>
      </c>
      <c r="H335" s="11" t="s">
        <v>16</v>
      </c>
      <c r="I335" s="1" t="s">
        <v>17</v>
      </c>
      <c r="J335" s="1">
        <v>190</v>
      </c>
      <c r="K335" s="1">
        <v>28</v>
      </c>
      <c r="L335" s="1" t="s">
        <v>30</v>
      </c>
      <c r="M335" s="1" t="s">
        <v>32</v>
      </c>
      <c r="N335" s="1" t="s">
        <v>27</v>
      </c>
      <c r="O335" s="1" t="s">
        <v>37</v>
      </c>
      <c r="P335" s="6">
        <v>45170</v>
      </c>
      <c r="Q335" s="10">
        <v>0.18055555555555555</v>
      </c>
    </row>
    <row r="336" spans="1:17" x14ac:dyDescent="0.35">
      <c r="A336" s="1">
        <v>1335</v>
      </c>
      <c r="B336" s="1" t="s">
        <v>475</v>
      </c>
      <c r="C336" s="1" t="s">
        <v>156</v>
      </c>
      <c r="D336" s="6">
        <v>45177</v>
      </c>
      <c r="E336" s="9">
        <v>4.583333333333333E-2</v>
      </c>
      <c r="F336" s="11" t="s">
        <v>38</v>
      </c>
      <c r="G336" s="1" t="s">
        <v>64</v>
      </c>
      <c r="H336" s="11" t="s">
        <v>16</v>
      </c>
      <c r="I336" s="1" t="s">
        <v>35</v>
      </c>
      <c r="J336" s="1">
        <v>118</v>
      </c>
      <c r="K336" s="1">
        <v>18</v>
      </c>
      <c r="L336" s="1" t="s">
        <v>30</v>
      </c>
      <c r="M336" s="1" t="s">
        <v>43</v>
      </c>
      <c r="N336" s="1" t="s">
        <v>27</v>
      </c>
      <c r="O336" s="1" t="s">
        <v>21</v>
      </c>
      <c r="P336" s="6">
        <v>45170</v>
      </c>
      <c r="Q336" s="10">
        <v>0.49444444444444446</v>
      </c>
    </row>
    <row r="337" spans="1:17" x14ac:dyDescent="0.35">
      <c r="A337" s="1">
        <v>1336</v>
      </c>
      <c r="B337" s="1" t="s">
        <v>476</v>
      </c>
      <c r="C337" s="1" t="s">
        <v>156</v>
      </c>
      <c r="D337" s="6">
        <v>45174</v>
      </c>
      <c r="E337" s="9">
        <v>9.0972222222222218E-2</v>
      </c>
      <c r="F337" s="11" t="s">
        <v>38</v>
      </c>
      <c r="G337" s="1" t="s">
        <v>137</v>
      </c>
      <c r="H337" s="11" t="s">
        <v>23</v>
      </c>
      <c r="I337" s="1" t="s">
        <v>35</v>
      </c>
      <c r="J337" s="1">
        <v>237</v>
      </c>
      <c r="K337" s="1">
        <v>9</v>
      </c>
      <c r="L337" s="1" t="s">
        <v>25</v>
      </c>
      <c r="M337" s="1" t="s">
        <v>26</v>
      </c>
      <c r="N337" s="1" t="s">
        <v>27</v>
      </c>
      <c r="O337" s="1" t="s">
        <v>21</v>
      </c>
      <c r="P337" s="6">
        <v>45170</v>
      </c>
      <c r="Q337" s="10">
        <v>0.38680555555555557</v>
      </c>
    </row>
    <row r="338" spans="1:17" x14ac:dyDescent="0.35">
      <c r="A338" s="1">
        <v>1337</v>
      </c>
      <c r="B338" s="1" t="s">
        <v>477</v>
      </c>
      <c r="C338" s="1" t="s">
        <v>154</v>
      </c>
      <c r="D338" s="6">
        <v>45176</v>
      </c>
      <c r="E338" s="9">
        <v>0.37222222222222223</v>
      </c>
      <c r="F338" s="11" t="s">
        <v>14</v>
      </c>
      <c r="G338" s="1" t="s">
        <v>75</v>
      </c>
      <c r="H338" s="11" t="s">
        <v>16</v>
      </c>
      <c r="I338" s="1" t="s">
        <v>47</v>
      </c>
      <c r="J338" s="1">
        <v>67</v>
      </c>
      <c r="K338" s="1">
        <v>2</v>
      </c>
      <c r="L338" s="1" t="s">
        <v>25</v>
      </c>
      <c r="M338" s="1" t="s">
        <v>40</v>
      </c>
      <c r="N338" s="1" t="s">
        <v>36</v>
      </c>
      <c r="O338" s="1" t="s">
        <v>21</v>
      </c>
      <c r="P338" s="6">
        <v>45170</v>
      </c>
      <c r="Q338" s="10">
        <v>0.1736111111111111</v>
      </c>
    </row>
    <row r="339" spans="1:17" x14ac:dyDescent="0.35">
      <c r="A339" s="1">
        <v>1338</v>
      </c>
      <c r="B339" s="1" t="s">
        <v>478</v>
      </c>
      <c r="C339" s="1" t="s">
        <v>159</v>
      </c>
      <c r="D339" s="6">
        <v>45176</v>
      </c>
      <c r="E339" s="9">
        <v>0.53680555555555554</v>
      </c>
      <c r="F339" s="11" t="s">
        <v>38</v>
      </c>
      <c r="G339" s="1" t="s">
        <v>89</v>
      </c>
      <c r="H339" s="11" t="s">
        <v>23</v>
      </c>
      <c r="I339" s="1" t="s">
        <v>24</v>
      </c>
      <c r="J339" s="1">
        <v>191</v>
      </c>
      <c r="K339" s="1">
        <v>10</v>
      </c>
      <c r="L339" s="1" t="s">
        <v>30</v>
      </c>
      <c r="M339" s="1" t="s">
        <v>40</v>
      </c>
      <c r="N339" s="1" t="s">
        <v>36</v>
      </c>
      <c r="O339" s="1" t="s">
        <v>41</v>
      </c>
      <c r="P339" s="6">
        <v>45170</v>
      </c>
      <c r="Q339" s="10">
        <v>9.0277777777777776E-2</v>
      </c>
    </row>
    <row r="340" spans="1:17" x14ac:dyDescent="0.35">
      <c r="A340" s="1">
        <v>1339</v>
      </c>
      <c r="B340" s="1" t="s">
        <v>479</v>
      </c>
      <c r="C340" s="1" t="s">
        <v>150</v>
      </c>
      <c r="D340" s="6">
        <v>45173</v>
      </c>
      <c r="E340" s="9">
        <v>0.10694444444444444</v>
      </c>
      <c r="F340" s="11" t="s">
        <v>14</v>
      </c>
      <c r="G340" s="1" t="s">
        <v>114</v>
      </c>
      <c r="H340" s="11" t="s">
        <v>34</v>
      </c>
      <c r="I340" s="1" t="s">
        <v>24</v>
      </c>
      <c r="J340" s="1">
        <v>149</v>
      </c>
      <c r="K340" s="1">
        <v>7</v>
      </c>
      <c r="L340" s="1" t="s">
        <v>30</v>
      </c>
      <c r="M340" s="1" t="s">
        <v>19</v>
      </c>
      <c r="N340" s="1" t="s">
        <v>20</v>
      </c>
      <c r="O340" s="1" t="s">
        <v>21</v>
      </c>
      <c r="P340" s="6">
        <v>45170</v>
      </c>
      <c r="Q340" s="10">
        <v>0.5180555555555556</v>
      </c>
    </row>
    <row r="341" spans="1:17" x14ac:dyDescent="0.35">
      <c r="A341" s="1">
        <v>1340</v>
      </c>
      <c r="B341" s="1" t="s">
        <v>480</v>
      </c>
      <c r="C341" s="1" t="s">
        <v>156</v>
      </c>
      <c r="D341" s="6">
        <v>45176</v>
      </c>
      <c r="E341" s="9">
        <v>0.54097222222222219</v>
      </c>
      <c r="F341" s="11" t="s">
        <v>38</v>
      </c>
      <c r="G341" s="1" t="s">
        <v>60</v>
      </c>
      <c r="H341" s="11" t="s">
        <v>34</v>
      </c>
      <c r="I341" s="1" t="s">
        <v>29</v>
      </c>
      <c r="J341" s="1">
        <v>215</v>
      </c>
      <c r="K341" s="1">
        <v>9</v>
      </c>
      <c r="L341" s="1" t="s">
        <v>30</v>
      </c>
      <c r="M341" s="1" t="s">
        <v>19</v>
      </c>
      <c r="N341" s="1" t="s">
        <v>27</v>
      </c>
      <c r="O341" s="1" t="s">
        <v>21</v>
      </c>
      <c r="P341" s="6">
        <v>45170</v>
      </c>
      <c r="Q341" s="10">
        <v>0.37847222222222221</v>
      </c>
    </row>
    <row r="342" spans="1:17" x14ac:dyDescent="0.35">
      <c r="A342" s="1">
        <v>1341</v>
      </c>
      <c r="B342" s="1" t="s">
        <v>481</v>
      </c>
      <c r="C342" s="1" t="s">
        <v>167</v>
      </c>
      <c r="D342" s="6">
        <v>45177</v>
      </c>
      <c r="E342" s="9">
        <v>0.34513888888888888</v>
      </c>
      <c r="F342" s="11" t="s">
        <v>38</v>
      </c>
      <c r="G342" s="1" t="s">
        <v>44</v>
      </c>
      <c r="H342" s="11" t="s">
        <v>34</v>
      </c>
      <c r="I342" s="1" t="s">
        <v>47</v>
      </c>
      <c r="J342" s="1">
        <v>211</v>
      </c>
      <c r="K342" s="1">
        <v>8</v>
      </c>
      <c r="L342" s="1" t="s">
        <v>18</v>
      </c>
      <c r="M342" s="1" t="s">
        <v>26</v>
      </c>
      <c r="N342" s="1" t="s">
        <v>36</v>
      </c>
      <c r="O342" s="1" t="s">
        <v>37</v>
      </c>
      <c r="P342" s="6">
        <v>45170</v>
      </c>
      <c r="Q342" s="10">
        <v>0.43055555555555558</v>
      </c>
    </row>
    <row r="343" spans="1:17" x14ac:dyDescent="0.35">
      <c r="A343" s="1">
        <v>1342</v>
      </c>
      <c r="B343" s="1" t="s">
        <v>482</v>
      </c>
      <c r="C343" s="1" t="s">
        <v>150</v>
      </c>
      <c r="D343" s="6">
        <v>45172</v>
      </c>
      <c r="E343" s="9">
        <v>0.17986111111111111</v>
      </c>
      <c r="F343" s="11" t="s">
        <v>38</v>
      </c>
      <c r="G343" s="1" t="s">
        <v>123</v>
      </c>
      <c r="H343" s="11" t="s">
        <v>16</v>
      </c>
      <c r="I343" s="1" t="s">
        <v>17</v>
      </c>
      <c r="J343" s="1">
        <v>185</v>
      </c>
      <c r="K343" s="1">
        <v>26</v>
      </c>
      <c r="L343" s="1" t="s">
        <v>25</v>
      </c>
      <c r="M343" s="1" t="s">
        <v>26</v>
      </c>
      <c r="N343" s="1" t="s">
        <v>27</v>
      </c>
      <c r="O343" s="1" t="s">
        <v>41</v>
      </c>
      <c r="P343" s="6">
        <v>45170</v>
      </c>
      <c r="Q343" s="10">
        <v>0.22638888888888889</v>
      </c>
    </row>
    <row r="344" spans="1:17" x14ac:dyDescent="0.35">
      <c r="A344" s="1">
        <v>1343</v>
      </c>
      <c r="B344" s="1" t="s">
        <v>483</v>
      </c>
      <c r="C344" s="1" t="s">
        <v>156</v>
      </c>
      <c r="D344" s="6">
        <v>45170</v>
      </c>
      <c r="E344" s="9">
        <v>0.39444444444444443</v>
      </c>
      <c r="F344" s="11" t="s">
        <v>14</v>
      </c>
      <c r="G344" s="1" t="s">
        <v>129</v>
      </c>
      <c r="H344" s="11" t="s">
        <v>16</v>
      </c>
      <c r="I344" s="1" t="s">
        <v>35</v>
      </c>
      <c r="J344" s="1">
        <v>106</v>
      </c>
      <c r="K344" s="1">
        <v>24</v>
      </c>
      <c r="L344" s="1" t="s">
        <v>18</v>
      </c>
      <c r="M344" s="1" t="s">
        <v>26</v>
      </c>
      <c r="N344" s="1" t="s">
        <v>27</v>
      </c>
      <c r="O344" s="1" t="s">
        <v>37</v>
      </c>
      <c r="P344" s="6">
        <v>45170</v>
      </c>
      <c r="Q344" s="10">
        <v>0.45416666666666666</v>
      </c>
    </row>
    <row r="345" spans="1:17" x14ac:dyDescent="0.35">
      <c r="A345" s="1">
        <v>1344</v>
      </c>
      <c r="B345" s="1" t="s">
        <v>484</v>
      </c>
      <c r="C345" s="1" t="s">
        <v>150</v>
      </c>
      <c r="D345" s="6">
        <v>45175</v>
      </c>
      <c r="E345" s="9">
        <v>0.44097222222222221</v>
      </c>
      <c r="F345" s="11" t="s">
        <v>38</v>
      </c>
      <c r="G345" s="1" t="s">
        <v>28</v>
      </c>
      <c r="H345" s="11" t="s">
        <v>23</v>
      </c>
      <c r="I345" s="1" t="s">
        <v>24</v>
      </c>
      <c r="J345" s="1">
        <v>156</v>
      </c>
      <c r="K345" s="1">
        <v>15</v>
      </c>
      <c r="L345" s="1" t="s">
        <v>30</v>
      </c>
      <c r="M345" s="1" t="s">
        <v>40</v>
      </c>
      <c r="N345" s="1" t="s">
        <v>20</v>
      </c>
      <c r="O345" s="1" t="s">
        <v>41</v>
      </c>
      <c r="P345" s="6">
        <v>45170</v>
      </c>
      <c r="Q345" s="10">
        <v>6.3888888888888884E-2</v>
      </c>
    </row>
    <row r="346" spans="1:17" x14ac:dyDescent="0.35">
      <c r="A346" s="1">
        <v>1345</v>
      </c>
      <c r="B346" s="1" t="s">
        <v>485</v>
      </c>
      <c r="C346" s="1" t="s">
        <v>167</v>
      </c>
      <c r="D346" s="6">
        <v>45172</v>
      </c>
      <c r="E346" s="9">
        <v>0.39166666666666666</v>
      </c>
      <c r="F346" s="11" t="s">
        <v>38</v>
      </c>
      <c r="G346" s="1" t="s">
        <v>137</v>
      </c>
      <c r="H346" s="11" t="s">
        <v>34</v>
      </c>
      <c r="I346" s="1" t="s">
        <v>17</v>
      </c>
      <c r="J346" s="1">
        <v>203</v>
      </c>
      <c r="K346" s="1">
        <v>1</v>
      </c>
      <c r="L346" s="1" t="s">
        <v>30</v>
      </c>
      <c r="M346" s="1" t="s">
        <v>26</v>
      </c>
      <c r="N346" s="1" t="s">
        <v>20</v>
      </c>
      <c r="O346" s="1" t="s">
        <v>21</v>
      </c>
      <c r="P346" s="6">
        <v>45170</v>
      </c>
      <c r="Q346" s="10">
        <v>0.36180555555555555</v>
      </c>
    </row>
    <row r="347" spans="1:17" x14ac:dyDescent="0.35">
      <c r="A347" s="1">
        <v>1346</v>
      </c>
      <c r="B347" s="1" t="s">
        <v>486</v>
      </c>
      <c r="C347" s="1" t="s">
        <v>156</v>
      </c>
      <c r="D347" s="6">
        <v>45175</v>
      </c>
      <c r="E347" s="9">
        <v>0.45763888888888887</v>
      </c>
      <c r="F347" s="11" t="s">
        <v>14</v>
      </c>
      <c r="G347" s="1" t="s">
        <v>61</v>
      </c>
      <c r="H347" s="11" t="s">
        <v>23</v>
      </c>
      <c r="I347" s="1" t="s">
        <v>47</v>
      </c>
      <c r="J347" s="1">
        <v>110</v>
      </c>
      <c r="K347" s="1">
        <v>12</v>
      </c>
      <c r="L347" s="1" t="s">
        <v>30</v>
      </c>
      <c r="M347" s="1" t="s">
        <v>32</v>
      </c>
      <c r="N347" s="1" t="s">
        <v>20</v>
      </c>
      <c r="O347" s="1" t="s">
        <v>21</v>
      </c>
      <c r="P347" s="6">
        <v>45170</v>
      </c>
      <c r="Q347" s="10">
        <v>0.50763888888888886</v>
      </c>
    </row>
    <row r="348" spans="1:17" x14ac:dyDescent="0.35">
      <c r="A348" s="1">
        <v>1347</v>
      </c>
      <c r="B348" s="1" t="s">
        <v>487</v>
      </c>
      <c r="C348" s="1" t="s">
        <v>167</v>
      </c>
      <c r="D348" s="6">
        <v>45176</v>
      </c>
      <c r="E348" s="9">
        <v>0.49444444444444446</v>
      </c>
      <c r="F348" s="11" t="s">
        <v>14</v>
      </c>
      <c r="G348" s="1" t="s">
        <v>67</v>
      </c>
      <c r="H348" s="11" t="s">
        <v>34</v>
      </c>
      <c r="I348" s="1" t="s">
        <v>29</v>
      </c>
      <c r="J348" s="1">
        <v>185</v>
      </c>
      <c r="K348" s="1">
        <v>12</v>
      </c>
      <c r="L348" s="1" t="s">
        <v>25</v>
      </c>
      <c r="M348" s="1" t="s">
        <v>32</v>
      </c>
      <c r="N348" s="1" t="s">
        <v>27</v>
      </c>
      <c r="O348" s="1" t="s">
        <v>41</v>
      </c>
      <c r="P348" s="6">
        <v>45170</v>
      </c>
      <c r="Q348" s="10">
        <v>0.48749999999999999</v>
      </c>
    </row>
    <row r="349" spans="1:17" x14ac:dyDescent="0.35">
      <c r="A349" s="1">
        <v>1348</v>
      </c>
      <c r="B349" s="1" t="s">
        <v>488</v>
      </c>
      <c r="C349" s="1" t="s">
        <v>154</v>
      </c>
      <c r="D349" s="6">
        <v>45172</v>
      </c>
      <c r="E349" s="9">
        <v>0.52361111111111114</v>
      </c>
      <c r="F349" s="11" t="s">
        <v>14</v>
      </c>
      <c r="G349" s="1" t="s">
        <v>31</v>
      </c>
      <c r="H349" s="11" t="s">
        <v>23</v>
      </c>
      <c r="I349" s="1" t="s">
        <v>35</v>
      </c>
      <c r="J349" s="1">
        <v>156</v>
      </c>
      <c r="K349" s="1">
        <v>1</v>
      </c>
      <c r="L349" s="1" t="s">
        <v>30</v>
      </c>
      <c r="M349" s="1" t="s">
        <v>26</v>
      </c>
      <c r="N349" s="1" t="s">
        <v>36</v>
      </c>
      <c r="O349" s="1" t="s">
        <v>37</v>
      </c>
      <c r="P349" s="6">
        <v>45170</v>
      </c>
      <c r="Q349" s="10">
        <v>0.17430555555555555</v>
      </c>
    </row>
    <row r="350" spans="1:17" x14ac:dyDescent="0.35">
      <c r="A350" s="1">
        <v>1349</v>
      </c>
      <c r="B350" s="1" t="s">
        <v>489</v>
      </c>
      <c r="C350" s="1" t="s">
        <v>167</v>
      </c>
      <c r="D350" s="6">
        <v>45173</v>
      </c>
      <c r="E350" s="9">
        <v>0.35555555555555557</v>
      </c>
      <c r="F350" s="11" t="s">
        <v>38</v>
      </c>
      <c r="G350" s="1" t="s">
        <v>45</v>
      </c>
      <c r="H350" s="11" t="s">
        <v>23</v>
      </c>
      <c r="I350" s="1" t="s">
        <v>17</v>
      </c>
      <c r="J350" s="1">
        <v>237</v>
      </c>
      <c r="K350" s="1">
        <v>6</v>
      </c>
      <c r="L350" s="1" t="s">
        <v>30</v>
      </c>
      <c r="M350" s="1" t="s">
        <v>19</v>
      </c>
      <c r="N350" s="1" t="s">
        <v>20</v>
      </c>
      <c r="O350" s="1" t="s">
        <v>21</v>
      </c>
      <c r="P350" s="6">
        <v>45170</v>
      </c>
      <c r="Q350" s="10">
        <v>0.16111111111111112</v>
      </c>
    </row>
    <row r="351" spans="1:17" x14ac:dyDescent="0.35">
      <c r="A351" s="1">
        <v>1350</v>
      </c>
      <c r="B351" s="1" t="s">
        <v>490</v>
      </c>
      <c r="C351" s="1" t="s">
        <v>156</v>
      </c>
      <c r="D351" s="6">
        <v>45176</v>
      </c>
      <c r="E351" s="9">
        <v>0.52361111111111114</v>
      </c>
      <c r="F351" s="11" t="s">
        <v>38</v>
      </c>
      <c r="G351" s="1" t="s">
        <v>102</v>
      </c>
      <c r="H351" s="11" t="s">
        <v>23</v>
      </c>
      <c r="I351" s="1" t="s">
        <v>24</v>
      </c>
      <c r="J351" s="1">
        <v>107</v>
      </c>
      <c r="K351" s="1">
        <v>26</v>
      </c>
      <c r="L351" s="1" t="s">
        <v>30</v>
      </c>
      <c r="M351" s="1" t="s">
        <v>26</v>
      </c>
      <c r="N351" s="1" t="s">
        <v>27</v>
      </c>
      <c r="O351" s="1" t="s">
        <v>37</v>
      </c>
      <c r="P351" s="6">
        <v>45170</v>
      </c>
      <c r="Q351" s="10">
        <v>0.11944444444444445</v>
      </c>
    </row>
    <row r="352" spans="1:17" x14ac:dyDescent="0.35">
      <c r="A352" s="1">
        <v>1351</v>
      </c>
      <c r="B352" s="1" t="s">
        <v>491</v>
      </c>
      <c r="C352" s="1" t="s">
        <v>159</v>
      </c>
      <c r="D352" s="6">
        <v>45173</v>
      </c>
      <c r="E352" s="9">
        <v>0.19722222222222222</v>
      </c>
      <c r="F352" s="11" t="s">
        <v>14</v>
      </c>
      <c r="G352" s="1" t="s">
        <v>72</v>
      </c>
      <c r="H352" s="11" t="s">
        <v>34</v>
      </c>
      <c r="I352" s="1" t="s">
        <v>17</v>
      </c>
      <c r="J352" s="1">
        <v>176</v>
      </c>
      <c r="K352" s="1">
        <v>16</v>
      </c>
      <c r="L352" s="1" t="s">
        <v>25</v>
      </c>
      <c r="M352" s="1" t="s">
        <v>43</v>
      </c>
      <c r="N352" s="1" t="s">
        <v>27</v>
      </c>
      <c r="O352" s="1" t="s">
        <v>37</v>
      </c>
      <c r="P352" s="6">
        <v>45170</v>
      </c>
      <c r="Q352" s="10">
        <v>7.5694444444444439E-2</v>
      </c>
    </row>
    <row r="353" spans="1:17" x14ac:dyDescent="0.35">
      <c r="A353" s="1">
        <v>1352</v>
      </c>
      <c r="B353" s="1" t="s">
        <v>492</v>
      </c>
      <c r="C353" s="1" t="s">
        <v>159</v>
      </c>
      <c r="D353" s="6">
        <v>45176</v>
      </c>
      <c r="E353" s="9">
        <v>0.37222222222222223</v>
      </c>
      <c r="F353" s="11" t="s">
        <v>14</v>
      </c>
      <c r="G353" s="1" t="s">
        <v>109</v>
      </c>
      <c r="H353" s="11" t="s">
        <v>23</v>
      </c>
      <c r="I353" s="1" t="s">
        <v>47</v>
      </c>
      <c r="J353" s="1">
        <v>130</v>
      </c>
      <c r="K353" s="1">
        <v>14</v>
      </c>
      <c r="L353" s="1" t="s">
        <v>25</v>
      </c>
      <c r="M353" s="1" t="s">
        <v>32</v>
      </c>
      <c r="N353" s="1" t="s">
        <v>36</v>
      </c>
      <c r="O353" s="1" t="s">
        <v>41</v>
      </c>
      <c r="P353" s="6">
        <v>45170</v>
      </c>
      <c r="Q353" s="10">
        <v>0.52500000000000002</v>
      </c>
    </row>
    <row r="354" spans="1:17" x14ac:dyDescent="0.35">
      <c r="A354" s="1">
        <v>1353</v>
      </c>
      <c r="B354" s="1" t="s">
        <v>493</v>
      </c>
      <c r="C354" s="1" t="s">
        <v>156</v>
      </c>
      <c r="D354" s="6">
        <v>45176</v>
      </c>
      <c r="E354" s="9">
        <v>0.42777777777777776</v>
      </c>
      <c r="F354" s="11" t="s">
        <v>14</v>
      </c>
      <c r="G354" s="1" t="s">
        <v>84</v>
      </c>
      <c r="H354" s="11" t="s">
        <v>16</v>
      </c>
      <c r="I354" s="1" t="s">
        <v>47</v>
      </c>
      <c r="J354" s="1">
        <v>83</v>
      </c>
      <c r="K354" s="1">
        <v>19</v>
      </c>
      <c r="L354" s="1" t="s">
        <v>18</v>
      </c>
      <c r="M354" s="1" t="s">
        <v>32</v>
      </c>
      <c r="N354" s="1" t="s">
        <v>20</v>
      </c>
      <c r="O354" s="1" t="s">
        <v>37</v>
      </c>
      <c r="P354" s="6">
        <v>45170</v>
      </c>
      <c r="Q354" s="10">
        <v>0.12777777777777777</v>
      </c>
    </row>
    <row r="355" spans="1:17" x14ac:dyDescent="0.35">
      <c r="A355" s="1">
        <v>1354</v>
      </c>
      <c r="B355" s="1" t="s">
        <v>494</v>
      </c>
      <c r="C355" s="1" t="s">
        <v>150</v>
      </c>
      <c r="D355" s="6">
        <v>45177</v>
      </c>
      <c r="E355" s="9">
        <v>0.13125000000000001</v>
      </c>
      <c r="F355" s="11" t="s">
        <v>38</v>
      </c>
      <c r="G355" s="1" t="s">
        <v>117</v>
      </c>
      <c r="H355" s="11" t="s">
        <v>23</v>
      </c>
      <c r="I355" s="1" t="s">
        <v>29</v>
      </c>
      <c r="J355" s="1">
        <v>146</v>
      </c>
      <c r="K355" s="1">
        <v>17</v>
      </c>
      <c r="L355" s="1" t="s">
        <v>30</v>
      </c>
      <c r="M355" s="1" t="s">
        <v>43</v>
      </c>
      <c r="N355" s="1" t="s">
        <v>27</v>
      </c>
      <c r="O355" s="1" t="s">
        <v>21</v>
      </c>
      <c r="P355" s="6">
        <v>45170</v>
      </c>
      <c r="Q355" s="10">
        <v>0.20555555555555555</v>
      </c>
    </row>
    <row r="356" spans="1:17" x14ac:dyDescent="0.35">
      <c r="A356" s="1">
        <v>1355</v>
      </c>
      <c r="B356" s="1" t="s">
        <v>495</v>
      </c>
      <c r="C356" s="1" t="s">
        <v>154</v>
      </c>
      <c r="D356" s="6">
        <v>45170</v>
      </c>
      <c r="E356" s="9">
        <v>0.39374999999999999</v>
      </c>
      <c r="F356" s="11" t="s">
        <v>14</v>
      </c>
      <c r="G356" s="1" t="s">
        <v>59</v>
      </c>
      <c r="H356" s="11" t="s">
        <v>23</v>
      </c>
      <c r="I356" s="1" t="s">
        <v>29</v>
      </c>
      <c r="J356" s="1">
        <v>126</v>
      </c>
      <c r="K356" s="1">
        <v>9</v>
      </c>
      <c r="L356" s="1" t="s">
        <v>25</v>
      </c>
      <c r="M356" s="1" t="s">
        <v>32</v>
      </c>
      <c r="N356" s="1" t="s">
        <v>20</v>
      </c>
      <c r="O356" s="1" t="s">
        <v>21</v>
      </c>
      <c r="P356" s="6">
        <v>45170</v>
      </c>
      <c r="Q356" s="10">
        <v>0.48055555555555557</v>
      </c>
    </row>
    <row r="357" spans="1:17" x14ac:dyDescent="0.35">
      <c r="A357" s="1">
        <v>1356</v>
      </c>
      <c r="B357" s="1" t="s">
        <v>496</v>
      </c>
      <c r="C357" s="1" t="s">
        <v>159</v>
      </c>
      <c r="D357" s="6">
        <v>45174</v>
      </c>
      <c r="E357" s="9">
        <v>0.37847222222222221</v>
      </c>
      <c r="F357" s="11" t="s">
        <v>38</v>
      </c>
      <c r="G357" s="1" t="s">
        <v>44</v>
      </c>
      <c r="H357" s="11" t="s">
        <v>34</v>
      </c>
      <c r="I357" s="1" t="s">
        <v>24</v>
      </c>
      <c r="J357" s="1">
        <v>81</v>
      </c>
      <c r="K357" s="1">
        <v>3</v>
      </c>
      <c r="L357" s="1" t="s">
        <v>30</v>
      </c>
      <c r="M357" s="1" t="s">
        <v>43</v>
      </c>
      <c r="N357" s="1" t="s">
        <v>20</v>
      </c>
      <c r="O357" s="1" t="s">
        <v>37</v>
      </c>
      <c r="P357" s="6">
        <v>45170</v>
      </c>
      <c r="Q357" s="10">
        <v>0.23194444444444445</v>
      </c>
    </row>
    <row r="358" spans="1:17" x14ac:dyDescent="0.35">
      <c r="A358" s="1">
        <v>1357</v>
      </c>
      <c r="B358" s="1" t="s">
        <v>497</v>
      </c>
      <c r="C358" s="1" t="s">
        <v>154</v>
      </c>
      <c r="D358" s="6">
        <v>45171</v>
      </c>
      <c r="E358" s="9">
        <v>0.3840277777777778</v>
      </c>
      <c r="F358" s="11" t="s">
        <v>14</v>
      </c>
      <c r="G358" s="1" t="s">
        <v>113</v>
      </c>
      <c r="H358" s="11" t="s">
        <v>23</v>
      </c>
      <c r="I358" s="1" t="s">
        <v>47</v>
      </c>
      <c r="J358" s="1">
        <v>152</v>
      </c>
      <c r="K358" s="1">
        <v>18</v>
      </c>
      <c r="L358" s="1" t="s">
        <v>30</v>
      </c>
      <c r="M358" s="1" t="s">
        <v>43</v>
      </c>
      <c r="N358" s="1" t="s">
        <v>20</v>
      </c>
      <c r="O358" s="1" t="s">
        <v>41</v>
      </c>
      <c r="P358" s="6">
        <v>45170</v>
      </c>
      <c r="Q358" s="10">
        <v>0.47986111111111113</v>
      </c>
    </row>
    <row r="359" spans="1:17" x14ac:dyDescent="0.35">
      <c r="A359" s="1">
        <v>1358</v>
      </c>
      <c r="B359" s="1" t="s">
        <v>498</v>
      </c>
      <c r="C359" s="1" t="s">
        <v>150</v>
      </c>
      <c r="D359" s="6">
        <v>45172</v>
      </c>
      <c r="E359" s="9">
        <v>0.47361111111111109</v>
      </c>
      <c r="F359" s="11" t="s">
        <v>14</v>
      </c>
      <c r="G359" s="1" t="s">
        <v>96</v>
      </c>
      <c r="H359" s="11" t="s">
        <v>23</v>
      </c>
      <c r="I359" s="1" t="s">
        <v>24</v>
      </c>
      <c r="J359" s="1">
        <v>110</v>
      </c>
      <c r="K359" s="1">
        <v>15</v>
      </c>
      <c r="L359" s="1" t="s">
        <v>30</v>
      </c>
      <c r="M359" s="1" t="s">
        <v>43</v>
      </c>
      <c r="N359" s="1" t="s">
        <v>36</v>
      </c>
      <c r="O359" s="1" t="s">
        <v>37</v>
      </c>
      <c r="P359" s="6">
        <v>45170</v>
      </c>
      <c r="Q359" s="10">
        <v>0.10486111111111111</v>
      </c>
    </row>
    <row r="360" spans="1:17" x14ac:dyDescent="0.35">
      <c r="A360" s="1">
        <v>1359</v>
      </c>
      <c r="B360" s="1" t="s">
        <v>499</v>
      </c>
      <c r="C360" s="1" t="s">
        <v>156</v>
      </c>
      <c r="D360" s="6">
        <v>45176</v>
      </c>
      <c r="E360" s="9">
        <v>0.48958333333333331</v>
      </c>
      <c r="F360" s="11" t="s">
        <v>14</v>
      </c>
      <c r="G360" s="1" t="s">
        <v>82</v>
      </c>
      <c r="H360" s="11" t="s">
        <v>34</v>
      </c>
      <c r="I360" s="1" t="s">
        <v>29</v>
      </c>
      <c r="J360" s="1">
        <v>164</v>
      </c>
      <c r="K360" s="1">
        <v>1</v>
      </c>
      <c r="L360" s="1" t="s">
        <v>25</v>
      </c>
      <c r="M360" s="1" t="s">
        <v>32</v>
      </c>
      <c r="N360" s="1" t="s">
        <v>20</v>
      </c>
      <c r="O360" s="1" t="s">
        <v>41</v>
      </c>
      <c r="P360" s="6">
        <v>45170</v>
      </c>
      <c r="Q360" s="10">
        <v>0.22222222222222221</v>
      </c>
    </row>
    <row r="361" spans="1:17" x14ac:dyDescent="0.35">
      <c r="A361" s="1">
        <v>1360</v>
      </c>
      <c r="B361" s="1" t="s">
        <v>500</v>
      </c>
      <c r="C361" s="1" t="s">
        <v>167</v>
      </c>
      <c r="D361" s="6">
        <v>45173</v>
      </c>
      <c r="E361" s="9">
        <v>0.38472222222222224</v>
      </c>
      <c r="F361" s="11" t="s">
        <v>14</v>
      </c>
      <c r="G361" s="1" t="s">
        <v>126</v>
      </c>
      <c r="H361" s="11" t="s">
        <v>16</v>
      </c>
      <c r="I361" s="1" t="s">
        <v>35</v>
      </c>
      <c r="J361" s="1">
        <v>171</v>
      </c>
      <c r="K361" s="1">
        <v>27</v>
      </c>
      <c r="L361" s="1" t="s">
        <v>30</v>
      </c>
      <c r="M361" s="1" t="s">
        <v>32</v>
      </c>
      <c r="N361" s="1" t="s">
        <v>27</v>
      </c>
      <c r="O361" s="1" t="s">
        <v>37</v>
      </c>
      <c r="P361" s="6">
        <v>45170</v>
      </c>
      <c r="Q361" s="10">
        <v>0.21388888888888888</v>
      </c>
    </row>
    <row r="362" spans="1:17" x14ac:dyDescent="0.35">
      <c r="A362" s="1">
        <v>1361</v>
      </c>
      <c r="B362" s="1" t="s">
        <v>501</v>
      </c>
      <c r="C362" s="1" t="s">
        <v>159</v>
      </c>
      <c r="D362" s="6">
        <v>45176</v>
      </c>
      <c r="E362" s="9">
        <v>0.15694444444444444</v>
      </c>
      <c r="F362" s="11" t="s">
        <v>14</v>
      </c>
      <c r="G362" s="1" t="s">
        <v>74</v>
      </c>
      <c r="H362" s="11" t="s">
        <v>16</v>
      </c>
      <c r="I362" s="1" t="s">
        <v>47</v>
      </c>
      <c r="J362" s="1">
        <v>189</v>
      </c>
      <c r="K362" s="1">
        <v>3</v>
      </c>
      <c r="L362" s="1" t="s">
        <v>25</v>
      </c>
      <c r="M362" s="1" t="s">
        <v>19</v>
      </c>
      <c r="N362" s="1" t="s">
        <v>36</v>
      </c>
      <c r="O362" s="1" t="s">
        <v>21</v>
      </c>
      <c r="P362" s="6">
        <v>45170</v>
      </c>
      <c r="Q362" s="10">
        <v>0.41805555555555557</v>
      </c>
    </row>
    <row r="363" spans="1:17" x14ac:dyDescent="0.35">
      <c r="A363" s="1">
        <v>1362</v>
      </c>
      <c r="B363" s="1" t="s">
        <v>502</v>
      </c>
      <c r="C363" s="1" t="s">
        <v>150</v>
      </c>
      <c r="D363" s="6">
        <v>45172</v>
      </c>
      <c r="E363" s="9">
        <v>0.34791666666666665</v>
      </c>
      <c r="F363" s="11" t="s">
        <v>14</v>
      </c>
      <c r="G363" s="1" t="s">
        <v>22</v>
      </c>
      <c r="H363" s="11" t="s">
        <v>16</v>
      </c>
      <c r="I363" s="1" t="s">
        <v>29</v>
      </c>
      <c r="J363" s="1">
        <v>136</v>
      </c>
      <c r="K363" s="1">
        <v>14</v>
      </c>
      <c r="L363" s="1" t="s">
        <v>30</v>
      </c>
      <c r="M363" s="1" t="s">
        <v>19</v>
      </c>
      <c r="N363" s="1" t="s">
        <v>27</v>
      </c>
      <c r="O363" s="1" t="s">
        <v>21</v>
      </c>
      <c r="P363" s="6">
        <v>45170</v>
      </c>
      <c r="Q363" s="10">
        <v>0.45555555555555555</v>
      </c>
    </row>
    <row r="364" spans="1:17" x14ac:dyDescent="0.35">
      <c r="A364" s="1">
        <v>1363</v>
      </c>
      <c r="B364" s="1" t="s">
        <v>503</v>
      </c>
      <c r="C364" s="1" t="s">
        <v>156</v>
      </c>
      <c r="D364" s="6">
        <v>45174</v>
      </c>
      <c r="E364" s="9">
        <v>0.4597222222222222</v>
      </c>
      <c r="F364" s="11" t="s">
        <v>14</v>
      </c>
      <c r="G364" s="1" t="s">
        <v>55</v>
      </c>
      <c r="H364" s="11" t="s">
        <v>34</v>
      </c>
      <c r="I364" s="1" t="s">
        <v>47</v>
      </c>
      <c r="J364" s="1">
        <v>67</v>
      </c>
      <c r="K364" s="1">
        <v>20</v>
      </c>
      <c r="L364" s="1" t="s">
        <v>30</v>
      </c>
      <c r="M364" s="1" t="s">
        <v>43</v>
      </c>
      <c r="N364" s="1" t="s">
        <v>36</v>
      </c>
      <c r="O364" s="1" t="s">
        <v>41</v>
      </c>
      <c r="P364" s="6">
        <v>45170</v>
      </c>
      <c r="Q364" s="10">
        <v>0.50486111111111109</v>
      </c>
    </row>
    <row r="365" spans="1:17" x14ac:dyDescent="0.35">
      <c r="A365" s="1">
        <v>1364</v>
      </c>
      <c r="B365" s="1" t="s">
        <v>504</v>
      </c>
      <c r="C365" s="1" t="s">
        <v>150</v>
      </c>
      <c r="D365" s="6">
        <v>45171</v>
      </c>
      <c r="E365" s="9">
        <v>6.5972222222222224E-2</v>
      </c>
      <c r="F365" s="11" t="s">
        <v>14</v>
      </c>
      <c r="G365" s="1" t="s">
        <v>93</v>
      </c>
      <c r="H365" s="11" t="s">
        <v>16</v>
      </c>
      <c r="I365" s="1" t="s">
        <v>29</v>
      </c>
      <c r="J365" s="1">
        <v>171</v>
      </c>
      <c r="K365" s="1">
        <v>20</v>
      </c>
      <c r="L365" s="1" t="s">
        <v>30</v>
      </c>
      <c r="M365" s="1" t="s">
        <v>26</v>
      </c>
      <c r="N365" s="1" t="s">
        <v>27</v>
      </c>
      <c r="O365" s="1" t="s">
        <v>37</v>
      </c>
      <c r="P365" s="6">
        <v>45170</v>
      </c>
      <c r="Q365" s="10">
        <v>0.11666666666666667</v>
      </c>
    </row>
    <row r="366" spans="1:17" x14ac:dyDescent="0.35">
      <c r="A366" s="1">
        <v>1365</v>
      </c>
      <c r="B366" s="1" t="s">
        <v>505</v>
      </c>
      <c r="C366" s="1" t="s">
        <v>167</v>
      </c>
      <c r="D366" s="6">
        <v>45170</v>
      </c>
      <c r="E366" s="9">
        <v>9.7916666666666666E-2</v>
      </c>
      <c r="F366" s="11" t="s">
        <v>38</v>
      </c>
      <c r="G366" s="1" t="s">
        <v>57</v>
      </c>
      <c r="H366" s="11" t="s">
        <v>23</v>
      </c>
      <c r="I366" s="1" t="s">
        <v>35</v>
      </c>
      <c r="J366" s="1">
        <v>85</v>
      </c>
      <c r="K366" s="1">
        <v>9</v>
      </c>
      <c r="L366" s="1" t="s">
        <v>18</v>
      </c>
      <c r="M366" s="1" t="s">
        <v>40</v>
      </c>
      <c r="N366" s="1" t="s">
        <v>20</v>
      </c>
      <c r="O366" s="1" t="s">
        <v>21</v>
      </c>
      <c r="P366" s="6">
        <v>45170</v>
      </c>
      <c r="Q366" s="10">
        <v>9.7916666666666666E-2</v>
      </c>
    </row>
    <row r="367" spans="1:17" x14ac:dyDescent="0.35">
      <c r="A367" s="1">
        <v>1366</v>
      </c>
      <c r="B367" s="1" t="s">
        <v>506</v>
      </c>
      <c r="C367" s="1" t="s">
        <v>167</v>
      </c>
      <c r="D367" s="6">
        <v>45174</v>
      </c>
      <c r="E367" s="9">
        <v>0.43263888888888891</v>
      </c>
      <c r="F367" s="11" t="s">
        <v>38</v>
      </c>
      <c r="G367" s="1" t="s">
        <v>114</v>
      </c>
      <c r="H367" s="11" t="s">
        <v>16</v>
      </c>
      <c r="I367" s="1" t="s">
        <v>29</v>
      </c>
      <c r="J367" s="1">
        <v>62</v>
      </c>
      <c r="K367" s="1">
        <v>19</v>
      </c>
      <c r="L367" s="1" t="s">
        <v>18</v>
      </c>
      <c r="M367" s="1" t="s">
        <v>32</v>
      </c>
      <c r="N367" s="1" t="s">
        <v>36</v>
      </c>
      <c r="O367" s="1" t="s">
        <v>41</v>
      </c>
      <c r="P367" s="6">
        <v>45170</v>
      </c>
      <c r="Q367" s="10">
        <v>0.14166666666666666</v>
      </c>
    </row>
    <row r="368" spans="1:17" x14ac:dyDescent="0.35">
      <c r="A368" s="1">
        <v>1367</v>
      </c>
      <c r="B368" s="1" t="s">
        <v>391</v>
      </c>
      <c r="C368" s="1" t="s">
        <v>167</v>
      </c>
      <c r="D368" s="6">
        <v>45172</v>
      </c>
      <c r="E368" s="9">
        <v>0.52152777777777781</v>
      </c>
      <c r="F368" s="11" t="s">
        <v>14</v>
      </c>
      <c r="G368" s="1" t="s">
        <v>105</v>
      </c>
      <c r="H368" s="11" t="s">
        <v>16</v>
      </c>
      <c r="I368" s="1" t="s">
        <v>35</v>
      </c>
      <c r="J368" s="1">
        <v>222</v>
      </c>
      <c r="K368" s="1">
        <v>5</v>
      </c>
      <c r="L368" s="1" t="s">
        <v>18</v>
      </c>
      <c r="M368" s="1" t="s">
        <v>40</v>
      </c>
      <c r="N368" s="1" t="s">
        <v>27</v>
      </c>
      <c r="O368" s="1" t="s">
        <v>21</v>
      </c>
      <c r="P368" s="6">
        <v>45170</v>
      </c>
      <c r="Q368" s="10">
        <v>0.52708333333333335</v>
      </c>
    </row>
    <row r="369" spans="1:17" x14ac:dyDescent="0.35">
      <c r="A369" s="1">
        <v>1368</v>
      </c>
      <c r="B369" s="1" t="s">
        <v>507</v>
      </c>
      <c r="C369" s="1" t="s">
        <v>150</v>
      </c>
      <c r="D369" s="6">
        <v>45171</v>
      </c>
      <c r="E369" s="9">
        <v>0.50486111111111109</v>
      </c>
      <c r="F369" s="11" t="s">
        <v>14</v>
      </c>
      <c r="G369" s="1" t="s">
        <v>109</v>
      </c>
      <c r="H369" s="11" t="s">
        <v>34</v>
      </c>
      <c r="I369" s="1" t="s">
        <v>47</v>
      </c>
      <c r="J369" s="1">
        <v>101</v>
      </c>
      <c r="K369" s="1">
        <v>25</v>
      </c>
      <c r="L369" s="1" t="s">
        <v>30</v>
      </c>
      <c r="M369" s="1" t="s">
        <v>43</v>
      </c>
      <c r="N369" s="1" t="s">
        <v>20</v>
      </c>
      <c r="O369" s="1" t="s">
        <v>41</v>
      </c>
      <c r="P369" s="6">
        <v>45170</v>
      </c>
      <c r="Q369" s="10">
        <v>0.14097222222222222</v>
      </c>
    </row>
    <row r="370" spans="1:17" x14ac:dyDescent="0.35">
      <c r="A370" s="1">
        <v>1369</v>
      </c>
      <c r="B370" s="1" t="s">
        <v>508</v>
      </c>
      <c r="C370" s="1" t="s">
        <v>159</v>
      </c>
      <c r="D370" s="6">
        <v>45170</v>
      </c>
      <c r="E370" s="9">
        <v>9.7222222222222224E-2</v>
      </c>
      <c r="F370" s="11" t="s">
        <v>14</v>
      </c>
      <c r="G370" s="1" t="s">
        <v>46</v>
      </c>
      <c r="H370" s="11" t="s">
        <v>23</v>
      </c>
      <c r="I370" s="1" t="s">
        <v>17</v>
      </c>
      <c r="J370" s="1">
        <v>155</v>
      </c>
      <c r="K370" s="1">
        <v>2</v>
      </c>
      <c r="L370" s="1" t="s">
        <v>30</v>
      </c>
      <c r="M370" s="1" t="s">
        <v>26</v>
      </c>
      <c r="N370" s="1" t="s">
        <v>36</v>
      </c>
      <c r="O370" s="1" t="s">
        <v>41</v>
      </c>
      <c r="P370" s="6">
        <v>45170</v>
      </c>
      <c r="Q370" s="10">
        <v>6.3888888888888884E-2</v>
      </c>
    </row>
    <row r="371" spans="1:17" x14ac:dyDescent="0.35">
      <c r="A371" s="1">
        <v>1370</v>
      </c>
      <c r="B371" s="1" t="s">
        <v>509</v>
      </c>
      <c r="C371" s="1" t="s">
        <v>154</v>
      </c>
      <c r="D371" s="6">
        <v>45174</v>
      </c>
      <c r="E371" s="9">
        <v>0.48888888888888887</v>
      </c>
      <c r="F371" s="11" t="s">
        <v>14</v>
      </c>
      <c r="G371" s="1" t="s">
        <v>87</v>
      </c>
      <c r="H371" s="11" t="s">
        <v>34</v>
      </c>
      <c r="I371" s="1" t="s">
        <v>29</v>
      </c>
      <c r="J371" s="1">
        <v>69</v>
      </c>
      <c r="K371" s="1">
        <v>29</v>
      </c>
      <c r="L371" s="1" t="s">
        <v>30</v>
      </c>
      <c r="M371" s="1" t="s">
        <v>19</v>
      </c>
      <c r="N371" s="1" t="s">
        <v>27</v>
      </c>
      <c r="O371" s="1" t="s">
        <v>41</v>
      </c>
      <c r="P371" s="6">
        <v>45170</v>
      </c>
      <c r="Q371" s="10">
        <v>0.5</v>
      </c>
    </row>
    <row r="372" spans="1:17" x14ac:dyDescent="0.35">
      <c r="A372" s="1">
        <v>1371</v>
      </c>
      <c r="B372" s="1" t="s">
        <v>510</v>
      </c>
      <c r="C372" s="1" t="s">
        <v>156</v>
      </c>
      <c r="D372" s="6">
        <v>45176</v>
      </c>
      <c r="E372" s="9">
        <v>0.50069444444444444</v>
      </c>
      <c r="F372" s="11" t="s">
        <v>14</v>
      </c>
      <c r="G372" s="1" t="s">
        <v>96</v>
      </c>
      <c r="H372" s="11" t="s">
        <v>34</v>
      </c>
      <c r="I372" s="1" t="s">
        <v>35</v>
      </c>
      <c r="J372" s="1">
        <v>172</v>
      </c>
      <c r="K372" s="1">
        <v>27</v>
      </c>
      <c r="L372" s="1" t="s">
        <v>30</v>
      </c>
      <c r="M372" s="1" t="s">
        <v>40</v>
      </c>
      <c r="N372" s="1" t="s">
        <v>36</v>
      </c>
      <c r="O372" s="1" t="s">
        <v>41</v>
      </c>
      <c r="P372" s="6">
        <v>45170</v>
      </c>
      <c r="Q372" s="10">
        <v>0.16388888888888889</v>
      </c>
    </row>
    <row r="373" spans="1:17" x14ac:dyDescent="0.35">
      <c r="A373" s="1">
        <v>1372</v>
      </c>
      <c r="B373" s="1" t="s">
        <v>511</v>
      </c>
      <c r="C373" s="1" t="s">
        <v>150</v>
      </c>
      <c r="D373" s="6">
        <v>45171</v>
      </c>
      <c r="E373" s="9">
        <v>0.12083333333333333</v>
      </c>
      <c r="F373" s="11" t="s">
        <v>14</v>
      </c>
      <c r="G373" s="1" t="s">
        <v>87</v>
      </c>
      <c r="H373" s="11" t="s">
        <v>34</v>
      </c>
      <c r="I373" s="1" t="s">
        <v>29</v>
      </c>
      <c r="J373" s="1">
        <v>188</v>
      </c>
      <c r="K373" s="1">
        <v>15</v>
      </c>
      <c r="L373" s="1" t="s">
        <v>25</v>
      </c>
      <c r="M373" s="1" t="s">
        <v>26</v>
      </c>
      <c r="N373" s="1" t="s">
        <v>20</v>
      </c>
      <c r="O373" s="1" t="s">
        <v>37</v>
      </c>
      <c r="P373" s="6">
        <v>45170</v>
      </c>
      <c r="Q373" s="10">
        <v>0.36736111111111114</v>
      </c>
    </row>
    <row r="374" spans="1:17" x14ac:dyDescent="0.35">
      <c r="A374" s="1">
        <v>1373</v>
      </c>
      <c r="B374" s="1" t="s">
        <v>512</v>
      </c>
      <c r="C374" s="1" t="s">
        <v>159</v>
      </c>
      <c r="D374" s="6">
        <v>45177</v>
      </c>
      <c r="E374" s="9">
        <v>0.15833333333333333</v>
      </c>
      <c r="F374" s="11" t="s">
        <v>14</v>
      </c>
      <c r="G374" s="1" t="s">
        <v>102</v>
      </c>
      <c r="H374" s="11" t="s">
        <v>34</v>
      </c>
      <c r="I374" s="1" t="s">
        <v>24</v>
      </c>
      <c r="J374" s="1">
        <v>165</v>
      </c>
      <c r="K374" s="1">
        <v>6</v>
      </c>
      <c r="L374" s="1" t="s">
        <v>18</v>
      </c>
      <c r="M374" s="1" t="s">
        <v>19</v>
      </c>
      <c r="N374" s="1" t="s">
        <v>27</v>
      </c>
      <c r="O374" s="1" t="s">
        <v>41</v>
      </c>
      <c r="P374" s="6">
        <v>45170</v>
      </c>
      <c r="Q374" s="10">
        <v>0.47916666666666669</v>
      </c>
    </row>
    <row r="375" spans="1:17" x14ac:dyDescent="0.35">
      <c r="A375" s="1">
        <v>1374</v>
      </c>
      <c r="B375" s="1" t="s">
        <v>513</v>
      </c>
      <c r="C375" s="1" t="s">
        <v>167</v>
      </c>
      <c r="D375" s="6">
        <v>45172</v>
      </c>
      <c r="E375" s="9">
        <v>0.40902777777777777</v>
      </c>
      <c r="F375" s="11" t="s">
        <v>38</v>
      </c>
      <c r="G375" s="1" t="s">
        <v>129</v>
      </c>
      <c r="H375" s="11" t="s">
        <v>16</v>
      </c>
      <c r="I375" s="1" t="s">
        <v>47</v>
      </c>
      <c r="J375" s="1">
        <v>108</v>
      </c>
      <c r="K375" s="1">
        <v>20</v>
      </c>
      <c r="L375" s="1" t="s">
        <v>18</v>
      </c>
      <c r="M375" s="1" t="s">
        <v>19</v>
      </c>
      <c r="N375" s="1" t="s">
        <v>27</v>
      </c>
      <c r="O375" s="1" t="s">
        <v>21</v>
      </c>
      <c r="P375" s="6">
        <v>45170</v>
      </c>
      <c r="Q375" s="10">
        <v>0.51597222222222228</v>
      </c>
    </row>
    <row r="376" spans="1:17" x14ac:dyDescent="0.35">
      <c r="A376" s="1">
        <v>1375</v>
      </c>
      <c r="B376" s="1" t="s">
        <v>514</v>
      </c>
      <c r="C376" s="1" t="s">
        <v>154</v>
      </c>
      <c r="D376" s="6">
        <v>45170</v>
      </c>
      <c r="E376" s="9">
        <v>0.52638888888888891</v>
      </c>
      <c r="F376" s="11" t="s">
        <v>38</v>
      </c>
      <c r="G376" s="1" t="s">
        <v>112</v>
      </c>
      <c r="H376" s="11" t="s">
        <v>16</v>
      </c>
      <c r="I376" s="1" t="s">
        <v>24</v>
      </c>
      <c r="J376" s="1">
        <v>61</v>
      </c>
      <c r="K376" s="1">
        <v>20</v>
      </c>
      <c r="L376" s="1" t="s">
        <v>30</v>
      </c>
      <c r="M376" s="1" t="s">
        <v>43</v>
      </c>
      <c r="N376" s="1" t="s">
        <v>27</v>
      </c>
      <c r="O376" s="1" t="s">
        <v>37</v>
      </c>
      <c r="P376" s="6">
        <v>45170</v>
      </c>
      <c r="Q376" s="10">
        <v>0.39444444444444443</v>
      </c>
    </row>
    <row r="377" spans="1:17" x14ac:dyDescent="0.35">
      <c r="A377" s="1">
        <v>1376</v>
      </c>
      <c r="B377" s="1" t="s">
        <v>515</v>
      </c>
      <c r="C377" s="1" t="s">
        <v>154</v>
      </c>
      <c r="D377" s="6">
        <v>45170</v>
      </c>
      <c r="E377" s="9">
        <v>0.19027777777777777</v>
      </c>
      <c r="F377" s="11" t="s">
        <v>38</v>
      </c>
      <c r="G377" s="1" t="s">
        <v>56</v>
      </c>
      <c r="H377" s="11" t="s">
        <v>34</v>
      </c>
      <c r="I377" s="1" t="s">
        <v>17</v>
      </c>
      <c r="J377" s="1">
        <v>108</v>
      </c>
      <c r="K377" s="1">
        <v>5</v>
      </c>
      <c r="L377" s="1" t="s">
        <v>25</v>
      </c>
      <c r="M377" s="1" t="s">
        <v>43</v>
      </c>
      <c r="N377" s="1" t="s">
        <v>27</v>
      </c>
      <c r="O377" s="1" t="s">
        <v>21</v>
      </c>
      <c r="P377" s="6">
        <v>45170</v>
      </c>
      <c r="Q377" s="10">
        <v>0.24722222222222223</v>
      </c>
    </row>
    <row r="378" spans="1:17" x14ac:dyDescent="0.35">
      <c r="A378" s="1">
        <v>1377</v>
      </c>
      <c r="B378" s="1" t="s">
        <v>516</v>
      </c>
      <c r="C378" s="1" t="s">
        <v>159</v>
      </c>
      <c r="D378" s="6">
        <v>45172</v>
      </c>
      <c r="E378" s="9">
        <v>0.10347222222222222</v>
      </c>
      <c r="F378" s="11" t="s">
        <v>14</v>
      </c>
      <c r="G378" s="1" t="s">
        <v>117</v>
      </c>
      <c r="H378" s="11" t="s">
        <v>23</v>
      </c>
      <c r="I378" s="1" t="s">
        <v>29</v>
      </c>
      <c r="J378" s="1">
        <v>182</v>
      </c>
      <c r="K378" s="1">
        <v>17</v>
      </c>
      <c r="L378" s="1" t="s">
        <v>25</v>
      </c>
      <c r="M378" s="1" t="s">
        <v>43</v>
      </c>
      <c r="N378" s="1" t="s">
        <v>27</v>
      </c>
      <c r="O378" s="1" t="s">
        <v>21</v>
      </c>
      <c r="P378" s="6">
        <v>45170</v>
      </c>
      <c r="Q378" s="10">
        <v>0.41875000000000001</v>
      </c>
    </row>
    <row r="379" spans="1:17" x14ac:dyDescent="0.35">
      <c r="A379" s="1">
        <v>1378</v>
      </c>
      <c r="B379" s="1" t="s">
        <v>517</v>
      </c>
      <c r="C379" s="1" t="s">
        <v>154</v>
      </c>
      <c r="D379" s="6">
        <v>45171</v>
      </c>
      <c r="E379" s="9">
        <v>0.38680555555555557</v>
      </c>
      <c r="F379" s="11" t="s">
        <v>14</v>
      </c>
      <c r="G379" s="1" t="s">
        <v>48</v>
      </c>
      <c r="H379" s="11" t="s">
        <v>34</v>
      </c>
      <c r="I379" s="1" t="s">
        <v>24</v>
      </c>
      <c r="J379" s="1">
        <v>134</v>
      </c>
      <c r="K379" s="1">
        <v>16</v>
      </c>
      <c r="L379" s="1" t="s">
        <v>25</v>
      </c>
      <c r="M379" s="1" t="s">
        <v>43</v>
      </c>
      <c r="N379" s="1" t="s">
        <v>20</v>
      </c>
      <c r="O379" s="1" t="s">
        <v>37</v>
      </c>
      <c r="P379" s="6">
        <v>45170</v>
      </c>
      <c r="Q379" s="10">
        <v>0.18541666666666667</v>
      </c>
    </row>
    <row r="380" spans="1:17" x14ac:dyDescent="0.35">
      <c r="A380" s="1">
        <v>1379</v>
      </c>
      <c r="B380" s="1" t="s">
        <v>518</v>
      </c>
      <c r="C380" s="1" t="s">
        <v>150</v>
      </c>
      <c r="D380" s="6">
        <v>45176</v>
      </c>
      <c r="E380" s="9">
        <v>0.13680555555555557</v>
      </c>
      <c r="F380" s="11" t="s">
        <v>14</v>
      </c>
      <c r="G380" s="1" t="s">
        <v>15</v>
      </c>
      <c r="H380" s="11" t="s">
        <v>16</v>
      </c>
      <c r="I380" s="1" t="s">
        <v>29</v>
      </c>
      <c r="J380" s="1">
        <v>97</v>
      </c>
      <c r="K380" s="1">
        <v>28</v>
      </c>
      <c r="L380" s="1" t="s">
        <v>30</v>
      </c>
      <c r="M380" s="1" t="s">
        <v>26</v>
      </c>
      <c r="N380" s="1" t="s">
        <v>36</v>
      </c>
      <c r="O380" s="1" t="s">
        <v>21</v>
      </c>
      <c r="P380" s="6">
        <v>45170</v>
      </c>
      <c r="Q380" s="10">
        <v>0.47222222222222221</v>
      </c>
    </row>
    <row r="381" spans="1:17" x14ac:dyDescent="0.35">
      <c r="A381" s="1">
        <v>1380</v>
      </c>
      <c r="B381" s="1" t="s">
        <v>519</v>
      </c>
      <c r="C381" s="1" t="s">
        <v>156</v>
      </c>
      <c r="D381" s="6">
        <v>45171</v>
      </c>
      <c r="E381" s="9">
        <v>0.20416666666666666</v>
      </c>
      <c r="F381" s="11" t="s">
        <v>38</v>
      </c>
      <c r="G381" s="1" t="s">
        <v>55</v>
      </c>
      <c r="H381" s="11" t="s">
        <v>34</v>
      </c>
      <c r="I381" s="1" t="s">
        <v>47</v>
      </c>
      <c r="J381" s="1">
        <v>162</v>
      </c>
      <c r="K381" s="1">
        <v>28</v>
      </c>
      <c r="L381" s="1" t="s">
        <v>18</v>
      </c>
      <c r="M381" s="1" t="s">
        <v>43</v>
      </c>
      <c r="N381" s="1" t="s">
        <v>20</v>
      </c>
      <c r="O381" s="1" t="s">
        <v>37</v>
      </c>
      <c r="P381" s="6">
        <v>45170</v>
      </c>
      <c r="Q381" s="10">
        <v>9.2361111111111116E-2</v>
      </c>
    </row>
    <row r="382" spans="1:17" x14ac:dyDescent="0.35">
      <c r="A382" s="1">
        <v>1381</v>
      </c>
      <c r="B382" s="1" t="s">
        <v>520</v>
      </c>
      <c r="C382" s="1" t="s">
        <v>159</v>
      </c>
      <c r="D382" s="6">
        <v>45175</v>
      </c>
      <c r="E382" s="9">
        <v>0.49513888888888891</v>
      </c>
      <c r="F382" s="11" t="s">
        <v>38</v>
      </c>
      <c r="G382" s="1" t="s">
        <v>116</v>
      </c>
      <c r="H382" s="11" t="s">
        <v>23</v>
      </c>
      <c r="I382" s="1" t="s">
        <v>24</v>
      </c>
      <c r="J382" s="1">
        <v>181</v>
      </c>
      <c r="K382" s="1">
        <v>27</v>
      </c>
      <c r="L382" s="1" t="s">
        <v>25</v>
      </c>
      <c r="M382" s="1" t="s">
        <v>19</v>
      </c>
      <c r="N382" s="1" t="s">
        <v>20</v>
      </c>
      <c r="O382" s="1" t="s">
        <v>37</v>
      </c>
      <c r="P382" s="6">
        <v>45170</v>
      </c>
      <c r="Q382" s="10">
        <v>4.5138888888888888E-2</v>
      </c>
    </row>
    <row r="383" spans="1:17" x14ac:dyDescent="0.35">
      <c r="A383" s="1">
        <v>1382</v>
      </c>
      <c r="B383" s="1" t="s">
        <v>521</v>
      </c>
      <c r="C383" s="1" t="s">
        <v>156</v>
      </c>
      <c r="D383" s="6">
        <v>45176</v>
      </c>
      <c r="E383" s="9">
        <v>0.45694444444444443</v>
      </c>
      <c r="F383" s="11" t="s">
        <v>14</v>
      </c>
      <c r="G383" s="1" t="s">
        <v>50</v>
      </c>
      <c r="H383" s="11" t="s">
        <v>34</v>
      </c>
      <c r="I383" s="1" t="s">
        <v>24</v>
      </c>
      <c r="J383" s="1">
        <v>90</v>
      </c>
      <c r="K383" s="1">
        <v>3</v>
      </c>
      <c r="L383" s="1" t="s">
        <v>25</v>
      </c>
      <c r="M383" s="1" t="s">
        <v>26</v>
      </c>
      <c r="N383" s="1" t="s">
        <v>27</v>
      </c>
      <c r="O383" s="1" t="s">
        <v>41</v>
      </c>
      <c r="P383" s="6">
        <v>45170</v>
      </c>
      <c r="Q383" s="10">
        <v>0.22916666666666666</v>
      </c>
    </row>
    <row r="384" spans="1:17" x14ac:dyDescent="0.35">
      <c r="A384" s="1">
        <v>1383</v>
      </c>
      <c r="B384" s="1" t="s">
        <v>522</v>
      </c>
      <c r="C384" s="1" t="s">
        <v>150</v>
      </c>
      <c r="D384" s="6">
        <v>45176</v>
      </c>
      <c r="E384" s="9">
        <v>9.4444444444444442E-2</v>
      </c>
      <c r="F384" s="11" t="s">
        <v>38</v>
      </c>
      <c r="G384" s="1" t="s">
        <v>46</v>
      </c>
      <c r="H384" s="11" t="s">
        <v>16</v>
      </c>
      <c r="I384" s="1" t="s">
        <v>17</v>
      </c>
      <c r="J384" s="1">
        <v>152</v>
      </c>
      <c r="K384" s="1">
        <v>18</v>
      </c>
      <c r="L384" s="1" t="s">
        <v>18</v>
      </c>
      <c r="M384" s="1" t="s">
        <v>32</v>
      </c>
      <c r="N384" s="1" t="s">
        <v>27</v>
      </c>
      <c r="O384" s="1" t="s">
        <v>37</v>
      </c>
      <c r="P384" s="6">
        <v>45170</v>
      </c>
      <c r="Q384" s="10">
        <v>0.3923611111111111</v>
      </c>
    </row>
    <row r="385" spans="1:17" x14ac:dyDescent="0.35">
      <c r="A385" s="1">
        <v>1384</v>
      </c>
      <c r="B385" s="1" t="s">
        <v>523</v>
      </c>
      <c r="C385" s="1" t="s">
        <v>156</v>
      </c>
      <c r="D385" s="6">
        <v>45173</v>
      </c>
      <c r="E385" s="9">
        <v>0.19375000000000001</v>
      </c>
      <c r="F385" s="11" t="s">
        <v>38</v>
      </c>
      <c r="G385" s="1" t="s">
        <v>134</v>
      </c>
      <c r="H385" s="11" t="s">
        <v>16</v>
      </c>
      <c r="I385" s="1" t="s">
        <v>17</v>
      </c>
      <c r="J385" s="1">
        <v>140</v>
      </c>
      <c r="K385" s="1">
        <v>7</v>
      </c>
      <c r="L385" s="1" t="s">
        <v>30</v>
      </c>
      <c r="M385" s="1" t="s">
        <v>32</v>
      </c>
      <c r="N385" s="1" t="s">
        <v>27</v>
      </c>
      <c r="O385" s="1" t="s">
        <v>41</v>
      </c>
      <c r="P385" s="6">
        <v>45170</v>
      </c>
      <c r="Q385" s="10">
        <v>0.43263888888888891</v>
      </c>
    </row>
    <row r="386" spans="1:17" x14ac:dyDescent="0.35">
      <c r="A386" s="1">
        <v>1385</v>
      </c>
      <c r="B386" s="1" t="s">
        <v>524</v>
      </c>
      <c r="C386" s="1" t="s">
        <v>159</v>
      </c>
      <c r="D386" s="6">
        <v>45177</v>
      </c>
      <c r="E386" s="9">
        <v>0.11388888888888889</v>
      </c>
      <c r="F386" s="11" t="s">
        <v>14</v>
      </c>
      <c r="G386" s="1" t="s">
        <v>82</v>
      </c>
      <c r="H386" s="11" t="s">
        <v>16</v>
      </c>
      <c r="I386" s="1" t="s">
        <v>47</v>
      </c>
      <c r="J386" s="1">
        <v>192</v>
      </c>
      <c r="K386" s="1">
        <v>14</v>
      </c>
      <c r="L386" s="1" t="s">
        <v>30</v>
      </c>
      <c r="M386" s="1" t="s">
        <v>19</v>
      </c>
      <c r="N386" s="1" t="s">
        <v>27</v>
      </c>
      <c r="O386" s="1" t="s">
        <v>37</v>
      </c>
      <c r="P386" s="6">
        <v>45170</v>
      </c>
      <c r="Q386" s="10">
        <v>0.16319444444444445</v>
      </c>
    </row>
    <row r="387" spans="1:17" x14ac:dyDescent="0.35">
      <c r="A387" s="1">
        <v>1386</v>
      </c>
      <c r="B387" s="1" t="s">
        <v>525</v>
      </c>
      <c r="C387" s="1" t="s">
        <v>156</v>
      </c>
      <c r="D387" s="6">
        <v>45176</v>
      </c>
      <c r="E387" s="9">
        <v>0.54097222222222219</v>
      </c>
      <c r="F387" s="11" t="s">
        <v>38</v>
      </c>
      <c r="G387" s="1" t="s">
        <v>120</v>
      </c>
      <c r="H387" s="11" t="s">
        <v>34</v>
      </c>
      <c r="I387" s="1" t="s">
        <v>17</v>
      </c>
      <c r="J387" s="1">
        <v>78</v>
      </c>
      <c r="K387" s="1">
        <v>19</v>
      </c>
      <c r="L387" s="1" t="s">
        <v>25</v>
      </c>
      <c r="M387" s="1" t="s">
        <v>26</v>
      </c>
      <c r="N387" s="1" t="s">
        <v>36</v>
      </c>
      <c r="O387" s="1" t="s">
        <v>21</v>
      </c>
      <c r="P387" s="6">
        <v>45170</v>
      </c>
      <c r="Q387" s="10">
        <v>0.50763888888888886</v>
      </c>
    </row>
    <row r="388" spans="1:17" x14ac:dyDescent="0.35">
      <c r="A388" s="1">
        <v>1387</v>
      </c>
      <c r="B388" s="1" t="s">
        <v>526</v>
      </c>
      <c r="C388" s="1" t="s">
        <v>150</v>
      </c>
      <c r="D388" s="6">
        <v>45171</v>
      </c>
      <c r="E388" s="9">
        <v>0.53055555555555556</v>
      </c>
      <c r="F388" s="11" t="s">
        <v>38</v>
      </c>
      <c r="G388" s="1" t="s">
        <v>104</v>
      </c>
      <c r="H388" s="11" t="s">
        <v>23</v>
      </c>
      <c r="I388" s="1" t="s">
        <v>35</v>
      </c>
      <c r="J388" s="1">
        <v>93</v>
      </c>
      <c r="K388" s="1">
        <v>28</v>
      </c>
      <c r="L388" s="1" t="s">
        <v>30</v>
      </c>
      <c r="M388" s="1" t="s">
        <v>43</v>
      </c>
      <c r="N388" s="1" t="s">
        <v>36</v>
      </c>
      <c r="O388" s="1" t="s">
        <v>21</v>
      </c>
      <c r="P388" s="6">
        <v>45170</v>
      </c>
      <c r="Q388" s="10">
        <v>0.42152777777777778</v>
      </c>
    </row>
    <row r="389" spans="1:17" x14ac:dyDescent="0.35">
      <c r="A389" s="1">
        <v>1388</v>
      </c>
      <c r="B389" s="1" t="s">
        <v>527</v>
      </c>
      <c r="C389" s="1" t="s">
        <v>154</v>
      </c>
      <c r="D389" s="6">
        <v>45174</v>
      </c>
      <c r="E389" s="9">
        <v>5.6250000000000001E-2</v>
      </c>
      <c r="F389" s="11" t="s">
        <v>38</v>
      </c>
      <c r="G389" s="1" t="s">
        <v>70</v>
      </c>
      <c r="H389" s="11" t="s">
        <v>16</v>
      </c>
      <c r="I389" s="1" t="s">
        <v>35</v>
      </c>
      <c r="J389" s="1">
        <v>143</v>
      </c>
      <c r="K389" s="1">
        <v>17</v>
      </c>
      <c r="L389" s="1" t="s">
        <v>30</v>
      </c>
      <c r="M389" s="1" t="s">
        <v>40</v>
      </c>
      <c r="N389" s="1" t="s">
        <v>20</v>
      </c>
      <c r="O389" s="1" t="s">
        <v>41</v>
      </c>
      <c r="P389" s="6">
        <v>45170</v>
      </c>
      <c r="Q389" s="10">
        <v>0.19305555555555556</v>
      </c>
    </row>
    <row r="390" spans="1:17" x14ac:dyDescent="0.35">
      <c r="A390" s="1">
        <v>1389</v>
      </c>
      <c r="B390" s="1" t="s">
        <v>528</v>
      </c>
      <c r="C390" s="1" t="s">
        <v>159</v>
      </c>
      <c r="D390" s="6">
        <v>45170</v>
      </c>
      <c r="E390" s="9">
        <v>7.7083333333333337E-2</v>
      </c>
      <c r="F390" s="11" t="s">
        <v>38</v>
      </c>
      <c r="G390" s="1" t="s">
        <v>51</v>
      </c>
      <c r="H390" s="11" t="s">
        <v>34</v>
      </c>
      <c r="I390" s="1" t="s">
        <v>47</v>
      </c>
      <c r="J390" s="1">
        <v>127</v>
      </c>
      <c r="K390" s="1">
        <v>28</v>
      </c>
      <c r="L390" s="1" t="s">
        <v>30</v>
      </c>
      <c r="M390" s="1" t="s">
        <v>32</v>
      </c>
      <c r="N390" s="1" t="s">
        <v>27</v>
      </c>
      <c r="O390" s="1" t="s">
        <v>41</v>
      </c>
      <c r="P390" s="6">
        <v>45170</v>
      </c>
      <c r="Q390" s="10">
        <v>0.46250000000000002</v>
      </c>
    </row>
    <row r="391" spans="1:17" x14ac:dyDescent="0.35">
      <c r="A391" s="1">
        <v>1390</v>
      </c>
      <c r="B391" s="1" t="s">
        <v>529</v>
      </c>
      <c r="C391" s="1" t="s">
        <v>154</v>
      </c>
      <c r="D391" s="6">
        <v>45172</v>
      </c>
      <c r="E391" s="9">
        <v>0.37986111111111109</v>
      </c>
      <c r="F391" s="11" t="s">
        <v>38</v>
      </c>
      <c r="G391" s="1" t="s">
        <v>127</v>
      </c>
      <c r="H391" s="11" t="s">
        <v>23</v>
      </c>
      <c r="I391" s="1" t="s">
        <v>35</v>
      </c>
      <c r="J391" s="1">
        <v>112</v>
      </c>
      <c r="K391" s="1">
        <v>6</v>
      </c>
      <c r="L391" s="1" t="s">
        <v>18</v>
      </c>
      <c r="M391" s="1" t="s">
        <v>19</v>
      </c>
      <c r="N391" s="1" t="s">
        <v>36</v>
      </c>
      <c r="O391" s="1" t="s">
        <v>21</v>
      </c>
      <c r="P391" s="6">
        <v>45170</v>
      </c>
      <c r="Q391" s="10">
        <v>0.50902777777777775</v>
      </c>
    </row>
    <row r="392" spans="1:17" x14ac:dyDescent="0.35">
      <c r="A392" s="1">
        <v>1391</v>
      </c>
      <c r="B392" s="1" t="s">
        <v>530</v>
      </c>
      <c r="C392" s="1" t="s">
        <v>150</v>
      </c>
      <c r="D392" s="6">
        <v>45177</v>
      </c>
      <c r="E392" s="9">
        <v>0.41875000000000001</v>
      </c>
      <c r="F392" s="11" t="s">
        <v>38</v>
      </c>
      <c r="G392" s="1" t="s">
        <v>126</v>
      </c>
      <c r="H392" s="11" t="s">
        <v>23</v>
      </c>
      <c r="I392" s="1" t="s">
        <v>24</v>
      </c>
      <c r="J392" s="1">
        <v>176</v>
      </c>
      <c r="K392" s="1">
        <v>14</v>
      </c>
      <c r="L392" s="1" t="s">
        <v>18</v>
      </c>
      <c r="M392" s="1" t="s">
        <v>40</v>
      </c>
      <c r="N392" s="1" t="s">
        <v>36</v>
      </c>
      <c r="O392" s="1" t="s">
        <v>37</v>
      </c>
      <c r="P392" s="6">
        <v>45170</v>
      </c>
      <c r="Q392" s="10">
        <v>0.3659722222222222</v>
      </c>
    </row>
    <row r="393" spans="1:17" x14ac:dyDescent="0.35">
      <c r="A393" s="1">
        <v>1392</v>
      </c>
      <c r="B393" s="1" t="s">
        <v>531</v>
      </c>
      <c r="C393" s="1" t="s">
        <v>156</v>
      </c>
      <c r="D393" s="6">
        <v>45176</v>
      </c>
      <c r="E393" s="9">
        <v>5.2083333333333336E-2</v>
      </c>
      <c r="F393" s="11" t="s">
        <v>14</v>
      </c>
      <c r="G393" s="1" t="s">
        <v>136</v>
      </c>
      <c r="H393" s="11" t="s">
        <v>34</v>
      </c>
      <c r="I393" s="1" t="s">
        <v>47</v>
      </c>
      <c r="J393" s="1">
        <v>193</v>
      </c>
      <c r="K393" s="1">
        <v>16</v>
      </c>
      <c r="L393" s="1" t="s">
        <v>18</v>
      </c>
      <c r="M393" s="1" t="s">
        <v>26</v>
      </c>
      <c r="N393" s="1" t="s">
        <v>27</v>
      </c>
      <c r="O393" s="1" t="s">
        <v>21</v>
      </c>
      <c r="P393" s="6">
        <v>45170</v>
      </c>
      <c r="Q393" s="10">
        <v>0.13333333333333333</v>
      </c>
    </row>
    <row r="394" spans="1:17" x14ac:dyDescent="0.35">
      <c r="A394" s="1">
        <v>1393</v>
      </c>
      <c r="B394" s="1" t="s">
        <v>532</v>
      </c>
      <c r="C394" s="1" t="s">
        <v>156</v>
      </c>
      <c r="D394" s="6">
        <v>45171</v>
      </c>
      <c r="E394" s="9">
        <v>0.34861111111111109</v>
      </c>
      <c r="F394" s="11" t="s">
        <v>14</v>
      </c>
      <c r="G394" s="1" t="s">
        <v>82</v>
      </c>
      <c r="H394" s="11" t="s">
        <v>16</v>
      </c>
      <c r="I394" s="1" t="s">
        <v>47</v>
      </c>
      <c r="J394" s="1">
        <v>205</v>
      </c>
      <c r="K394" s="1">
        <v>15</v>
      </c>
      <c r="L394" s="1" t="s">
        <v>25</v>
      </c>
      <c r="M394" s="1" t="s">
        <v>26</v>
      </c>
      <c r="N394" s="1" t="s">
        <v>27</v>
      </c>
      <c r="O394" s="1" t="s">
        <v>37</v>
      </c>
      <c r="P394" s="6">
        <v>45170</v>
      </c>
      <c r="Q394" s="10">
        <v>7.3611111111111113E-2</v>
      </c>
    </row>
    <row r="395" spans="1:17" x14ac:dyDescent="0.35">
      <c r="A395" s="1">
        <v>1394</v>
      </c>
      <c r="B395" s="1" t="s">
        <v>533</v>
      </c>
      <c r="C395" s="1" t="s">
        <v>154</v>
      </c>
      <c r="D395" s="6">
        <v>45171</v>
      </c>
      <c r="E395" s="9">
        <v>0.39583333333333331</v>
      </c>
      <c r="F395" s="11" t="s">
        <v>38</v>
      </c>
      <c r="G395" s="1" t="s">
        <v>137</v>
      </c>
      <c r="H395" s="11" t="s">
        <v>23</v>
      </c>
      <c r="I395" s="1" t="s">
        <v>24</v>
      </c>
      <c r="J395" s="1">
        <v>92</v>
      </c>
      <c r="K395" s="1">
        <v>5</v>
      </c>
      <c r="L395" s="1" t="s">
        <v>18</v>
      </c>
      <c r="M395" s="1" t="s">
        <v>19</v>
      </c>
      <c r="N395" s="1" t="s">
        <v>27</v>
      </c>
      <c r="O395" s="1" t="s">
        <v>21</v>
      </c>
      <c r="P395" s="6">
        <v>45170</v>
      </c>
      <c r="Q395" s="10">
        <v>0.22222222222222221</v>
      </c>
    </row>
    <row r="396" spans="1:17" x14ac:dyDescent="0.35">
      <c r="A396" s="1">
        <v>1395</v>
      </c>
      <c r="B396" s="1" t="s">
        <v>413</v>
      </c>
      <c r="C396" s="1" t="s">
        <v>159</v>
      </c>
      <c r="D396" s="6">
        <v>45170</v>
      </c>
      <c r="E396" s="9">
        <v>0.11319444444444444</v>
      </c>
      <c r="F396" s="11" t="s">
        <v>38</v>
      </c>
      <c r="G396" s="1" t="s">
        <v>111</v>
      </c>
      <c r="H396" s="11" t="s">
        <v>34</v>
      </c>
      <c r="I396" s="1" t="s">
        <v>24</v>
      </c>
      <c r="J396" s="1">
        <v>185</v>
      </c>
      <c r="K396" s="1">
        <v>12</v>
      </c>
      <c r="L396" s="1" t="s">
        <v>18</v>
      </c>
      <c r="M396" s="1" t="s">
        <v>26</v>
      </c>
      <c r="N396" s="1" t="s">
        <v>36</v>
      </c>
      <c r="O396" s="1" t="s">
        <v>37</v>
      </c>
      <c r="P396" s="6">
        <v>45170</v>
      </c>
      <c r="Q396" s="10">
        <v>0.15625</v>
      </c>
    </row>
    <row r="397" spans="1:17" x14ac:dyDescent="0.35">
      <c r="A397" s="1">
        <v>1396</v>
      </c>
      <c r="B397" s="1" t="s">
        <v>534</v>
      </c>
      <c r="C397" s="1" t="s">
        <v>150</v>
      </c>
      <c r="D397" s="6">
        <v>45176</v>
      </c>
      <c r="E397" s="9">
        <v>0.49513888888888891</v>
      </c>
      <c r="F397" s="11" t="s">
        <v>14</v>
      </c>
      <c r="G397" s="1" t="s">
        <v>128</v>
      </c>
      <c r="H397" s="11" t="s">
        <v>23</v>
      </c>
      <c r="I397" s="1" t="s">
        <v>35</v>
      </c>
      <c r="J397" s="1">
        <v>146</v>
      </c>
      <c r="K397" s="1">
        <v>29</v>
      </c>
      <c r="L397" s="1" t="s">
        <v>25</v>
      </c>
      <c r="M397" s="1" t="s">
        <v>26</v>
      </c>
      <c r="N397" s="1" t="s">
        <v>27</v>
      </c>
      <c r="O397" s="1" t="s">
        <v>21</v>
      </c>
      <c r="P397" s="6">
        <v>45170</v>
      </c>
      <c r="Q397" s="10">
        <v>0.21388888888888888</v>
      </c>
    </row>
    <row r="398" spans="1:17" x14ac:dyDescent="0.35">
      <c r="A398" s="1">
        <v>1397</v>
      </c>
      <c r="B398" s="1" t="s">
        <v>535</v>
      </c>
      <c r="C398" s="1" t="s">
        <v>154</v>
      </c>
      <c r="D398" s="6">
        <v>45175</v>
      </c>
      <c r="E398" s="9">
        <v>0.47638888888888886</v>
      </c>
      <c r="F398" s="11" t="s">
        <v>38</v>
      </c>
      <c r="G398" s="1" t="s">
        <v>81</v>
      </c>
      <c r="H398" s="11" t="s">
        <v>16</v>
      </c>
      <c r="I398" s="1" t="s">
        <v>47</v>
      </c>
      <c r="J398" s="1">
        <v>64</v>
      </c>
      <c r="K398" s="1">
        <v>12</v>
      </c>
      <c r="L398" s="1" t="s">
        <v>25</v>
      </c>
      <c r="M398" s="1" t="s">
        <v>32</v>
      </c>
      <c r="N398" s="1" t="s">
        <v>20</v>
      </c>
      <c r="O398" s="1" t="s">
        <v>21</v>
      </c>
      <c r="P398" s="6">
        <v>45170</v>
      </c>
      <c r="Q398" s="10">
        <v>0.1701388888888889</v>
      </c>
    </row>
    <row r="399" spans="1:17" x14ac:dyDescent="0.35">
      <c r="A399" s="1">
        <v>1398</v>
      </c>
      <c r="B399" s="1" t="s">
        <v>536</v>
      </c>
      <c r="C399" s="1" t="s">
        <v>150</v>
      </c>
      <c r="D399" s="6">
        <v>45172</v>
      </c>
      <c r="E399" s="9">
        <v>0.47638888888888886</v>
      </c>
      <c r="F399" s="11" t="s">
        <v>38</v>
      </c>
      <c r="G399" s="1" t="s">
        <v>82</v>
      </c>
      <c r="H399" s="11" t="s">
        <v>23</v>
      </c>
      <c r="I399" s="1" t="s">
        <v>35</v>
      </c>
      <c r="J399" s="1">
        <v>84</v>
      </c>
      <c r="K399" s="1">
        <v>24</v>
      </c>
      <c r="L399" s="1" t="s">
        <v>25</v>
      </c>
      <c r="M399" s="1" t="s">
        <v>40</v>
      </c>
      <c r="N399" s="1" t="s">
        <v>36</v>
      </c>
      <c r="O399" s="1" t="s">
        <v>41</v>
      </c>
      <c r="P399" s="6">
        <v>45170</v>
      </c>
      <c r="Q399" s="10">
        <v>8.4027777777777785E-2</v>
      </c>
    </row>
    <row r="400" spans="1:17" x14ac:dyDescent="0.35">
      <c r="A400" s="1">
        <v>1399</v>
      </c>
      <c r="B400" s="1" t="s">
        <v>537</v>
      </c>
      <c r="C400" s="1" t="s">
        <v>167</v>
      </c>
      <c r="D400" s="6">
        <v>45174</v>
      </c>
      <c r="E400" s="9">
        <v>0.3972222222222222</v>
      </c>
      <c r="F400" s="11" t="s">
        <v>14</v>
      </c>
      <c r="G400" s="1" t="s">
        <v>49</v>
      </c>
      <c r="H400" s="11" t="s">
        <v>34</v>
      </c>
      <c r="I400" s="1" t="s">
        <v>35</v>
      </c>
      <c r="J400" s="1">
        <v>96</v>
      </c>
      <c r="K400" s="1">
        <v>18</v>
      </c>
      <c r="L400" s="1" t="s">
        <v>30</v>
      </c>
      <c r="M400" s="1" t="s">
        <v>32</v>
      </c>
      <c r="N400" s="1" t="s">
        <v>27</v>
      </c>
      <c r="O400" s="1" t="s">
        <v>41</v>
      </c>
      <c r="P400" s="6">
        <v>45170</v>
      </c>
      <c r="Q400" s="10">
        <v>0.4375</v>
      </c>
    </row>
    <row r="401" spans="1:17" x14ac:dyDescent="0.35">
      <c r="A401" s="1">
        <v>1400</v>
      </c>
      <c r="B401" s="1" t="s">
        <v>538</v>
      </c>
      <c r="C401" s="1" t="s">
        <v>167</v>
      </c>
      <c r="D401" s="6">
        <v>45170</v>
      </c>
      <c r="E401" s="9">
        <v>5.7638888888888892E-2</v>
      </c>
      <c r="F401" s="11" t="s">
        <v>14</v>
      </c>
      <c r="G401" s="1" t="s">
        <v>126</v>
      </c>
      <c r="H401" s="11" t="s">
        <v>34</v>
      </c>
      <c r="I401" s="1" t="s">
        <v>24</v>
      </c>
      <c r="J401" s="1">
        <v>63</v>
      </c>
      <c r="K401" s="1">
        <v>21</v>
      </c>
      <c r="L401" s="1" t="s">
        <v>25</v>
      </c>
      <c r="M401" s="1" t="s">
        <v>40</v>
      </c>
      <c r="N401" s="1" t="s">
        <v>27</v>
      </c>
      <c r="O401" s="1" t="s">
        <v>37</v>
      </c>
      <c r="P401" s="6">
        <v>45170</v>
      </c>
      <c r="Q401" s="10">
        <v>0.16458333333333333</v>
      </c>
    </row>
    <row r="402" spans="1:17" x14ac:dyDescent="0.35">
      <c r="A402" s="1">
        <v>1401</v>
      </c>
      <c r="B402" s="1" t="s">
        <v>539</v>
      </c>
      <c r="C402" s="1" t="s">
        <v>156</v>
      </c>
      <c r="D402" s="6">
        <v>45170</v>
      </c>
      <c r="E402" s="9">
        <v>0.10486111111111111</v>
      </c>
      <c r="F402" s="11" t="s">
        <v>14</v>
      </c>
      <c r="G402" s="1" t="s">
        <v>80</v>
      </c>
      <c r="H402" s="11" t="s">
        <v>16</v>
      </c>
      <c r="I402" s="1" t="s">
        <v>35</v>
      </c>
      <c r="J402" s="1">
        <v>88</v>
      </c>
      <c r="K402" s="1">
        <v>28</v>
      </c>
      <c r="L402" s="1" t="s">
        <v>18</v>
      </c>
      <c r="M402" s="1" t="s">
        <v>19</v>
      </c>
      <c r="N402" s="1" t="s">
        <v>27</v>
      </c>
      <c r="O402" s="1" t="s">
        <v>41</v>
      </c>
      <c r="P402" s="6">
        <v>45170</v>
      </c>
      <c r="Q402" s="10">
        <v>6.3888888888888884E-2</v>
      </c>
    </row>
    <row r="403" spans="1:17" x14ac:dyDescent="0.35">
      <c r="A403" s="1">
        <v>1402</v>
      </c>
      <c r="B403" s="1" t="s">
        <v>540</v>
      </c>
      <c r="C403" s="1" t="s">
        <v>150</v>
      </c>
      <c r="D403" s="6">
        <v>45174</v>
      </c>
      <c r="E403" s="9">
        <v>0.33402777777777776</v>
      </c>
      <c r="F403" s="11" t="s">
        <v>38</v>
      </c>
      <c r="G403" s="1" t="s">
        <v>92</v>
      </c>
      <c r="H403" s="11" t="s">
        <v>16</v>
      </c>
      <c r="I403" s="1" t="s">
        <v>24</v>
      </c>
      <c r="J403" s="1">
        <v>216</v>
      </c>
      <c r="K403" s="1">
        <v>20</v>
      </c>
      <c r="L403" s="1" t="s">
        <v>25</v>
      </c>
      <c r="M403" s="1" t="s">
        <v>19</v>
      </c>
      <c r="N403" s="1" t="s">
        <v>20</v>
      </c>
      <c r="O403" s="1" t="s">
        <v>41</v>
      </c>
      <c r="P403" s="6">
        <v>45170</v>
      </c>
      <c r="Q403" s="10">
        <v>0.20555555555555555</v>
      </c>
    </row>
    <row r="404" spans="1:17" x14ac:dyDescent="0.35">
      <c r="A404" s="1">
        <v>1403</v>
      </c>
      <c r="B404" s="1" t="s">
        <v>541</v>
      </c>
      <c r="C404" s="1" t="s">
        <v>156</v>
      </c>
      <c r="D404" s="6">
        <v>45174</v>
      </c>
      <c r="E404" s="9">
        <v>0.42986111111111114</v>
      </c>
      <c r="F404" s="11" t="s">
        <v>38</v>
      </c>
      <c r="G404" s="1" t="s">
        <v>86</v>
      </c>
      <c r="H404" s="11" t="s">
        <v>23</v>
      </c>
      <c r="I404" s="1" t="s">
        <v>35</v>
      </c>
      <c r="J404" s="1">
        <v>186</v>
      </c>
      <c r="K404" s="1">
        <v>26</v>
      </c>
      <c r="L404" s="1" t="s">
        <v>18</v>
      </c>
      <c r="M404" s="1" t="s">
        <v>43</v>
      </c>
      <c r="N404" s="1" t="s">
        <v>27</v>
      </c>
      <c r="O404" s="1" t="s">
        <v>41</v>
      </c>
      <c r="P404" s="6">
        <v>45170</v>
      </c>
      <c r="Q404" s="10">
        <v>0.21736111111111112</v>
      </c>
    </row>
    <row r="405" spans="1:17" x14ac:dyDescent="0.35">
      <c r="A405" s="1">
        <v>1404</v>
      </c>
      <c r="B405" s="1" t="s">
        <v>542</v>
      </c>
      <c r="C405" s="1" t="s">
        <v>154</v>
      </c>
      <c r="D405" s="6">
        <v>45174</v>
      </c>
      <c r="E405" s="9">
        <v>0.41875000000000001</v>
      </c>
      <c r="F405" s="11" t="s">
        <v>38</v>
      </c>
      <c r="G405" s="1" t="s">
        <v>89</v>
      </c>
      <c r="H405" s="11" t="s">
        <v>34</v>
      </c>
      <c r="I405" s="1" t="s">
        <v>47</v>
      </c>
      <c r="J405" s="1">
        <v>203</v>
      </c>
      <c r="K405" s="1">
        <v>7</v>
      </c>
      <c r="L405" s="1" t="s">
        <v>30</v>
      </c>
      <c r="M405" s="1" t="s">
        <v>40</v>
      </c>
      <c r="N405" s="1" t="s">
        <v>20</v>
      </c>
      <c r="O405" s="1" t="s">
        <v>41</v>
      </c>
      <c r="P405" s="6">
        <v>45170</v>
      </c>
      <c r="Q405" s="10">
        <v>0.38958333333333334</v>
      </c>
    </row>
    <row r="406" spans="1:17" x14ac:dyDescent="0.35">
      <c r="A406" s="1">
        <v>1405</v>
      </c>
      <c r="B406" s="1" t="s">
        <v>543</v>
      </c>
      <c r="C406" s="1" t="s">
        <v>154</v>
      </c>
      <c r="D406" s="6">
        <v>45174</v>
      </c>
      <c r="E406" s="9">
        <v>0.1</v>
      </c>
      <c r="F406" s="11" t="s">
        <v>14</v>
      </c>
      <c r="G406" s="1" t="s">
        <v>54</v>
      </c>
      <c r="H406" s="11" t="s">
        <v>23</v>
      </c>
      <c r="I406" s="1" t="s">
        <v>47</v>
      </c>
      <c r="J406" s="1">
        <v>81</v>
      </c>
      <c r="K406" s="1">
        <v>26</v>
      </c>
      <c r="L406" s="1" t="s">
        <v>25</v>
      </c>
      <c r="M406" s="1" t="s">
        <v>43</v>
      </c>
      <c r="N406" s="1" t="s">
        <v>20</v>
      </c>
      <c r="O406" s="1" t="s">
        <v>41</v>
      </c>
      <c r="P406" s="6">
        <v>45170</v>
      </c>
      <c r="Q406" s="10">
        <v>0.50069444444444444</v>
      </c>
    </row>
    <row r="407" spans="1:17" x14ac:dyDescent="0.35">
      <c r="A407" s="1">
        <v>1406</v>
      </c>
      <c r="B407" s="1" t="s">
        <v>544</v>
      </c>
      <c r="C407" s="1" t="s">
        <v>150</v>
      </c>
      <c r="D407" s="6">
        <v>45176</v>
      </c>
      <c r="E407" s="9">
        <v>0.19375000000000001</v>
      </c>
      <c r="F407" s="11" t="s">
        <v>38</v>
      </c>
      <c r="G407" s="1" t="s">
        <v>82</v>
      </c>
      <c r="H407" s="11" t="s">
        <v>23</v>
      </c>
      <c r="I407" s="1" t="s">
        <v>24</v>
      </c>
      <c r="J407" s="1">
        <v>220</v>
      </c>
      <c r="K407" s="1">
        <v>27</v>
      </c>
      <c r="L407" s="1" t="s">
        <v>18</v>
      </c>
      <c r="M407" s="1" t="s">
        <v>19</v>
      </c>
      <c r="N407" s="1" t="s">
        <v>20</v>
      </c>
      <c r="O407" s="1" t="s">
        <v>37</v>
      </c>
      <c r="P407" s="6">
        <v>45170</v>
      </c>
      <c r="Q407" s="10">
        <v>0.41597222222222224</v>
      </c>
    </row>
    <row r="408" spans="1:17" x14ac:dyDescent="0.35">
      <c r="A408" s="1">
        <v>1407</v>
      </c>
      <c r="B408" s="1" t="s">
        <v>545</v>
      </c>
      <c r="C408" s="1" t="s">
        <v>154</v>
      </c>
      <c r="D408" s="6">
        <v>45176</v>
      </c>
      <c r="E408" s="9">
        <v>0.10486111111111111</v>
      </c>
      <c r="F408" s="11" t="s">
        <v>38</v>
      </c>
      <c r="G408" s="1" t="s">
        <v>121</v>
      </c>
      <c r="H408" s="11" t="s">
        <v>16</v>
      </c>
      <c r="I408" s="1" t="s">
        <v>17</v>
      </c>
      <c r="J408" s="1">
        <v>141</v>
      </c>
      <c r="K408" s="1">
        <v>29</v>
      </c>
      <c r="L408" s="1" t="s">
        <v>18</v>
      </c>
      <c r="M408" s="1" t="s">
        <v>32</v>
      </c>
      <c r="N408" s="1" t="s">
        <v>27</v>
      </c>
      <c r="O408" s="1" t="s">
        <v>41</v>
      </c>
      <c r="P408" s="6">
        <v>45170</v>
      </c>
      <c r="Q408" s="10">
        <v>0.41041666666666665</v>
      </c>
    </row>
    <row r="409" spans="1:17" x14ac:dyDescent="0.35">
      <c r="A409" s="1">
        <v>1408</v>
      </c>
      <c r="B409" s="1" t="s">
        <v>546</v>
      </c>
      <c r="C409" s="1" t="s">
        <v>159</v>
      </c>
      <c r="D409" s="6">
        <v>45176</v>
      </c>
      <c r="E409" s="9">
        <v>0.34722222222222221</v>
      </c>
      <c r="F409" s="11" t="s">
        <v>14</v>
      </c>
      <c r="G409" s="1" t="s">
        <v>76</v>
      </c>
      <c r="H409" s="11" t="s">
        <v>16</v>
      </c>
      <c r="I409" s="1" t="s">
        <v>24</v>
      </c>
      <c r="J409" s="1">
        <v>178</v>
      </c>
      <c r="K409" s="1">
        <v>5</v>
      </c>
      <c r="L409" s="1" t="s">
        <v>18</v>
      </c>
      <c r="M409" s="1" t="s">
        <v>32</v>
      </c>
      <c r="N409" s="1" t="s">
        <v>20</v>
      </c>
      <c r="O409" s="1" t="s">
        <v>37</v>
      </c>
      <c r="P409" s="6">
        <v>45170</v>
      </c>
      <c r="Q409" s="10">
        <v>0.38333333333333336</v>
      </c>
    </row>
    <row r="410" spans="1:17" x14ac:dyDescent="0.35">
      <c r="A410" s="1">
        <v>1409</v>
      </c>
      <c r="B410" s="1" t="s">
        <v>547</v>
      </c>
      <c r="C410" s="1" t="s">
        <v>159</v>
      </c>
      <c r="D410" s="6">
        <v>45170</v>
      </c>
      <c r="E410" s="9">
        <v>0.50694444444444442</v>
      </c>
      <c r="F410" s="11" t="s">
        <v>38</v>
      </c>
      <c r="G410" s="1" t="s">
        <v>121</v>
      </c>
      <c r="H410" s="11" t="s">
        <v>23</v>
      </c>
      <c r="I410" s="1" t="s">
        <v>35</v>
      </c>
      <c r="J410" s="1">
        <v>190</v>
      </c>
      <c r="K410" s="1">
        <v>23</v>
      </c>
      <c r="L410" s="1" t="s">
        <v>25</v>
      </c>
      <c r="M410" s="1" t="s">
        <v>26</v>
      </c>
      <c r="N410" s="1" t="s">
        <v>36</v>
      </c>
      <c r="O410" s="1" t="s">
        <v>41</v>
      </c>
      <c r="P410" s="6">
        <v>45170</v>
      </c>
      <c r="Q410" s="10">
        <v>0.53819444444444442</v>
      </c>
    </row>
    <row r="411" spans="1:17" x14ac:dyDescent="0.35">
      <c r="A411" s="1">
        <v>1410</v>
      </c>
      <c r="B411" s="1" t="s">
        <v>548</v>
      </c>
      <c r="C411" s="1" t="s">
        <v>156</v>
      </c>
      <c r="D411" s="6">
        <v>45176</v>
      </c>
      <c r="E411" s="9">
        <v>0.51388888888888884</v>
      </c>
      <c r="F411" s="11" t="s">
        <v>14</v>
      </c>
      <c r="G411" s="1" t="s">
        <v>94</v>
      </c>
      <c r="H411" s="11" t="s">
        <v>16</v>
      </c>
      <c r="I411" s="1" t="s">
        <v>47</v>
      </c>
      <c r="J411" s="1">
        <v>199</v>
      </c>
      <c r="K411" s="1">
        <v>3</v>
      </c>
      <c r="L411" s="1" t="s">
        <v>25</v>
      </c>
      <c r="M411" s="1" t="s">
        <v>32</v>
      </c>
      <c r="N411" s="1" t="s">
        <v>36</v>
      </c>
      <c r="O411" s="1" t="s">
        <v>21</v>
      </c>
      <c r="P411" s="6">
        <v>45170</v>
      </c>
      <c r="Q411" s="10">
        <v>0.1076388888888889</v>
      </c>
    </row>
    <row r="412" spans="1:17" x14ac:dyDescent="0.35">
      <c r="A412" s="1">
        <v>1411</v>
      </c>
      <c r="B412" s="1" t="s">
        <v>549</v>
      </c>
      <c r="C412" s="1" t="s">
        <v>167</v>
      </c>
      <c r="D412" s="6">
        <v>45177</v>
      </c>
      <c r="E412" s="9">
        <v>6.3194444444444442E-2</v>
      </c>
      <c r="F412" s="11" t="s">
        <v>14</v>
      </c>
      <c r="G412" s="1" t="s">
        <v>90</v>
      </c>
      <c r="H412" s="11" t="s">
        <v>34</v>
      </c>
      <c r="I412" s="1" t="s">
        <v>24</v>
      </c>
      <c r="J412" s="1">
        <v>203</v>
      </c>
      <c r="K412" s="1">
        <v>14</v>
      </c>
      <c r="L412" s="1" t="s">
        <v>25</v>
      </c>
      <c r="M412" s="1" t="s">
        <v>26</v>
      </c>
      <c r="N412" s="1" t="s">
        <v>27</v>
      </c>
      <c r="O412" s="1" t="s">
        <v>41</v>
      </c>
      <c r="P412" s="6">
        <v>45170</v>
      </c>
      <c r="Q412" s="10">
        <v>0.19791666666666666</v>
      </c>
    </row>
    <row r="413" spans="1:17" x14ac:dyDescent="0.35">
      <c r="A413" s="1">
        <v>1412</v>
      </c>
      <c r="B413" s="1" t="s">
        <v>550</v>
      </c>
      <c r="C413" s="1" t="s">
        <v>150</v>
      </c>
      <c r="D413" s="6">
        <v>45170</v>
      </c>
      <c r="E413" s="9">
        <v>6.5277777777777782E-2</v>
      </c>
      <c r="F413" s="11" t="s">
        <v>14</v>
      </c>
      <c r="G413" s="1" t="s">
        <v>86</v>
      </c>
      <c r="H413" s="11" t="s">
        <v>34</v>
      </c>
      <c r="I413" s="1" t="s">
        <v>17</v>
      </c>
      <c r="J413" s="1">
        <v>183</v>
      </c>
      <c r="K413" s="1">
        <v>21</v>
      </c>
      <c r="L413" s="1" t="s">
        <v>25</v>
      </c>
      <c r="M413" s="1" t="s">
        <v>19</v>
      </c>
      <c r="N413" s="1" t="s">
        <v>27</v>
      </c>
      <c r="O413" s="1" t="s">
        <v>41</v>
      </c>
      <c r="P413" s="6">
        <v>45170</v>
      </c>
      <c r="Q413" s="10">
        <v>4.6527777777777779E-2</v>
      </c>
    </row>
    <row r="414" spans="1:17" x14ac:dyDescent="0.35">
      <c r="A414" s="1">
        <v>1413</v>
      </c>
      <c r="B414" s="1" t="s">
        <v>551</v>
      </c>
      <c r="C414" s="1" t="s">
        <v>167</v>
      </c>
      <c r="D414" s="6">
        <v>45174</v>
      </c>
      <c r="E414" s="9">
        <v>0.15972222222222221</v>
      </c>
      <c r="F414" s="11" t="s">
        <v>38</v>
      </c>
      <c r="G414" s="1" t="s">
        <v>116</v>
      </c>
      <c r="H414" s="11" t="s">
        <v>34</v>
      </c>
      <c r="I414" s="1" t="s">
        <v>29</v>
      </c>
      <c r="J414" s="1">
        <v>125</v>
      </c>
      <c r="K414" s="1">
        <v>21</v>
      </c>
      <c r="L414" s="1" t="s">
        <v>18</v>
      </c>
      <c r="M414" s="1" t="s">
        <v>26</v>
      </c>
      <c r="N414" s="1" t="s">
        <v>36</v>
      </c>
      <c r="O414" s="1" t="s">
        <v>21</v>
      </c>
      <c r="P414" s="6">
        <v>45170</v>
      </c>
      <c r="Q414" s="10">
        <v>0.15208333333333332</v>
      </c>
    </row>
    <row r="415" spans="1:17" x14ac:dyDescent="0.35">
      <c r="A415" s="1">
        <v>1414</v>
      </c>
      <c r="B415" s="1" t="s">
        <v>552</v>
      </c>
      <c r="C415" s="1" t="s">
        <v>156</v>
      </c>
      <c r="D415" s="6">
        <v>45173</v>
      </c>
      <c r="E415" s="9">
        <v>5.1388888888888887E-2</v>
      </c>
      <c r="F415" s="11" t="s">
        <v>14</v>
      </c>
      <c r="G415" s="1" t="s">
        <v>132</v>
      </c>
      <c r="H415" s="11" t="s">
        <v>16</v>
      </c>
      <c r="I415" s="1" t="s">
        <v>29</v>
      </c>
      <c r="J415" s="1">
        <v>89</v>
      </c>
      <c r="K415" s="1">
        <v>1</v>
      </c>
      <c r="L415" s="1" t="s">
        <v>30</v>
      </c>
      <c r="M415" s="1" t="s">
        <v>40</v>
      </c>
      <c r="N415" s="1" t="s">
        <v>20</v>
      </c>
      <c r="O415" s="1" t="s">
        <v>21</v>
      </c>
      <c r="P415" s="6">
        <v>45170</v>
      </c>
      <c r="Q415" s="10">
        <v>0.20555555555555555</v>
      </c>
    </row>
    <row r="416" spans="1:17" x14ac:dyDescent="0.35">
      <c r="A416" s="1">
        <v>1415</v>
      </c>
      <c r="B416" s="1" t="s">
        <v>553</v>
      </c>
      <c r="C416" s="1" t="s">
        <v>156</v>
      </c>
      <c r="D416" s="6">
        <v>45170</v>
      </c>
      <c r="E416" s="9">
        <v>0.20208333333333334</v>
      </c>
      <c r="F416" s="11" t="s">
        <v>14</v>
      </c>
      <c r="G416" s="1" t="s">
        <v>123</v>
      </c>
      <c r="H416" s="11" t="s">
        <v>23</v>
      </c>
      <c r="I416" s="1" t="s">
        <v>17</v>
      </c>
      <c r="J416" s="1">
        <v>203</v>
      </c>
      <c r="K416" s="1">
        <v>28</v>
      </c>
      <c r="L416" s="1" t="s">
        <v>25</v>
      </c>
      <c r="M416" s="1" t="s">
        <v>32</v>
      </c>
      <c r="N416" s="1" t="s">
        <v>20</v>
      </c>
      <c r="O416" s="1" t="s">
        <v>37</v>
      </c>
      <c r="P416" s="6">
        <v>45170</v>
      </c>
      <c r="Q416" s="10">
        <v>0.44722222222222224</v>
      </c>
    </row>
    <row r="417" spans="1:17" x14ac:dyDescent="0.35">
      <c r="A417" s="1">
        <v>1416</v>
      </c>
      <c r="B417" s="1" t="s">
        <v>470</v>
      </c>
      <c r="C417" s="1" t="s">
        <v>167</v>
      </c>
      <c r="D417" s="6">
        <v>45173</v>
      </c>
      <c r="E417" s="9">
        <v>8.8888888888888892E-2</v>
      </c>
      <c r="F417" s="11" t="s">
        <v>14</v>
      </c>
      <c r="G417" s="1" t="s">
        <v>117</v>
      </c>
      <c r="H417" s="11" t="s">
        <v>16</v>
      </c>
      <c r="I417" s="1" t="s">
        <v>29</v>
      </c>
      <c r="J417" s="1">
        <v>105</v>
      </c>
      <c r="K417" s="1">
        <v>18</v>
      </c>
      <c r="L417" s="1" t="s">
        <v>18</v>
      </c>
      <c r="M417" s="1" t="s">
        <v>19</v>
      </c>
      <c r="N417" s="1" t="s">
        <v>27</v>
      </c>
      <c r="O417" s="1" t="s">
        <v>41</v>
      </c>
      <c r="P417" s="6">
        <v>45170</v>
      </c>
      <c r="Q417" s="10">
        <v>0.14583333333333334</v>
      </c>
    </row>
    <row r="418" spans="1:17" x14ac:dyDescent="0.35">
      <c r="A418" s="1">
        <v>1417</v>
      </c>
      <c r="B418" s="1" t="s">
        <v>554</v>
      </c>
      <c r="C418" s="1" t="s">
        <v>156</v>
      </c>
      <c r="D418" s="6">
        <v>45176</v>
      </c>
      <c r="E418" s="9">
        <v>5.2777777777777778E-2</v>
      </c>
      <c r="F418" s="11" t="s">
        <v>14</v>
      </c>
      <c r="G418" s="1" t="s">
        <v>126</v>
      </c>
      <c r="H418" s="11" t="s">
        <v>34</v>
      </c>
      <c r="I418" s="1" t="s">
        <v>47</v>
      </c>
      <c r="J418" s="1">
        <v>216</v>
      </c>
      <c r="K418" s="1">
        <v>9</v>
      </c>
      <c r="L418" s="1" t="s">
        <v>25</v>
      </c>
      <c r="M418" s="1" t="s">
        <v>40</v>
      </c>
      <c r="N418" s="1" t="s">
        <v>27</v>
      </c>
      <c r="O418" s="1" t="s">
        <v>21</v>
      </c>
      <c r="P418" s="6">
        <v>45170</v>
      </c>
      <c r="Q418" s="10">
        <v>0.45277777777777778</v>
      </c>
    </row>
    <row r="419" spans="1:17" x14ac:dyDescent="0.35">
      <c r="A419" s="1">
        <v>1418</v>
      </c>
      <c r="B419" s="1" t="s">
        <v>555</v>
      </c>
      <c r="C419" s="1" t="s">
        <v>156</v>
      </c>
      <c r="D419" s="6">
        <v>45172</v>
      </c>
      <c r="E419" s="9">
        <v>0.11805555555555555</v>
      </c>
      <c r="F419" s="11" t="s">
        <v>38</v>
      </c>
      <c r="G419" s="1" t="s">
        <v>45</v>
      </c>
      <c r="H419" s="11" t="s">
        <v>23</v>
      </c>
      <c r="I419" s="1" t="s">
        <v>35</v>
      </c>
      <c r="J419" s="1">
        <v>205</v>
      </c>
      <c r="K419" s="1">
        <v>17</v>
      </c>
      <c r="L419" s="1" t="s">
        <v>18</v>
      </c>
      <c r="M419" s="1" t="s">
        <v>32</v>
      </c>
      <c r="N419" s="1" t="s">
        <v>36</v>
      </c>
      <c r="O419" s="1" t="s">
        <v>37</v>
      </c>
      <c r="P419" s="6">
        <v>45170</v>
      </c>
      <c r="Q419" s="10">
        <v>0.11736111111111111</v>
      </c>
    </row>
    <row r="420" spans="1:17" x14ac:dyDescent="0.35">
      <c r="A420" s="1">
        <v>1419</v>
      </c>
      <c r="B420" s="1" t="s">
        <v>556</v>
      </c>
      <c r="C420" s="1" t="s">
        <v>167</v>
      </c>
      <c r="D420" s="6">
        <v>45176</v>
      </c>
      <c r="E420" s="9">
        <v>0.45069444444444445</v>
      </c>
      <c r="F420" s="11" t="s">
        <v>14</v>
      </c>
      <c r="G420" s="1" t="s">
        <v>106</v>
      </c>
      <c r="H420" s="11" t="s">
        <v>16</v>
      </c>
      <c r="I420" s="1" t="s">
        <v>29</v>
      </c>
      <c r="J420" s="1">
        <v>231</v>
      </c>
      <c r="K420" s="1">
        <v>11</v>
      </c>
      <c r="L420" s="1" t="s">
        <v>30</v>
      </c>
      <c r="M420" s="1" t="s">
        <v>43</v>
      </c>
      <c r="N420" s="1" t="s">
        <v>27</v>
      </c>
      <c r="O420" s="1" t="s">
        <v>21</v>
      </c>
      <c r="P420" s="6">
        <v>45170</v>
      </c>
      <c r="Q420" s="10">
        <v>0.46250000000000002</v>
      </c>
    </row>
    <row r="421" spans="1:17" x14ac:dyDescent="0.35">
      <c r="A421" s="1">
        <v>1420</v>
      </c>
      <c r="B421" s="1" t="s">
        <v>557</v>
      </c>
      <c r="C421" s="1" t="s">
        <v>150</v>
      </c>
      <c r="D421" s="6">
        <v>45174</v>
      </c>
      <c r="E421" s="9">
        <v>7.2222222222222215E-2</v>
      </c>
      <c r="F421" s="11" t="s">
        <v>14</v>
      </c>
      <c r="G421" s="1" t="s">
        <v>94</v>
      </c>
      <c r="H421" s="11" t="s">
        <v>16</v>
      </c>
      <c r="I421" s="1" t="s">
        <v>17</v>
      </c>
      <c r="J421" s="1">
        <v>228</v>
      </c>
      <c r="K421" s="1">
        <v>21</v>
      </c>
      <c r="L421" s="1" t="s">
        <v>30</v>
      </c>
      <c r="M421" s="1" t="s">
        <v>43</v>
      </c>
      <c r="N421" s="1" t="s">
        <v>20</v>
      </c>
      <c r="O421" s="1" t="s">
        <v>37</v>
      </c>
      <c r="P421" s="6">
        <v>45170</v>
      </c>
      <c r="Q421" s="10">
        <v>0.39861111111111114</v>
      </c>
    </row>
    <row r="422" spans="1:17" x14ac:dyDescent="0.35">
      <c r="A422" s="1">
        <v>1421</v>
      </c>
      <c r="B422" s="1" t="s">
        <v>558</v>
      </c>
      <c r="C422" s="1" t="s">
        <v>154</v>
      </c>
      <c r="D422" s="6">
        <v>45176</v>
      </c>
      <c r="E422" s="9">
        <v>0.33750000000000002</v>
      </c>
      <c r="F422" s="11" t="s">
        <v>14</v>
      </c>
      <c r="G422" s="1" t="s">
        <v>67</v>
      </c>
      <c r="H422" s="11" t="s">
        <v>23</v>
      </c>
      <c r="I422" s="1" t="s">
        <v>47</v>
      </c>
      <c r="J422" s="1">
        <v>101</v>
      </c>
      <c r="K422" s="1">
        <v>25</v>
      </c>
      <c r="L422" s="1" t="s">
        <v>25</v>
      </c>
      <c r="M422" s="1" t="s">
        <v>26</v>
      </c>
      <c r="N422" s="1" t="s">
        <v>20</v>
      </c>
      <c r="O422" s="1" t="s">
        <v>41</v>
      </c>
      <c r="P422" s="6">
        <v>45170</v>
      </c>
      <c r="Q422" s="10">
        <v>7.7777777777777779E-2</v>
      </c>
    </row>
    <row r="423" spans="1:17" x14ac:dyDescent="0.35">
      <c r="A423" s="1">
        <v>1422</v>
      </c>
      <c r="B423" s="1" t="s">
        <v>559</v>
      </c>
      <c r="C423" s="1" t="s">
        <v>150</v>
      </c>
      <c r="D423" s="6">
        <v>45175</v>
      </c>
      <c r="E423" s="9">
        <v>6.805555555555555E-2</v>
      </c>
      <c r="F423" s="11" t="s">
        <v>14</v>
      </c>
      <c r="G423" s="1" t="s">
        <v>85</v>
      </c>
      <c r="H423" s="11" t="s">
        <v>16</v>
      </c>
      <c r="I423" s="1" t="s">
        <v>35</v>
      </c>
      <c r="J423" s="1">
        <v>231</v>
      </c>
      <c r="K423" s="1">
        <v>10</v>
      </c>
      <c r="L423" s="1" t="s">
        <v>18</v>
      </c>
      <c r="M423" s="1" t="s">
        <v>26</v>
      </c>
      <c r="N423" s="1" t="s">
        <v>20</v>
      </c>
      <c r="O423" s="1" t="s">
        <v>41</v>
      </c>
      <c r="P423" s="6">
        <v>45170</v>
      </c>
      <c r="Q423" s="10">
        <v>0.24097222222222223</v>
      </c>
    </row>
    <row r="424" spans="1:17" x14ac:dyDescent="0.35">
      <c r="A424" s="1">
        <v>1423</v>
      </c>
      <c r="B424" s="1" t="s">
        <v>560</v>
      </c>
      <c r="C424" s="1" t="s">
        <v>159</v>
      </c>
      <c r="D424" s="6">
        <v>45170</v>
      </c>
      <c r="E424" s="9">
        <v>0.49930555555555556</v>
      </c>
      <c r="F424" s="11" t="s">
        <v>14</v>
      </c>
      <c r="G424" s="1" t="s">
        <v>126</v>
      </c>
      <c r="H424" s="11" t="s">
        <v>23</v>
      </c>
      <c r="I424" s="1" t="s">
        <v>35</v>
      </c>
      <c r="J424" s="1">
        <v>192</v>
      </c>
      <c r="K424" s="1">
        <v>16</v>
      </c>
      <c r="L424" s="1" t="s">
        <v>30</v>
      </c>
      <c r="M424" s="1" t="s">
        <v>19</v>
      </c>
      <c r="N424" s="1" t="s">
        <v>27</v>
      </c>
      <c r="O424" s="1" t="s">
        <v>37</v>
      </c>
      <c r="P424" s="6">
        <v>45170</v>
      </c>
      <c r="Q424" s="10">
        <v>0.17708333333333334</v>
      </c>
    </row>
    <row r="425" spans="1:17" x14ac:dyDescent="0.35">
      <c r="A425" s="1">
        <v>1424</v>
      </c>
      <c r="B425" s="1" t="s">
        <v>561</v>
      </c>
      <c r="C425" s="1" t="s">
        <v>159</v>
      </c>
      <c r="D425" s="6">
        <v>45176</v>
      </c>
      <c r="E425" s="9">
        <v>0.36388888888888887</v>
      </c>
      <c r="F425" s="11" t="s">
        <v>14</v>
      </c>
      <c r="G425" s="1" t="s">
        <v>39</v>
      </c>
      <c r="H425" s="11" t="s">
        <v>16</v>
      </c>
      <c r="I425" s="1" t="s">
        <v>47</v>
      </c>
      <c r="J425" s="1">
        <v>69</v>
      </c>
      <c r="K425" s="1">
        <v>8</v>
      </c>
      <c r="L425" s="1" t="s">
        <v>30</v>
      </c>
      <c r="M425" s="1" t="s">
        <v>32</v>
      </c>
      <c r="N425" s="1" t="s">
        <v>36</v>
      </c>
      <c r="O425" s="1" t="s">
        <v>21</v>
      </c>
      <c r="P425" s="6">
        <v>45170</v>
      </c>
      <c r="Q425" s="10">
        <v>0.21805555555555556</v>
      </c>
    </row>
    <row r="426" spans="1:17" x14ac:dyDescent="0.35">
      <c r="A426" s="1">
        <v>1425</v>
      </c>
      <c r="B426" s="1" t="s">
        <v>562</v>
      </c>
      <c r="C426" s="1" t="s">
        <v>150</v>
      </c>
      <c r="D426" s="6">
        <v>45172</v>
      </c>
      <c r="E426" s="9">
        <v>0.45416666666666666</v>
      </c>
      <c r="F426" s="11" t="s">
        <v>14</v>
      </c>
      <c r="G426" s="1" t="s">
        <v>111</v>
      </c>
      <c r="H426" s="11" t="s">
        <v>16</v>
      </c>
      <c r="I426" s="1" t="s">
        <v>47</v>
      </c>
      <c r="J426" s="1">
        <v>194</v>
      </c>
      <c r="K426" s="1">
        <v>12</v>
      </c>
      <c r="L426" s="1" t="s">
        <v>30</v>
      </c>
      <c r="M426" s="1" t="s">
        <v>32</v>
      </c>
      <c r="N426" s="1" t="s">
        <v>20</v>
      </c>
      <c r="O426" s="1" t="s">
        <v>41</v>
      </c>
      <c r="P426" s="6">
        <v>45170</v>
      </c>
      <c r="Q426" s="10">
        <v>0.14930555555555555</v>
      </c>
    </row>
    <row r="427" spans="1:17" x14ac:dyDescent="0.35">
      <c r="A427" s="1">
        <v>1426</v>
      </c>
      <c r="B427" s="1" t="s">
        <v>396</v>
      </c>
      <c r="C427" s="1" t="s">
        <v>167</v>
      </c>
      <c r="D427" s="6">
        <v>45172</v>
      </c>
      <c r="E427" s="9">
        <v>0.38263888888888886</v>
      </c>
      <c r="F427" s="11" t="s">
        <v>14</v>
      </c>
      <c r="G427" s="1" t="s">
        <v>101</v>
      </c>
      <c r="H427" s="11" t="s">
        <v>34</v>
      </c>
      <c r="I427" s="1" t="s">
        <v>24</v>
      </c>
      <c r="J427" s="1">
        <v>120</v>
      </c>
      <c r="K427" s="1">
        <v>0</v>
      </c>
      <c r="L427" s="1" t="s">
        <v>30</v>
      </c>
      <c r="M427" s="1" t="s">
        <v>40</v>
      </c>
      <c r="N427" s="1" t="s">
        <v>27</v>
      </c>
      <c r="O427" s="1" t="s">
        <v>37</v>
      </c>
      <c r="P427" s="6">
        <v>45170</v>
      </c>
      <c r="Q427" s="10">
        <v>0.43125000000000002</v>
      </c>
    </row>
    <row r="428" spans="1:17" x14ac:dyDescent="0.35">
      <c r="A428" s="1">
        <v>1427</v>
      </c>
      <c r="B428" s="1" t="s">
        <v>563</v>
      </c>
      <c r="C428" s="1" t="s">
        <v>167</v>
      </c>
      <c r="D428" s="6">
        <v>45177</v>
      </c>
      <c r="E428" s="9">
        <v>0.50763888888888886</v>
      </c>
      <c r="F428" s="11" t="s">
        <v>14</v>
      </c>
      <c r="G428" s="1" t="s">
        <v>119</v>
      </c>
      <c r="H428" s="11" t="s">
        <v>23</v>
      </c>
      <c r="I428" s="1" t="s">
        <v>17</v>
      </c>
      <c r="J428" s="1">
        <v>116</v>
      </c>
      <c r="K428" s="1">
        <v>22</v>
      </c>
      <c r="L428" s="1" t="s">
        <v>25</v>
      </c>
      <c r="M428" s="1" t="s">
        <v>32</v>
      </c>
      <c r="N428" s="1" t="s">
        <v>27</v>
      </c>
      <c r="O428" s="1" t="s">
        <v>37</v>
      </c>
      <c r="P428" s="6">
        <v>45170</v>
      </c>
      <c r="Q428" s="10">
        <v>0.48819444444444443</v>
      </c>
    </row>
    <row r="429" spans="1:17" x14ac:dyDescent="0.35">
      <c r="A429" s="1">
        <v>1428</v>
      </c>
      <c r="B429" s="1" t="s">
        <v>564</v>
      </c>
      <c r="C429" s="1" t="s">
        <v>150</v>
      </c>
      <c r="D429" s="6">
        <v>45177</v>
      </c>
      <c r="E429" s="9">
        <v>0.12222222222222222</v>
      </c>
      <c r="F429" s="11" t="s">
        <v>14</v>
      </c>
      <c r="G429" s="1" t="s">
        <v>93</v>
      </c>
      <c r="H429" s="11" t="s">
        <v>16</v>
      </c>
      <c r="I429" s="1" t="s">
        <v>17</v>
      </c>
      <c r="J429" s="1">
        <v>166</v>
      </c>
      <c r="K429" s="1">
        <v>10</v>
      </c>
      <c r="L429" s="1" t="s">
        <v>25</v>
      </c>
      <c r="M429" s="1" t="s">
        <v>40</v>
      </c>
      <c r="N429" s="1" t="s">
        <v>20</v>
      </c>
      <c r="O429" s="1" t="s">
        <v>21</v>
      </c>
      <c r="P429" s="6">
        <v>45170</v>
      </c>
      <c r="Q429" s="10">
        <v>0.39791666666666664</v>
      </c>
    </row>
    <row r="430" spans="1:17" x14ac:dyDescent="0.35">
      <c r="A430" s="1">
        <v>1429</v>
      </c>
      <c r="B430" s="1" t="s">
        <v>565</v>
      </c>
      <c r="C430" s="1" t="s">
        <v>159</v>
      </c>
      <c r="D430" s="6">
        <v>45176</v>
      </c>
      <c r="E430" s="9">
        <v>0.13819444444444445</v>
      </c>
      <c r="F430" s="11" t="s">
        <v>38</v>
      </c>
      <c r="G430" s="1" t="s">
        <v>124</v>
      </c>
      <c r="H430" s="11" t="s">
        <v>23</v>
      </c>
      <c r="I430" s="1" t="s">
        <v>47</v>
      </c>
      <c r="J430" s="1">
        <v>142</v>
      </c>
      <c r="K430" s="1">
        <v>11</v>
      </c>
      <c r="L430" s="1" t="s">
        <v>30</v>
      </c>
      <c r="M430" s="1" t="s">
        <v>19</v>
      </c>
      <c r="N430" s="1" t="s">
        <v>27</v>
      </c>
      <c r="O430" s="1" t="s">
        <v>21</v>
      </c>
      <c r="P430" s="6">
        <v>45170</v>
      </c>
      <c r="Q430" s="10">
        <v>0.16527777777777777</v>
      </c>
    </row>
    <row r="431" spans="1:17" x14ac:dyDescent="0.35">
      <c r="A431" s="1">
        <v>1430</v>
      </c>
      <c r="B431" s="1" t="s">
        <v>151</v>
      </c>
      <c r="C431" s="1" t="s">
        <v>156</v>
      </c>
      <c r="D431" s="6">
        <v>45175</v>
      </c>
      <c r="E431" s="9">
        <v>0.45</v>
      </c>
      <c r="F431" s="11" t="s">
        <v>38</v>
      </c>
      <c r="G431" s="1" t="s">
        <v>120</v>
      </c>
      <c r="H431" s="11" t="s">
        <v>23</v>
      </c>
      <c r="I431" s="1" t="s">
        <v>35</v>
      </c>
      <c r="J431" s="1">
        <v>134</v>
      </c>
      <c r="K431" s="1">
        <v>21</v>
      </c>
      <c r="L431" s="1" t="s">
        <v>30</v>
      </c>
      <c r="M431" s="1" t="s">
        <v>26</v>
      </c>
      <c r="N431" s="1" t="s">
        <v>20</v>
      </c>
      <c r="O431" s="1" t="s">
        <v>41</v>
      </c>
      <c r="P431" s="6">
        <v>45170</v>
      </c>
      <c r="Q431" s="10">
        <v>0.13125000000000001</v>
      </c>
    </row>
    <row r="432" spans="1:17" x14ac:dyDescent="0.35">
      <c r="A432" s="1">
        <v>1431</v>
      </c>
      <c r="B432" s="1" t="s">
        <v>566</v>
      </c>
      <c r="C432" s="1" t="s">
        <v>154</v>
      </c>
      <c r="D432" s="6">
        <v>45170</v>
      </c>
      <c r="E432" s="9">
        <v>0.39166666666666666</v>
      </c>
      <c r="F432" s="11" t="s">
        <v>38</v>
      </c>
      <c r="G432" s="1" t="s">
        <v>127</v>
      </c>
      <c r="H432" s="11" t="s">
        <v>34</v>
      </c>
      <c r="I432" s="1" t="s">
        <v>35</v>
      </c>
      <c r="J432" s="1">
        <v>140</v>
      </c>
      <c r="K432" s="1">
        <v>10</v>
      </c>
      <c r="L432" s="1" t="s">
        <v>18</v>
      </c>
      <c r="M432" s="1" t="s">
        <v>32</v>
      </c>
      <c r="N432" s="1" t="s">
        <v>27</v>
      </c>
      <c r="O432" s="1" t="s">
        <v>21</v>
      </c>
      <c r="P432" s="6">
        <v>45170</v>
      </c>
      <c r="Q432" s="10">
        <v>0.37638888888888888</v>
      </c>
    </row>
    <row r="433" spans="1:17" x14ac:dyDescent="0.35">
      <c r="A433" s="1">
        <v>1432</v>
      </c>
      <c r="B433" s="1" t="s">
        <v>567</v>
      </c>
      <c r="C433" s="1" t="s">
        <v>159</v>
      </c>
      <c r="D433" s="6">
        <v>45172</v>
      </c>
      <c r="E433" s="9">
        <v>0.37847222222222221</v>
      </c>
      <c r="F433" s="11" t="s">
        <v>14</v>
      </c>
      <c r="G433" s="1" t="s">
        <v>117</v>
      </c>
      <c r="H433" s="11" t="s">
        <v>16</v>
      </c>
      <c r="I433" s="1" t="s">
        <v>17</v>
      </c>
      <c r="J433" s="1">
        <v>135</v>
      </c>
      <c r="K433" s="1">
        <v>7</v>
      </c>
      <c r="L433" s="1" t="s">
        <v>25</v>
      </c>
      <c r="M433" s="1" t="s">
        <v>40</v>
      </c>
      <c r="N433" s="1" t="s">
        <v>27</v>
      </c>
      <c r="O433" s="1" t="s">
        <v>41</v>
      </c>
      <c r="P433" s="6">
        <v>45170</v>
      </c>
      <c r="Q433" s="10">
        <v>0.37916666666666665</v>
      </c>
    </row>
    <row r="434" spans="1:17" x14ac:dyDescent="0.35">
      <c r="A434" s="1">
        <v>1433</v>
      </c>
      <c r="B434" s="1" t="s">
        <v>568</v>
      </c>
      <c r="C434" s="1" t="s">
        <v>159</v>
      </c>
      <c r="D434" s="6">
        <v>45171</v>
      </c>
      <c r="E434" s="9">
        <v>0.53125</v>
      </c>
      <c r="F434" s="11" t="s">
        <v>14</v>
      </c>
      <c r="G434" s="1" t="s">
        <v>46</v>
      </c>
      <c r="H434" s="11" t="s">
        <v>23</v>
      </c>
      <c r="I434" s="1" t="s">
        <v>24</v>
      </c>
      <c r="J434" s="1">
        <v>144</v>
      </c>
      <c r="K434" s="1">
        <v>2</v>
      </c>
      <c r="L434" s="1" t="s">
        <v>30</v>
      </c>
      <c r="M434" s="1" t="s">
        <v>40</v>
      </c>
      <c r="N434" s="1" t="s">
        <v>36</v>
      </c>
      <c r="O434" s="1" t="s">
        <v>21</v>
      </c>
      <c r="P434" s="6">
        <v>45170</v>
      </c>
      <c r="Q434" s="10">
        <v>0.44722222222222224</v>
      </c>
    </row>
    <row r="435" spans="1:17" x14ac:dyDescent="0.35">
      <c r="A435" s="1">
        <v>1434</v>
      </c>
      <c r="B435" s="1" t="s">
        <v>569</v>
      </c>
      <c r="C435" s="1" t="s">
        <v>159</v>
      </c>
      <c r="D435" s="6">
        <v>45174</v>
      </c>
      <c r="E435" s="9">
        <v>0.39097222222222222</v>
      </c>
      <c r="F435" s="11" t="s">
        <v>14</v>
      </c>
      <c r="G435" s="1" t="s">
        <v>54</v>
      </c>
      <c r="H435" s="11" t="s">
        <v>23</v>
      </c>
      <c r="I435" s="1" t="s">
        <v>17</v>
      </c>
      <c r="J435" s="1">
        <v>224</v>
      </c>
      <c r="K435" s="1">
        <v>23</v>
      </c>
      <c r="L435" s="1" t="s">
        <v>30</v>
      </c>
      <c r="M435" s="1" t="s">
        <v>26</v>
      </c>
      <c r="N435" s="1" t="s">
        <v>20</v>
      </c>
      <c r="O435" s="1" t="s">
        <v>41</v>
      </c>
      <c r="P435" s="6">
        <v>45170</v>
      </c>
      <c r="Q435" s="10">
        <v>0.46666666666666667</v>
      </c>
    </row>
    <row r="436" spans="1:17" x14ac:dyDescent="0.35">
      <c r="A436" s="1">
        <v>1435</v>
      </c>
      <c r="B436" s="1" t="s">
        <v>570</v>
      </c>
      <c r="C436" s="1" t="s">
        <v>167</v>
      </c>
      <c r="D436" s="6">
        <v>45176</v>
      </c>
      <c r="E436" s="9">
        <v>0.20208333333333334</v>
      </c>
      <c r="F436" s="11" t="s">
        <v>14</v>
      </c>
      <c r="G436" s="1" t="s">
        <v>44</v>
      </c>
      <c r="H436" s="11" t="s">
        <v>34</v>
      </c>
      <c r="I436" s="1" t="s">
        <v>47</v>
      </c>
      <c r="J436" s="1">
        <v>184</v>
      </c>
      <c r="K436" s="1">
        <v>11</v>
      </c>
      <c r="L436" s="1" t="s">
        <v>30</v>
      </c>
      <c r="M436" s="1" t="s">
        <v>43</v>
      </c>
      <c r="N436" s="1" t="s">
        <v>27</v>
      </c>
      <c r="O436" s="1" t="s">
        <v>37</v>
      </c>
      <c r="P436" s="6">
        <v>45170</v>
      </c>
      <c r="Q436" s="10">
        <v>0.45763888888888887</v>
      </c>
    </row>
    <row r="437" spans="1:17" x14ac:dyDescent="0.35">
      <c r="A437" s="1">
        <v>1436</v>
      </c>
      <c r="B437" s="1" t="s">
        <v>571</v>
      </c>
      <c r="C437" s="1" t="s">
        <v>159</v>
      </c>
      <c r="D437" s="6">
        <v>45170</v>
      </c>
      <c r="E437" s="9">
        <v>0.33333333333333331</v>
      </c>
      <c r="F437" s="11" t="s">
        <v>14</v>
      </c>
      <c r="G437" s="1" t="s">
        <v>64</v>
      </c>
      <c r="H437" s="11" t="s">
        <v>34</v>
      </c>
      <c r="I437" s="1" t="s">
        <v>24</v>
      </c>
      <c r="J437" s="1">
        <v>212</v>
      </c>
      <c r="K437" s="1">
        <v>20</v>
      </c>
      <c r="L437" s="1" t="s">
        <v>18</v>
      </c>
      <c r="M437" s="1" t="s">
        <v>43</v>
      </c>
      <c r="N437" s="1" t="s">
        <v>20</v>
      </c>
      <c r="O437" s="1" t="s">
        <v>41</v>
      </c>
      <c r="P437" s="6">
        <v>45170</v>
      </c>
      <c r="Q437" s="10">
        <v>0.47986111111111113</v>
      </c>
    </row>
    <row r="438" spans="1:17" x14ac:dyDescent="0.35">
      <c r="A438" s="1">
        <v>1437</v>
      </c>
      <c r="B438" s="1" t="s">
        <v>572</v>
      </c>
      <c r="C438" s="1" t="s">
        <v>154</v>
      </c>
      <c r="D438" s="6">
        <v>45176</v>
      </c>
      <c r="E438" s="9">
        <v>0.39583333333333331</v>
      </c>
      <c r="F438" s="11" t="s">
        <v>14</v>
      </c>
      <c r="G438" s="1" t="s">
        <v>100</v>
      </c>
      <c r="H438" s="11" t="s">
        <v>23</v>
      </c>
      <c r="I438" s="1" t="s">
        <v>35</v>
      </c>
      <c r="J438" s="1">
        <v>221</v>
      </c>
      <c r="K438" s="1">
        <v>29</v>
      </c>
      <c r="L438" s="1" t="s">
        <v>18</v>
      </c>
      <c r="M438" s="1" t="s">
        <v>19</v>
      </c>
      <c r="N438" s="1" t="s">
        <v>36</v>
      </c>
      <c r="O438" s="1" t="s">
        <v>37</v>
      </c>
      <c r="P438" s="6">
        <v>45170</v>
      </c>
      <c r="Q438" s="10">
        <v>0.23680555555555555</v>
      </c>
    </row>
    <row r="439" spans="1:17" x14ac:dyDescent="0.35">
      <c r="A439" s="1">
        <v>1438</v>
      </c>
      <c r="B439" s="1" t="s">
        <v>573</v>
      </c>
      <c r="C439" s="1" t="s">
        <v>159</v>
      </c>
      <c r="D439" s="6">
        <v>45177</v>
      </c>
      <c r="E439" s="9">
        <v>0.15625</v>
      </c>
      <c r="F439" s="11" t="s">
        <v>14</v>
      </c>
      <c r="G439" s="1" t="s">
        <v>70</v>
      </c>
      <c r="H439" s="11" t="s">
        <v>23</v>
      </c>
      <c r="I439" s="1" t="s">
        <v>17</v>
      </c>
      <c r="J439" s="1">
        <v>178</v>
      </c>
      <c r="K439" s="1">
        <v>12</v>
      </c>
      <c r="L439" s="1" t="s">
        <v>25</v>
      </c>
      <c r="M439" s="1" t="s">
        <v>26</v>
      </c>
      <c r="N439" s="1" t="s">
        <v>20</v>
      </c>
      <c r="O439" s="1" t="s">
        <v>37</v>
      </c>
      <c r="P439" s="6">
        <v>45170</v>
      </c>
      <c r="Q439" s="10">
        <v>0.12569444444444444</v>
      </c>
    </row>
    <row r="440" spans="1:17" x14ac:dyDescent="0.35">
      <c r="A440" s="1">
        <v>1439</v>
      </c>
      <c r="B440" s="1" t="s">
        <v>574</v>
      </c>
      <c r="C440" s="1" t="s">
        <v>154</v>
      </c>
      <c r="D440" s="6">
        <v>45173</v>
      </c>
      <c r="E440" s="9">
        <v>0.17222222222222222</v>
      </c>
      <c r="F440" s="11" t="s">
        <v>14</v>
      </c>
      <c r="G440" s="1" t="s">
        <v>115</v>
      </c>
      <c r="H440" s="11" t="s">
        <v>34</v>
      </c>
      <c r="I440" s="1" t="s">
        <v>29</v>
      </c>
      <c r="J440" s="1">
        <v>200</v>
      </c>
      <c r="K440" s="1">
        <v>20</v>
      </c>
      <c r="L440" s="1" t="s">
        <v>25</v>
      </c>
      <c r="M440" s="1" t="s">
        <v>26</v>
      </c>
      <c r="N440" s="1" t="s">
        <v>36</v>
      </c>
      <c r="O440" s="1" t="s">
        <v>37</v>
      </c>
      <c r="P440" s="6">
        <v>45170</v>
      </c>
      <c r="Q440" s="10">
        <v>0.16666666666666666</v>
      </c>
    </row>
    <row r="441" spans="1:17" x14ac:dyDescent="0.35">
      <c r="A441" s="1">
        <v>1440</v>
      </c>
      <c r="B441" s="1" t="s">
        <v>575</v>
      </c>
      <c r="C441" s="1" t="s">
        <v>150</v>
      </c>
      <c r="D441" s="6">
        <v>45175</v>
      </c>
      <c r="E441" s="9">
        <v>0.38263888888888886</v>
      </c>
      <c r="F441" s="11" t="s">
        <v>14</v>
      </c>
      <c r="G441" s="1" t="s">
        <v>77</v>
      </c>
      <c r="H441" s="11" t="s">
        <v>34</v>
      </c>
      <c r="I441" s="1" t="s">
        <v>29</v>
      </c>
      <c r="J441" s="1">
        <v>107</v>
      </c>
      <c r="K441" s="1">
        <v>9</v>
      </c>
      <c r="L441" s="1" t="s">
        <v>18</v>
      </c>
      <c r="M441" s="1" t="s">
        <v>26</v>
      </c>
      <c r="N441" s="1" t="s">
        <v>20</v>
      </c>
      <c r="O441" s="1" t="s">
        <v>37</v>
      </c>
      <c r="P441" s="6">
        <v>45170</v>
      </c>
      <c r="Q441" s="10">
        <v>0.50347222222222221</v>
      </c>
    </row>
    <row r="442" spans="1:17" x14ac:dyDescent="0.35">
      <c r="A442" s="1">
        <v>1441</v>
      </c>
      <c r="B442" s="1" t="s">
        <v>576</v>
      </c>
      <c r="C442" s="1" t="s">
        <v>159</v>
      </c>
      <c r="D442" s="6">
        <v>45170</v>
      </c>
      <c r="E442" s="9">
        <v>0.16597222222222222</v>
      </c>
      <c r="F442" s="11" t="s">
        <v>14</v>
      </c>
      <c r="G442" s="1" t="s">
        <v>22</v>
      </c>
      <c r="H442" s="11" t="s">
        <v>23</v>
      </c>
      <c r="I442" s="1" t="s">
        <v>24</v>
      </c>
      <c r="J442" s="1">
        <v>170</v>
      </c>
      <c r="K442" s="1">
        <v>1</v>
      </c>
      <c r="L442" s="1" t="s">
        <v>18</v>
      </c>
      <c r="M442" s="1" t="s">
        <v>32</v>
      </c>
      <c r="N442" s="1" t="s">
        <v>36</v>
      </c>
      <c r="O442" s="1" t="s">
        <v>41</v>
      </c>
      <c r="P442" s="6">
        <v>45170</v>
      </c>
      <c r="Q442" s="10">
        <v>0.37291666666666667</v>
      </c>
    </row>
    <row r="443" spans="1:17" x14ac:dyDescent="0.35">
      <c r="A443" s="1">
        <v>1442</v>
      </c>
      <c r="B443" s="1" t="s">
        <v>577</v>
      </c>
      <c r="C443" s="1" t="s">
        <v>154</v>
      </c>
      <c r="D443" s="6">
        <v>45172</v>
      </c>
      <c r="E443" s="9">
        <v>0.51944444444444449</v>
      </c>
      <c r="F443" s="11" t="s">
        <v>14</v>
      </c>
      <c r="G443" s="1" t="s">
        <v>85</v>
      </c>
      <c r="H443" s="11" t="s">
        <v>23</v>
      </c>
      <c r="I443" s="1" t="s">
        <v>29</v>
      </c>
      <c r="J443" s="1">
        <v>208</v>
      </c>
      <c r="K443" s="1">
        <v>23</v>
      </c>
      <c r="L443" s="1" t="s">
        <v>25</v>
      </c>
      <c r="M443" s="1" t="s">
        <v>19</v>
      </c>
      <c r="N443" s="1" t="s">
        <v>27</v>
      </c>
      <c r="O443" s="1" t="s">
        <v>37</v>
      </c>
      <c r="P443" s="6">
        <v>45170</v>
      </c>
      <c r="Q443" s="10">
        <v>8.4027777777777785E-2</v>
      </c>
    </row>
    <row r="444" spans="1:17" x14ac:dyDescent="0.35">
      <c r="A444" s="1">
        <v>1443</v>
      </c>
      <c r="B444" s="1" t="s">
        <v>578</v>
      </c>
      <c r="C444" s="1" t="s">
        <v>156</v>
      </c>
      <c r="D444" s="6">
        <v>45174</v>
      </c>
      <c r="E444" s="9">
        <v>0.11805555555555555</v>
      </c>
      <c r="F444" s="11" t="s">
        <v>38</v>
      </c>
      <c r="G444" s="1" t="s">
        <v>78</v>
      </c>
      <c r="H444" s="11" t="s">
        <v>34</v>
      </c>
      <c r="I444" s="1" t="s">
        <v>29</v>
      </c>
      <c r="J444" s="1">
        <v>87</v>
      </c>
      <c r="K444" s="1">
        <v>7</v>
      </c>
      <c r="L444" s="1" t="s">
        <v>30</v>
      </c>
      <c r="M444" s="1" t="s">
        <v>40</v>
      </c>
      <c r="N444" s="1" t="s">
        <v>36</v>
      </c>
      <c r="O444" s="1" t="s">
        <v>21</v>
      </c>
      <c r="P444" s="6">
        <v>45170</v>
      </c>
      <c r="Q444" s="10">
        <v>0.14444444444444443</v>
      </c>
    </row>
    <row r="445" spans="1:17" x14ac:dyDescent="0.35">
      <c r="A445" s="1">
        <v>1444</v>
      </c>
      <c r="B445" s="1" t="s">
        <v>579</v>
      </c>
      <c r="C445" s="1" t="s">
        <v>154</v>
      </c>
      <c r="D445" s="6">
        <v>45176</v>
      </c>
      <c r="E445" s="9">
        <v>0.44444444444444442</v>
      </c>
      <c r="F445" s="11" t="s">
        <v>14</v>
      </c>
      <c r="G445" s="1" t="s">
        <v>86</v>
      </c>
      <c r="H445" s="11" t="s">
        <v>23</v>
      </c>
      <c r="I445" s="1" t="s">
        <v>29</v>
      </c>
      <c r="J445" s="1">
        <v>167</v>
      </c>
      <c r="K445" s="1">
        <v>8</v>
      </c>
      <c r="L445" s="1" t="s">
        <v>18</v>
      </c>
      <c r="M445" s="1" t="s">
        <v>43</v>
      </c>
      <c r="N445" s="1" t="s">
        <v>36</v>
      </c>
      <c r="O445" s="1" t="s">
        <v>41</v>
      </c>
      <c r="P445" s="6">
        <v>45170</v>
      </c>
      <c r="Q445" s="10">
        <v>0.48125000000000001</v>
      </c>
    </row>
    <row r="446" spans="1:17" x14ac:dyDescent="0.35">
      <c r="A446" s="1">
        <v>1445</v>
      </c>
      <c r="B446" s="1" t="s">
        <v>580</v>
      </c>
      <c r="C446" s="1" t="s">
        <v>154</v>
      </c>
      <c r="D446" s="6">
        <v>45171</v>
      </c>
      <c r="E446" s="9">
        <v>0.38124999999999998</v>
      </c>
      <c r="F446" s="11" t="s">
        <v>38</v>
      </c>
      <c r="G446" s="1" t="s">
        <v>107</v>
      </c>
      <c r="H446" s="11" t="s">
        <v>34</v>
      </c>
      <c r="I446" s="1" t="s">
        <v>17</v>
      </c>
      <c r="J446" s="1">
        <v>81</v>
      </c>
      <c r="K446" s="1">
        <v>2</v>
      </c>
      <c r="L446" s="1" t="s">
        <v>30</v>
      </c>
      <c r="M446" s="1" t="s">
        <v>40</v>
      </c>
      <c r="N446" s="1" t="s">
        <v>27</v>
      </c>
      <c r="O446" s="1" t="s">
        <v>37</v>
      </c>
      <c r="P446" s="6">
        <v>45170</v>
      </c>
      <c r="Q446" s="10">
        <v>9.166666666666666E-2</v>
      </c>
    </row>
    <row r="447" spans="1:17" x14ac:dyDescent="0.35">
      <c r="A447" s="1">
        <v>1446</v>
      </c>
      <c r="B447" s="1" t="s">
        <v>581</v>
      </c>
      <c r="C447" s="1" t="s">
        <v>154</v>
      </c>
      <c r="D447" s="6">
        <v>45173</v>
      </c>
      <c r="E447" s="9">
        <v>0.41875000000000001</v>
      </c>
      <c r="F447" s="11" t="s">
        <v>14</v>
      </c>
      <c r="G447" s="1" t="s">
        <v>98</v>
      </c>
      <c r="H447" s="11" t="s">
        <v>23</v>
      </c>
      <c r="I447" s="1" t="s">
        <v>47</v>
      </c>
      <c r="J447" s="1">
        <v>179</v>
      </c>
      <c r="K447" s="1">
        <v>25</v>
      </c>
      <c r="L447" s="1" t="s">
        <v>30</v>
      </c>
      <c r="M447" s="1" t="s">
        <v>19</v>
      </c>
      <c r="N447" s="1" t="s">
        <v>20</v>
      </c>
      <c r="O447" s="1" t="s">
        <v>37</v>
      </c>
      <c r="P447" s="6">
        <v>45170</v>
      </c>
      <c r="Q447" s="10">
        <v>0.39027777777777778</v>
      </c>
    </row>
    <row r="448" spans="1:17" x14ac:dyDescent="0.35">
      <c r="A448" s="1">
        <v>1447</v>
      </c>
      <c r="B448" s="1" t="s">
        <v>582</v>
      </c>
      <c r="C448" s="1" t="s">
        <v>150</v>
      </c>
      <c r="D448" s="6">
        <v>45173</v>
      </c>
      <c r="E448" s="9">
        <v>0.17777777777777778</v>
      </c>
      <c r="F448" s="11" t="s">
        <v>38</v>
      </c>
      <c r="G448" s="1" t="s">
        <v>119</v>
      </c>
      <c r="H448" s="11" t="s">
        <v>34</v>
      </c>
      <c r="I448" s="1" t="s">
        <v>47</v>
      </c>
      <c r="J448" s="1">
        <v>170</v>
      </c>
      <c r="K448" s="1">
        <v>13</v>
      </c>
      <c r="L448" s="1" t="s">
        <v>30</v>
      </c>
      <c r="M448" s="1" t="s">
        <v>43</v>
      </c>
      <c r="N448" s="1" t="s">
        <v>20</v>
      </c>
      <c r="O448" s="1" t="s">
        <v>41</v>
      </c>
      <c r="P448" s="6">
        <v>45170</v>
      </c>
      <c r="Q448" s="10">
        <v>0.16805555555555557</v>
      </c>
    </row>
    <row r="449" spans="1:17" x14ac:dyDescent="0.35">
      <c r="A449" s="1">
        <v>1448</v>
      </c>
      <c r="B449" s="1" t="s">
        <v>583</v>
      </c>
      <c r="C449" s="1" t="s">
        <v>159</v>
      </c>
      <c r="D449" s="6">
        <v>45173</v>
      </c>
      <c r="E449" s="9">
        <v>0.13958333333333334</v>
      </c>
      <c r="F449" s="11" t="s">
        <v>14</v>
      </c>
      <c r="G449" s="1" t="s">
        <v>90</v>
      </c>
      <c r="H449" s="11" t="s">
        <v>16</v>
      </c>
      <c r="I449" s="1" t="s">
        <v>47</v>
      </c>
      <c r="J449" s="1">
        <v>206</v>
      </c>
      <c r="K449" s="1">
        <v>3</v>
      </c>
      <c r="L449" s="1" t="s">
        <v>18</v>
      </c>
      <c r="M449" s="1" t="s">
        <v>40</v>
      </c>
      <c r="N449" s="1" t="s">
        <v>27</v>
      </c>
      <c r="O449" s="1" t="s">
        <v>41</v>
      </c>
      <c r="P449" s="6">
        <v>45170</v>
      </c>
      <c r="Q449" s="10">
        <v>0.41597222222222224</v>
      </c>
    </row>
    <row r="450" spans="1:17" x14ac:dyDescent="0.35">
      <c r="A450" s="1">
        <v>1449</v>
      </c>
      <c r="B450" s="1" t="s">
        <v>584</v>
      </c>
      <c r="C450" s="1" t="s">
        <v>167</v>
      </c>
      <c r="D450" s="6">
        <v>45176</v>
      </c>
      <c r="E450" s="9">
        <v>9.8611111111111108E-2</v>
      </c>
      <c r="F450" s="11" t="s">
        <v>14</v>
      </c>
      <c r="G450" s="1" t="s">
        <v>31</v>
      </c>
      <c r="H450" s="11" t="s">
        <v>23</v>
      </c>
      <c r="I450" s="1" t="s">
        <v>47</v>
      </c>
      <c r="J450" s="1">
        <v>176</v>
      </c>
      <c r="K450" s="1">
        <v>16</v>
      </c>
      <c r="L450" s="1" t="s">
        <v>25</v>
      </c>
      <c r="M450" s="1" t="s">
        <v>26</v>
      </c>
      <c r="N450" s="1" t="s">
        <v>36</v>
      </c>
      <c r="O450" s="1" t="s">
        <v>21</v>
      </c>
      <c r="P450" s="6">
        <v>45170</v>
      </c>
      <c r="Q450" s="10">
        <v>0.47638888888888886</v>
      </c>
    </row>
    <row r="451" spans="1:17" x14ac:dyDescent="0.35">
      <c r="A451" s="1">
        <v>1450</v>
      </c>
      <c r="B451" s="1" t="s">
        <v>585</v>
      </c>
      <c r="C451" s="1" t="s">
        <v>156</v>
      </c>
      <c r="D451" s="6">
        <v>45177</v>
      </c>
      <c r="E451" s="9">
        <v>0.16875000000000001</v>
      </c>
      <c r="F451" s="11" t="s">
        <v>38</v>
      </c>
      <c r="G451" s="1" t="s">
        <v>107</v>
      </c>
      <c r="H451" s="11" t="s">
        <v>23</v>
      </c>
      <c r="I451" s="1" t="s">
        <v>17</v>
      </c>
      <c r="J451" s="1">
        <v>75</v>
      </c>
      <c r="K451" s="1">
        <v>7</v>
      </c>
      <c r="L451" s="1" t="s">
        <v>18</v>
      </c>
      <c r="M451" s="1" t="s">
        <v>40</v>
      </c>
      <c r="N451" s="1" t="s">
        <v>20</v>
      </c>
      <c r="O451" s="1" t="s">
        <v>41</v>
      </c>
      <c r="P451" s="6">
        <v>45170</v>
      </c>
      <c r="Q451" s="10">
        <v>8.4027777777777785E-2</v>
      </c>
    </row>
    <row r="452" spans="1:17" x14ac:dyDescent="0.35">
      <c r="A452" s="1">
        <v>1451</v>
      </c>
      <c r="B452" s="1" t="s">
        <v>586</v>
      </c>
      <c r="C452" s="1" t="s">
        <v>159</v>
      </c>
      <c r="D452" s="6">
        <v>45172</v>
      </c>
      <c r="E452" s="9">
        <v>0.18194444444444444</v>
      </c>
      <c r="F452" s="11" t="s">
        <v>38</v>
      </c>
      <c r="G452" s="1" t="s">
        <v>87</v>
      </c>
      <c r="H452" s="11" t="s">
        <v>16</v>
      </c>
      <c r="I452" s="1" t="s">
        <v>17</v>
      </c>
      <c r="J452" s="1">
        <v>105</v>
      </c>
      <c r="K452" s="1">
        <v>12</v>
      </c>
      <c r="L452" s="1" t="s">
        <v>18</v>
      </c>
      <c r="M452" s="1" t="s">
        <v>19</v>
      </c>
      <c r="N452" s="1" t="s">
        <v>36</v>
      </c>
      <c r="O452" s="1" t="s">
        <v>21</v>
      </c>
      <c r="P452" s="6">
        <v>45170</v>
      </c>
      <c r="Q452" s="10">
        <v>0.40069444444444446</v>
      </c>
    </row>
    <row r="453" spans="1:17" x14ac:dyDescent="0.35">
      <c r="A453" s="1">
        <v>1452</v>
      </c>
      <c r="B453" s="1" t="s">
        <v>587</v>
      </c>
      <c r="C453" s="1" t="s">
        <v>156</v>
      </c>
      <c r="D453" s="6">
        <v>45172</v>
      </c>
      <c r="E453" s="9">
        <v>5.2777777777777778E-2</v>
      </c>
      <c r="F453" s="11" t="s">
        <v>38</v>
      </c>
      <c r="G453" s="1" t="s">
        <v>45</v>
      </c>
      <c r="H453" s="11" t="s">
        <v>23</v>
      </c>
      <c r="I453" s="1" t="s">
        <v>17</v>
      </c>
      <c r="J453" s="1">
        <v>136</v>
      </c>
      <c r="K453" s="1">
        <v>18</v>
      </c>
      <c r="L453" s="1" t="s">
        <v>25</v>
      </c>
      <c r="M453" s="1" t="s">
        <v>19</v>
      </c>
      <c r="N453" s="1" t="s">
        <v>20</v>
      </c>
      <c r="O453" s="1" t="s">
        <v>41</v>
      </c>
      <c r="P453" s="6">
        <v>45170</v>
      </c>
      <c r="Q453" s="10">
        <v>9.0972222222222218E-2</v>
      </c>
    </row>
    <row r="454" spans="1:17" x14ac:dyDescent="0.35">
      <c r="A454" s="1">
        <v>1453</v>
      </c>
      <c r="B454" s="1" t="s">
        <v>588</v>
      </c>
      <c r="C454" s="1" t="s">
        <v>159</v>
      </c>
      <c r="D454" s="6">
        <v>45171</v>
      </c>
      <c r="E454" s="9">
        <v>0.50555555555555554</v>
      </c>
      <c r="F454" s="11" t="s">
        <v>38</v>
      </c>
      <c r="G454" s="1" t="s">
        <v>60</v>
      </c>
      <c r="H454" s="11" t="s">
        <v>23</v>
      </c>
      <c r="I454" s="1" t="s">
        <v>29</v>
      </c>
      <c r="J454" s="1">
        <v>235</v>
      </c>
      <c r="K454" s="1">
        <v>27</v>
      </c>
      <c r="L454" s="1" t="s">
        <v>30</v>
      </c>
      <c r="M454" s="1" t="s">
        <v>32</v>
      </c>
      <c r="N454" s="1" t="s">
        <v>36</v>
      </c>
      <c r="O454" s="1" t="s">
        <v>21</v>
      </c>
      <c r="P454" s="6">
        <v>45170</v>
      </c>
      <c r="Q454" s="10">
        <v>0.35416666666666669</v>
      </c>
    </row>
    <row r="455" spans="1:17" x14ac:dyDescent="0.35">
      <c r="A455" s="1">
        <v>1454</v>
      </c>
      <c r="B455" s="1" t="s">
        <v>589</v>
      </c>
      <c r="C455" s="1" t="s">
        <v>150</v>
      </c>
      <c r="D455" s="6">
        <v>45173</v>
      </c>
      <c r="E455" s="9">
        <v>0.19722222222222222</v>
      </c>
      <c r="F455" s="11" t="s">
        <v>38</v>
      </c>
      <c r="G455" s="1" t="s">
        <v>127</v>
      </c>
      <c r="H455" s="11" t="s">
        <v>23</v>
      </c>
      <c r="I455" s="1" t="s">
        <v>35</v>
      </c>
      <c r="J455" s="1">
        <v>79</v>
      </c>
      <c r="K455" s="1">
        <v>3</v>
      </c>
      <c r="L455" s="1" t="s">
        <v>18</v>
      </c>
      <c r="M455" s="1" t="s">
        <v>26</v>
      </c>
      <c r="N455" s="1" t="s">
        <v>36</v>
      </c>
      <c r="O455" s="1" t="s">
        <v>37</v>
      </c>
      <c r="P455" s="6">
        <v>45170</v>
      </c>
      <c r="Q455" s="10">
        <v>0.41875000000000001</v>
      </c>
    </row>
    <row r="456" spans="1:17" x14ac:dyDescent="0.35">
      <c r="A456" s="1">
        <v>1455</v>
      </c>
      <c r="B456" s="1" t="s">
        <v>590</v>
      </c>
      <c r="C456" s="1" t="s">
        <v>150</v>
      </c>
      <c r="D456" s="6">
        <v>45174</v>
      </c>
      <c r="E456" s="9">
        <v>0.18055555555555555</v>
      </c>
      <c r="F456" s="11" t="s">
        <v>14</v>
      </c>
      <c r="G456" s="1" t="s">
        <v>61</v>
      </c>
      <c r="H456" s="11" t="s">
        <v>16</v>
      </c>
      <c r="I456" s="1" t="s">
        <v>24</v>
      </c>
      <c r="J456" s="1">
        <v>182</v>
      </c>
      <c r="K456" s="1">
        <v>15</v>
      </c>
      <c r="L456" s="1" t="s">
        <v>30</v>
      </c>
      <c r="M456" s="1" t="s">
        <v>40</v>
      </c>
      <c r="N456" s="1" t="s">
        <v>20</v>
      </c>
      <c r="O456" s="1" t="s">
        <v>21</v>
      </c>
      <c r="P456" s="6">
        <v>45170</v>
      </c>
      <c r="Q456" s="10">
        <v>0.49305555555555558</v>
      </c>
    </row>
    <row r="457" spans="1:17" x14ac:dyDescent="0.35">
      <c r="A457" s="1">
        <v>1456</v>
      </c>
      <c r="B457" s="1" t="s">
        <v>591</v>
      </c>
      <c r="C457" s="1" t="s">
        <v>156</v>
      </c>
      <c r="D457" s="6">
        <v>45174</v>
      </c>
      <c r="E457" s="9">
        <v>7.7083333333333337E-2</v>
      </c>
      <c r="F457" s="11" t="s">
        <v>38</v>
      </c>
      <c r="G457" s="1" t="s">
        <v>61</v>
      </c>
      <c r="H457" s="11" t="s">
        <v>23</v>
      </c>
      <c r="I457" s="1" t="s">
        <v>35</v>
      </c>
      <c r="J457" s="1">
        <v>212</v>
      </c>
      <c r="K457" s="1">
        <v>20</v>
      </c>
      <c r="L457" s="1" t="s">
        <v>18</v>
      </c>
      <c r="M457" s="1" t="s">
        <v>19</v>
      </c>
      <c r="N457" s="1" t="s">
        <v>36</v>
      </c>
      <c r="O457" s="1" t="s">
        <v>37</v>
      </c>
      <c r="P457" s="6">
        <v>45170</v>
      </c>
      <c r="Q457" s="10">
        <v>0.51249999999999996</v>
      </c>
    </row>
    <row r="458" spans="1:17" x14ac:dyDescent="0.35">
      <c r="A458" s="1">
        <v>1457</v>
      </c>
      <c r="B458" s="1" t="s">
        <v>592</v>
      </c>
      <c r="C458" s="1" t="s">
        <v>167</v>
      </c>
      <c r="D458" s="6">
        <v>45176</v>
      </c>
      <c r="E458" s="9">
        <v>0.3347222222222222</v>
      </c>
      <c r="F458" s="11" t="s">
        <v>38</v>
      </c>
      <c r="G458" s="1" t="s">
        <v>95</v>
      </c>
      <c r="H458" s="11" t="s">
        <v>23</v>
      </c>
      <c r="I458" s="1" t="s">
        <v>17</v>
      </c>
      <c r="J458" s="1">
        <v>198</v>
      </c>
      <c r="K458" s="1">
        <v>28</v>
      </c>
      <c r="L458" s="1" t="s">
        <v>25</v>
      </c>
      <c r="M458" s="1" t="s">
        <v>32</v>
      </c>
      <c r="N458" s="1" t="s">
        <v>20</v>
      </c>
      <c r="O458" s="1" t="s">
        <v>41</v>
      </c>
      <c r="P458" s="6">
        <v>45170</v>
      </c>
      <c r="Q458" s="10">
        <v>0.53819444444444442</v>
      </c>
    </row>
    <row r="459" spans="1:17" x14ac:dyDescent="0.35">
      <c r="A459" s="1">
        <v>1458</v>
      </c>
      <c r="B459" s="1" t="s">
        <v>477</v>
      </c>
      <c r="C459" s="1" t="s">
        <v>150</v>
      </c>
      <c r="D459" s="6">
        <v>45175</v>
      </c>
      <c r="E459" s="9">
        <v>0.5131944444444444</v>
      </c>
      <c r="F459" s="11" t="s">
        <v>38</v>
      </c>
      <c r="G459" s="1" t="s">
        <v>76</v>
      </c>
      <c r="H459" s="11" t="s">
        <v>34</v>
      </c>
      <c r="I459" s="1" t="s">
        <v>24</v>
      </c>
      <c r="J459" s="1">
        <v>229</v>
      </c>
      <c r="K459" s="1">
        <v>27</v>
      </c>
      <c r="L459" s="1" t="s">
        <v>25</v>
      </c>
      <c r="M459" s="1" t="s">
        <v>26</v>
      </c>
      <c r="N459" s="1" t="s">
        <v>36</v>
      </c>
      <c r="O459" s="1" t="s">
        <v>37</v>
      </c>
      <c r="P459" s="6">
        <v>45170</v>
      </c>
      <c r="Q459" s="10">
        <v>0.17986111111111111</v>
      </c>
    </row>
    <row r="460" spans="1:17" x14ac:dyDescent="0.35">
      <c r="A460" s="1">
        <v>1459</v>
      </c>
      <c r="B460" s="1" t="s">
        <v>593</v>
      </c>
      <c r="C460" s="1" t="s">
        <v>154</v>
      </c>
      <c r="D460" s="6">
        <v>45177</v>
      </c>
      <c r="E460" s="9">
        <v>0.52847222222222223</v>
      </c>
      <c r="F460" s="11" t="s">
        <v>14</v>
      </c>
      <c r="G460" s="1" t="s">
        <v>87</v>
      </c>
      <c r="H460" s="11" t="s">
        <v>23</v>
      </c>
      <c r="I460" s="1" t="s">
        <v>47</v>
      </c>
      <c r="J460" s="1">
        <v>141</v>
      </c>
      <c r="K460" s="1">
        <v>9</v>
      </c>
      <c r="L460" s="1" t="s">
        <v>25</v>
      </c>
      <c r="M460" s="1" t="s">
        <v>26</v>
      </c>
      <c r="N460" s="1" t="s">
        <v>27</v>
      </c>
      <c r="O460" s="1" t="s">
        <v>21</v>
      </c>
      <c r="P460" s="6">
        <v>45170</v>
      </c>
      <c r="Q460" s="10">
        <v>0.39097222222222222</v>
      </c>
    </row>
    <row r="461" spans="1:17" x14ac:dyDescent="0.35">
      <c r="A461" s="1">
        <v>1460</v>
      </c>
      <c r="B461" s="1" t="s">
        <v>594</v>
      </c>
      <c r="C461" s="1" t="s">
        <v>167</v>
      </c>
      <c r="D461" s="6">
        <v>45172</v>
      </c>
      <c r="E461" s="9">
        <v>7.4305555555555555E-2</v>
      </c>
      <c r="F461" s="11" t="s">
        <v>14</v>
      </c>
      <c r="G461" s="1" t="s">
        <v>93</v>
      </c>
      <c r="H461" s="11" t="s">
        <v>34</v>
      </c>
      <c r="I461" s="1" t="s">
        <v>35</v>
      </c>
      <c r="J461" s="1">
        <v>60</v>
      </c>
      <c r="K461" s="1">
        <v>21</v>
      </c>
      <c r="L461" s="1" t="s">
        <v>18</v>
      </c>
      <c r="M461" s="1" t="s">
        <v>40</v>
      </c>
      <c r="N461" s="1" t="s">
        <v>20</v>
      </c>
      <c r="O461" s="1" t="s">
        <v>21</v>
      </c>
      <c r="P461" s="6">
        <v>45170</v>
      </c>
      <c r="Q461" s="10">
        <v>5.9722222222222225E-2</v>
      </c>
    </row>
    <row r="462" spans="1:17" x14ac:dyDescent="0.35">
      <c r="A462" s="1">
        <v>1461</v>
      </c>
      <c r="B462" s="1" t="s">
        <v>595</v>
      </c>
      <c r="C462" s="1" t="s">
        <v>150</v>
      </c>
      <c r="D462" s="6">
        <v>45171</v>
      </c>
      <c r="E462" s="9">
        <v>0.49583333333333335</v>
      </c>
      <c r="F462" s="11" t="s">
        <v>38</v>
      </c>
      <c r="G462" s="1" t="s">
        <v>69</v>
      </c>
      <c r="H462" s="11" t="s">
        <v>23</v>
      </c>
      <c r="I462" s="1" t="s">
        <v>29</v>
      </c>
      <c r="J462" s="1">
        <v>174</v>
      </c>
      <c r="K462" s="1">
        <v>19</v>
      </c>
      <c r="L462" s="1" t="s">
        <v>25</v>
      </c>
      <c r="M462" s="1" t="s">
        <v>26</v>
      </c>
      <c r="N462" s="1" t="s">
        <v>20</v>
      </c>
      <c r="O462" s="1" t="s">
        <v>41</v>
      </c>
      <c r="P462" s="6">
        <v>45170</v>
      </c>
      <c r="Q462" s="10">
        <v>0.40208333333333335</v>
      </c>
    </row>
    <row r="463" spans="1:17" x14ac:dyDescent="0.35">
      <c r="A463" s="1">
        <v>1462</v>
      </c>
      <c r="B463" s="1" t="s">
        <v>596</v>
      </c>
      <c r="C463" s="1" t="s">
        <v>167</v>
      </c>
      <c r="D463" s="6">
        <v>45173</v>
      </c>
      <c r="E463" s="9">
        <v>0.38055555555555554</v>
      </c>
      <c r="F463" s="11" t="s">
        <v>14</v>
      </c>
      <c r="G463" s="1" t="s">
        <v>90</v>
      </c>
      <c r="H463" s="11" t="s">
        <v>16</v>
      </c>
      <c r="I463" s="1" t="s">
        <v>17</v>
      </c>
      <c r="J463" s="1">
        <v>122</v>
      </c>
      <c r="K463" s="1">
        <v>0</v>
      </c>
      <c r="L463" s="1" t="s">
        <v>18</v>
      </c>
      <c r="M463" s="1" t="s">
        <v>40</v>
      </c>
      <c r="N463" s="1" t="s">
        <v>27</v>
      </c>
      <c r="O463" s="1" t="s">
        <v>41</v>
      </c>
      <c r="P463" s="6">
        <v>45170</v>
      </c>
      <c r="Q463" s="10">
        <v>0.41458333333333336</v>
      </c>
    </row>
    <row r="464" spans="1:17" x14ac:dyDescent="0.35">
      <c r="A464" s="1">
        <v>1463</v>
      </c>
      <c r="B464" s="1" t="s">
        <v>597</v>
      </c>
      <c r="C464" s="1" t="s">
        <v>154</v>
      </c>
      <c r="D464" s="6">
        <v>45177</v>
      </c>
      <c r="E464" s="9">
        <v>0.45763888888888887</v>
      </c>
      <c r="F464" s="11" t="s">
        <v>38</v>
      </c>
      <c r="G464" s="1" t="s">
        <v>137</v>
      </c>
      <c r="H464" s="11" t="s">
        <v>34</v>
      </c>
      <c r="I464" s="1" t="s">
        <v>35</v>
      </c>
      <c r="J464" s="1">
        <v>176</v>
      </c>
      <c r="K464" s="1">
        <v>29</v>
      </c>
      <c r="L464" s="1" t="s">
        <v>30</v>
      </c>
      <c r="M464" s="1" t="s">
        <v>19</v>
      </c>
      <c r="N464" s="1" t="s">
        <v>27</v>
      </c>
      <c r="O464" s="1" t="s">
        <v>41</v>
      </c>
      <c r="P464" s="6">
        <v>45170</v>
      </c>
      <c r="Q464" s="10">
        <v>0.52152777777777781</v>
      </c>
    </row>
    <row r="465" spans="1:17" x14ac:dyDescent="0.35">
      <c r="A465" s="1">
        <v>1464</v>
      </c>
      <c r="B465" s="1" t="s">
        <v>598</v>
      </c>
      <c r="C465" s="1" t="s">
        <v>154</v>
      </c>
      <c r="D465" s="6">
        <v>45177</v>
      </c>
      <c r="E465" s="9">
        <v>0.53402777777777777</v>
      </c>
      <c r="F465" s="11" t="s">
        <v>14</v>
      </c>
      <c r="G465" s="1" t="s">
        <v>129</v>
      </c>
      <c r="H465" s="11" t="s">
        <v>16</v>
      </c>
      <c r="I465" s="1" t="s">
        <v>29</v>
      </c>
      <c r="J465" s="1">
        <v>95</v>
      </c>
      <c r="K465" s="1">
        <v>10</v>
      </c>
      <c r="L465" s="1" t="s">
        <v>18</v>
      </c>
      <c r="M465" s="1" t="s">
        <v>40</v>
      </c>
      <c r="N465" s="1" t="s">
        <v>27</v>
      </c>
      <c r="O465" s="1" t="s">
        <v>41</v>
      </c>
      <c r="P465" s="6">
        <v>45170</v>
      </c>
      <c r="Q465" s="10">
        <v>8.1250000000000003E-2</v>
      </c>
    </row>
    <row r="466" spans="1:17" x14ac:dyDescent="0.35">
      <c r="A466" s="1">
        <v>1465</v>
      </c>
      <c r="B466" s="1" t="s">
        <v>599</v>
      </c>
      <c r="C466" s="1" t="s">
        <v>167</v>
      </c>
      <c r="D466" s="6">
        <v>45177</v>
      </c>
      <c r="E466" s="9">
        <v>0.39444444444444443</v>
      </c>
      <c r="F466" s="11" t="s">
        <v>38</v>
      </c>
      <c r="G466" s="1" t="s">
        <v>135</v>
      </c>
      <c r="H466" s="11" t="s">
        <v>16</v>
      </c>
      <c r="I466" s="1" t="s">
        <v>35</v>
      </c>
      <c r="J466" s="1">
        <v>80</v>
      </c>
      <c r="K466" s="1">
        <v>9</v>
      </c>
      <c r="L466" s="1" t="s">
        <v>18</v>
      </c>
      <c r="M466" s="1" t="s">
        <v>40</v>
      </c>
      <c r="N466" s="1" t="s">
        <v>27</v>
      </c>
      <c r="O466" s="1" t="s">
        <v>21</v>
      </c>
      <c r="P466" s="6">
        <v>45170</v>
      </c>
      <c r="Q466" s="10">
        <v>0.49930555555555556</v>
      </c>
    </row>
    <row r="467" spans="1:17" x14ac:dyDescent="0.35">
      <c r="A467" s="1">
        <v>1466</v>
      </c>
      <c r="B467" s="1" t="s">
        <v>600</v>
      </c>
      <c r="C467" s="1" t="s">
        <v>156</v>
      </c>
      <c r="D467" s="6">
        <v>45173</v>
      </c>
      <c r="E467" s="9">
        <v>0.11666666666666667</v>
      </c>
      <c r="F467" s="11" t="s">
        <v>38</v>
      </c>
      <c r="G467" s="1" t="s">
        <v>31</v>
      </c>
      <c r="H467" s="11" t="s">
        <v>16</v>
      </c>
      <c r="I467" s="1" t="s">
        <v>24</v>
      </c>
      <c r="J467" s="1">
        <v>178</v>
      </c>
      <c r="K467" s="1">
        <v>2</v>
      </c>
      <c r="L467" s="1" t="s">
        <v>18</v>
      </c>
      <c r="M467" s="1" t="s">
        <v>40</v>
      </c>
      <c r="N467" s="1" t="s">
        <v>27</v>
      </c>
      <c r="O467" s="1" t="s">
        <v>37</v>
      </c>
      <c r="P467" s="6">
        <v>45170</v>
      </c>
      <c r="Q467" s="10">
        <v>0.14374999999999999</v>
      </c>
    </row>
    <row r="468" spans="1:17" x14ac:dyDescent="0.35">
      <c r="A468" s="1">
        <v>1467</v>
      </c>
      <c r="B468" s="1" t="s">
        <v>601</v>
      </c>
      <c r="C468" s="1" t="s">
        <v>150</v>
      </c>
      <c r="D468" s="6">
        <v>45174</v>
      </c>
      <c r="E468" s="9">
        <v>0.48749999999999999</v>
      </c>
      <c r="F468" s="11" t="s">
        <v>38</v>
      </c>
      <c r="G468" s="1" t="s">
        <v>97</v>
      </c>
      <c r="H468" s="11" t="s">
        <v>34</v>
      </c>
      <c r="I468" s="1" t="s">
        <v>17</v>
      </c>
      <c r="J468" s="1">
        <v>207</v>
      </c>
      <c r="K468" s="1">
        <v>18</v>
      </c>
      <c r="L468" s="1" t="s">
        <v>25</v>
      </c>
      <c r="M468" s="1" t="s">
        <v>40</v>
      </c>
      <c r="N468" s="1" t="s">
        <v>36</v>
      </c>
      <c r="O468" s="1" t="s">
        <v>41</v>
      </c>
      <c r="P468" s="6">
        <v>45170</v>
      </c>
      <c r="Q468" s="10">
        <v>0.16041666666666668</v>
      </c>
    </row>
    <row r="469" spans="1:17" x14ac:dyDescent="0.35">
      <c r="A469" s="1">
        <v>1468</v>
      </c>
      <c r="B469" s="1" t="s">
        <v>602</v>
      </c>
      <c r="C469" s="1" t="s">
        <v>154</v>
      </c>
      <c r="D469" s="6">
        <v>45172</v>
      </c>
      <c r="E469" s="9">
        <v>0.43819444444444444</v>
      </c>
      <c r="F469" s="11" t="s">
        <v>38</v>
      </c>
      <c r="G469" s="1" t="s">
        <v>89</v>
      </c>
      <c r="H469" s="11" t="s">
        <v>34</v>
      </c>
      <c r="I469" s="1" t="s">
        <v>35</v>
      </c>
      <c r="J469" s="1">
        <v>78</v>
      </c>
      <c r="K469" s="1">
        <v>15</v>
      </c>
      <c r="L469" s="1" t="s">
        <v>25</v>
      </c>
      <c r="M469" s="1" t="s">
        <v>19</v>
      </c>
      <c r="N469" s="1" t="s">
        <v>20</v>
      </c>
      <c r="O469" s="1" t="s">
        <v>41</v>
      </c>
      <c r="P469" s="6">
        <v>45170</v>
      </c>
      <c r="Q469" s="10">
        <v>0.19583333333333333</v>
      </c>
    </row>
    <row r="470" spans="1:17" x14ac:dyDescent="0.35">
      <c r="A470" s="1">
        <v>1469</v>
      </c>
      <c r="B470" s="1" t="s">
        <v>603</v>
      </c>
      <c r="C470" s="1" t="s">
        <v>167</v>
      </c>
      <c r="D470" s="6">
        <v>45176</v>
      </c>
      <c r="E470" s="9">
        <v>0.34166666666666667</v>
      </c>
      <c r="F470" s="11" t="s">
        <v>14</v>
      </c>
      <c r="G470" s="1" t="s">
        <v>63</v>
      </c>
      <c r="H470" s="11" t="s">
        <v>16</v>
      </c>
      <c r="I470" s="1" t="s">
        <v>17</v>
      </c>
      <c r="J470" s="1">
        <v>70</v>
      </c>
      <c r="K470" s="1">
        <v>8</v>
      </c>
      <c r="L470" s="1" t="s">
        <v>30</v>
      </c>
      <c r="M470" s="1" t="s">
        <v>43</v>
      </c>
      <c r="N470" s="1" t="s">
        <v>20</v>
      </c>
      <c r="O470" s="1" t="s">
        <v>37</v>
      </c>
      <c r="P470" s="6">
        <v>45170</v>
      </c>
      <c r="Q470" s="10">
        <v>0.38680555555555557</v>
      </c>
    </row>
    <row r="471" spans="1:17" x14ac:dyDescent="0.35">
      <c r="A471" s="1">
        <v>1470</v>
      </c>
      <c r="B471" s="1" t="s">
        <v>604</v>
      </c>
      <c r="C471" s="1" t="s">
        <v>167</v>
      </c>
      <c r="D471" s="6">
        <v>45171</v>
      </c>
      <c r="E471" s="9">
        <v>0.45277777777777778</v>
      </c>
      <c r="F471" s="11" t="s">
        <v>14</v>
      </c>
      <c r="G471" s="1" t="s">
        <v>122</v>
      </c>
      <c r="H471" s="11" t="s">
        <v>34</v>
      </c>
      <c r="I471" s="1" t="s">
        <v>35</v>
      </c>
      <c r="J471" s="1">
        <v>86</v>
      </c>
      <c r="K471" s="1">
        <v>18</v>
      </c>
      <c r="L471" s="1" t="s">
        <v>25</v>
      </c>
      <c r="M471" s="1" t="s">
        <v>40</v>
      </c>
      <c r="N471" s="1" t="s">
        <v>27</v>
      </c>
      <c r="O471" s="1" t="s">
        <v>37</v>
      </c>
      <c r="P471" s="6">
        <v>45170</v>
      </c>
      <c r="Q471" s="10">
        <v>0.20208333333333334</v>
      </c>
    </row>
    <row r="472" spans="1:17" x14ac:dyDescent="0.35">
      <c r="A472" s="1">
        <v>1471</v>
      </c>
      <c r="B472" s="1" t="s">
        <v>605</v>
      </c>
      <c r="C472" s="1" t="s">
        <v>154</v>
      </c>
      <c r="D472" s="6">
        <v>45170</v>
      </c>
      <c r="E472" s="9">
        <v>0.14027777777777778</v>
      </c>
      <c r="F472" s="11" t="s">
        <v>14</v>
      </c>
      <c r="G472" s="1" t="s">
        <v>121</v>
      </c>
      <c r="H472" s="11" t="s">
        <v>16</v>
      </c>
      <c r="I472" s="1" t="s">
        <v>17</v>
      </c>
      <c r="J472" s="1">
        <v>204</v>
      </c>
      <c r="K472" s="1">
        <v>8</v>
      </c>
      <c r="L472" s="1" t="s">
        <v>25</v>
      </c>
      <c r="M472" s="1" t="s">
        <v>26</v>
      </c>
      <c r="N472" s="1" t="s">
        <v>36</v>
      </c>
      <c r="O472" s="1" t="s">
        <v>21</v>
      </c>
      <c r="P472" s="6">
        <v>45170</v>
      </c>
      <c r="Q472" s="10">
        <v>0.17152777777777778</v>
      </c>
    </row>
    <row r="473" spans="1:17" x14ac:dyDescent="0.35">
      <c r="A473" s="1">
        <v>1472</v>
      </c>
      <c r="B473" s="1" t="s">
        <v>606</v>
      </c>
      <c r="C473" s="1" t="s">
        <v>156</v>
      </c>
      <c r="D473" s="6">
        <v>45171</v>
      </c>
      <c r="E473" s="9">
        <v>0.16875000000000001</v>
      </c>
      <c r="F473" s="11" t="s">
        <v>38</v>
      </c>
      <c r="G473" s="1" t="s">
        <v>100</v>
      </c>
      <c r="H473" s="11" t="s">
        <v>34</v>
      </c>
      <c r="I473" s="1" t="s">
        <v>17</v>
      </c>
      <c r="J473" s="1">
        <v>204</v>
      </c>
      <c r="K473" s="1">
        <v>5</v>
      </c>
      <c r="L473" s="1" t="s">
        <v>30</v>
      </c>
      <c r="M473" s="1" t="s">
        <v>32</v>
      </c>
      <c r="N473" s="1" t="s">
        <v>27</v>
      </c>
      <c r="O473" s="1" t="s">
        <v>37</v>
      </c>
      <c r="P473" s="6">
        <v>45170</v>
      </c>
      <c r="Q473" s="10">
        <v>0.20694444444444443</v>
      </c>
    </row>
    <row r="474" spans="1:17" x14ac:dyDescent="0.35">
      <c r="A474" s="1">
        <v>1473</v>
      </c>
      <c r="B474" s="1" t="s">
        <v>469</v>
      </c>
      <c r="C474" s="1" t="s">
        <v>167</v>
      </c>
      <c r="D474" s="6">
        <v>45170</v>
      </c>
      <c r="E474" s="9">
        <v>9.375E-2</v>
      </c>
      <c r="F474" s="11" t="s">
        <v>38</v>
      </c>
      <c r="G474" s="1" t="s">
        <v>69</v>
      </c>
      <c r="H474" s="11" t="s">
        <v>23</v>
      </c>
      <c r="I474" s="1" t="s">
        <v>47</v>
      </c>
      <c r="J474" s="1">
        <v>104</v>
      </c>
      <c r="K474" s="1">
        <v>19</v>
      </c>
      <c r="L474" s="1" t="s">
        <v>25</v>
      </c>
      <c r="M474" s="1" t="s">
        <v>26</v>
      </c>
      <c r="N474" s="1" t="s">
        <v>20</v>
      </c>
      <c r="O474" s="1" t="s">
        <v>37</v>
      </c>
      <c r="P474" s="6">
        <v>45170</v>
      </c>
      <c r="Q474" s="10">
        <v>0.45416666666666666</v>
      </c>
    </row>
    <row r="475" spans="1:17" x14ac:dyDescent="0.35">
      <c r="A475" s="1">
        <v>1474</v>
      </c>
      <c r="B475" s="1" t="s">
        <v>607</v>
      </c>
      <c r="C475" s="1" t="s">
        <v>150</v>
      </c>
      <c r="D475" s="6">
        <v>45173</v>
      </c>
      <c r="E475" s="9">
        <v>0.51458333333333328</v>
      </c>
      <c r="F475" s="11" t="s">
        <v>38</v>
      </c>
      <c r="G475" s="1" t="s">
        <v>46</v>
      </c>
      <c r="H475" s="11" t="s">
        <v>23</v>
      </c>
      <c r="I475" s="1" t="s">
        <v>17</v>
      </c>
      <c r="J475" s="1">
        <v>97</v>
      </c>
      <c r="K475" s="1">
        <v>23</v>
      </c>
      <c r="L475" s="1" t="s">
        <v>30</v>
      </c>
      <c r="M475" s="1" t="s">
        <v>40</v>
      </c>
      <c r="N475" s="1" t="s">
        <v>36</v>
      </c>
      <c r="O475" s="1" t="s">
        <v>41</v>
      </c>
      <c r="P475" s="6">
        <v>45170</v>
      </c>
      <c r="Q475" s="10">
        <v>6.9444444444444448E-2</v>
      </c>
    </row>
    <row r="476" spans="1:17" x14ac:dyDescent="0.35">
      <c r="A476" s="1">
        <v>1475</v>
      </c>
      <c r="B476" s="1" t="s">
        <v>608</v>
      </c>
      <c r="C476" s="1" t="s">
        <v>156</v>
      </c>
      <c r="D476" s="6">
        <v>45173</v>
      </c>
      <c r="E476" s="9">
        <v>0.35</v>
      </c>
      <c r="F476" s="11" t="s">
        <v>14</v>
      </c>
      <c r="G476" s="1" t="s">
        <v>55</v>
      </c>
      <c r="H476" s="11" t="s">
        <v>16</v>
      </c>
      <c r="I476" s="1" t="s">
        <v>47</v>
      </c>
      <c r="J476" s="1">
        <v>79</v>
      </c>
      <c r="K476" s="1">
        <v>10</v>
      </c>
      <c r="L476" s="1" t="s">
        <v>18</v>
      </c>
      <c r="M476" s="1" t="s">
        <v>26</v>
      </c>
      <c r="N476" s="1" t="s">
        <v>36</v>
      </c>
      <c r="O476" s="1" t="s">
        <v>21</v>
      </c>
      <c r="P476" s="6">
        <v>45170</v>
      </c>
      <c r="Q476" s="10">
        <v>0.53402777777777777</v>
      </c>
    </row>
    <row r="477" spans="1:17" x14ac:dyDescent="0.35">
      <c r="A477" s="1">
        <v>1476</v>
      </c>
      <c r="B477" s="1" t="s">
        <v>609</v>
      </c>
      <c r="C477" s="1" t="s">
        <v>156</v>
      </c>
      <c r="D477" s="6">
        <v>45172</v>
      </c>
      <c r="E477" s="9">
        <v>7.3611111111111113E-2</v>
      </c>
      <c r="F477" s="11" t="s">
        <v>14</v>
      </c>
      <c r="G477" s="1" t="s">
        <v>131</v>
      </c>
      <c r="H477" s="11" t="s">
        <v>16</v>
      </c>
      <c r="I477" s="1" t="s">
        <v>35</v>
      </c>
      <c r="J477" s="1">
        <v>71</v>
      </c>
      <c r="K477" s="1">
        <v>14</v>
      </c>
      <c r="L477" s="1" t="s">
        <v>18</v>
      </c>
      <c r="M477" s="1" t="s">
        <v>26</v>
      </c>
      <c r="N477" s="1" t="s">
        <v>27</v>
      </c>
      <c r="O477" s="1" t="s">
        <v>41</v>
      </c>
      <c r="P477" s="6">
        <v>45170</v>
      </c>
      <c r="Q477" s="10">
        <v>0.19027777777777777</v>
      </c>
    </row>
    <row r="478" spans="1:17" x14ac:dyDescent="0.35">
      <c r="A478" s="1">
        <v>1477</v>
      </c>
      <c r="B478" s="1" t="s">
        <v>610</v>
      </c>
      <c r="C478" s="1" t="s">
        <v>154</v>
      </c>
      <c r="D478" s="6">
        <v>45173</v>
      </c>
      <c r="E478" s="9">
        <v>0.52708333333333335</v>
      </c>
      <c r="F478" s="11" t="s">
        <v>38</v>
      </c>
      <c r="G478" s="1" t="s">
        <v>77</v>
      </c>
      <c r="H478" s="11" t="s">
        <v>34</v>
      </c>
      <c r="I478" s="1" t="s">
        <v>29</v>
      </c>
      <c r="J478" s="1">
        <v>178</v>
      </c>
      <c r="K478" s="1">
        <v>25</v>
      </c>
      <c r="L478" s="1" t="s">
        <v>18</v>
      </c>
      <c r="M478" s="1" t="s">
        <v>19</v>
      </c>
      <c r="N478" s="1" t="s">
        <v>20</v>
      </c>
      <c r="O478" s="1" t="s">
        <v>41</v>
      </c>
      <c r="P478" s="6">
        <v>45170</v>
      </c>
      <c r="Q478" s="10">
        <v>0.12916666666666668</v>
      </c>
    </row>
    <row r="479" spans="1:17" x14ac:dyDescent="0.35">
      <c r="A479" s="1">
        <v>1478</v>
      </c>
      <c r="B479" s="1" t="s">
        <v>611</v>
      </c>
      <c r="C479" s="1" t="s">
        <v>159</v>
      </c>
      <c r="D479" s="6">
        <v>45173</v>
      </c>
      <c r="E479" s="9">
        <v>7.9166666666666663E-2</v>
      </c>
      <c r="F479" s="11" t="s">
        <v>14</v>
      </c>
      <c r="G479" s="1" t="s">
        <v>83</v>
      </c>
      <c r="H479" s="11" t="s">
        <v>23</v>
      </c>
      <c r="I479" s="1" t="s">
        <v>29</v>
      </c>
      <c r="J479" s="1">
        <v>121</v>
      </c>
      <c r="K479" s="1">
        <v>3</v>
      </c>
      <c r="L479" s="1" t="s">
        <v>25</v>
      </c>
      <c r="M479" s="1" t="s">
        <v>19</v>
      </c>
      <c r="N479" s="1" t="s">
        <v>27</v>
      </c>
      <c r="O479" s="1" t="s">
        <v>37</v>
      </c>
      <c r="P479" s="6">
        <v>45170</v>
      </c>
      <c r="Q479" s="10">
        <v>0.54097222222222219</v>
      </c>
    </row>
    <row r="480" spans="1:17" x14ac:dyDescent="0.35">
      <c r="A480" s="1">
        <v>1479</v>
      </c>
      <c r="B480" s="1" t="s">
        <v>612</v>
      </c>
      <c r="C480" s="1" t="s">
        <v>159</v>
      </c>
      <c r="D480" s="6">
        <v>45170</v>
      </c>
      <c r="E480" s="9">
        <v>0.5</v>
      </c>
      <c r="F480" s="11" t="s">
        <v>38</v>
      </c>
      <c r="G480" s="1" t="s">
        <v>84</v>
      </c>
      <c r="H480" s="11" t="s">
        <v>16</v>
      </c>
      <c r="I480" s="1" t="s">
        <v>47</v>
      </c>
      <c r="J480" s="1">
        <v>184</v>
      </c>
      <c r="K480" s="1">
        <v>19</v>
      </c>
      <c r="L480" s="1" t="s">
        <v>18</v>
      </c>
      <c r="M480" s="1" t="s">
        <v>19</v>
      </c>
      <c r="N480" s="1" t="s">
        <v>27</v>
      </c>
      <c r="O480" s="1" t="s">
        <v>21</v>
      </c>
      <c r="P480" s="6">
        <v>45170</v>
      </c>
      <c r="Q480" s="10">
        <v>0.52847222222222223</v>
      </c>
    </row>
    <row r="481" spans="1:17" x14ac:dyDescent="0.35">
      <c r="A481" s="1">
        <v>1480</v>
      </c>
      <c r="B481" s="1" t="s">
        <v>363</v>
      </c>
      <c r="C481" s="1" t="s">
        <v>150</v>
      </c>
      <c r="D481" s="6">
        <v>45171</v>
      </c>
      <c r="E481" s="9">
        <v>0.3972222222222222</v>
      </c>
      <c r="F481" s="11" t="s">
        <v>38</v>
      </c>
      <c r="G481" s="1" t="s">
        <v>85</v>
      </c>
      <c r="H481" s="11" t="s">
        <v>23</v>
      </c>
      <c r="I481" s="1" t="s">
        <v>29</v>
      </c>
      <c r="J481" s="1">
        <v>77</v>
      </c>
      <c r="K481" s="1">
        <v>28</v>
      </c>
      <c r="L481" s="1" t="s">
        <v>18</v>
      </c>
      <c r="M481" s="1" t="s">
        <v>19</v>
      </c>
      <c r="N481" s="1" t="s">
        <v>27</v>
      </c>
      <c r="O481" s="1" t="s">
        <v>37</v>
      </c>
      <c r="P481" s="6">
        <v>45170</v>
      </c>
      <c r="Q481" s="10">
        <v>0.15277777777777779</v>
      </c>
    </row>
    <row r="482" spans="1:17" x14ac:dyDescent="0.35">
      <c r="A482" s="1">
        <v>1481</v>
      </c>
      <c r="B482" s="1" t="s">
        <v>178</v>
      </c>
      <c r="C482" s="1" t="s">
        <v>150</v>
      </c>
      <c r="D482" s="6">
        <v>45177</v>
      </c>
      <c r="E482" s="9">
        <v>0.10277777777777777</v>
      </c>
      <c r="F482" s="11" t="s">
        <v>38</v>
      </c>
      <c r="G482" s="1" t="s">
        <v>39</v>
      </c>
      <c r="H482" s="11" t="s">
        <v>16</v>
      </c>
      <c r="I482" s="1" t="s">
        <v>47</v>
      </c>
      <c r="J482" s="1">
        <v>128</v>
      </c>
      <c r="K482" s="1">
        <v>13</v>
      </c>
      <c r="L482" s="1" t="s">
        <v>30</v>
      </c>
      <c r="M482" s="1" t="s">
        <v>40</v>
      </c>
      <c r="N482" s="1" t="s">
        <v>27</v>
      </c>
      <c r="O482" s="1" t="s">
        <v>37</v>
      </c>
      <c r="P482" s="6">
        <v>45170</v>
      </c>
      <c r="Q482" s="10">
        <v>0.13263888888888889</v>
      </c>
    </row>
    <row r="483" spans="1:17" x14ac:dyDescent="0.35">
      <c r="A483" s="1">
        <v>1482</v>
      </c>
      <c r="B483" s="1" t="s">
        <v>613</v>
      </c>
      <c r="C483" s="1" t="s">
        <v>156</v>
      </c>
      <c r="D483" s="6">
        <v>45171</v>
      </c>
      <c r="E483" s="9">
        <v>0.17916666666666667</v>
      </c>
      <c r="F483" s="11" t="s">
        <v>38</v>
      </c>
      <c r="G483" s="1" t="s">
        <v>127</v>
      </c>
      <c r="H483" s="11" t="s">
        <v>16</v>
      </c>
      <c r="I483" s="1" t="s">
        <v>24</v>
      </c>
      <c r="J483" s="1">
        <v>222</v>
      </c>
      <c r="K483" s="1">
        <v>10</v>
      </c>
      <c r="L483" s="1" t="s">
        <v>18</v>
      </c>
      <c r="M483" s="1" t="s">
        <v>40</v>
      </c>
      <c r="N483" s="1" t="s">
        <v>36</v>
      </c>
      <c r="O483" s="1" t="s">
        <v>41</v>
      </c>
      <c r="P483" s="6">
        <v>45170</v>
      </c>
      <c r="Q483" s="10">
        <v>0.35486111111111113</v>
      </c>
    </row>
    <row r="484" spans="1:17" x14ac:dyDescent="0.35">
      <c r="A484" s="1">
        <v>1483</v>
      </c>
      <c r="B484" s="1" t="s">
        <v>614</v>
      </c>
      <c r="C484" s="1" t="s">
        <v>154</v>
      </c>
      <c r="D484" s="6">
        <v>45172</v>
      </c>
      <c r="E484" s="9">
        <v>9.8611111111111108E-2</v>
      </c>
      <c r="F484" s="11" t="s">
        <v>38</v>
      </c>
      <c r="G484" s="1" t="s">
        <v>80</v>
      </c>
      <c r="H484" s="11" t="s">
        <v>34</v>
      </c>
      <c r="I484" s="1" t="s">
        <v>17</v>
      </c>
      <c r="J484" s="1">
        <v>69</v>
      </c>
      <c r="K484" s="1">
        <v>22</v>
      </c>
      <c r="L484" s="1" t="s">
        <v>18</v>
      </c>
      <c r="M484" s="1" t="s">
        <v>40</v>
      </c>
      <c r="N484" s="1" t="s">
        <v>27</v>
      </c>
      <c r="O484" s="1" t="s">
        <v>21</v>
      </c>
      <c r="P484" s="6">
        <v>45170</v>
      </c>
      <c r="Q484" s="10">
        <v>0.4909722222222222</v>
      </c>
    </row>
    <row r="485" spans="1:17" x14ac:dyDescent="0.35">
      <c r="A485" s="1">
        <v>1484</v>
      </c>
      <c r="B485" s="1" t="s">
        <v>615</v>
      </c>
      <c r="C485" s="1" t="s">
        <v>167</v>
      </c>
      <c r="D485" s="6">
        <v>45174</v>
      </c>
      <c r="E485" s="9">
        <v>0.51111111111111107</v>
      </c>
      <c r="F485" s="11" t="s">
        <v>38</v>
      </c>
      <c r="G485" s="1" t="s">
        <v>64</v>
      </c>
      <c r="H485" s="11" t="s">
        <v>34</v>
      </c>
      <c r="I485" s="1" t="s">
        <v>35</v>
      </c>
      <c r="J485" s="1">
        <v>89</v>
      </c>
      <c r="K485" s="1">
        <v>28</v>
      </c>
      <c r="L485" s="1" t="s">
        <v>18</v>
      </c>
      <c r="M485" s="1" t="s">
        <v>26</v>
      </c>
      <c r="N485" s="1" t="s">
        <v>20</v>
      </c>
      <c r="O485" s="1" t="s">
        <v>37</v>
      </c>
      <c r="P485" s="6">
        <v>45170</v>
      </c>
      <c r="Q485" s="10">
        <v>7.1527777777777773E-2</v>
      </c>
    </row>
    <row r="486" spans="1:17" x14ac:dyDescent="0.35">
      <c r="A486" s="1">
        <v>1485</v>
      </c>
      <c r="B486" s="1" t="s">
        <v>616</v>
      </c>
      <c r="C486" s="1" t="s">
        <v>150</v>
      </c>
      <c r="D486" s="6">
        <v>45174</v>
      </c>
      <c r="E486" s="9">
        <v>5.2777777777777778E-2</v>
      </c>
      <c r="F486" s="11" t="s">
        <v>14</v>
      </c>
      <c r="G486" s="1" t="s">
        <v>45</v>
      </c>
      <c r="H486" s="11" t="s">
        <v>34</v>
      </c>
      <c r="I486" s="1" t="s">
        <v>29</v>
      </c>
      <c r="J486" s="1">
        <v>183</v>
      </c>
      <c r="K486" s="1">
        <v>15</v>
      </c>
      <c r="L486" s="1" t="s">
        <v>25</v>
      </c>
      <c r="M486" s="1" t="s">
        <v>40</v>
      </c>
      <c r="N486" s="1" t="s">
        <v>20</v>
      </c>
      <c r="O486" s="1" t="s">
        <v>41</v>
      </c>
      <c r="P486" s="6">
        <v>45170</v>
      </c>
      <c r="Q486" s="10">
        <v>0.1763888888888889</v>
      </c>
    </row>
    <row r="487" spans="1:17" x14ac:dyDescent="0.35">
      <c r="A487" s="1">
        <v>1486</v>
      </c>
      <c r="B487" s="1" t="s">
        <v>617</v>
      </c>
      <c r="C487" s="1" t="s">
        <v>156</v>
      </c>
      <c r="D487" s="6">
        <v>45173</v>
      </c>
      <c r="E487" s="9">
        <v>8.5416666666666669E-2</v>
      </c>
      <c r="F487" s="11" t="s">
        <v>38</v>
      </c>
      <c r="G487" s="1" t="s">
        <v>130</v>
      </c>
      <c r="H487" s="11" t="s">
        <v>16</v>
      </c>
      <c r="I487" s="1" t="s">
        <v>29</v>
      </c>
      <c r="J487" s="1">
        <v>116</v>
      </c>
      <c r="K487" s="1">
        <v>11</v>
      </c>
      <c r="L487" s="1" t="s">
        <v>30</v>
      </c>
      <c r="M487" s="1" t="s">
        <v>26</v>
      </c>
      <c r="N487" s="1" t="s">
        <v>27</v>
      </c>
      <c r="O487" s="1" t="s">
        <v>37</v>
      </c>
      <c r="P487" s="6">
        <v>45170</v>
      </c>
      <c r="Q487" s="10">
        <v>0.50138888888888888</v>
      </c>
    </row>
    <row r="488" spans="1:17" x14ac:dyDescent="0.35">
      <c r="A488" s="1">
        <v>1487</v>
      </c>
      <c r="B488" s="1" t="s">
        <v>618</v>
      </c>
      <c r="C488" s="1" t="s">
        <v>154</v>
      </c>
      <c r="D488" s="6">
        <v>45175</v>
      </c>
      <c r="E488" s="9">
        <v>0.20555555555555555</v>
      </c>
      <c r="F488" s="11" t="s">
        <v>14</v>
      </c>
      <c r="G488" s="1" t="s">
        <v>81</v>
      </c>
      <c r="H488" s="11" t="s">
        <v>23</v>
      </c>
      <c r="I488" s="1" t="s">
        <v>47</v>
      </c>
      <c r="J488" s="1">
        <v>186</v>
      </c>
      <c r="K488" s="1">
        <v>4</v>
      </c>
      <c r="L488" s="1" t="s">
        <v>25</v>
      </c>
      <c r="M488" s="1" t="s">
        <v>32</v>
      </c>
      <c r="N488" s="1" t="s">
        <v>27</v>
      </c>
      <c r="O488" s="1" t="s">
        <v>21</v>
      </c>
      <c r="P488" s="6">
        <v>45170</v>
      </c>
      <c r="Q488" s="10">
        <v>8.8888888888888892E-2</v>
      </c>
    </row>
    <row r="489" spans="1:17" x14ac:dyDescent="0.35">
      <c r="A489" s="1">
        <v>1488</v>
      </c>
      <c r="B489" s="1" t="s">
        <v>619</v>
      </c>
      <c r="C489" s="1" t="s">
        <v>156</v>
      </c>
      <c r="D489" s="6">
        <v>45173</v>
      </c>
      <c r="E489" s="9">
        <v>0.39583333333333331</v>
      </c>
      <c r="F489" s="11" t="s">
        <v>38</v>
      </c>
      <c r="G489" s="1" t="s">
        <v>103</v>
      </c>
      <c r="H489" s="11" t="s">
        <v>23</v>
      </c>
      <c r="I489" s="1" t="s">
        <v>17</v>
      </c>
      <c r="J489" s="1">
        <v>193</v>
      </c>
      <c r="K489" s="1">
        <v>28</v>
      </c>
      <c r="L489" s="1" t="s">
        <v>25</v>
      </c>
      <c r="M489" s="1" t="s">
        <v>43</v>
      </c>
      <c r="N489" s="1" t="s">
        <v>36</v>
      </c>
      <c r="O489" s="1" t="s">
        <v>21</v>
      </c>
      <c r="P489" s="6">
        <v>45170</v>
      </c>
      <c r="Q489" s="10">
        <v>9.2361111111111116E-2</v>
      </c>
    </row>
    <row r="490" spans="1:17" x14ac:dyDescent="0.35">
      <c r="A490" s="1">
        <v>1489</v>
      </c>
      <c r="B490" s="1" t="s">
        <v>620</v>
      </c>
      <c r="C490" s="1" t="s">
        <v>156</v>
      </c>
      <c r="D490" s="6">
        <v>45171</v>
      </c>
      <c r="E490" s="9">
        <v>0.15625</v>
      </c>
      <c r="F490" s="11" t="s">
        <v>38</v>
      </c>
      <c r="G490" s="1" t="s">
        <v>88</v>
      </c>
      <c r="H490" s="11" t="s">
        <v>34</v>
      </c>
      <c r="I490" s="1" t="s">
        <v>47</v>
      </c>
      <c r="J490" s="1">
        <v>172</v>
      </c>
      <c r="K490" s="1">
        <v>12</v>
      </c>
      <c r="L490" s="1" t="s">
        <v>25</v>
      </c>
      <c r="M490" s="1" t="s">
        <v>19</v>
      </c>
      <c r="N490" s="1" t="s">
        <v>27</v>
      </c>
      <c r="O490" s="1" t="s">
        <v>21</v>
      </c>
      <c r="P490" s="6">
        <v>45170</v>
      </c>
      <c r="Q490" s="10">
        <v>0.48333333333333334</v>
      </c>
    </row>
    <row r="491" spans="1:17" x14ac:dyDescent="0.35">
      <c r="A491" s="1">
        <v>1490</v>
      </c>
      <c r="B491" s="1" t="s">
        <v>540</v>
      </c>
      <c r="C491" s="1" t="s">
        <v>159</v>
      </c>
      <c r="D491" s="6">
        <v>45175</v>
      </c>
      <c r="E491" s="9">
        <v>0.36180555555555555</v>
      </c>
      <c r="F491" s="11" t="s">
        <v>14</v>
      </c>
      <c r="G491" s="1" t="s">
        <v>86</v>
      </c>
      <c r="H491" s="11" t="s">
        <v>34</v>
      </c>
      <c r="I491" s="1" t="s">
        <v>35</v>
      </c>
      <c r="J491" s="1">
        <v>190</v>
      </c>
      <c r="K491" s="1">
        <v>12</v>
      </c>
      <c r="L491" s="1" t="s">
        <v>25</v>
      </c>
      <c r="M491" s="1" t="s">
        <v>32</v>
      </c>
      <c r="N491" s="1" t="s">
        <v>20</v>
      </c>
      <c r="O491" s="1" t="s">
        <v>41</v>
      </c>
      <c r="P491" s="6">
        <v>45170</v>
      </c>
      <c r="Q491" s="10">
        <v>0.46527777777777779</v>
      </c>
    </row>
    <row r="492" spans="1:17" x14ac:dyDescent="0.35">
      <c r="A492" s="1">
        <v>1491</v>
      </c>
      <c r="B492" s="1" t="s">
        <v>621</v>
      </c>
      <c r="C492" s="1" t="s">
        <v>159</v>
      </c>
      <c r="D492" s="6">
        <v>45171</v>
      </c>
      <c r="E492" s="9">
        <v>0.48680555555555555</v>
      </c>
      <c r="F492" s="11" t="s">
        <v>38</v>
      </c>
      <c r="G492" s="1" t="s">
        <v>116</v>
      </c>
      <c r="H492" s="11" t="s">
        <v>23</v>
      </c>
      <c r="I492" s="1" t="s">
        <v>35</v>
      </c>
      <c r="J492" s="1">
        <v>211</v>
      </c>
      <c r="K492" s="1">
        <v>22</v>
      </c>
      <c r="L492" s="1" t="s">
        <v>30</v>
      </c>
      <c r="M492" s="1" t="s">
        <v>40</v>
      </c>
      <c r="N492" s="1" t="s">
        <v>27</v>
      </c>
      <c r="O492" s="1" t="s">
        <v>21</v>
      </c>
      <c r="P492" s="6">
        <v>45170</v>
      </c>
      <c r="Q492" s="10">
        <v>0.48472222222222222</v>
      </c>
    </row>
    <row r="493" spans="1:17" x14ac:dyDescent="0.35">
      <c r="A493" s="1">
        <v>1492</v>
      </c>
      <c r="B493" s="1" t="s">
        <v>622</v>
      </c>
      <c r="C493" s="1" t="s">
        <v>159</v>
      </c>
      <c r="D493" s="6">
        <v>45177</v>
      </c>
      <c r="E493" s="9">
        <v>0.44027777777777777</v>
      </c>
      <c r="F493" s="11" t="s">
        <v>38</v>
      </c>
      <c r="G493" s="1" t="s">
        <v>15</v>
      </c>
      <c r="H493" s="11" t="s">
        <v>34</v>
      </c>
      <c r="I493" s="1" t="s">
        <v>47</v>
      </c>
      <c r="J493" s="1">
        <v>235</v>
      </c>
      <c r="K493" s="1">
        <v>1</v>
      </c>
      <c r="L493" s="1" t="s">
        <v>18</v>
      </c>
      <c r="M493" s="1" t="s">
        <v>40</v>
      </c>
      <c r="N493" s="1" t="s">
        <v>27</v>
      </c>
      <c r="O493" s="1" t="s">
        <v>41</v>
      </c>
      <c r="P493" s="6">
        <v>45170</v>
      </c>
      <c r="Q493" s="10">
        <v>0.14166666666666666</v>
      </c>
    </row>
    <row r="494" spans="1:17" x14ac:dyDescent="0.35">
      <c r="A494" s="1">
        <v>1493</v>
      </c>
      <c r="B494" s="1" t="s">
        <v>623</v>
      </c>
      <c r="C494" s="1" t="s">
        <v>156</v>
      </c>
      <c r="D494" s="6">
        <v>45174</v>
      </c>
      <c r="E494" s="9">
        <v>0.18888888888888888</v>
      </c>
      <c r="F494" s="11" t="s">
        <v>14</v>
      </c>
      <c r="G494" s="1" t="s">
        <v>71</v>
      </c>
      <c r="H494" s="11" t="s">
        <v>16</v>
      </c>
      <c r="I494" s="1" t="s">
        <v>35</v>
      </c>
      <c r="J494" s="1">
        <v>218</v>
      </c>
      <c r="K494" s="1">
        <v>4</v>
      </c>
      <c r="L494" s="1" t="s">
        <v>25</v>
      </c>
      <c r="M494" s="1" t="s">
        <v>32</v>
      </c>
      <c r="N494" s="1" t="s">
        <v>27</v>
      </c>
      <c r="O494" s="1" t="s">
        <v>37</v>
      </c>
      <c r="P494" s="6">
        <v>45170</v>
      </c>
      <c r="Q494" s="10">
        <v>0.4909722222222222</v>
      </c>
    </row>
    <row r="495" spans="1:17" x14ac:dyDescent="0.35">
      <c r="A495" s="1">
        <v>1494</v>
      </c>
      <c r="B495" s="1" t="s">
        <v>417</v>
      </c>
      <c r="C495" s="1" t="s">
        <v>167</v>
      </c>
      <c r="D495" s="6">
        <v>45176</v>
      </c>
      <c r="E495" s="9">
        <v>0.19930555555555557</v>
      </c>
      <c r="F495" s="11" t="s">
        <v>38</v>
      </c>
      <c r="G495" s="1" t="s">
        <v>22</v>
      </c>
      <c r="H495" s="11" t="s">
        <v>16</v>
      </c>
      <c r="I495" s="1" t="s">
        <v>35</v>
      </c>
      <c r="J495" s="1">
        <v>67</v>
      </c>
      <c r="K495" s="1">
        <v>24</v>
      </c>
      <c r="L495" s="1" t="s">
        <v>18</v>
      </c>
      <c r="M495" s="1" t="s">
        <v>19</v>
      </c>
      <c r="N495" s="1" t="s">
        <v>20</v>
      </c>
      <c r="O495" s="1" t="s">
        <v>37</v>
      </c>
      <c r="P495" s="6">
        <v>45170</v>
      </c>
      <c r="Q495" s="10">
        <v>0.47847222222222224</v>
      </c>
    </row>
    <row r="496" spans="1:17" x14ac:dyDescent="0.35">
      <c r="A496" s="1">
        <v>1495</v>
      </c>
      <c r="B496" s="1" t="s">
        <v>624</v>
      </c>
      <c r="C496" s="1" t="s">
        <v>150</v>
      </c>
      <c r="D496" s="6">
        <v>45172</v>
      </c>
      <c r="E496" s="9">
        <v>0.10902777777777778</v>
      </c>
      <c r="F496" s="11" t="s">
        <v>38</v>
      </c>
      <c r="G496" s="1" t="s">
        <v>84</v>
      </c>
      <c r="H496" s="11" t="s">
        <v>23</v>
      </c>
      <c r="I496" s="1" t="s">
        <v>24</v>
      </c>
      <c r="J496" s="1">
        <v>118</v>
      </c>
      <c r="K496" s="1">
        <v>29</v>
      </c>
      <c r="L496" s="1" t="s">
        <v>18</v>
      </c>
      <c r="M496" s="1" t="s">
        <v>19</v>
      </c>
      <c r="N496" s="1" t="s">
        <v>36</v>
      </c>
      <c r="O496" s="1" t="s">
        <v>37</v>
      </c>
      <c r="P496" s="6">
        <v>45170</v>
      </c>
      <c r="Q496" s="10">
        <v>0.41388888888888886</v>
      </c>
    </row>
    <row r="497" spans="1:17" x14ac:dyDescent="0.35">
      <c r="A497" s="1">
        <v>1496</v>
      </c>
      <c r="B497" s="1" t="s">
        <v>625</v>
      </c>
      <c r="C497" s="1" t="s">
        <v>156</v>
      </c>
      <c r="D497" s="6">
        <v>45175</v>
      </c>
      <c r="E497" s="9">
        <v>0.34652777777777777</v>
      </c>
      <c r="F497" s="11" t="s">
        <v>38</v>
      </c>
      <c r="G497" s="1" t="s">
        <v>109</v>
      </c>
      <c r="H497" s="11" t="s">
        <v>16</v>
      </c>
      <c r="I497" s="1" t="s">
        <v>17</v>
      </c>
      <c r="J497" s="1">
        <v>231</v>
      </c>
      <c r="K497" s="1">
        <v>10</v>
      </c>
      <c r="L497" s="1" t="s">
        <v>18</v>
      </c>
      <c r="M497" s="1" t="s">
        <v>40</v>
      </c>
      <c r="N497" s="1" t="s">
        <v>27</v>
      </c>
      <c r="O497" s="1" t="s">
        <v>41</v>
      </c>
      <c r="P497" s="6">
        <v>45170</v>
      </c>
      <c r="Q497" s="10">
        <v>0.11319444444444444</v>
      </c>
    </row>
    <row r="498" spans="1:17" x14ac:dyDescent="0.35">
      <c r="A498" s="1">
        <v>1497</v>
      </c>
      <c r="B498" s="1" t="s">
        <v>523</v>
      </c>
      <c r="C498" s="1" t="s">
        <v>159</v>
      </c>
      <c r="D498" s="6">
        <v>45172</v>
      </c>
      <c r="E498" s="9">
        <v>0.15069444444444444</v>
      </c>
      <c r="F498" s="11" t="s">
        <v>14</v>
      </c>
      <c r="G498" s="1" t="s">
        <v>91</v>
      </c>
      <c r="H498" s="11" t="s">
        <v>16</v>
      </c>
      <c r="I498" s="1" t="s">
        <v>29</v>
      </c>
      <c r="J498" s="1">
        <v>182</v>
      </c>
      <c r="K498" s="1">
        <v>14</v>
      </c>
      <c r="L498" s="1" t="s">
        <v>18</v>
      </c>
      <c r="M498" s="1" t="s">
        <v>32</v>
      </c>
      <c r="N498" s="1" t="s">
        <v>27</v>
      </c>
      <c r="O498" s="1" t="s">
        <v>41</v>
      </c>
      <c r="P498" s="6">
        <v>45170</v>
      </c>
      <c r="Q498" s="10">
        <v>0.53541666666666665</v>
      </c>
    </row>
    <row r="499" spans="1:17" x14ac:dyDescent="0.35">
      <c r="A499" s="1">
        <v>1498</v>
      </c>
      <c r="B499" s="1" t="s">
        <v>626</v>
      </c>
      <c r="C499" s="1" t="s">
        <v>156</v>
      </c>
      <c r="D499" s="6">
        <v>45174</v>
      </c>
      <c r="E499" s="9">
        <v>0.12916666666666668</v>
      </c>
      <c r="F499" s="11" t="s">
        <v>14</v>
      </c>
      <c r="G499" s="1" t="s">
        <v>118</v>
      </c>
      <c r="H499" s="11" t="s">
        <v>16</v>
      </c>
      <c r="I499" s="1" t="s">
        <v>47</v>
      </c>
      <c r="J499" s="1">
        <v>181</v>
      </c>
      <c r="K499" s="1">
        <v>2</v>
      </c>
      <c r="L499" s="1" t="s">
        <v>30</v>
      </c>
      <c r="M499" s="1" t="s">
        <v>26</v>
      </c>
      <c r="N499" s="1" t="s">
        <v>36</v>
      </c>
      <c r="O499" s="1" t="s">
        <v>41</v>
      </c>
      <c r="P499" s="6">
        <v>45170</v>
      </c>
      <c r="Q499" s="10">
        <v>0.47569444444444442</v>
      </c>
    </row>
    <row r="500" spans="1:17" x14ac:dyDescent="0.35">
      <c r="A500" s="1">
        <v>1499</v>
      </c>
      <c r="B500" s="1" t="s">
        <v>627</v>
      </c>
      <c r="C500" s="1" t="s">
        <v>159</v>
      </c>
      <c r="D500" s="6">
        <v>45172</v>
      </c>
      <c r="E500" s="9">
        <v>0.15486111111111112</v>
      </c>
      <c r="F500" s="11" t="s">
        <v>14</v>
      </c>
      <c r="G500" s="1" t="s">
        <v>99</v>
      </c>
      <c r="H500" s="11" t="s">
        <v>16</v>
      </c>
      <c r="I500" s="1" t="s">
        <v>17</v>
      </c>
      <c r="J500" s="1">
        <v>90</v>
      </c>
      <c r="K500" s="1">
        <v>23</v>
      </c>
      <c r="L500" s="1" t="s">
        <v>18</v>
      </c>
      <c r="M500" s="1" t="s">
        <v>19</v>
      </c>
      <c r="N500" s="1" t="s">
        <v>36</v>
      </c>
      <c r="O500" s="1" t="s">
        <v>37</v>
      </c>
      <c r="P500" s="6">
        <v>45170</v>
      </c>
      <c r="Q500" s="10">
        <v>0.52013888888888893</v>
      </c>
    </row>
    <row r="501" spans="1:17" x14ac:dyDescent="0.35">
      <c r="A501" s="1">
        <v>1500</v>
      </c>
      <c r="B501" s="1" t="s">
        <v>628</v>
      </c>
      <c r="C501" s="1" t="s">
        <v>159</v>
      </c>
      <c r="D501" s="6">
        <v>45173</v>
      </c>
      <c r="E501" s="9">
        <v>0.51666666666666672</v>
      </c>
      <c r="F501" s="11" t="s">
        <v>38</v>
      </c>
      <c r="G501" s="1" t="s">
        <v>77</v>
      </c>
      <c r="H501" s="11" t="s">
        <v>16</v>
      </c>
      <c r="I501" s="1" t="s">
        <v>47</v>
      </c>
      <c r="J501" s="1">
        <v>85</v>
      </c>
      <c r="K501" s="1">
        <v>7</v>
      </c>
      <c r="L501" s="1" t="s">
        <v>25</v>
      </c>
      <c r="M501" s="1" t="s">
        <v>43</v>
      </c>
      <c r="N501" s="1" t="s">
        <v>20</v>
      </c>
      <c r="O501" s="1" t="s">
        <v>21</v>
      </c>
      <c r="P501" s="6">
        <v>45170</v>
      </c>
      <c r="Q501" s="10">
        <v>6.8750000000000006E-2</v>
      </c>
    </row>
    <row r="502" spans="1:17" x14ac:dyDescent="0.35">
      <c r="A502" s="1">
        <v>1501</v>
      </c>
      <c r="B502" s="1" t="s">
        <v>629</v>
      </c>
      <c r="C502" s="1" t="s">
        <v>154</v>
      </c>
      <c r="D502" s="6">
        <v>45171</v>
      </c>
      <c r="E502" s="9">
        <v>0.36875000000000002</v>
      </c>
      <c r="F502" s="11" t="s">
        <v>38</v>
      </c>
      <c r="G502" s="1" t="s">
        <v>137</v>
      </c>
      <c r="H502" s="11" t="s">
        <v>34</v>
      </c>
      <c r="I502" s="1" t="s">
        <v>47</v>
      </c>
      <c r="J502" s="1">
        <v>197</v>
      </c>
      <c r="K502" s="1">
        <v>19</v>
      </c>
      <c r="L502" s="1" t="s">
        <v>30</v>
      </c>
      <c r="M502" s="1" t="s">
        <v>32</v>
      </c>
      <c r="N502" s="1" t="s">
        <v>27</v>
      </c>
      <c r="O502" s="1" t="s">
        <v>41</v>
      </c>
      <c r="P502" s="6">
        <v>45170</v>
      </c>
      <c r="Q502" s="10">
        <v>0.10208333333333333</v>
      </c>
    </row>
    <row r="503" spans="1:17" x14ac:dyDescent="0.35">
      <c r="A503" s="1">
        <v>1502</v>
      </c>
      <c r="B503" s="1" t="s">
        <v>630</v>
      </c>
      <c r="C503" s="1" t="s">
        <v>167</v>
      </c>
      <c r="D503" s="6">
        <v>45176</v>
      </c>
      <c r="E503" s="9">
        <v>0.19930555555555557</v>
      </c>
      <c r="F503" s="11" t="s">
        <v>38</v>
      </c>
      <c r="G503" s="1" t="s">
        <v>102</v>
      </c>
      <c r="H503" s="11" t="s">
        <v>23</v>
      </c>
      <c r="I503" s="1" t="s">
        <v>47</v>
      </c>
      <c r="J503" s="1">
        <v>125</v>
      </c>
      <c r="K503" s="1">
        <v>16</v>
      </c>
      <c r="L503" s="1" t="s">
        <v>30</v>
      </c>
      <c r="M503" s="1" t="s">
        <v>32</v>
      </c>
      <c r="N503" s="1" t="s">
        <v>36</v>
      </c>
      <c r="O503" s="1" t="s">
        <v>21</v>
      </c>
      <c r="P503" s="6">
        <v>45170</v>
      </c>
      <c r="Q503" s="10">
        <v>0.53402777777777777</v>
      </c>
    </row>
    <row r="504" spans="1:17" x14ac:dyDescent="0.35">
      <c r="A504" s="1">
        <v>1503</v>
      </c>
      <c r="B504" s="1" t="s">
        <v>631</v>
      </c>
      <c r="C504" s="1" t="s">
        <v>167</v>
      </c>
      <c r="D504" s="6">
        <v>45174</v>
      </c>
      <c r="E504" s="9">
        <v>0.50763888888888886</v>
      </c>
      <c r="F504" s="11" t="s">
        <v>14</v>
      </c>
      <c r="G504" s="1" t="s">
        <v>87</v>
      </c>
      <c r="H504" s="11" t="s">
        <v>16</v>
      </c>
      <c r="I504" s="1" t="s">
        <v>35</v>
      </c>
      <c r="J504" s="1">
        <v>122</v>
      </c>
      <c r="K504" s="1">
        <v>1</v>
      </c>
      <c r="L504" s="1" t="s">
        <v>18</v>
      </c>
      <c r="M504" s="1" t="s">
        <v>40</v>
      </c>
      <c r="N504" s="1" t="s">
        <v>20</v>
      </c>
      <c r="O504" s="1" t="s">
        <v>37</v>
      </c>
      <c r="P504" s="6">
        <v>45170</v>
      </c>
      <c r="Q504" s="10">
        <v>0.13541666666666666</v>
      </c>
    </row>
    <row r="505" spans="1:17" x14ac:dyDescent="0.35">
      <c r="A505" s="1">
        <v>1504</v>
      </c>
      <c r="B505" s="1" t="s">
        <v>632</v>
      </c>
      <c r="C505" s="1" t="s">
        <v>154</v>
      </c>
      <c r="D505" s="6">
        <v>45173</v>
      </c>
      <c r="E505" s="9">
        <v>0.45624999999999999</v>
      </c>
      <c r="F505" s="11" t="s">
        <v>38</v>
      </c>
      <c r="G505" s="1" t="s">
        <v>95</v>
      </c>
      <c r="H505" s="11" t="s">
        <v>23</v>
      </c>
      <c r="I505" s="1" t="s">
        <v>24</v>
      </c>
      <c r="J505" s="1">
        <v>75</v>
      </c>
      <c r="K505" s="1">
        <v>28</v>
      </c>
      <c r="L505" s="1" t="s">
        <v>30</v>
      </c>
      <c r="M505" s="1" t="s">
        <v>40</v>
      </c>
      <c r="N505" s="1" t="s">
        <v>36</v>
      </c>
      <c r="O505" s="1" t="s">
        <v>37</v>
      </c>
      <c r="P505" s="6">
        <v>45170</v>
      </c>
      <c r="Q505" s="10">
        <v>0.39374999999999999</v>
      </c>
    </row>
    <row r="506" spans="1:17" x14ac:dyDescent="0.35">
      <c r="A506" s="1">
        <v>1505</v>
      </c>
      <c r="B506" s="1" t="s">
        <v>633</v>
      </c>
      <c r="C506" s="1" t="s">
        <v>154</v>
      </c>
      <c r="D506" s="6">
        <v>45173</v>
      </c>
      <c r="E506" s="9">
        <v>0.19513888888888889</v>
      </c>
      <c r="F506" s="11" t="s">
        <v>14</v>
      </c>
      <c r="G506" s="1" t="s">
        <v>60</v>
      </c>
      <c r="H506" s="11" t="s">
        <v>34</v>
      </c>
      <c r="I506" s="1" t="s">
        <v>24</v>
      </c>
      <c r="J506" s="1">
        <v>77</v>
      </c>
      <c r="K506" s="1">
        <v>5</v>
      </c>
      <c r="L506" s="1" t="s">
        <v>25</v>
      </c>
      <c r="M506" s="1" t="s">
        <v>32</v>
      </c>
      <c r="N506" s="1" t="s">
        <v>20</v>
      </c>
      <c r="O506" s="1" t="s">
        <v>37</v>
      </c>
      <c r="P506" s="6">
        <v>45170</v>
      </c>
      <c r="Q506" s="10">
        <v>0.48402777777777778</v>
      </c>
    </row>
    <row r="507" spans="1:17" x14ac:dyDescent="0.35">
      <c r="A507" s="1">
        <v>1506</v>
      </c>
      <c r="B507" s="1" t="s">
        <v>634</v>
      </c>
      <c r="C507" s="1" t="s">
        <v>150</v>
      </c>
      <c r="D507" s="6">
        <v>45173</v>
      </c>
      <c r="E507" s="9">
        <v>0.13194444444444445</v>
      </c>
      <c r="F507" s="11" t="s">
        <v>14</v>
      </c>
      <c r="G507" s="1" t="s">
        <v>79</v>
      </c>
      <c r="H507" s="11" t="s">
        <v>16</v>
      </c>
      <c r="I507" s="1" t="s">
        <v>17</v>
      </c>
      <c r="J507" s="1">
        <v>74</v>
      </c>
      <c r="K507" s="1">
        <v>28</v>
      </c>
      <c r="L507" s="1" t="s">
        <v>30</v>
      </c>
      <c r="M507" s="1" t="s">
        <v>19</v>
      </c>
      <c r="N507" s="1" t="s">
        <v>20</v>
      </c>
      <c r="O507" s="1" t="s">
        <v>37</v>
      </c>
      <c r="P507" s="6">
        <v>45170</v>
      </c>
      <c r="Q507" s="10">
        <v>0.14166666666666666</v>
      </c>
    </row>
    <row r="508" spans="1:17" x14ac:dyDescent="0.35">
      <c r="A508" s="1">
        <v>1507</v>
      </c>
      <c r="B508" s="1" t="s">
        <v>547</v>
      </c>
      <c r="C508" s="1" t="s">
        <v>159</v>
      </c>
      <c r="D508" s="6">
        <v>45171</v>
      </c>
      <c r="E508" s="9">
        <v>0.48333333333333334</v>
      </c>
      <c r="F508" s="11" t="s">
        <v>38</v>
      </c>
      <c r="G508" s="1" t="s">
        <v>51</v>
      </c>
      <c r="H508" s="11" t="s">
        <v>23</v>
      </c>
      <c r="I508" s="1" t="s">
        <v>47</v>
      </c>
      <c r="J508" s="1">
        <v>221</v>
      </c>
      <c r="K508" s="1">
        <v>24</v>
      </c>
      <c r="L508" s="1" t="s">
        <v>25</v>
      </c>
      <c r="M508" s="1" t="s">
        <v>19</v>
      </c>
      <c r="N508" s="1" t="s">
        <v>27</v>
      </c>
      <c r="O508" s="1" t="s">
        <v>37</v>
      </c>
      <c r="P508" s="6">
        <v>45170</v>
      </c>
      <c r="Q508" s="10">
        <v>0.52430555555555558</v>
      </c>
    </row>
    <row r="509" spans="1:17" x14ac:dyDescent="0.35">
      <c r="A509" s="1">
        <v>1508</v>
      </c>
      <c r="B509" s="1" t="s">
        <v>424</v>
      </c>
      <c r="C509" s="1" t="s">
        <v>167</v>
      </c>
      <c r="D509" s="6">
        <v>45177</v>
      </c>
      <c r="E509" s="9">
        <v>0.42152777777777778</v>
      </c>
      <c r="F509" s="11" t="s">
        <v>38</v>
      </c>
      <c r="G509" s="1" t="s">
        <v>62</v>
      </c>
      <c r="H509" s="11" t="s">
        <v>16</v>
      </c>
      <c r="I509" s="1" t="s">
        <v>35</v>
      </c>
      <c r="J509" s="1">
        <v>69</v>
      </c>
      <c r="K509" s="1">
        <v>9</v>
      </c>
      <c r="L509" s="1" t="s">
        <v>30</v>
      </c>
      <c r="M509" s="1" t="s">
        <v>32</v>
      </c>
      <c r="N509" s="1" t="s">
        <v>27</v>
      </c>
      <c r="O509" s="1" t="s">
        <v>41</v>
      </c>
      <c r="P509" s="6">
        <v>45170</v>
      </c>
      <c r="Q509" s="10">
        <v>0.42291666666666666</v>
      </c>
    </row>
    <row r="510" spans="1:17" x14ac:dyDescent="0.35">
      <c r="A510" s="1">
        <v>1509</v>
      </c>
      <c r="B510" s="1" t="s">
        <v>635</v>
      </c>
      <c r="C510" s="1" t="s">
        <v>154</v>
      </c>
      <c r="D510" s="6">
        <v>45172</v>
      </c>
      <c r="E510" s="9">
        <v>0.35069444444444442</v>
      </c>
      <c r="F510" s="11" t="s">
        <v>38</v>
      </c>
      <c r="G510" s="1" t="s">
        <v>102</v>
      </c>
      <c r="H510" s="11" t="s">
        <v>34</v>
      </c>
      <c r="I510" s="1" t="s">
        <v>29</v>
      </c>
      <c r="J510" s="1">
        <v>62</v>
      </c>
      <c r="K510" s="1">
        <v>28</v>
      </c>
      <c r="L510" s="1" t="s">
        <v>18</v>
      </c>
      <c r="M510" s="1" t="s">
        <v>43</v>
      </c>
      <c r="N510" s="1" t="s">
        <v>36</v>
      </c>
      <c r="O510" s="1" t="s">
        <v>37</v>
      </c>
      <c r="P510" s="6">
        <v>45170</v>
      </c>
      <c r="Q510" s="10">
        <v>7.7777777777777779E-2</v>
      </c>
    </row>
    <row r="511" spans="1:17" x14ac:dyDescent="0.35">
      <c r="A511" s="1">
        <v>1510</v>
      </c>
      <c r="B511" s="1" t="s">
        <v>636</v>
      </c>
      <c r="C511" s="1" t="s">
        <v>150</v>
      </c>
      <c r="D511" s="6">
        <v>45170</v>
      </c>
      <c r="E511" s="9">
        <v>0.46597222222222223</v>
      </c>
      <c r="F511" s="11" t="s">
        <v>38</v>
      </c>
      <c r="G511" s="1" t="s">
        <v>127</v>
      </c>
      <c r="H511" s="11" t="s">
        <v>16</v>
      </c>
      <c r="I511" s="1" t="s">
        <v>47</v>
      </c>
      <c r="J511" s="1">
        <v>209</v>
      </c>
      <c r="K511" s="1">
        <v>9</v>
      </c>
      <c r="L511" s="1" t="s">
        <v>30</v>
      </c>
      <c r="M511" s="1" t="s">
        <v>40</v>
      </c>
      <c r="N511" s="1" t="s">
        <v>36</v>
      </c>
      <c r="O511" s="1" t="s">
        <v>21</v>
      </c>
      <c r="P511" s="6">
        <v>45170</v>
      </c>
      <c r="Q511" s="10">
        <v>0.44305555555555554</v>
      </c>
    </row>
    <row r="512" spans="1:17" x14ac:dyDescent="0.35">
      <c r="A512" s="1">
        <v>1511</v>
      </c>
      <c r="B512" s="1" t="s">
        <v>637</v>
      </c>
      <c r="C512" s="1" t="s">
        <v>154</v>
      </c>
      <c r="D512" s="6">
        <v>45173</v>
      </c>
      <c r="E512" s="9">
        <v>0.2076388888888889</v>
      </c>
      <c r="F512" s="11" t="s">
        <v>14</v>
      </c>
      <c r="G512" s="1" t="s">
        <v>54</v>
      </c>
      <c r="H512" s="11" t="s">
        <v>23</v>
      </c>
      <c r="I512" s="1" t="s">
        <v>35</v>
      </c>
      <c r="J512" s="1">
        <v>87</v>
      </c>
      <c r="K512" s="1">
        <v>9</v>
      </c>
      <c r="L512" s="1" t="s">
        <v>18</v>
      </c>
      <c r="M512" s="1" t="s">
        <v>32</v>
      </c>
      <c r="N512" s="1" t="s">
        <v>36</v>
      </c>
      <c r="O512" s="1" t="s">
        <v>41</v>
      </c>
      <c r="P512" s="6">
        <v>45170</v>
      </c>
      <c r="Q512" s="10">
        <v>0.16944444444444445</v>
      </c>
    </row>
    <row r="513" spans="1:17" x14ac:dyDescent="0.35">
      <c r="A513" s="1">
        <v>1512</v>
      </c>
      <c r="B513" s="1" t="s">
        <v>638</v>
      </c>
      <c r="C513" s="1" t="s">
        <v>150</v>
      </c>
      <c r="D513" s="6">
        <v>45171</v>
      </c>
      <c r="E513" s="9">
        <v>0.42291666666666666</v>
      </c>
      <c r="F513" s="11" t="s">
        <v>38</v>
      </c>
      <c r="G513" s="1" t="s">
        <v>135</v>
      </c>
      <c r="H513" s="11" t="s">
        <v>16</v>
      </c>
      <c r="I513" s="1" t="s">
        <v>29</v>
      </c>
      <c r="J513" s="1">
        <v>129</v>
      </c>
      <c r="K513" s="1">
        <v>8</v>
      </c>
      <c r="L513" s="1" t="s">
        <v>30</v>
      </c>
      <c r="M513" s="1" t="s">
        <v>43</v>
      </c>
      <c r="N513" s="1" t="s">
        <v>27</v>
      </c>
      <c r="O513" s="1" t="s">
        <v>37</v>
      </c>
      <c r="P513" s="6">
        <v>45170</v>
      </c>
      <c r="Q513" s="10">
        <v>0.39652777777777776</v>
      </c>
    </row>
    <row r="514" spans="1:17" x14ac:dyDescent="0.35">
      <c r="A514" s="1">
        <v>1513</v>
      </c>
      <c r="B514" s="1" t="s">
        <v>639</v>
      </c>
      <c r="C514" s="1" t="s">
        <v>154</v>
      </c>
      <c r="D514" s="6">
        <v>45171</v>
      </c>
      <c r="E514" s="9">
        <v>0.36944444444444446</v>
      </c>
      <c r="F514" s="11" t="s">
        <v>14</v>
      </c>
      <c r="G514" s="1" t="s">
        <v>70</v>
      </c>
      <c r="H514" s="11" t="s">
        <v>34</v>
      </c>
      <c r="I514" s="1" t="s">
        <v>47</v>
      </c>
      <c r="J514" s="1">
        <v>133</v>
      </c>
      <c r="K514" s="1">
        <v>22</v>
      </c>
      <c r="L514" s="1" t="s">
        <v>18</v>
      </c>
      <c r="M514" s="1" t="s">
        <v>40</v>
      </c>
      <c r="N514" s="1" t="s">
        <v>36</v>
      </c>
      <c r="O514" s="1" t="s">
        <v>21</v>
      </c>
      <c r="P514" s="6">
        <v>45170</v>
      </c>
      <c r="Q514" s="10">
        <v>0.13958333333333334</v>
      </c>
    </row>
    <row r="515" spans="1:17" x14ac:dyDescent="0.35">
      <c r="A515" s="1">
        <v>1514</v>
      </c>
      <c r="B515" s="1" t="s">
        <v>640</v>
      </c>
      <c r="C515" s="1" t="s">
        <v>159</v>
      </c>
      <c r="D515" s="6">
        <v>45173</v>
      </c>
      <c r="E515" s="9">
        <v>0.34097222222222223</v>
      </c>
      <c r="F515" s="11" t="s">
        <v>14</v>
      </c>
      <c r="G515" s="1" t="s">
        <v>72</v>
      </c>
      <c r="H515" s="11" t="s">
        <v>23</v>
      </c>
      <c r="I515" s="1" t="s">
        <v>17</v>
      </c>
      <c r="J515" s="1">
        <v>201</v>
      </c>
      <c r="K515" s="1">
        <v>25</v>
      </c>
      <c r="L515" s="1" t="s">
        <v>25</v>
      </c>
      <c r="M515" s="1" t="s">
        <v>26</v>
      </c>
      <c r="N515" s="1" t="s">
        <v>20</v>
      </c>
      <c r="O515" s="1" t="s">
        <v>37</v>
      </c>
      <c r="P515" s="6">
        <v>45170</v>
      </c>
      <c r="Q515" s="10">
        <v>0.37986111111111109</v>
      </c>
    </row>
    <row r="516" spans="1:17" x14ac:dyDescent="0.35">
      <c r="A516" s="1">
        <v>1515</v>
      </c>
      <c r="B516" s="1" t="s">
        <v>641</v>
      </c>
      <c r="C516" s="1" t="s">
        <v>159</v>
      </c>
      <c r="D516" s="6">
        <v>45170</v>
      </c>
      <c r="E516" s="9">
        <v>0.45555555555555555</v>
      </c>
      <c r="F516" s="11" t="s">
        <v>38</v>
      </c>
      <c r="G516" s="1" t="s">
        <v>134</v>
      </c>
      <c r="H516" s="11" t="s">
        <v>16</v>
      </c>
      <c r="I516" s="1" t="s">
        <v>29</v>
      </c>
      <c r="J516" s="1">
        <v>188</v>
      </c>
      <c r="K516" s="1">
        <v>16</v>
      </c>
      <c r="L516" s="1" t="s">
        <v>18</v>
      </c>
      <c r="M516" s="1" t="s">
        <v>32</v>
      </c>
      <c r="N516" s="1" t="s">
        <v>36</v>
      </c>
      <c r="O516" s="1" t="s">
        <v>37</v>
      </c>
      <c r="P516" s="6">
        <v>45170</v>
      </c>
      <c r="Q516" s="10">
        <v>0.44166666666666665</v>
      </c>
    </row>
    <row r="517" spans="1:17" x14ac:dyDescent="0.35">
      <c r="A517" s="1">
        <v>1516</v>
      </c>
      <c r="B517" s="1" t="s">
        <v>642</v>
      </c>
      <c r="C517" s="1" t="s">
        <v>150</v>
      </c>
      <c r="D517" s="6">
        <v>45176</v>
      </c>
      <c r="E517" s="9">
        <v>0.33611111111111114</v>
      </c>
      <c r="F517" s="11" t="s">
        <v>14</v>
      </c>
      <c r="G517" s="1" t="s">
        <v>97</v>
      </c>
      <c r="H517" s="11" t="s">
        <v>16</v>
      </c>
      <c r="I517" s="1" t="s">
        <v>47</v>
      </c>
      <c r="J517" s="1">
        <v>172</v>
      </c>
      <c r="K517" s="1">
        <v>3</v>
      </c>
      <c r="L517" s="1" t="s">
        <v>30</v>
      </c>
      <c r="M517" s="1" t="s">
        <v>40</v>
      </c>
      <c r="N517" s="1" t="s">
        <v>20</v>
      </c>
      <c r="O517" s="1" t="s">
        <v>41</v>
      </c>
      <c r="P517" s="6">
        <v>45170</v>
      </c>
      <c r="Q517" s="10">
        <v>0.41736111111111113</v>
      </c>
    </row>
    <row r="518" spans="1:17" x14ac:dyDescent="0.35">
      <c r="A518" s="1">
        <v>1517</v>
      </c>
      <c r="B518" s="1" t="s">
        <v>643</v>
      </c>
      <c r="C518" s="1" t="s">
        <v>156</v>
      </c>
      <c r="D518" s="6">
        <v>45176</v>
      </c>
      <c r="E518" s="9">
        <v>0.14374999999999999</v>
      </c>
      <c r="F518" s="11" t="s">
        <v>38</v>
      </c>
      <c r="G518" s="1" t="s">
        <v>95</v>
      </c>
      <c r="H518" s="11" t="s">
        <v>16</v>
      </c>
      <c r="I518" s="1" t="s">
        <v>17</v>
      </c>
      <c r="J518" s="1">
        <v>231</v>
      </c>
      <c r="K518" s="1">
        <v>16</v>
      </c>
      <c r="L518" s="1" t="s">
        <v>18</v>
      </c>
      <c r="M518" s="1" t="s">
        <v>19</v>
      </c>
      <c r="N518" s="1" t="s">
        <v>36</v>
      </c>
      <c r="O518" s="1" t="s">
        <v>41</v>
      </c>
      <c r="P518" s="6">
        <v>45170</v>
      </c>
      <c r="Q518" s="10">
        <v>0.19791666666666666</v>
      </c>
    </row>
    <row r="519" spans="1:17" x14ac:dyDescent="0.35">
      <c r="A519" s="1">
        <v>1518</v>
      </c>
      <c r="B519" s="1" t="s">
        <v>644</v>
      </c>
      <c r="C519" s="1" t="s">
        <v>154</v>
      </c>
      <c r="D519" s="6">
        <v>45170</v>
      </c>
      <c r="E519" s="9">
        <v>0.37638888888888888</v>
      </c>
      <c r="F519" s="11" t="s">
        <v>38</v>
      </c>
      <c r="G519" s="1" t="s">
        <v>132</v>
      </c>
      <c r="H519" s="11" t="s">
        <v>23</v>
      </c>
      <c r="I519" s="1" t="s">
        <v>35</v>
      </c>
      <c r="J519" s="1">
        <v>226</v>
      </c>
      <c r="K519" s="1">
        <v>14</v>
      </c>
      <c r="L519" s="1" t="s">
        <v>25</v>
      </c>
      <c r="M519" s="1" t="s">
        <v>40</v>
      </c>
      <c r="N519" s="1" t="s">
        <v>20</v>
      </c>
      <c r="O519" s="1" t="s">
        <v>37</v>
      </c>
      <c r="P519" s="6">
        <v>45170</v>
      </c>
      <c r="Q519" s="10">
        <v>4.3749999999999997E-2</v>
      </c>
    </row>
    <row r="520" spans="1:17" x14ac:dyDescent="0.35">
      <c r="A520" s="1">
        <v>1519</v>
      </c>
      <c r="B520" s="1" t="s">
        <v>645</v>
      </c>
      <c r="C520" s="1" t="s">
        <v>156</v>
      </c>
      <c r="D520" s="6">
        <v>45177</v>
      </c>
      <c r="E520" s="9">
        <v>0.20347222222222222</v>
      </c>
      <c r="F520" s="11" t="s">
        <v>38</v>
      </c>
      <c r="G520" s="1" t="s">
        <v>115</v>
      </c>
      <c r="H520" s="11" t="s">
        <v>34</v>
      </c>
      <c r="I520" s="1" t="s">
        <v>47</v>
      </c>
      <c r="J520" s="1">
        <v>172</v>
      </c>
      <c r="K520" s="1">
        <v>27</v>
      </c>
      <c r="L520" s="1" t="s">
        <v>25</v>
      </c>
      <c r="M520" s="1" t="s">
        <v>40</v>
      </c>
      <c r="N520" s="1" t="s">
        <v>20</v>
      </c>
      <c r="O520" s="1" t="s">
        <v>21</v>
      </c>
      <c r="P520" s="6">
        <v>45170</v>
      </c>
      <c r="Q520" s="10">
        <v>0.52638888888888891</v>
      </c>
    </row>
    <row r="521" spans="1:17" x14ac:dyDescent="0.35">
      <c r="A521" s="1">
        <v>1520</v>
      </c>
      <c r="B521" s="1" t="s">
        <v>646</v>
      </c>
      <c r="C521" s="1" t="s">
        <v>159</v>
      </c>
      <c r="D521" s="6">
        <v>45170</v>
      </c>
      <c r="E521" s="9">
        <v>8.819444444444445E-2</v>
      </c>
      <c r="F521" s="11" t="s">
        <v>14</v>
      </c>
      <c r="G521" s="1" t="s">
        <v>104</v>
      </c>
      <c r="H521" s="11" t="s">
        <v>34</v>
      </c>
      <c r="I521" s="1" t="s">
        <v>24</v>
      </c>
      <c r="J521" s="1">
        <v>206</v>
      </c>
      <c r="K521" s="1">
        <v>0</v>
      </c>
      <c r="L521" s="1" t="s">
        <v>25</v>
      </c>
      <c r="M521" s="1" t="s">
        <v>19</v>
      </c>
      <c r="N521" s="1" t="s">
        <v>20</v>
      </c>
      <c r="O521" s="1" t="s">
        <v>37</v>
      </c>
      <c r="P521" s="6">
        <v>45170</v>
      </c>
      <c r="Q521" s="10">
        <v>4.8611111111111112E-2</v>
      </c>
    </row>
    <row r="522" spans="1:17" x14ac:dyDescent="0.35">
      <c r="A522" s="1">
        <v>1521</v>
      </c>
      <c r="B522" s="1" t="s">
        <v>647</v>
      </c>
      <c r="C522" s="1" t="s">
        <v>150</v>
      </c>
      <c r="D522" s="6">
        <v>45174</v>
      </c>
      <c r="E522" s="9">
        <v>0.1701388888888889</v>
      </c>
      <c r="F522" s="11" t="s">
        <v>14</v>
      </c>
      <c r="G522" s="1" t="s">
        <v>88</v>
      </c>
      <c r="H522" s="11" t="s">
        <v>34</v>
      </c>
      <c r="I522" s="1" t="s">
        <v>24</v>
      </c>
      <c r="J522" s="1">
        <v>205</v>
      </c>
      <c r="K522" s="1">
        <v>15</v>
      </c>
      <c r="L522" s="1" t="s">
        <v>30</v>
      </c>
      <c r="M522" s="1" t="s">
        <v>19</v>
      </c>
      <c r="N522" s="1" t="s">
        <v>36</v>
      </c>
      <c r="O522" s="1" t="s">
        <v>37</v>
      </c>
      <c r="P522" s="6">
        <v>45170</v>
      </c>
      <c r="Q522" s="10">
        <v>0.17222222222222222</v>
      </c>
    </row>
    <row r="523" spans="1:17" x14ac:dyDescent="0.35">
      <c r="A523" s="1">
        <v>1522</v>
      </c>
      <c r="B523" s="1" t="s">
        <v>648</v>
      </c>
      <c r="C523" s="1" t="s">
        <v>156</v>
      </c>
      <c r="D523" s="6">
        <v>45176</v>
      </c>
      <c r="E523" s="9">
        <v>0.47430555555555554</v>
      </c>
      <c r="F523" s="11" t="s">
        <v>14</v>
      </c>
      <c r="G523" s="1" t="s">
        <v>42</v>
      </c>
      <c r="H523" s="11" t="s">
        <v>23</v>
      </c>
      <c r="I523" s="1" t="s">
        <v>47</v>
      </c>
      <c r="J523" s="1">
        <v>136</v>
      </c>
      <c r="K523" s="1">
        <v>25</v>
      </c>
      <c r="L523" s="1" t="s">
        <v>30</v>
      </c>
      <c r="M523" s="1" t="s">
        <v>32</v>
      </c>
      <c r="N523" s="1" t="s">
        <v>36</v>
      </c>
      <c r="O523" s="1" t="s">
        <v>41</v>
      </c>
      <c r="P523" s="6">
        <v>45170</v>
      </c>
      <c r="Q523" s="10">
        <v>0.39027777777777778</v>
      </c>
    </row>
    <row r="524" spans="1:17" x14ac:dyDescent="0.35">
      <c r="A524" s="1">
        <v>1523</v>
      </c>
      <c r="B524" s="1" t="s">
        <v>649</v>
      </c>
      <c r="C524" s="1" t="s">
        <v>159</v>
      </c>
      <c r="D524" s="6">
        <v>45170</v>
      </c>
      <c r="E524" s="9">
        <v>0.38750000000000001</v>
      </c>
      <c r="F524" s="11" t="s">
        <v>38</v>
      </c>
      <c r="G524" s="1" t="s">
        <v>110</v>
      </c>
      <c r="H524" s="11" t="s">
        <v>34</v>
      </c>
      <c r="I524" s="1" t="s">
        <v>47</v>
      </c>
      <c r="J524" s="1">
        <v>100</v>
      </c>
      <c r="K524" s="1">
        <v>22</v>
      </c>
      <c r="L524" s="1" t="s">
        <v>25</v>
      </c>
      <c r="M524" s="1" t="s">
        <v>26</v>
      </c>
      <c r="N524" s="1" t="s">
        <v>20</v>
      </c>
      <c r="O524" s="1" t="s">
        <v>41</v>
      </c>
      <c r="P524" s="6">
        <v>45170</v>
      </c>
      <c r="Q524" s="10">
        <v>6.0416666666666667E-2</v>
      </c>
    </row>
    <row r="525" spans="1:17" x14ac:dyDescent="0.35">
      <c r="A525" s="1">
        <v>1524</v>
      </c>
      <c r="B525" s="1" t="s">
        <v>650</v>
      </c>
      <c r="C525" s="1" t="s">
        <v>150</v>
      </c>
      <c r="D525" s="6">
        <v>45174</v>
      </c>
      <c r="E525" s="9">
        <v>0.49791666666666667</v>
      </c>
      <c r="F525" s="11" t="s">
        <v>14</v>
      </c>
      <c r="G525" s="1" t="s">
        <v>128</v>
      </c>
      <c r="H525" s="11" t="s">
        <v>23</v>
      </c>
      <c r="I525" s="1" t="s">
        <v>47</v>
      </c>
      <c r="J525" s="1">
        <v>79</v>
      </c>
      <c r="K525" s="1">
        <v>29</v>
      </c>
      <c r="L525" s="1" t="s">
        <v>30</v>
      </c>
      <c r="M525" s="1" t="s">
        <v>43</v>
      </c>
      <c r="N525" s="1" t="s">
        <v>20</v>
      </c>
      <c r="O525" s="1" t="s">
        <v>41</v>
      </c>
      <c r="P525" s="6">
        <v>45170</v>
      </c>
      <c r="Q525" s="10">
        <v>0.51041666666666663</v>
      </c>
    </row>
    <row r="526" spans="1:17" x14ac:dyDescent="0.35">
      <c r="A526" s="1">
        <v>1525</v>
      </c>
      <c r="B526" s="1" t="s">
        <v>149</v>
      </c>
      <c r="C526" s="1" t="s">
        <v>150</v>
      </c>
      <c r="D526" s="6">
        <v>45173</v>
      </c>
      <c r="E526" s="9">
        <v>7.013888888888889E-2</v>
      </c>
      <c r="F526" s="11" t="s">
        <v>14</v>
      </c>
      <c r="G526" s="1" t="s">
        <v>100</v>
      </c>
      <c r="H526" s="11" t="s">
        <v>34</v>
      </c>
      <c r="I526" s="1" t="s">
        <v>35</v>
      </c>
      <c r="J526" s="1">
        <v>120</v>
      </c>
      <c r="K526" s="1">
        <v>18</v>
      </c>
      <c r="L526" s="1" t="s">
        <v>30</v>
      </c>
      <c r="M526" s="1" t="s">
        <v>32</v>
      </c>
      <c r="N526" s="1" t="s">
        <v>36</v>
      </c>
      <c r="O526" s="1" t="s">
        <v>21</v>
      </c>
      <c r="P526" s="6">
        <v>45170</v>
      </c>
      <c r="Q526" s="10">
        <v>0.13819444444444445</v>
      </c>
    </row>
    <row r="527" spans="1:17" x14ac:dyDescent="0.35">
      <c r="A527" s="1">
        <v>1526</v>
      </c>
      <c r="B527" s="1" t="s">
        <v>651</v>
      </c>
      <c r="C527" s="1" t="s">
        <v>150</v>
      </c>
      <c r="D527" s="6">
        <v>45170</v>
      </c>
      <c r="E527" s="9">
        <v>0.40069444444444446</v>
      </c>
      <c r="F527" s="11" t="s">
        <v>38</v>
      </c>
      <c r="G527" s="1" t="s">
        <v>121</v>
      </c>
      <c r="H527" s="11" t="s">
        <v>34</v>
      </c>
      <c r="I527" s="1" t="s">
        <v>24</v>
      </c>
      <c r="J527" s="1">
        <v>230</v>
      </c>
      <c r="K527" s="1">
        <v>11</v>
      </c>
      <c r="L527" s="1" t="s">
        <v>30</v>
      </c>
      <c r="M527" s="1" t="s">
        <v>43</v>
      </c>
      <c r="N527" s="1" t="s">
        <v>20</v>
      </c>
      <c r="O527" s="1" t="s">
        <v>21</v>
      </c>
      <c r="P527" s="6">
        <v>45170</v>
      </c>
      <c r="Q527" s="10">
        <v>0.4777777777777778</v>
      </c>
    </row>
    <row r="528" spans="1:17" x14ac:dyDescent="0.35">
      <c r="A528" s="1">
        <v>1527</v>
      </c>
      <c r="B528" s="1" t="s">
        <v>652</v>
      </c>
      <c r="C528" s="1" t="s">
        <v>167</v>
      </c>
      <c r="D528" s="6">
        <v>45176</v>
      </c>
      <c r="E528" s="9">
        <v>0.13680555555555557</v>
      </c>
      <c r="F528" s="11" t="s">
        <v>14</v>
      </c>
      <c r="G528" s="1" t="s">
        <v>101</v>
      </c>
      <c r="H528" s="11" t="s">
        <v>34</v>
      </c>
      <c r="I528" s="1" t="s">
        <v>35</v>
      </c>
      <c r="J528" s="1">
        <v>159</v>
      </c>
      <c r="K528" s="1">
        <v>27</v>
      </c>
      <c r="L528" s="1" t="s">
        <v>30</v>
      </c>
      <c r="M528" s="1" t="s">
        <v>43</v>
      </c>
      <c r="N528" s="1" t="s">
        <v>27</v>
      </c>
      <c r="O528" s="1" t="s">
        <v>41</v>
      </c>
      <c r="P528" s="6">
        <v>45170</v>
      </c>
      <c r="Q528" s="10">
        <v>0.45763888888888887</v>
      </c>
    </row>
    <row r="529" spans="1:17" x14ac:dyDescent="0.35">
      <c r="A529" s="1">
        <v>1528</v>
      </c>
      <c r="B529" s="1" t="s">
        <v>653</v>
      </c>
      <c r="C529" s="1" t="s">
        <v>154</v>
      </c>
      <c r="D529" s="6">
        <v>45172</v>
      </c>
      <c r="E529" s="9">
        <v>0.19513888888888889</v>
      </c>
      <c r="F529" s="11" t="s">
        <v>38</v>
      </c>
      <c r="G529" s="1" t="s">
        <v>127</v>
      </c>
      <c r="H529" s="11" t="s">
        <v>16</v>
      </c>
      <c r="I529" s="1" t="s">
        <v>17</v>
      </c>
      <c r="J529" s="1">
        <v>124</v>
      </c>
      <c r="K529" s="1">
        <v>19</v>
      </c>
      <c r="L529" s="1" t="s">
        <v>30</v>
      </c>
      <c r="M529" s="1" t="s">
        <v>40</v>
      </c>
      <c r="N529" s="1" t="s">
        <v>27</v>
      </c>
      <c r="O529" s="1" t="s">
        <v>41</v>
      </c>
      <c r="P529" s="6">
        <v>45170</v>
      </c>
      <c r="Q529" s="10">
        <v>5.6944444444444443E-2</v>
      </c>
    </row>
    <row r="530" spans="1:17" x14ac:dyDescent="0.35">
      <c r="A530" s="1">
        <v>1529</v>
      </c>
      <c r="B530" s="1" t="s">
        <v>654</v>
      </c>
      <c r="C530" s="1" t="s">
        <v>159</v>
      </c>
      <c r="D530" s="6">
        <v>45174</v>
      </c>
      <c r="E530" s="9">
        <v>0.47222222222222221</v>
      </c>
      <c r="F530" s="11" t="s">
        <v>38</v>
      </c>
      <c r="G530" s="1" t="s">
        <v>110</v>
      </c>
      <c r="H530" s="11" t="s">
        <v>34</v>
      </c>
      <c r="I530" s="1" t="s">
        <v>17</v>
      </c>
      <c r="J530" s="1">
        <v>213</v>
      </c>
      <c r="K530" s="1">
        <v>1</v>
      </c>
      <c r="L530" s="1" t="s">
        <v>18</v>
      </c>
      <c r="M530" s="1" t="s">
        <v>26</v>
      </c>
      <c r="N530" s="1" t="s">
        <v>36</v>
      </c>
      <c r="O530" s="1" t="s">
        <v>21</v>
      </c>
      <c r="P530" s="6">
        <v>45170</v>
      </c>
      <c r="Q530" s="10">
        <v>0.50069444444444444</v>
      </c>
    </row>
    <row r="531" spans="1:17" x14ac:dyDescent="0.35">
      <c r="A531" s="1">
        <v>1530</v>
      </c>
      <c r="B531" s="1" t="s">
        <v>245</v>
      </c>
      <c r="C531" s="1" t="s">
        <v>159</v>
      </c>
      <c r="D531" s="6">
        <v>45175</v>
      </c>
      <c r="E531" s="9">
        <v>0.12152777777777778</v>
      </c>
      <c r="F531" s="11" t="s">
        <v>38</v>
      </c>
      <c r="G531" s="1" t="s">
        <v>65</v>
      </c>
      <c r="H531" s="11" t="s">
        <v>23</v>
      </c>
      <c r="I531" s="1" t="s">
        <v>47</v>
      </c>
      <c r="J531" s="1">
        <v>72</v>
      </c>
      <c r="K531" s="1">
        <v>22</v>
      </c>
      <c r="L531" s="1" t="s">
        <v>25</v>
      </c>
      <c r="M531" s="1" t="s">
        <v>43</v>
      </c>
      <c r="N531" s="1" t="s">
        <v>20</v>
      </c>
      <c r="O531" s="1" t="s">
        <v>21</v>
      </c>
      <c r="P531" s="6">
        <v>45170</v>
      </c>
      <c r="Q531" s="10">
        <v>0.375</v>
      </c>
    </row>
    <row r="532" spans="1:17" x14ac:dyDescent="0.35">
      <c r="A532" s="1">
        <v>1531</v>
      </c>
      <c r="B532" s="1" t="s">
        <v>655</v>
      </c>
      <c r="C532" s="1" t="s">
        <v>154</v>
      </c>
      <c r="D532" s="6">
        <v>45170</v>
      </c>
      <c r="E532" s="9">
        <v>0.37638888888888888</v>
      </c>
      <c r="F532" s="11" t="s">
        <v>38</v>
      </c>
      <c r="G532" s="1" t="s">
        <v>91</v>
      </c>
      <c r="H532" s="11" t="s">
        <v>16</v>
      </c>
      <c r="I532" s="1" t="s">
        <v>17</v>
      </c>
      <c r="J532" s="1">
        <v>193</v>
      </c>
      <c r="K532" s="1">
        <v>10</v>
      </c>
      <c r="L532" s="1" t="s">
        <v>18</v>
      </c>
      <c r="M532" s="1" t="s">
        <v>32</v>
      </c>
      <c r="N532" s="1" t="s">
        <v>20</v>
      </c>
      <c r="O532" s="1" t="s">
        <v>37</v>
      </c>
      <c r="P532" s="6">
        <v>45170</v>
      </c>
      <c r="Q532" s="10">
        <v>0.14861111111111111</v>
      </c>
    </row>
    <row r="533" spans="1:17" x14ac:dyDescent="0.35">
      <c r="A533" s="1">
        <v>1532</v>
      </c>
      <c r="B533" s="1" t="s">
        <v>656</v>
      </c>
      <c r="C533" s="1" t="s">
        <v>167</v>
      </c>
      <c r="D533" s="6">
        <v>45170</v>
      </c>
      <c r="E533" s="9">
        <v>0.49027777777777776</v>
      </c>
      <c r="F533" s="11" t="s">
        <v>38</v>
      </c>
      <c r="G533" s="1" t="s">
        <v>105</v>
      </c>
      <c r="H533" s="11" t="s">
        <v>34</v>
      </c>
      <c r="I533" s="1" t="s">
        <v>24</v>
      </c>
      <c r="J533" s="1">
        <v>78</v>
      </c>
      <c r="K533" s="1">
        <v>7</v>
      </c>
      <c r="L533" s="1" t="s">
        <v>25</v>
      </c>
      <c r="M533" s="1" t="s">
        <v>26</v>
      </c>
      <c r="N533" s="1" t="s">
        <v>20</v>
      </c>
      <c r="O533" s="1" t="s">
        <v>41</v>
      </c>
      <c r="P533" s="6">
        <v>45170</v>
      </c>
      <c r="Q533" s="10">
        <v>0.11527777777777778</v>
      </c>
    </row>
    <row r="534" spans="1:17" x14ac:dyDescent="0.35">
      <c r="A534" s="1">
        <v>1533</v>
      </c>
      <c r="B534" s="1" t="s">
        <v>657</v>
      </c>
      <c r="C534" s="1" t="s">
        <v>159</v>
      </c>
      <c r="D534" s="6">
        <v>45176</v>
      </c>
      <c r="E534" s="9">
        <v>0.16180555555555556</v>
      </c>
      <c r="F534" s="11" t="s">
        <v>38</v>
      </c>
      <c r="G534" s="1" t="s">
        <v>31</v>
      </c>
      <c r="H534" s="11" t="s">
        <v>23</v>
      </c>
      <c r="I534" s="1" t="s">
        <v>24</v>
      </c>
      <c r="J534" s="1">
        <v>208</v>
      </c>
      <c r="K534" s="1">
        <v>10</v>
      </c>
      <c r="L534" s="1" t="s">
        <v>30</v>
      </c>
      <c r="M534" s="1" t="s">
        <v>26</v>
      </c>
      <c r="N534" s="1" t="s">
        <v>27</v>
      </c>
      <c r="O534" s="1" t="s">
        <v>21</v>
      </c>
      <c r="P534" s="6">
        <v>45170</v>
      </c>
      <c r="Q534" s="10">
        <v>0.39027777777777778</v>
      </c>
    </row>
    <row r="535" spans="1:17" x14ac:dyDescent="0.35">
      <c r="A535" s="1">
        <v>1534</v>
      </c>
      <c r="B535" s="1" t="s">
        <v>658</v>
      </c>
      <c r="C535" s="1" t="s">
        <v>167</v>
      </c>
      <c r="D535" s="6">
        <v>45175</v>
      </c>
      <c r="E535" s="9">
        <v>0.41666666666666669</v>
      </c>
      <c r="F535" s="11" t="s">
        <v>14</v>
      </c>
      <c r="G535" s="1" t="s">
        <v>86</v>
      </c>
      <c r="H535" s="11" t="s">
        <v>16</v>
      </c>
      <c r="I535" s="1" t="s">
        <v>17</v>
      </c>
      <c r="J535" s="1">
        <v>205</v>
      </c>
      <c r="K535" s="1">
        <v>12</v>
      </c>
      <c r="L535" s="1" t="s">
        <v>18</v>
      </c>
      <c r="M535" s="1" t="s">
        <v>19</v>
      </c>
      <c r="N535" s="1" t="s">
        <v>36</v>
      </c>
      <c r="O535" s="1" t="s">
        <v>21</v>
      </c>
      <c r="P535" s="6">
        <v>45170</v>
      </c>
      <c r="Q535" s="10">
        <v>0.15069444444444444</v>
      </c>
    </row>
    <row r="536" spans="1:17" x14ac:dyDescent="0.35">
      <c r="A536" s="1">
        <v>1535</v>
      </c>
      <c r="B536" s="1" t="s">
        <v>659</v>
      </c>
      <c r="C536" s="1" t="s">
        <v>156</v>
      </c>
      <c r="D536" s="6">
        <v>45176</v>
      </c>
      <c r="E536" s="9">
        <v>0.51458333333333328</v>
      </c>
      <c r="F536" s="11" t="s">
        <v>14</v>
      </c>
      <c r="G536" s="1" t="s">
        <v>84</v>
      </c>
      <c r="H536" s="11" t="s">
        <v>23</v>
      </c>
      <c r="I536" s="1" t="s">
        <v>29</v>
      </c>
      <c r="J536" s="1">
        <v>228</v>
      </c>
      <c r="K536" s="1">
        <v>11</v>
      </c>
      <c r="L536" s="1" t="s">
        <v>18</v>
      </c>
      <c r="M536" s="1" t="s">
        <v>40</v>
      </c>
      <c r="N536" s="1" t="s">
        <v>27</v>
      </c>
      <c r="O536" s="1" t="s">
        <v>41</v>
      </c>
      <c r="P536" s="6">
        <v>45170</v>
      </c>
      <c r="Q536" s="10">
        <v>0.44583333333333336</v>
      </c>
    </row>
    <row r="537" spans="1:17" x14ac:dyDescent="0.35">
      <c r="A537" s="1">
        <v>1536</v>
      </c>
      <c r="B537" s="1" t="s">
        <v>660</v>
      </c>
      <c r="C537" s="1" t="s">
        <v>156</v>
      </c>
      <c r="D537" s="6">
        <v>45171</v>
      </c>
      <c r="E537" s="9">
        <v>0.16180555555555556</v>
      </c>
      <c r="F537" s="11" t="s">
        <v>14</v>
      </c>
      <c r="G537" s="1" t="s">
        <v>135</v>
      </c>
      <c r="H537" s="11" t="s">
        <v>23</v>
      </c>
      <c r="I537" s="1" t="s">
        <v>29</v>
      </c>
      <c r="J537" s="1">
        <v>191</v>
      </c>
      <c r="K537" s="1">
        <v>7</v>
      </c>
      <c r="L537" s="1" t="s">
        <v>25</v>
      </c>
      <c r="M537" s="1" t="s">
        <v>26</v>
      </c>
      <c r="N537" s="1" t="s">
        <v>36</v>
      </c>
      <c r="O537" s="1" t="s">
        <v>37</v>
      </c>
      <c r="P537" s="6">
        <v>45170</v>
      </c>
      <c r="Q537" s="10">
        <v>0.49305555555555558</v>
      </c>
    </row>
    <row r="538" spans="1:17" x14ac:dyDescent="0.35">
      <c r="A538" s="1">
        <v>1537</v>
      </c>
      <c r="B538" s="1" t="s">
        <v>661</v>
      </c>
      <c r="C538" s="1" t="s">
        <v>156</v>
      </c>
      <c r="D538" s="6">
        <v>45170</v>
      </c>
      <c r="E538" s="9">
        <v>4.2361111111111113E-2</v>
      </c>
      <c r="F538" s="11" t="s">
        <v>14</v>
      </c>
      <c r="G538" s="1" t="s">
        <v>86</v>
      </c>
      <c r="H538" s="11" t="s">
        <v>34</v>
      </c>
      <c r="I538" s="1" t="s">
        <v>47</v>
      </c>
      <c r="J538" s="1">
        <v>195</v>
      </c>
      <c r="K538" s="1">
        <v>23</v>
      </c>
      <c r="L538" s="1" t="s">
        <v>18</v>
      </c>
      <c r="M538" s="1" t="s">
        <v>32</v>
      </c>
      <c r="N538" s="1" t="s">
        <v>20</v>
      </c>
      <c r="O538" s="1" t="s">
        <v>21</v>
      </c>
      <c r="P538" s="6">
        <v>45170</v>
      </c>
      <c r="Q538" s="10">
        <v>0.15</v>
      </c>
    </row>
    <row r="539" spans="1:17" x14ac:dyDescent="0.35">
      <c r="A539" s="1">
        <v>1538</v>
      </c>
      <c r="B539" s="1" t="s">
        <v>662</v>
      </c>
      <c r="C539" s="1" t="s">
        <v>156</v>
      </c>
      <c r="D539" s="6">
        <v>45176</v>
      </c>
      <c r="E539" s="9">
        <v>0.10208333333333333</v>
      </c>
      <c r="F539" s="11" t="s">
        <v>14</v>
      </c>
      <c r="G539" s="1" t="s">
        <v>123</v>
      </c>
      <c r="H539" s="11" t="s">
        <v>16</v>
      </c>
      <c r="I539" s="1" t="s">
        <v>29</v>
      </c>
      <c r="J539" s="1">
        <v>192</v>
      </c>
      <c r="K539" s="1">
        <v>14</v>
      </c>
      <c r="L539" s="1" t="s">
        <v>18</v>
      </c>
      <c r="M539" s="1" t="s">
        <v>40</v>
      </c>
      <c r="N539" s="1" t="s">
        <v>20</v>
      </c>
      <c r="O539" s="1" t="s">
        <v>21</v>
      </c>
      <c r="P539" s="6">
        <v>45170</v>
      </c>
      <c r="Q539" s="10">
        <v>0.11944444444444445</v>
      </c>
    </row>
    <row r="540" spans="1:17" x14ac:dyDescent="0.35">
      <c r="A540" s="1">
        <v>1539</v>
      </c>
      <c r="B540" s="1" t="s">
        <v>663</v>
      </c>
      <c r="C540" s="1" t="s">
        <v>159</v>
      </c>
      <c r="D540" s="6">
        <v>45171</v>
      </c>
      <c r="E540" s="9">
        <v>9.5138888888888884E-2</v>
      </c>
      <c r="F540" s="11" t="s">
        <v>38</v>
      </c>
      <c r="G540" s="1" t="s">
        <v>72</v>
      </c>
      <c r="H540" s="11" t="s">
        <v>34</v>
      </c>
      <c r="I540" s="1" t="s">
        <v>24</v>
      </c>
      <c r="J540" s="1">
        <v>173</v>
      </c>
      <c r="K540" s="1">
        <v>17</v>
      </c>
      <c r="L540" s="1" t="s">
        <v>18</v>
      </c>
      <c r="M540" s="1" t="s">
        <v>43</v>
      </c>
      <c r="N540" s="1" t="s">
        <v>27</v>
      </c>
      <c r="O540" s="1" t="s">
        <v>21</v>
      </c>
      <c r="P540" s="6">
        <v>45170</v>
      </c>
      <c r="Q540" s="10">
        <v>8.611111111111111E-2</v>
      </c>
    </row>
    <row r="541" spans="1:17" x14ac:dyDescent="0.35">
      <c r="A541" s="1">
        <v>1540</v>
      </c>
      <c r="B541" s="1" t="s">
        <v>570</v>
      </c>
      <c r="C541" s="1" t="s">
        <v>156</v>
      </c>
      <c r="D541" s="6">
        <v>45176</v>
      </c>
      <c r="E541" s="9">
        <v>0.375</v>
      </c>
      <c r="F541" s="11" t="s">
        <v>38</v>
      </c>
      <c r="G541" s="1" t="s">
        <v>103</v>
      </c>
      <c r="H541" s="11" t="s">
        <v>16</v>
      </c>
      <c r="I541" s="1" t="s">
        <v>47</v>
      </c>
      <c r="J541" s="1">
        <v>231</v>
      </c>
      <c r="K541" s="1">
        <v>16</v>
      </c>
      <c r="L541" s="1" t="s">
        <v>25</v>
      </c>
      <c r="M541" s="1" t="s">
        <v>19</v>
      </c>
      <c r="N541" s="1" t="s">
        <v>36</v>
      </c>
      <c r="O541" s="1" t="s">
        <v>37</v>
      </c>
      <c r="P541" s="6">
        <v>45170</v>
      </c>
      <c r="Q541" s="10">
        <v>0.46319444444444446</v>
      </c>
    </row>
    <row r="542" spans="1:17" x14ac:dyDescent="0.35">
      <c r="A542" s="1">
        <v>1541</v>
      </c>
      <c r="B542" s="1" t="s">
        <v>463</v>
      </c>
      <c r="C542" s="1" t="s">
        <v>154</v>
      </c>
      <c r="D542" s="6">
        <v>45171</v>
      </c>
      <c r="E542" s="9">
        <v>5.486111111111111E-2</v>
      </c>
      <c r="F542" s="11" t="s">
        <v>38</v>
      </c>
      <c r="G542" s="1" t="s">
        <v>28</v>
      </c>
      <c r="H542" s="11" t="s">
        <v>34</v>
      </c>
      <c r="I542" s="1" t="s">
        <v>29</v>
      </c>
      <c r="J542" s="1">
        <v>138</v>
      </c>
      <c r="K542" s="1">
        <v>3</v>
      </c>
      <c r="L542" s="1" t="s">
        <v>18</v>
      </c>
      <c r="M542" s="1" t="s">
        <v>40</v>
      </c>
      <c r="N542" s="1" t="s">
        <v>20</v>
      </c>
      <c r="O542" s="1" t="s">
        <v>41</v>
      </c>
      <c r="P542" s="6">
        <v>45170</v>
      </c>
      <c r="Q542" s="10">
        <v>0.13402777777777777</v>
      </c>
    </row>
    <row r="543" spans="1:17" x14ac:dyDescent="0.35">
      <c r="A543" s="1">
        <v>1542</v>
      </c>
      <c r="B543" s="1" t="s">
        <v>664</v>
      </c>
      <c r="C543" s="1" t="s">
        <v>159</v>
      </c>
      <c r="D543" s="6">
        <v>45173</v>
      </c>
      <c r="E543" s="9">
        <v>0.40625</v>
      </c>
      <c r="F543" s="11" t="s">
        <v>38</v>
      </c>
      <c r="G543" s="1" t="s">
        <v>74</v>
      </c>
      <c r="H543" s="11" t="s">
        <v>23</v>
      </c>
      <c r="I543" s="1" t="s">
        <v>29</v>
      </c>
      <c r="J543" s="1">
        <v>87</v>
      </c>
      <c r="K543" s="1">
        <v>28</v>
      </c>
      <c r="L543" s="1" t="s">
        <v>30</v>
      </c>
      <c r="M543" s="1" t="s">
        <v>19</v>
      </c>
      <c r="N543" s="1" t="s">
        <v>27</v>
      </c>
      <c r="O543" s="1" t="s">
        <v>41</v>
      </c>
      <c r="P543" s="6">
        <v>45170</v>
      </c>
      <c r="Q543" s="10">
        <v>4.3055555555555555E-2</v>
      </c>
    </row>
    <row r="544" spans="1:17" x14ac:dyDescent="0.35">
      <c r="A544" s="1">
        <v>1543</v>
      </c>
      <c r="B544" s="1" t="s">
        <v>665</v>
      </c>
      <c r="C544" s="1" t="s">
        <v>156</v>
      </c>
      <c r="D544" s="6">
        <v>45177</v>
      </c>
      <c r="E544" s="9">
        <v>0.5</v>
      </c>
      <c r="F544" s="11" t="s">
        <v>14</v>
      </c>
      <c r="G544" s="1" t="s">
        <v>120</v>
      </c>
      <c r="H544" s="11" t="s">
        <v>16</v>
      </c>
      <c r="I544" s="1" t="s">
        <v>24</v>
      </c>
      <c r="J544" s="1">
        <v>123</v>
      </c>
      <c r="K544" s="1">
        <v>10</v>
      </c>
      <c r="L544" s="1" t="s">
        <v>30</v>
      </c>
      <c r="M544" s="1" t="s">
        <v>26</v>
      </c>
      <c r="N544" s="1" t="s">
        <v>36</v>
      </c>
      <c r="O544" s="1" t="s">
        <v>41</v>
      </c>
      <c r="P544" s="6">
        <v>45170</v>
      </c>
      <c r="Q544" s="10">
        <v>0.37361111111111112</v>
      </c>
    </row>
    <row r="545" spans="1:17" x14ac:dyDescent="0.35">
      <c r="A545" s="1">
        <v>1544</v>
      </c>
      <c r="B545" s="1" t="s">
        <v>666</v>
      </c>
      <c r="C545" s="1" t="s">
        <v>150</v>
      </c>
      <c r="D545" s="6">
        <v>45171</v>
      </c>
      <c r="E545" s="9">
        <v>0.18055555555555555</v>
      </c>
      <c r="F545" s="11" t="s">
        <v>14</v>
      </c>
      <c r="G545" s="1" t="s">
        <v>95</v>
      </c>
      <c r="H545" s="11" t="s">
        <v>34</v>
      </c>
      <c r="I545" s="1" t="s">
        <v>35</v>
      </c>
      <c r="J545" s="1">
        <v>179</v>
      </c>
      <c r="K545" s="1">
        <v>9</v>
      </c>
      <c r="L545" s="1" t="s">
        <v>30</v>
      </c>
      <c r="M545" s="1" t="s">
        <v>43</v>
      </c>
      <c r="N545" s="1" t="s">
        <v>20</v>
      </c>
      <c r="O545" s="1" t="s">
        <v>41</v>
      </c>
      <c r="P545" s="6">
        <v>45170</v>
      </c>
      <c r="Q545" s="10">
        <v>0.45208333333333334</v>
      </c>
    </row>
    <row r="546" spans="1:17" x14ac:dyDescent="0.35">
      <c r="A546" s="1">
        <v>1545</v>
      </c>
      <c r="B546" s="1" t="s">
        <v>530</v>
      </c>
      <c r="C546" s="1" t="s">
        <v>154</v>
      </c>
      <c r="D546" s="6">
        <v>45174</v>
      </c>
      <c r="E546" s="9">
        <v>0.11041666666666666</v>
      </c>
      <c r="F546" s="11" t="s">
        <v>38</v>
      </c>
      <c r="G546" s="1" t="s">
        <v>88</v>
      </c>
      <c r="H546" s="11" t="s">
        <v>34</v>
      </c>
      <c r="I546" s="1" t="s">
        <v>35</v>
      </c>
      <c r="J546" s="1">
        <v>198</v>
      </c>
      <c r="K546" s="1">
        <v>0</v>
      </c>
      <c r="L546" s="1" t="s">
        <v>18</v>
      </c>
      <c r="M546" s="1" t="s">
        <v>43</v>
      </c>
      <c r="N546" s="1" t="s">
        <v>20</v>
      </c>
      <c r="O546" s="1" t="s">
        <v>21</v>
      </c>
      <c r="P546" s="6">
        <v>45170</v>
      </c>
      <c r="Q546" s="10">
        <v>0.49722222222222223</v>
      </c>
    </row>
    <row r="547" spans="1:17" x14ac:dyDescent="0.35">
      <c r="A547" s="1">
        <v>1546</v>
      </c>
      <c r="B547" s="1" t="s">
        <v>667</v>
      </c>
      <c r="C547" s="1" t="s">
        <v>159</v>
      </c>
      <c r="D547" s="6">
        <v>45170</v>
      </c>
      <c r="E547" s="9">
        <v>0.12638888888888888</v>
      </c>
      <c r="F547" s="11" t="s">
        <v>38</v>
      </c>
      <c r="G547" s="1" t="s">
        <v>46</v>
      </c>
      <c r="H547" s="11" t="s">
        <v>23</v>
      </c>
      <c r="I547" s="1" t="s">
        <v>24</v>
      </c>
      <c r="J547" s="1">
        <v>130</v>
      </c>
      <c r="K547" s="1">
        <v>3</v>
      </c>
      <c r="L547" s="1" t="s">
        <v>18</v>
      </c>
      <c r="M547" s="1" t="s">
        <v>19</v>
      </c>
      <c r="N547" s="1" t="s">
        <v>36</v>
      </c>
      <c r="O547" s="1" t="s">
        <v>37</v>
      </c>
      <c r="P547" s="6">
        <v>45170</v>
      </c>
      <c r="Q547" s="10">
        <v>0.17083333333333334</v>
      </c>
    </row>
    <row r="548" spans="1:17" x14ac:dyDescent="0.35">
      <c r="A548" s="1">
        <v>1547</v>
      </c>
      <c r="B548" s="1" t="s">
        <v>668</v>
      </c>
      <c r="C548" s="1" t="s">
        <v>167</v>
      </c>
      <c r="D548" s="6">
        <v>45173</v>
      </c>
      <c r="E548" s="9">
        <v>7.5694444444444439E-2</v>
      </c>
      <c r="F548" s="11" t="s">
        <v>14</v>
      </c>
      <c r="G548" s="1" t="s">
        <v>93</v>
      </c>
      <c r="H548" s="11" t="s">
        <v>34</v>
      </c>
      <c r="I548" s="1" t="s">
        <v>17</v>
      </c>
      <c r="J548" s="1">
        <v>205</v>
      </c>
      <c r="K548" s="1">
        <v>29</v>
      </c>
      <c r="L548" s="1" t="s">
        <v>18</v>
      </c>
      <c r="M548" s="1" t="s">
        <v>40</v>
      </c>
      <c r="N548" s="1" t="s">
        <v>36</v>
      </c>
      <c r="O548" s="1" t="s">
        <v>21</v>
      </c>
      <c r="P548" s="6">
        <v>45170</v>
      </c>
      <c r="Q548" s="10">
        <v>0.50972222222222219</v>
      </c>
    </row>
    <row r="549" spans="1:17" x14ac:dyDescent="0.35">
      <c r="A549" s="1">
        <v>1548</v>
      </c>
      <c r="B549" s="1" t="s">
        <v>634</v>
      </c>
      <c r="C549" s="1" t="s">
        <v>159</v>
      </c>
      <c r="D549" s="6">
        <v>45173</v>
      </c>
      <c r="E549" s="9">
        <v>0.10138888888888889</v>
      </c>
      <c r="F549" s="11" t="s">
        <v>14</v>
      </c>
      <c r="G549" s="1" t="s">
        <v>105</v>
      </c>
      <c r="H549" s="11" t="s">
        <v>34</v>
      </c>
      <c r="I549" s="1" t="s">
        <v>35</v>
      </c>
      <c r="J549" s="1">
        <v>62</v>
      </c>
      <c r="K549" s="1">
        <v>25</v>
      </c>
      <c r="L549" s="1" t="s">
        <v>30</v>
      </c>
      <c r="M549" s="1" t="s">
        <v>43</v>
      </c>
      <c r="N549" s="1" t="s">
        <v>27</v>
      </c>
      <c r="O549" s="1" t="s">
        <v>41</v>
      </c>
      <c r="P549" s="6">
        <v>45170</v>
      </c>
      <c r="Q549" s="10">
        <v>0.11736111111111111</v>
      </c>
    </row>
    <row r="550" spans="1:17" x14ac:dyDescent="0.35">
      <c r="A550" s="1">
        <v>1549</v>
      </c>
      <c r="B550" s="1" t="s">
        <v>669</v>
      </c>
      <c r="C550" s="1" t="s">
        <v>159</v>
      </c>
      <c r="D550" s="6">
        <v>45172</v>
      </c>
      <c r="E550" s="9">
        <v>0.52430555555555558</v>
      </c>
      <c r="F550" s="11" t="s">
        <v>38</v>
      </c>
      <c r="G550" s="1" t="s">
        <v>135</v>
      </c>
      <c r="H550" s="11" t="s">
        <v>34</v>
      </c>
      <c r="I550" s="1" t="s">
        <v>29</v>
      </c>
      <c r="J550" s="1">
        <v>75</v>
      </c>
      <c r="K550" s="1">
        <v>4</v>
      </c>
      <c r="L550" s="1" t="s">
        <v>30</v>
      </c>
      <c r="M550" s="1" t="s">
        <v>32</v>
      </c>
      <c r="N550" s="1" t="s">
        <v>27</v>
      </c>
      <c r="O550" s="1" t="s">
        <v>37</v>
      </c>
      <c r="P550" s="6">
        <v>45170</v>
      </c>
      <c r="Q550" s="10">
        <v>0.12013888888888889</v>
      </c>
    </row>
    <row r="551" spans="1:17" x14ac:dyDescent="0.35">
      <c r="A551" s="1">
        <v>1550</v>
      </c>
      <c r="B551" s="1" t="s">
        <v>670</v>
      </c>
      <c r="C551" s="1" t="s">
        <v>150</v>
      </c>
      <c r="D551" s="6">
        <v>45176</v>
      </c>
      <c r="E551" s="9">
        <v>0.10694444444444444</v>
      </c>
      <c r="F551" s="11" t="s">
        <v>14</v>
      </c>
      <c r="G551" s="1" t="s">
        <v>126</v>
      </c>
      <c r="H551" s="11" t="s">
        <v>34</v>
      </c>
      <c r="I551" s="1" t="s">
        <v>47</v>
      </c>
      <c r="J551" s="1">
        <v>72</v>
      </c>
      <c r="K551" s="1">
        <v>26</v>
      </c>
      <c r="L551" s="1" t="s">
        <v>25</v>
      </c>
      <c r="M551" s="1" t="s">
        <v>19</v>
      </c>
      <c r="N551" s="1" t="s">
        <v>20</v>
      </c>
      <c r="O551" s="1" t="s">
        <v>37</v>
      </c>
      <c r="P551" s="6">
        <v>45170</v>
      </c>
      <c r="Q551" s="10">
        <v>0.35833333333333334</v>
      </c>
    </row>
    <row r="552" spans="1:17" x14ac:dyDescent="0.35">
      <c r="A552" s="1">
        <v>1551</v>
      </c>
      <c r="B552" s="1" t="s">
        <v>671</v>
      </c>
      <c r="C552" s="1" t="s">
        <v>159</v>
      </c>
      <c r="D552" s="6">
        <v>45177</v>
      </c>
      <c r="E552" s="9">
        <v>0.43333333333333335</v>
      </c>
      <c r="F552" s="11" t="s">
        <v>38</v>
      </c>
      <c r="G552" s="1" t="s">
        <v>82</v>
      </c>
      <c r="H552" s="11" t="s">
        <v>16</v>
      </c>
      <c r="I552" s="1" t="s">
        <v>47</v>
      </c>
      <c r="J552" s="1">
        <v>173</v>
      </c>
      <c r="K552" s="1">
        <v>4</v>
      </c>
      <c r="L552" s="1" t="s">
        <v>30</v>
      </c>
      <c r="M552" s="1" t="s">
        <v>26</v>
      </c>
      <c r="N552" s="1" t="s">
        <v>36</v>
      </c>
      <c r="O552" s="1" t="s">
        <v>21</v>
      </c>
      <c r="P552" s="6">
        <v>45170</v>
      </c>
      <c r="Q552" s="10">
        <v>0.15486111111111112</v>
      </c>
    </row>
    <row r="553" spans="1:17" x14ac:dyDescent="0.35">
      <c r="A553" s="1">
        <v>1552</v>
      </c>
      <c r="B553" s="1" t="s">
        <v>672</v>
      </c>
      <c r="C553" s="1" t="s">
        <v>167</v>
      </c>
      <c r="D553" s="6">
        <v>45173</v>
      </c>
      <c r="E553" s="9">
        <v>0.35625000000000001</v>
      </c>
      <c r="F553" s="11" t="s">
        <v>14</v>
      </c>
      <c r="G553" s="1" t="s">
        <v>125</v>
      </c>
      <c r="H553" s="11" t="s">
        <v>34</v>
      </c>
      <c r="I553" s="1" t="s">
        <v>24</v>
      </c>
      <c r="J553" s="1">
        <v>101</v>
      </c>
      <c r="K553" s="1">
        <v>8</v>
      </c>
      <c r="L553" s="1" t="s">
        <v>25</v>
      </c>
      <c r="M553" s="1" t="s">
        <v>40</v>
      </c>
      <c r="N553" s="1" t="s">
        <v>36</v>
      </c>
      <c r="O553" s="1" t="s">
        <v>21</v>
      </c>
      <c r="P553" s="6">
        <v>45170</v>
      </c>
      <c r="Q553" s="10">
        <v>7.5694444444444439E-2</v>
      </c>
    </row>
    <row r="554" spans="1:17" x14ac:dyDescent="0.35">
      <c r="A554" s="1">
        <v>1553</v>
      </c>
      <c r="B554" s="1" t="s">
        <v>673</v>
      </c>
      <c r="C554" s="1" t="s">
        <v>154</v>
      </c>
      <c r="D554" s="6">
        <v>45171</v>
      </c>
      <c r="E554" s="9">
        <v>0.18541666666666667</v>
      </c>
      <c r="F554" s="11" t="s">
        <v>14</v>
      </c>
      <c r="G554" s="1" t="s">
        <v>81</v>
      </c>
      <c r="H554" s="11" t="s">
        <v>34</v>
      </c>
      <c r="I554" s="1" t="s">
        <v>29</v>
      </c>
      <c r="J554" s="1">
        <v>187</v>
      </c>
      <c r="K554" s="1">
        <v>2</v>
      </c>
      <c r="L554" s="1" t="s">
        <v>30</v>
      </c>
      <c r="M554" s="1" t="s">
        <v>40</v>
      </c>
      <c r="N554" s="1" t="s">
        <v>20</v>
      </c>
      <c r="O554" s="1" t="s">
        <v>21</v>
      </c>
      <c r="P554" s="6">
        <v>45170</v>
      </c>
      <c r="Q554" s="10">
        <v>4.791666666666667E-2</v>
      </c>
    </row>
    <row r="555" spans="1:17" x14ac:dyDescent="0.35">
      <c r="A555" s="1">
        <v>1554</v>
      </c>
      <c r="B555" s="1" t="s">
        <v>516</v>
      </c>
      <c r="C555" s="1" t="s">
        <v>156</v>
      </c>
      <c r="D555" s="6">
        <v>45177</v>
      </c>
      <c r="E555" s="9">
        <v>0.14791666666666667</v>
      </c>
      <c r="F555" s="11" t="s">
        <v>38</v>
      </c>
      <c r="G555" s="1" t="s">
        <v>129</v>
      </c>
      <c r="H555" s="11" t="s">
        <v>34</v>
      </c>
      <c r="I555" s="1" t="s">
        <v>35</v>
      </c>
      <c r="J555" s="1">
        <v>179</v>
      </c>
      <c r="K555" s="1">
        <v>0</v>
      </c>
      <c r="L555" s="1" t="s">
        <v>18</v>
      </c>
      <c r="M555" s="1" t="s">
        <v>19</v>
      </c>
      <c r="N555" s="1" t="s">
        <v>36</v>
      </c>
      <c r="O555" s="1" t="s">
        <v>41</v>
      </c>
      <c r="P555" s="6">
        <v>45170</v>
      </c>
      <c r="Q555" s="10">
        <v>0.1</v>
      </c>
    </row>
    <row r="556" spans="1:17" x14ac:dyDescent="0.35">
      <c r="A556" s="1">
        <v>1555</v>
      </c>
      <c r="B556" s="1" t="s">
        <v>674</v>
      </c>
      <c r="C556" s="1" t="s">
        <v>159</v>
      </c>
      <c r="D556" s="6">
        <v>45170</v>
      </c>
      <c r="E556" s="9">
        <v>0.39097222222222222</v>
      </c>
      <c r="F556" s="11" t="s">
        <v>14</v>
      </c>
      <c r="G556" s="1" t="s">
        <v>56</v>
      </c>
      <c r="H556" s="11" t="s">
        <v>23</v>
      </c>
      <c r="I556" s="1" t="s">
        <v>24</v>
      </c>
      <c r="J556" s="1">
        <v>222</v>
      </c>
      <c r="K556" s="1">
        <v>2</v>
      </c>
      <c r="L556" s="1" t="s">
        <v>30</v>
      </c>
      <c r="M556" s="1" t="s">
        <v>26</v>
      </c>
      <c r="N556" s="1" t="s">
        <v>20</v>
      </c>
      <c r="O556" s="1" t="s">
        <v>37</v>
      </c>
      <c r="P556" s="6">
        <v>45170</v>
      </c>
      <c r="Q556" s="10">
        <v>0.52777777777777779</v>
      </c>
    </row>
    <row r="557" spans="1:17" x14ac:dyDescent="0.35">
      <c r="A557" s="1">
        <v>1556</v>
      </c>
      <c r="B557" s="1" t="s">
        <v>322</v>
      </c>
      <c r="C557" s="1" t="s">
        <v>159</v>
      </c>
      <c r="D557" s="6">
        <v>45176</v>
      </c>
      <c r="E557" s="9">
        <v>7.7083333333333337E-2</v>
      </c>
      <c r="F557" s="11" t="s">
        <v>14</v>
      </c>
      <c r="G557" s="1" t="s">
        <v>129</v>
      </c>
      <c r="H557" s="11" t="s">
        <v>34</v>
      </c>
      <c r="I557" s="1" t="s">
        <v>24</v>
      </c>
      <c r="J557" s="1">
        <v>106</v>
      </c>
      <c r="K557" s="1">
        <v>13</v>
      </c>
      <c r="L557" s="1" t="s">
        <v>30</v>
      </c>
      <c r="M557" s="1" t="s">
        <v>32</v>
      </c>
      <c r="N557" s="1" t="s">
        <v>36</v>
      </c>
      <c r="O557" s="1" t="s">
        <v>37</v>
      </c>
      <c r="P557" s="6">
        <v>45170</v>
      </c>
      <c r="Q557" s="10">
        <v>0.43611111111111112</v>
      </c>
    </row>
    <row r="558" spans="1:17" x14ac:dyDescent="0.35">
      <c r="A558" s="1">
        <v>1557</v>
      </c>
      <c r="B558" s="1" t="s">
        <v>675</v>
      </c>
      <c r="C558" s="1" t="s">
        <v>156</v>
      </c>
      <c r="D558" s="6">
        <v>45177</v>
      </c>
      <c r="E558" s="9">
        <v>0.43263888888888891</v>
      </c>
      <c r="F558" s="11" t="s">
        <v>38</v>
      </c>
      <c r="G558" s="1" t="s">
        <v>110</v>
      </c>
      <c r="H558" s="11" t="s">
        <v>16</v>
      </c>
      <c r="I558" s="1" t="s">
        <v>47</v>
      </c>
      <c r="J558" s="1">
        <v>75</v>
      </c>
      <c r="K558" s="1">
        <v>13</v>
      </c>
      <c r="L558" s="1" t="s">
        <v>18</v>
      </c>
      <c r="M558" s="1" t="s">
        <v>26</v>
      </c>
      <c r="N558" s="1" t="s">
        <v>20</v>
      </c>
      <c r="O558" s="1" t="s">
        <v>37</v>
      </c>
      <c r="P558" s="6">
        <v>45170</v>
      </c>
      <c r="Q558" s="10">
        <v>6.458333333333334E-2</v>
      </c>
    </row>
    <row r="559" spans="1:17" x14ac:dyDescent="0.35">
      <c r="A559" s="1">
        <v>1558</v>
      </c>
      <c r="B559" s="1" t="s">
        <v>676</v>
      </c>
      <c r="C559" s="1" t="s">
        <v>167</v>
      </c>
      <c r="D559" s="6">
        <v>45177</v>
      </c>
      <c r="E559" s="9">
        <v>0.4</v>
      </c>
      <c r="F559" s="11" t="s">
        <v>14</v>
      </c>
      <c r="G559" s="1" t="s">
        <v>109</v>
      </c>
      <c r="H559" s="11" t="s">
        <v>34</v>
      </c>
      <c r="I559" s="1" t="s">
        <v>17</v>
      </c>
      <c r="J559" s="1">
        <v>170</v>
      </c>
      <c r="K559" s="1">
        <v>29</v>
      </c>
      <c r="L559" s="1" t="s">
        <v>30</v>
      </c>
      <c r="M559" s="1" t="s">
        <v>26</v>
      </c>
      <c r="N559" s="1" t="s">
        <v>27</v>
      </c>
      <c r="O559" s="1" t="s">
        <v>37</v>
      </c>
      <c r="P559" s="6">
        <v>45170</v>
      </c>
      <c r="Q559" s="10">
        <v>5.486111111111111E-2</v>
      </c>
    </row>
    <row r="560" spans="1:17" x14ac:dyDescent="0.35">
      <c r="A560" s="1">
        <v>1559</v>
      </c>
      <c r="B560" s="1" t="s">
        <v>677</v>
      </c>
      <c r="C560" s="1" t="s">
        <v>154</v>
      </c>
      <c r="D560" s="6">
        <v>45173</v>
      </c>
      <c r="E560" s="9">
        <v>8.4027777777777785E-2</v>
      </c>
      <c r="F560" s="11" t="s">
        <v>38</v>
      </c>
      <c r="G560" s="1" t="s">
        <v>121</v>
      </c>
      <c r="H560" s="11" t="s">
        <v>34</v>
      </c>
      <c r="I560" s="1" t="s">
        <v>24</v>
      </c>
      <c r="J560" s="1">
        <v>195</v>
      </c>
      <c r="K560" s="1">
        <v>23</v>
      </c>
      <c r="L560" s="1" t="s">
        <v>30</v>
      </c>
      <c r="M560" s="1" t="s">
        <v>32</v>
      </c>
      <c r="N560" s="1" t="s">
        <v>27</v>
      </c>
      <c r="O560" s="1" t="s">
        <v>37</v>
      </c>
      <c r="P560" s="6">
        <v>45170</v>
      </c>
      <c r="Q560" s="10">
        <v>9.930555555555555E-2</v>
      </c>
    </row>
    <row r="561" spans="1:17" x14ac:dyDescent="0.35">
      <c r="A561" s="1">
        <v>1560</v>
      </c>
      <c r="B561" s="1" t="s">
        <v>678</v>
      </c>
      <c r="C561" s="1" t="s">
        <v>150</v>
      </c>
      <c r="D561" s="6">
        <v>45171</v>
      </c>
      <c r="E561" s="9">
        <v>0.41736111111111113</v>
      </c>
      <c r="F561" s="11" t="s">
        <v>14</v>
      </c>
      <c r="G561" s="1" t="s">
        <v>79</v>
      </c>
      <c r="H561" s="11" t="s">
        <v>23</v>
      </c>
      <c r="I561" s="1" t="s">
        <v>24</v>
      </c>
      <c r="J561" s="1">
        <v>217</v>
      </c>
      <c r="K561" s="1">
        <v>19</v>
      </c>
      <c r="L561" s="1" t="s">
        <v>25</v>
      </c>
      <c r="M561" s="1" t="s">
        <v>43</v>
      </c>
      <c r="N561" s="1" t="s">
        <v>20</v>
      </c>
      <c r="O561" s="1" t="s">
        <v>37</v>
      </c>
      <c r="P561" s="6">
        <v>45170</v>
      </c>
      <c r="Q561" s="10">
        <v>4.3749999999999997E-2</v>
      </c>
    </row>
    <row r="562" spans="1:17" x14ac:dyDescent="0.35">
      <c r="A562" s="1">
        <v>1561</v>
      </c>
      <c r="B562" s="1" t="s">
        <v>679</v>
      </c>
      <c r="C562" s="1" t="s">
        <v>150</v>
      </c>
      <c r="D562" s="6">
        <v>45175</v>
      </c>
      <c r="E562" s="9">
        <v>0.43541666666666667</v>
      </c>
      <c r="F562" s="11" t="s">
        <v>14</v>
      </c>
      <c r="G562" s="1" t="s">
        <v>58</v>
      </c>
      <c r="H562" s="11" t="s">
        <v>23</v>
      </c>
      <c r="I562" s="1" t="s">
        <v>24</v>
      </c>
      <c r="J562" s="1">
        <v>176</v>
      </c>
      <c r="K562" s="1">
        <v>18</v>
      </c>
      <c r="L562" s="1" t="s">
        <v>30</v>
      </c>
      <c r="M562" s="1" t="s">
        <v>19</v>
      </c>
      <c r="N562" s="1" t="s">
        <v>36</v>
      </c>
      <c r="O562" s="1" t="s">
        <v>37</v>
      </c>
      <c r="P562" s="6">
        <v>45170</v>
      </c>
      <c r="Q562" s="10">
        <v>0.12152777777777778</v>
      </c>
    </row>
    <row r="563" spans="1:17" x14ac:dyDescent="0.35">
      <c r="A563" s="1">
        <v>1562</v>
      </c>
      <c r="B563" s="1" t="s">
        <v>680</v>
      </c>
      <c r="C563" s="1" t="s">
        <v>156</v>
      </c>
      <c r="D563" s="6">
        <v>45172</v>
      </c>
      <c r="E563" s="9">
        <v>0.16250000000000001</v>
      </c>
      <c r="F563" s="11" t="s">
        <v>38</v>
      </c>
      <c r="G563" s="1" t="s">
        <v>109</v>
      </c>
      <c r="H563" s="11" t="s">
        <v>16</v>
      </c>
      <c r="I563" s="1" t="s">
        <v>17</v>
      </c>
      <c r="J563" s="1">
        <v>135</v>
      </c>
      <c r="K563" s="1">
        <v>3</v>
      </c>
      <c r="L563" s="1" t="s">
        <v>30</v>
      </c>
      <c r="M563" s="1" t="s">
        <v>43</v>
      </c>
      <c r="N563" s="1" t="s">
        <v>20</v>
      </c>
      <c r="O563" s="1" t="s">
        <v>41</v>
      </c>
      <c r="P563" s="6">
        <v>45170</v>
      </c>
      <c r="Q563" s="10">
        <v>0.41597222222222224</v>
      </c>
    </row>
    <row r="564" spans="1:17" x14ac:dyDescent="0.35">
      <c r="A564" s="1">
        <v>1563</v>
      </c>
      <c r="B564" s="1" t="s">
        <v>681</v>
      </c>
      <c r="C564" s="1" t="s">
        <v>156</v>
      </c>
      <c r="D564" s="6">
        <v>45174</v>
      </c>
      <c r="E564" s="9">
        <v>8.3333333333333329E-2</v>
      </c>
      <c r="F564" s="11" t="s">
        <v>14</v>
      </c>
      <c r="G564" s="1" t="s">
        <v>82</v>
      </c>
      <c r="H564" s="11" t="s">
        <v>16</v>
      </c>
      <c r="I564" s="1" t="s">
        <v>47</v>
      </c>
      <c r="J564" s="1">
        <v>69</v>
      </c>
      <c r="K564" s="1">
        <v>14</v>
      </c>
      <c r="L564" s="1" t="s">
        <v>30</v>
      </c>
      <c r="M564" s="1" t="s">
        <v>19</v>
      </c>
      <c r="N564" s="1" t="s">
        <v>20</v>
      </c>
      <c r="O564" s="1" t="s">
        <v>37</v>
      </c>
      <c r="P564" s="6">
        <v>45170</v>
      </c>
      <c r="Q564" s="10">
        <v>0.5131944444444444</v>
      </c>
    </row>
    <row r="565" spans="1:17" x14ac:dyDescent="0.35">
      <c r="A565" s="1">
        <v>1564</v>
      </c>
      <c r="B565" s="1" t="s">
        <v>682</v>
      </c>
      <c r="C565" s="1" t="s">
        <v>159</v>
      </c>
      <c r="D565" s="6">
        <v>45170</v>
      </c>
      <c r="E565" s="9">
        <v>0.39930555555555558</v>
      </c>
      <c r="F565" s="11" t="s">
        <v>38</v>
      </c>
      <c r="G565" s="1" t="s">
        <v>81</v>
      </c>
      <c r="H565" s="11" t="s">
        <v>16</v>
      </c>
      <c r="I565" s="1" t="s">
        <v>47</v>
      </c>
      <c r="J565" s="1">
        <v>210</v>
      </c>
      <c r="K565" s="1">
        <v>1</v>
      </c>
      <c r="L565" s="1" t="s">
        <v>18</v>
      </c>
      <c r="M565" s="1" t="s">
        <v>19</v>
      </c>
      <c r="N565" s="1" t="s">
        <v>20</v>
      </c>
      <c r="O565" s="1" t="s">
        <v>41</v>
      </c>
      <c r="P565" s="6">
        <v>45170</v>
      </c>
      <c r="Q565" s="10">
        <v>0.44236111111111109</v>
      </c>
    </row>
    <row r="566" spans="1:17" x14ac:dyDescent="0.35">
      <c r="A566" s="1">
        <v>1565</v>
      </c>
      <c r="B566" s="1" t="s">
        <v>683</v>
      </c>
      <c r="C566" s="1" t="s">
        <v>150</v>
      </c>
      <c r="D566" s="6">
        <v>45172</v>
      </c>
      <c r="E566" s="9">
        <v>8.2638888888888887E-2</v>
      </c>
      <c r="F566" s="11" t="s">
        <v>38</v>
      </c>
      <c r="G566" s="1" t="s">
        <v>119</v>
      </c>
      <c r="H566" s="11" t="s">
        <v>34</v>
      </c>
      <c r="I566" s="1" t="s">
        <v>35</v>
      </c>
      <c r="J566" s="1">
        <v>202</v>
      </c>
      <c r="K566" s="1">
        <v>27</v>
      </c>
      <c r="L566" s="1" t="s">
        <v>18</v>
      </c>
      <c r="M566" s="1" t="s">
        <v>43</v>
      </c>
      <c r="N566" s="1" t="s">
        <v>36</v>
      </c>
      <c r="O566" s="1" t="s">
        <v>37</v>
      </c>
      <c r="P566" s="6">
        <v>45170</v>
      </c>
      <c r="Q566" s="10">
        <v>0.42569444444444443</v>
      </c>
    </row>
    <row r="567" spans="1:17" x14ac:dyDescent="0.35">
      <c r="A567" s="1">
        <v>1566</v>
      </c>
      <c r="B567" s="1" t="s">
        <v>684</v>
      </c>
      <c r="C567" s="1" t="s">
        <v>159</v>
      </c>
      <c r="D567" s="6">
        <v>45177</v>
      </c>
      <c r="E567" s="9">
        <v>0.40972222222222221</v>
      </c>
      <c r="F567" s="11" t="s">
        <v>38</v>
      </c>
      <c r="G567" s="1" t="s">
        <v>68</v>
      </c>
      <c r="H567" s="11" t="s">
        <v>34</v>
      </c>
      <c r="I567" s="1" t="s">
        <v>47</v>
      </c>
      <c r="J567" s="1">
        <v>75</v>
      </c>
      <c r="K567" s="1">
        <v>20</v>
      </c>
      <c r="L567" s="1" t="s">
        <v>18</v>
      </c>
      <c r="M567" s="1" t="s">
        <v>43</v>
      </c>
      <c r="N567" s="1" t="s">
        <v>20</v>
      </c>
      <c r="O567" s="1" t="s">
        <v>41</v>
      </c>
      <c r="P567" s="6">
        <v>45170</v>
      </c>
      <c r="Q567" s="10">
        <v>0.11388888888888889</v>
      </c>
    </row>
    <row r="568" spans="1:17" x14ac:dyDescent="0.35">
      <c r="A568" s="1">
        <v>1567</v>
      </c>
      <c r="B568" s="1" t="s">
        <v>685</v>
      </c>
      <c r="C568" s="1" t="s">
        <v>150</v>
      </c>
      <c r="D568" s="6">
        <v>45175</v>
      </c>
      <c r="E568" s="9">
        <v>5.6250000000000001E-2</v>
      </c>
      <c r="F568" s="11" t="s">
        <v>14</v>
      </c>
      <c r="G568" s="1" t="s">
        <v>48</v>
      </c>
      <c r="H568" s="11" t="s">
        <v>34</v>
      </c>
      <c r="I568" s="1" t="s">
        <v>17</v>
      </c>
      <c r="J568" s="1">
        <v>168</v>
      </c>
      <c r="K568" s="1">
        <v>19</v>
      </c>
      <c r="L568" s="1" t="s">
        <v>30</v>
      </c>
      <c r="M568" s="1" t="s">
        <v>19</v>
      </c>
      <c r="N568" s="1" t="s">
        <v>27</v>
      </c>
      <c r="O568" s="1" t="s">
        <v>21</v>
      </c>
      <c r="P568" s="6">
        <v>45170</v>
      </c>
      <c r="Q568" s="10">
        <v>0.15</v>
      </c>
    </row>
    <row r="569" spans="1:17" x14ac:dyDescent="0.35">
      <c r="A569" s="1">
        <v>1568</v>
      </c>
      <c r="B569" s="1" t="s">
        <v>329</v>
      </c>
      <c r="C569" s="1" t="s">
        <v>167</v>
      </c>
      <c r="D569" s="6">
        <v>45177</v>
      </c>
      <c r="E569" s="9">
        <v>0.39513888888888887</v>
      </c>
      <c r="F569" s="11" t="s">
        <v>38</v>
      </c>
      <c r="G569" s="1" t="s">
        <v>67</v>
      </c>
      <c r="H569" s="11" t="s">
        <v>16</v>
      </c>
      <c r="I569" s="1" t="s">
        <v>17</v>
      </c>
      <c r="J569" s="1">
        <v>228</v>
      </c>
      <c r="K569" s="1">
        <v>6</v>
      </c>
      <c r="L569" s="1" t="s">
        <v>30</v>
      </c>
      <c r="M569" s="1" t="s">
        <v>32</v>
      </c>
      <c r="N569" s="1" t="s">
        <v>36</v>
      </c>
      <c r="O569" s="1" t="s">
        <v>37</v>
      </c>
      <c r="P569" s="6">
        <v>45170</v>
      </c>
      <c r="Q569" s="10">
        <v>8.2638888888888887E-2</v>
      </c>
    </row>
    <row r="570" spans="1:17" x14ac:dyDescent="0.35">
      <c r="A570" s="1">
        <v>1569</v>
      </c>
      <c r="B570" s="1" t="s">
        <v>686</v>
      </c>
      <c r="C570" s="1" t="s">
        <v>167</v>
      </c>
      <c r="D570" s="6">
        <v>45171</v>
      </c>
      <c r="E570" s="9">
        <v>0.13750000000000001</v>
      </c>
      <c r="F570" s="11" t="s">
        <v>14</v>
      </c>
      <c r="G570" s="1" t="s">
        <v>104</v>
      </c>
      <c r="H570" s="11" t="s">
        <v>23</v>
      </c>
      <c r="I570" s="1" t="s">
        <v>47</v>
      </c>
      <c r="J570" s="1">
        <v>230</v>
      </c>
      <c r="K570" s="1">
        <v>14</v>
      </c>
      <c r="L570" s="1" t="s">
        <v>25</v>
      </c>
      <c r="M570" s="1" t="s">
        <v>19</v>
      </c>
      <c r="N570" s="1" t="s">
        <v>27</v>
      </c>
      <c r="O570" s="1" t="s">
        <v>41</v>
      </c>
      <c r="P570" s="6">
        <v>45170</v>
      </c>
      <c r="Q570" s="10">
        <v>0.45208333333333334</v>
      </c>
    </row>
    <row r="571" spans="1:17" x14ac:dyDescent="0.35">
      <c r="A571" s="1">
        <v>1570</v>
      </c>
      <c r="B571" s="1" t="s">
        <v>687</v>
      </c>
      <c r="C571" s="1" t="s">
        <v>154</v>
      </c>
      <c r="D571" s="6">
        <v>45174</v>
      </c>
      <c r="E571" s="9">
        <v>0.43819444444444444</v>
      </c>
      <c r="F571" s="11" t="s">
        <v>38</v>
      </c>
      <c r="G571" s="1" t="s">
        <v>80</v>
      </c>
      <c r="H571" s="11" t="s">
        <v>34</v>
      </c>
      <c r="I571" s="1" t="s">
        <v>47</v>
      </c>
      <c r="J571" s="1">
        <v>81</v>
      </c>
      <c r="K571" s="1">
        <v>4</v>
      </c>
      <c r="L571" s="1" t="s">
        <v>18</v>
      </c>
      <c r="M571" s="1" t="s">
        <v>32</v>
      </c>
      <c r="N571" s="1" t="s">
        <v>36</v>
      </c>
      <c r="O571" s="1" t="s">
        <v>37</v>
      </c>
      <c r="P571" s="6">
        <v>45170</v>
      </c>
      <c r="Q571" s="10">
        <v>0.17430555555555555</v>
      </c>
    </row>
    <row r="572" spans="1:17" x14ac:dyDescent="0.35">
      <c r="A572" s="1">
        <v>1571</v>
      </c>
      <c r="B572" s="1" t="s">
        <v>688</v>
      </c>
      <c r="C572" s="1" t="s">
        <v>156</v>
      </c>
      <c r="D572" s="6">
        <v>45172</v>
      </c>
      <c r="E572" s="9">
        <v>0.10972222222222222</v>
      </c>
      <c r="F572" s="11" t="s">
        <v>14</v>
      </c>
      <c r="G572" s="1" t="s">
        <v>48</v>
      </c>
      <c r="H572" s="11" t="s">
        <v>34</v>
      </c>
      <c r="I572" s="1" t="s">
        <v>47</v>
      </c>
      <c r="J572" s="1">
        <v>208</v>
      </c>
      <c r="K572" s="1">
        <v>7</v>
      </c>
      <c r="L572" s="1" t="s">
        <v>25</v>
      </c>
      <c r="M572" s="1" t="s">
        <v>26</v>
      </c>
      <c r="N572" s="1" t="s">
        <v>20</v>
      </c>
      <c r="O572" s="1" t="s">
        <v>37</v>
      </c>
      <c r="P572" s="6">
        <v>45170</v>
      </c>
      <c r="Q572" s="10">
        <v>0.15972222222222221</v>
      </c>
    </row>
    <row r="573" spans="1:17" x14ac:dyDescent="0.35">
      <c r="A573" s="1">
        <v>1572</v>
      </c>
      <c r="B573" s="1" t="s">
        <v>689</v>
      </c>
      <c r="C573" s="1" t="s">
        <v>154</v>
      </c>
      <c r="D573" s="6">
        <v>45172</v>
      </c>
      <c r="E573" s="9">
        <v>0.37916666666666665</v>
      </c>
      <c r="F573" s="11" t="s">
        <v>14</v>
      </c>
      <c r="G573" s="1" t="s">
        <v>130</v>
      </c>
      <c r="H573" s="11" t="s">
        <v>34</v>
      </c>
      <c r="I573" s="1" t="s">
        <v>35</v>
      </c>
      <c r="J573" s="1">
        <v>114</v>
      </c>
      <c r="K573" s="1">
        <v>1</v>
      </c>
      <c r="L573" s="1" t="s">
        <v>18</v>
      </c>
      <c r="M573" s="1" t="s">
        <v>43</v>
      </c>
      <c r="N573" s="1" t="s">
        <v>27</v>
      </c>
      <c r="O573" s="1" t="s">
        <v>37</v>
      </c>
      <c r="P573" s="6">
        <v>45170</v>
      </c>
      <c r="Q573" s="10">
        <v>0.53888888888888886</v>
      </c>
    </row>
    <row r="574" spans="1:17" x14ac:dyDescent="0.35">
      <c r="A574" s="1">
        <v>1573</v>
      </c>
      <c r="B574" s="1" t="s">
        <v>690</v>
      </c>
      <c r="C574" s="1" t="s">
        <v>159</v>
      </c>
      <c r="D574" s="6">
        <v>45176</v>
      </c>
      <c r="E574" s="9">
        <v>0.50347222222222221</v>
      </c>
      <c r="F574" s="11" t="s">
        <v>14</v>
      </c>
      <c r="G574" s="1" t="s">
        <v>94</v>
      </c>
      <c r="H574" s="11" t="s">
        <v>23</v>
      </c>
      <c r="I574" s="1" t="s">
        <v>29</v>
      </c>
      <c r="J574" s="1">
        <v>162</v>
      </c>
      <c r="K574" s="1">
        <v>20</v>
      </c>
      <c r="L574" s="1" t="s">
        <v>30</v>
      </c>
      <c r="M574" s="1" t="s">
        <v>32</v>
      </c>
      <c r="N574" s="1" t="s">
        <v>36</v>
      </c>
      <c r="O574" s="1" t="s">
        <v>21</v>
      </c>
      <c r="P574" s="6">
        <v>45170</v>
      </c>
      <c r="Q574" s="10">
        <v>0.52777777777777779</v>
      </c>
    </row>
    <row r="575" spans="1:17" x14ac:dyDescent="0.35">
      <c r="A575" s="1">
        <v>1574</v>
      </c>
      <c r="B575" s="1" t="s">
        <v>691</v>
      </c>
      <c r="C575" s="1" t="s">
        <v>150</v>
      </c>
      <c r="D575" s="6">
        <v>45174</v>
      </c>
      <c r="E575" s="9">
        <v>0.43541666666666667</v>
      </c>
      <c r="F575" s="11" t="s">
        <v>38</v>
      </c>
      <c r="G575" s="1" t="s">
        <v>94</v>
      </c>
      <c r="H575" s="11" t="s">
        <v>34</v>
      </c>
      <c r="I575" s="1" t="s">
        <v>24</v>
      </c>
      <c r="J575" s="1">
        <v>170</v>
      </c>
      <c r="K575" s="1">
        <v>8</v>
      </c>
      <c r="L575" s="1" t="s">
        <v>18</v>
      </c>
      <c r="M575" s="1" t="s">
        <v>19</v>
      </c>
      <c r="N575" s="1" t="s">
        <v>36</v>
      </c>
      <c r="O575" s="1" t="s">
        <v>41</v>
      </c>
      <c r="P575" s="6">
        <v>45170</v>
      </c>
      <c r="Q575" s="10">
        <v>0.38333333333333336</v>
      </c>
    </row>
    <row r="576" spans="1:17" x14ac:dyDescent="0.35">
      <c r="A576" s="1">
        <v>1575</v>
      </c>
      <c r="B576" s="1" t="s">
        <v>692</v>
      </c>
      <c r="C576" s="1" t="s">
        <v>159</v>
      </c>
      <c r="D576" s="6">
        <v>45172</v>
      </c>
      <c r="E576" s="9">
        <v>0.4236111111111111</v>
      </c>
      <c r="F576" s="11" t="s">
        <v>14</v>
      </c>
      <c r="G576" s="1" t="s">
        <v>112</v>
      </c>
      <c r="H576" s="11" t="s">
        <v>34</v>
      </c>
      <c r="I576" s="1" t="s">
        <v>24</v>
      </c>
      <c r="J576" s="1">
        <v>165</v>
      </c>
      <c r="K576" s="1">
        <v>6</v>
      </c>
      <c r="L576" s="1" t="s">
        <v>18</v>
      </c>
      <c r="M576" s="1" t="s">
        <v>40</v>
      </c>
      <c r="N576" s="1" t="s">
        <v>27</v>
      </c>
      <c r="O576" s="1" t="s">
        <v>21</v>
      </c>
      <c r="P576" s="6">
        <v>45170</v>
      </c>
      <c r="Q576" s="10">
        <v>0.18055555555555555</v>
      </c>
    </row>
    <row r="577" spans="1:17" x14ac:dyDescent="0.35">
      <c r="A577" s="1">
        <v>1576</v>
      </c>
      <c r="B577" s="1" t="s">
        <v>693</v>
      </c>
      <c r="C577" s="1" t="s">
        <v>150</v>
      </c>
      <c r="D577" s="6">
        <v>45171</v>
      </c>
      <c r="E577" s="9">
        <v>0.13958333333333334</v>
      </c>
      <c r="F577" s="11" t="s">
        <v>38</v>
      </c>
      <c r="G577" s="1" t="s">
        <v>53</v>
      </c>
      <c r="H577" s="11" t="s">
        <v>34</v>
      </c>
      <c r="I577" s="1" t="s">
        <v>17</v>
      </c>
      <c r="J577" s="1">
        <v>230</v>
      </c>
      <c r="K577" s="1">
        <v>25</v>
      </c>
      <c r="L577" s="1" t="s">
        <v>25</v>
      </c>
      <c r="M577" s="1" t="s">
        <v>40</v>
      </c>
      <c r="N577" s="1" t="s">
        <v>20</v>
      </c>
      <c r="O577" s="1" t="s">
        <v>21</v>
      </c>
      <c r="P577" s="6">
        <v>45170</v>
      </c>
      <c r="Q577" s="10">
        <v>0.48472222222222222</v>
      </c>
    </row>
    <row r="578" spans="1:17" x14ac:dyDescent="0.35">
      <c r="A578" s="1">
        <v>1577</v>
      </c>
      <c r="B578" s="1" t="s">
        <v>694</v>
      </c>
      <c r="C578" s="1" t="s">
        <v>154</v>
      </c>
      <c r="D578" s="6">
        <v>45174</v>
      </c>
      <c r="E578" s="9">
        <v>0.12708333333333333</v>
      </c>
      <c r="F578" s="11" t="s">
        <v>14</v>
      </c>
      <c r="G578" s="1" t="s">
        <v>45</v>
      </c>
      <c r="H578" s="11" t="s">
        <v>34</v>
      </c>
      <c r="I578" s="1" t="s">
        <v>47</v>
      </c>
      <c r="J578" s="1">
        <v>146</v>
      </c>
      <c r="K578" s="1">
        <v>28</v>
      </c>
      <c r="L578" s="1" t="s">
        <v>18</v>
      </c>
      <c r="M578" s="1" t="s">
        <v>32</v>
      </c>
      <c r="N578" s="1" t="s">
        <v>36</v>
      </c>
      <c r="O578" s="1" t="s">
        <v>41</v>
      </c>
      <c r="P578" s="6">
        <v>45170</v>
      </c>
      <c r="Q578" s="10">
        <v>5.9027777777777776E-2</v>
      </c>
    </row>
    <row r="579" spans="1:17" x14ac:dyDescent="0.35">
      <c r="A579" s="1">
        <v>1578</v>
      </c>
      <c r="B579" s="1" t="s">
        <v>695</v>
      </c>
      <c r="C579" s="1" t="s">
        <v>150</v>
      </c>
      <c r="D579" s="6">
        <v>45172</v>
      </c>
      <c r="E579" s="9">
        <v>5.347222222222222E-2</v>
      </c>
      <c r="F579" s="11" t="s">
        <v>14</v>
      </c>
      <c r="G579" s="1" t="s">
        <v>50</v>
      </c>
      <c r="H579" s="11" t="s">
        <v>23</v>
      </c>
      <c r="I579" s="1" t="s">
        <v>29</v>
      </c>
      <c r="J579" s="1">
        <v>77</v>
      </c>
      <c r="K579" s="1">
        <v>21</v>
      </c>
      <c r="L579" s="1" t="s">
        <v>25</v>
      </c>
      <c r="M579" s="1" t="s">
        <v>32</v>
      </c>
      <c r="N579" s="1" t="s">
        <v>36</v>
      </c>
      <c r="O579" s="1" t="s">
        <v>41</v>
      </c>
      <c r="P579" s="6">
        <v>45170</v>
      </c>
      <c r="Q579" s="10">
        <v>0.53611111111111109</v>
      </c>
    </row>
    <row r="580" spans="1:17" x14ac:dyDescent="0.35">
      <c r="A580" s="1">
        <v>1579</v>
      </c>
      <c r="B580" s="1" t="s">
        <v>696</v>
      </c>
      <c r="C580" s="1" t="s">
        <v>154</v>
      </c>
      <c r="D580" s="6">
        <v>45175</v>
      </c>
      <c r="E580" s="9">
        <v>0.41111111111111109</v>
      </c>
      <c r="F580" s="11" t="s">
        <v>14</v>
      </c>
      <c r="G580" s="1" t="s">
        <v>51</v>
      </c>
      <c r="H580" s="11" t="s">
        <v>23</v>
      </c>
      <c r="I580" s="1" t="s">
        <v>24</v>
      </c>
      <c r="J580" s="1">
        <v>138</v>
      </c>
      <c r="K580" s="1">
        <v>0</v>
      </c>
      <c r="L580" s="1" t="s">
        <v>30</v>
      </c>
      <c r="M580" s="1" t="s">
        <v>19</v>
      </c>
      <c r="N580" s="1" t="s">
        <v>36</v>
      </c>
      <c r="O580" s="1" t="s">
        <v>37</v>
      </c>
      <c r="P580" s="6">
        <v>45170</v>
      </c>
      <c r="Q580" s="10">
        <v>4.6527777777777779E-2</v>
      </c>
    </row>
    <row r="581" spans="1:17" x14ac:dyDescent="0.35">
      <c r="A581" s="1">
        <v>1580</v>
      </c>
      <c r="B581" s="1" t="s">
        <v>697</v>
      </c>
      <c r="C581" s="1" t="s">
        <v>156</v>
      </c>
      <c r="D581" s="6">
        <v>45177</v>
      </c>
      <c r="E581" s="9">
        <v>0.51597222222222228</v>
      </c>
      <c r="F581" s="11" t="s">
        <v>38</v>
      </c>
      <c r="G581" s="1" t="s">
        <v>109</v>
      </c>
      <c r="H581" s="11" t="s">
        <v>23</v>
      </c>
      <c r="I581" s="1" t="s">
        <v>24</v>
      </c>
      <c r="J581" s="1">
        <v>61</v>
      </c>
      <c r="K581" s="1">
        <v>6</v>
      </c>
      <c r="L581" s="1" t="s">
        <v>25</v>
      </c>
      <c r="M581" s="1" t="s">
        <v>19</v>
      </c>
      <c r="N581" s="1" t="s">
        <v>20</v>
      </c>
      <c r="O581" s="1" t="s">
        <v>37</v>
      </c>
      <c r="P581" s="6">
        <v>45170</v>
      </c>
      <c r="Q581" s="10">
        <v>6.3194444444444442E-2</v>
      </c>
    </row>
    <row r="582" spans="1:17" x14ac:dyDescent="0.35">
      <c r="A582" s="1">
        <v>1581</v>
      </c>
      <c r="B582" s="1" t="s">
        <v>698</v>
      </c>
      <c r="C582" s="1" t="s">
        <v>154</v>
      </c>
      <c r="D582" s="6">
        <v>45176</v>
      </c>
      <c r="E582" s="9">
        <v>0.34722222222222221</v>
      </c>
      <c r="F582" s="11" t="s">
        <v>14</v>
      </c>
      <c r="G582" s="1" t="s">
        <v>125</v>
      </c>
      <c r="H582" s="11" t="s">
        <v>34</v>
      </c>
      <c r="I582" s="1" t="s">
        <v>29</v>
      </c>
      <c r="J582" s="1">
        <v>76</v>
      </c>
      <c r="K582" s="1">
        <v>10</v>
      </c>
      <c r="L582" s="1" t="s">
        <v>25</v>
      </c>
      <c r="M582" s="1" t="s">
        <v>32</v>
      </c>
      <c r="N582" s="1" t="s">
        <v>20</v>
      </c>
      <c r="O582" s="1" t="s">
        <v>21</v>
      </c>
      <c r="P582" s="6">
        <v>45170</v>
      </c>
      <c r="Q582" s="10">
        <v>0.11041666666666666</v>
      </c>
    </row>
    <row r="583" spans="1:17" x14ac:dyDescent="0.35">
      <c r="A583" s="1">
        <v>1582</v>
      </c>
      <c r="B583" s="1" t="s">
        <v>699</v>
      </c>
      <c r="C583" s="1" t="s">
        <v>159</v>
      </c>
      <c r="D583" s="6">
        <v>45170</v>
      </c>
      <c r="E583" s="9">
        <v>0.17222222222222222</v>
      </c>
      <c r="F583" s="11" t="s">
        <v>14</v>
      </c>
      <c r="G583" s="1" t="s">
        <v>97</v>
      </c>
      <c r="H583" s="11" t="s">
        <v>34</v>
      </c>
      <c r="I583" s="1" t="s">
        <v>24</v>
      </c>
      <c r="J583" s="1">
        <v>217</v>
      </c>
      <c r="K583" s="1">
        <v>12</v>
      </c>
      <c r="L583" s="1" t="s">
        <v>18</v>
      </c>
      <c r="M583" s="1" t="s">
        <v>19</v>
      </c>
      <c r="N583" s="1" t="s">
        <v>20</v>
      </c>
      <c r="O583" s="1" t="s">
        <v>21</v>
      </c>
      <c r="P583" s="6">
        <v>45170</v>
      </c>
      <c r="Q583" s="10">
        <v>0.48055555555555557</v>
      </c>
    </row>
    <row r="584" spans="1:17" x14ac:dyDescent="0.35">
      <c r="A584" s="1">
        <v>1583</v>
      </c>
      <c r="B584" s="1" t="s">
        <v>700</v>
      </c>
      <c r="C584" s="1" t="s">
        <v>154</v>
      </c>
      <c r="D584" s="6">
        <v>45175</v>
      </c>
      <c r="E584" s="9">
        <v>0.42222222222222222</v>
      </c>
      <c r="F584" s="11" t="s">
        <v>14</v>
      </c>
      <c r="G584" s="1" t="s">
        <v>15</v>
      </c>
      <c r="H584" s="11" t="s">
        <v>16</v>
      </c>
      <c r="I584" s="1" t="s">
        <v>17</v>
      </c>
      <c r="J584" s="1">
        <v>168</v>
      </c>
      <c r="K584" s="1">
        <v>23</v>
      </c>
      <c r="L584" s="1" t="s">
        <v>18</v>
      </c>
      <c r="M584" s="1" t="s">
        <v>32</v>
      </c>
      <c r="N584" s="1" t="s">
        <v>20</v>
      </c>
      <c r="O584" s="1" t="s">
        <v>41</v>
      </c>
      <c r="P584" s="6">
        <v>45170</v>
      </c>
      <c r="Q584" s="10">
        <v>0.2013888888888889</v>
      </c>
    </row>
    <row r="585" spans="1:17" x14ac:dyDescent="0.35">
      <c r="A585" s="1">
        <v>1584</v>
      </c>
      <c r="B585" s="1" t="s">
        <v>701</v>
      </c>
      <c r="C585" s="1" t="s">
        <v>167</v>
      </c>
      <c r="D585" s="6">
        <v>45170</v>
      </c>
      <c r="E585" s="9">
        <v>0.16180555555555556</v>
      </c>
      <c r="F585" s="11" t="s">
        <v>38</v>
      </c>
      <c r="G585" s="1" t="s">
        <v>108</v>
      </c>
      <c r="H585" s="11" t="s">
        <v>34</v>
      </c>
      <c r="I585" s="1" t="s">
        <v>47</v>
      </c>
      <c r="J585" s="1">
        <v>239</v>
      </c>
      <c r="K585" s="1">
        <v>22</v>
      </c>
      <c r="L585" s="1" t="s">
        <v>25</v>
      </c>
      <c r="M585" s="1" t="s">
        <v>19</v>
      </c>
      <c r="N585" s="1" t="s">
        <v>36</v>
      </c>
      <c r="O585" s="1" t="s">
        <v>41</v>
      </c>
      <c r="P585" s="6">
        <v>45170</v>
      </c>
      <c r="Q585" s="10">
        <v>0.36736111111111114</v>
      </c>
    </row>
    <row r="586" spans="1:17" x14ac:dyDescent="0.35">
      <c r="A586" s="1">
        <v>1585</v>
      </c>
      <c r="B586" s="1" t="s">
        <v>702</v>
      </c>
      <c r="C586" s="1" t="s">
        <v>150</v>
      </c>
      <c r="D586" s="6">
        <v>45170</v>
      </c>
      <c r="E586" s="9">
        <v>0.36527777777777776</v>
      </c>
      <c r="F586" s="11" t="s">
        <v>38</v>
      </c>
      <c r="G586" s="1" t="s">
        <v>92</v>
      </c>
      <c r="H586" s="11" t="s">
        <v>16</v>
      </c>
      <c r="I586" s="1" t="s">
        <v>29</v>
      </c>
      <c r="J586" s="1">
        <v>66</v>
      </c>
      <c r="K586" s="1">
        <v>21</v>
      </c>
      <c r="L586" s="1" t="s">
        <v>18</v>
      </c>
      <c r="M586" s="1" t="s">
        <v>19</v>
      </c>
      <c r="N586" s="1" t="s">
        <v>20</v>
      </c>
      <c r="O586" s="1" t="s">
        <v>21</v>
      </c>
      <c r="P586" s="6">
        <v>45170</v>
      </c>
      <c r="Q586" s="10">
        <v>0.47083333333333333</v>
      </c>
    </row>
    <row r="587" spans="1:17" x14ac:dyDescent="0.35">
      <c r="A587" s="1">
        <v>1586</v>
      </c>
      <c r="B587" s="1" t="s">
        <v>703</v>
      </c>
      <c r="C587" s="1" t="s">
        <v>156</v>
      </c>
      <c r="D587" s="6">
        <v>45176</v>
      </c>
      <c r="E587" s="9">
        <v>0.40277777777777779</v>
      </c>
      <c r="F587" s="11" t="s">
        <v>14</v>
      </c>
      <c r="G587" s="1" t="s">
        <v>87</v>
      </c>
      <c r="H587" s="11" t="s">
        <v>16</v>
      </c>
      <c r="I587" s="1" t="s">
        <v>29</v>
      </c>
      <c r="J587" s="1">
        <v>173</v>
      </c>
      <c r="K587" s="1">
        <v>12</v>
      </c>
      <c r="L587" s="1" t="s">
        <v>18</v>
      </c>
      <c r="M587" s="1" t="s">
        <v>26</v>
      </c>
      <c r="N587" s="1" t="s">
        <v>36</v>
      </c>
      <c r="O587" s="1" t="s">
        <v>41</v>
      </c>
      <c r="P587" s="6">
        <v>45170</v>
      </c>
      <c r="Q587" s="10">
        <v>5.6944444444444443E-2</v>
      </c>
    </row>
    <row r="588" spans="1:17" x14ac:dyDescent="0.35">
      <c r="A588" s="1">
        <v>1587</v>
      </c>
      <c r="B588" s="1" t="s">
        <v>704</v>
      </c>
      <c r="C588" s="1" t="s">
        <v>150</v>
      </c>
      <c r="D588" s="6">
        <v>45175</v>
      </c>
      <c r="E588" s="9">
        <v>0.49930555555555556</v>
      </c>
      <c r="F588" s="11" t="s">
        <v>38</v>
      </c>
      <c r="G588" s="1" t="s">
        <v>106</v>
      </c>
      <c r="H588" s="11" t="s">
        <v>16</v>
      </c>
      <c r="I588" s="1" t="s">
        <v>24</v>
      </c>
      <c r="J588" s="1">
        <v>178</v>
      </c>
      <c r="K588" s="1">
        <v>5</v>
      </c>
      <c r="L588" s="1" t="s">
        <v>30</v>
      </c>
      <c r="M588" s="1" t="s">
        <v>40</v>
      </c>
      <c r="N588" s="1" t="s">
        <v>36</v>
      </c>
      <c r="O588" s="1" t="s">
        <v>37</v>
      </c>
      <c r="P588" s="6">
        <v>45170</v>
      </c>
      <c r="Q588" s="10">
        <v>4.8611111111111112E-2</v>
      </c>
    </row>
    <row r="589" spans="1:17" x14ac:dyDescent="0.35">
      <c r="A589" s="1">
        <v>1588</v>
      </c>
      <c r="B589" s="1" t="s">
        <v>705</v>
      </c>
      <c r="C589" s="1" t="s">
        <v>156</v>
      </c>
      <c r="D589" s="6">
        <v>45170</v>
      </c>
      <c r="E589" s="9">
        <v>9.5138888888888884E-2</v>
      </c>
      <c r="F589" s="11" t="s">
        <v>14</v>
      </c>
      <c r="G589" s="1" t="s">
        <v>48</v>
      </c>
      <c r="H589" s="11" t="s">
        <v>23</v>
      </c>
      <c r="I589" s="1" t="s">
        <v>35</v>
      </c>
      <c r="J589" s="1">
        <v>236</v>
      </c>
      <c r="K589" s="1">
        <v>9</v>
      </c>
      <c r="L589" s="1" t="s">
        <v>30</v>
      </c>
      <c r="M589" s="1" t="s">
        <v>19</v>
      </c>
      <c r="N589" s="1" t="s">
        <v>20</v>
      </c>
      <c r="O589" s="1" t="s">
        <v>41</v>
      </c>
      <c r="P589" s="6">
        <v>45170</v>
      </c>
      <c r="Q589" s="10">
        <v>0.42083333333333334</v>
      </c>
    </row>
    <row r="590" spans="1:17" x14ac:dyDescent="0.35">
      <c r="A590" s="1">
        <v>1589</v>
      </c>
      <c r="B590" s="1" t="s">
        <v>706</v>
      </c>
      <c r="C590" s="1" t="s">
        <v>150</v>
      </c>
      <c r="D590" s="6">
        <v>45173</v>
      </c>
      <c r="E590" s="9">
        <v>0.13194444444444445</v>
      </c>
      <c r="F590" s="11" t="s">
        <v>14</v>
      </c>
      <c r="G590" s="1" t="s">
        <v>48</v>
      </c>
      <c r="H590" s="11" t="s">
        <v>23</v>
      </c>
      <c r="I590" s="1" t="s">
        <v>29</v>
      </c>
      <c r="J590" s="1">
        <v>149</v>
      </c>
      <c r="K590" s="1">
        <v>5</v>
      </c>
      <c r="L590" s="1" t="s">
        <v>25</v>
      </c>
      <c r="M590" s="1" t="s">
        <v>19</v>
      </c>
      <c r="N590" s="1" t="s">
        <v>20</v>
      </c>
      <c r="O590" s="1" t="s">
        <v>41</v>
      </c>
      <c r="P590" s="6">
        <v>45170</v>
      </c>
      <c r="Q590" s="10">
        <v>0.16319444444444445</v>
      </c>
    </row>
    <row r="591" spans="1:17" x14ac:dyDescent="0.35">
      <c r="A591" s="1">
        <v>1590</v>
      </c>
      <c r="B591" s="1" t="s">
        <v>707</v>
      </c>
      <c r="C591" s="1" t="s">
        <v>159</v>
      </c>
      <c r="D591" s="6">
        <v>45177</v>
      </c>
      <c r="E591" s="9">
        <v>0.4284722222222222</v>
      </c>
      <c r="F591" s="11" t="s">
        <v>38</v>
      </c>
      <c r="G591" s="1" t="s">
        <v>53</v>
      </c>
      <c r="H591" s="11" t="s">
        <v>16</v>
      </c>
      <c r="I591" s="1" t="s">
        <v>35</v>
      </c>
      <c r="J591" s="1">
        <v>187</v>
      </c>
      <c r="K591" s="1">
        <v>14</v>
      </c>
      <c r="L591" s="1" t="s">
        <v>30</v>
      </c>
      <c r="M591" s="1" t="s">
        <v>40</v>
      </c>
      <c r="N591" s="1" t="s">
        <v>27</v>
      </c>
      <c r="O591" s="1" t="s">
        <v>37</v>
      </c>
      <c r="P591" s="6">
        <v>45170</v>
      </c>
      <c r="Q591" s="10">
        <v>0.47986111111111113</v>
      </c>
    </row>
    <row r="592" spans="1:17" x14ac:dyDescent="0.35">
      <c r="A592" s="1">
        <v>1591</v>
      </c>
      <c r="B592" s="1" t="s">
        <v>708</v>
      </c>
      <c r="C592" s="1" t="s">
        <v>159</v>
      </c>
      <c r="D592" s="6">
        <v>45172</v>
      </c>
      <c r="E592" s="9">
        <v>0.43888888888888888</v>
      </c>
      <c r="F592" s="11" t="s">
        <v>38</v>
      </c>
      <c r="G592" s="1" t="s">
        <v>53</v>
      </c>
      <c r="H592" s="11" t="s">
        <v>34</v>
      </c>
      <c r="I592" s="1" t="s">
        <v>29</v>
      </c>
      <c r="J592" s="1">
        <v>237</v>
      </c>
      <c r="K592" s="1">
        <v>8</v>
      </c>
      <c r="L592" s="1" t="s">
        <v>18</v>
      </c>
      <c r="M592" s="1" t="s">
        <v>43</v>
      </c>
      <c r="N592" s="1" t="s">
        <v>20</v>
      </c>
      <c r="O592" s="1" t="s">
        <v>21</v>
      </c>
      <c r="P592" s="6">
        <v>45170</v>
      </c>
      <c r="Q592" s="10">
        <v>0.39097222222222222</v>
      </c>
    </row>
    <row r="593" spans="1:17" x14ac:dyDescent="0.35">
      <c r="A593" s="1">
        <v>1592</v>
      </c>
      <c r="B593" s="1" t="s">
        <v>709</v>
      </c>
      <c r="C593" s="1" t="s">
        <v>150</v>
      </c>
      <c r="D593" s="6">
        <v>45175</v>
      </c>
      <c r="E593" s="9">
        <v>0.19375000000000001</v>
      </c>
      <c r="F593" s="11" t="s">
        <v>38</v>
      </c>
      <c r="G593" s="1" t="s">
        <v>95</v>
      </c>
      <c r="H593" s="11" t="s">
        <v>34</v>
      </c>
      <c r="I593" s="1" t="s">
        <v>24</v>
      </c>
      <c r="J593" s="1">
        <v>159</v>
      </c>
      <c r="K593" s="1">
        <v>14</v>
      </c>
      <c r="L593" s="1" t="s">
        <v>18</v>
      </c>
      <c r="M593" s="1" t="s">
        <v>26</v>
      </c>
      <c r="N593" s="1" t="s">
        <v>27</v>
      </c>
      <c r="O593" s="1" t="s">
        <v>37</v>
      </c>
      <c r="P593" s="6">
        <v>45170</v>
      </c>
      <c r="Q593" s="10">
        <v>0.17083333333333334</v>
      </c>
    </row>
    <row r="594" spans="1:17" x14ac:dyDescent="0.35">
      <c r="A594" s="1">
        <v>1593</v>
      </c>
      <c r="B594" s="1" t="s">
        <v>710</v>
      </c>
      <c r="C594" s="1" t="s">
        <v>159</v>
      </c>
      <c r="D594" s="6">
        <v>45170</v>
      </c>
      <c r="E594" s="9">
        <v>0.5</v>
      </c>
      <c r="F594" s="11" t="s">
        <v>38</v>
      </c>
      <c r="G594" s="1" t="s">
        <v>42</v>
      </c>
      <c r="H594" s="11" t="s">
        <v>16</v>
      </c>
      <c r="I594" s="1" t="s">
        <v>29</v>
      </c>
      <c r="J594" s="1">
        <v>187</v>
      </c>
      <c r="K594" s="1">
        <v>9</v>
      </c>
      <c r="L594" s="1" t="s">
        <v>25</v>
      </c>
      <c r="M594" s="1" t="s">
        <v>32</v>
      </c>
      <c r="N594" s="1" t="s">
        <v>36</v>
      </c>
      <c r="O594" s="1" t="s">
        <v>37</v>
      </c>
      <c r="P594" s="6">
        <v>45170</v>
      </c>
      <c r="Q594" s="10">
        <v>0.18680555555555556</v>
      </c>
    </row>
    <row r="595" spans="1:17" x14ac:dyDescent="0.35">
      <c r="A595" s="1">
        <v>1594</v>
      </c>
      <c r="B595" s="1" t="s">
        <v>711</v>
      </c>
      <c r="C595" s="1" t="s">
        <v>154</v>
      </c>
      <c r="D595" s="6">
        <v>45172</v>
      </c>
      <c r="E595" s="9">
        <v>0.39652777777777776</v>
      </c>
      <c r="F595" s="11" t="s">
        <v>14</v>
      </c>
      <c r="G595" s="1" t="s">
        <v>114</v>
      </c>
      <c r="H595" s="11" t="s">
        <v>16</v>
      </c>
      <c r="I595" s="1" t="s">
        <v>24</v>
      </c>
      <c r="J595" s="1">
        <v>169</v>
      </c>
      <c r="K595" s="1">
        <v>20</v>
      </c>
      <c r="L595" s="1" t="s">
        <v>18</v>
      </c>
      <c r="M595" s="1" t="s">
        <v>32</v>
      </c>
      <c r="N595" s="1" t="s">
        <v>27</v>
      </c>
      <c r="O595" s="1" t="s">
        <v>37</v>
      </c>
      <c r="P595" s="6">
        <v>45170</v>
      </c>
      <c r="Q595" s="10">
        <v>5.347222222222222E-2</v>
      </c>
    </row>
    <row r="596" spans="1:17" x14ac:dyDescent="0.35">
      <c r="A596" s="1">
        <v>1595</v>
      </c>
      <c r="B596" s="1" t="s">
        <v>712</v>
      </c>
      <c r="C596" s="1" t="s">
        <v>167</v>
      </c>
      <c r="D596" s="6">
        <v>45174</v>
      </c>
      <c r="E596" s="9">
        <v>0.44722222222222224</v>
      </c>
      <c r="F596" s="11" t="s">
        <v>14</v>
      </c>
      <c r="G596" s="1" t="s">
        <v>102</v>
      </c>
      <c r="H596" s="11" t="s">
        <v>34</v>
      </c>
      <c r="I596" s="1" t="s">
        <v>29</v>
      </c>
      <c r="J596" s="1">
        <v>135</v>
      </c>
      <c r="K596" s="1">
        <v>27</v>
      </c>
      <c r="L596" s="1" t="s">
        <v>18</v>
      </c>
      <c r="M596" s="1" t="s">
        <v>40</v>
      </c>
      <c r="N596" s="1" t="s">
        <v>20</v>
      </c>
      <c r="O596" s="1" t="s">
        <v>21</v>
      </c>
      <c r="P596" s="6">
        <v>45170</v>
      </c>
      <c r="Q596" s="10">
        <v>0.48541666666666666</v>
      </c>
    </row>
    <row r="597" spans="1:17" x14ac:dyDescent="0.35">
      <c r="A597" s="1">
        <v>1596</v>
      </c>
      <c r="B597" s="1" t="s">
        <v>442</v>
      </c>
      <c r="C597" s="1" t="s">
        <v>150</v>
      </c>
      <c r="D597" s="6">
        <v>45171</v>
      </c>
      <c r="E597" s="9">
        <v>0.13541666666666666</v>
      </c>
      <c r="F597" s="11" t="s">
        <v>38</v>
      </c>
      <c r="G597" s="1" t="s">
        <v>137</v>
      </c>
      <c r="H597" s="11" t="s">
        <v>34</v>
      </c>
      <c r="I597" s="1" t="s">
        <v>29</v>
      </c>
      <c r="J597" s="1">
        <v>198</v>
      </c>
      <c r="K597" s="1">
        <v>19</v>
      </c>
      <c r="L597" s="1" t="s">
        <v>25</v>
      </c>
      <c r="M597" s="1" t="s">
        <v>43</v>
      </c>
      <c r="N597" s="1" t="s">
        <v>20</v>
      </c>
      <c r="O597" s="1" t="s">
        <v>41</v>
      </c>
      <c r="P597" s="6">
        <v>45170</v>
      </c>
      <c r="Q597" s="10">
        <v>0.34583333333333333</v>
      </c>
    </row>
    <row r="598" spans="1:17" x14ac:dyDescent="0.35">
      <c r="A598" s="1">
        <v>1597</v>
      </c>
      <c r="B598" s="1" t="s">
        <v>542</v>
      </c>
      <c r="C598" s="1" t="s">
        <v>154</v>
      </c>
      <c r="D598" s="6">
        <v>45171</v>
      </c>
      <c r="E598" s="9">
        <v>0.43472222222222223</v>
      </c>
      <c r="F598" s="11" t="s">
        <v>38</v>
      </c>
      <c r="G598" s="1" t="s">
        <v>74</v>
      </c>
      <c r="H598" s="11" t="s">
        <v>23</v>
      </c>
      <c r="I598" s="1" t="s">
        <v>47</v>
      </c>
      <c r="J598" s="1">
        <v>186</v>
      </c>
      <c r="K598" s="1">
        <v>13</v>
      </c>
      <c r="L598" s="1" t="s">
        <v>25</v>
      </c>
      <c r="M598" s="1" t="s">
        <v>43</v>
      </c>
      <c r="N598" s="1" t="s">
        <v>27</v>
      </c>
      <c r="O598" s="1" t="s">
        <v>21</v>
      </c>
      <c r="P598" s="6">
        <v>45170</v>
      </c>
      <c r="Q598" s="10">
        <v>6.458333333333334E-2</v>
      </c>
    </row>
    <row r="599" spans="1:17" x14ac:dyDescent="0.35">
      <c r="A599" s="1">
        <v>1598</v>
      </c>
      <c r="B599" s="1" t="s">
        <v>539</v>
      </c>
      <c r="C599" s="1" t="s">
        <v>154</v>
      </c>
      <c r="D599" s="6">
        <v>45175</v>
      </c>
      <c r="E599" s="9">
        <v>0.12430555555555556</v>
      </c>
      <c r="F599" s="11" t="s">
        <v>38</v>
      </c>
      <c r="G599" s="1" t="s">
        <v>55</v>
      </c>
      <c r="H599" s="11" t="s">
        <v>23</v>
      </c>
      <c r="I599" s="1" t="s">
        <v>29</v>
      </c>
      <c r="J599" s="1">
        <v>173</v>
      </c>
      <c r="K599" s="1">
        <v>16</v>
      </c>
      <c r="L599" s="1" t="s">
        <v>18</v>
      </c>
      <c r="M599" s="1" t="s">
        <v>26</v>
      </c>
      <c r="N599" s="1" t="s">
        <v>27</v>
      </c>
      <c r="O599" s="1" t="s">
        <v>21</v>
      </c>
      <c r="P599" s="6">
        <v>45170</v>
      </c>
      <c r="Q599" s="10">
        <v>0.17499999999999999</v>
      </c>
    </row>
    <row r="600" spans="1:17" x14ac:dyDescent="0.35">
      <c r="A600" s="1">
        <v>1599</v>
      </c>
      <c r="B600" s="1" t="s">
        <v>713</v>
      </c>
      <c r="C600" s="1" t="s">
        <v>150</v>
      </c>
      <c r="D600" s="6">
        <v>45171</v>
      </c>
      <c r="E600" s="9">
        <v>0.35416666666666669</v>
      </c>
      <c r="F600" s="11" t="s">
        <v>38</v>
      </c>
      <c r="G600" s="1" t="s">
        <v>74</v>
      </c>
      <c r="H600" s="11" t="s">
        <v>16</v>
      </c>
      <c r="I600" s="1" t="s">
        <v>35</v>
      </c>
      <c r="J600" s="1">
        <v>134</v>
      </c>
      <c r="K600" s="1">
        <v>11</v>
      </c>
      <c r="L600" s="1" t="s">
        <v>25</v>
      </c>
      <c r="M600" s="1" t="s">
        <v>43</v>
      </c>
      <c r="N600" s="1" t="s">
        <v>27</v>
      </c>
      <c r="O600" s="1" t="s">
        <v>21</v>
      </c>
      <c r="P600" s="6">
        <v>45170</v>
      </c>
      <c r="Q600" s="10">
        <v>0.10625</v>
      </c>
    </row>
    <row r="601" spans="1:17" x14ac:dyDescent="0.35">
      <c r="A601" s="1">
        <v>1600</v>
      </c>
      <c r="B601" s="1" t="s">
        <v>714</v>
      </c>
      <c r="C601" s="1" t="s">
        <v>150</v>
      </c>
      <c r="D601" s="6">
        <v>45175</v>
      </c>
      <c r="E601" s="9">
        <v>0.36805555555555558</v>
      </c>
      <c r="F601" s="11" t="s">
        <v>14</v>
      </c>
      <c r="G601" s="1" t="s">
        <v>97</v>
      </c>
      <c r="H601" s="11" t="s">
        <v>16</v>
      </c>
      <c r="I601" s="1" t="s">
        <v>47</v>
      </c>
      <c r="J601" s="1">
        <v>110</v>
      </c>
      <c r="K601" s="1">
        <v>20</v>
      </c>
      <c r="L601" s="1" t="s">
        <v>30</v>
      </c>
      <c r="M601" s="1" t="s">
        <v>32</v>
      </c>
      <c r="N601" s="1" t="s">
        <v>27</v>
      </c>
      <c r="O601" s="1" t="s">
        <v>21</v>
      </c>
      <c r="P601" s="6">
        <v>45170</v>
      </c>
      <c r="Q601" s="10">
        <v>0.17708333333333334</v>
      </c>
    </row>
    <row r="602" spans="1:17" x14ac:dyDescent="0.35">
      <c r="A602" s="1">
        <v>1601</v>
      </c>
      <c r="B602" s="1" t="s">
        <v>715</v>
      </c>
      <c r="C602" s="1" t="s">
        <v>156</v>
      </c>
      <c r="D602" s="6">
        <v>45170</v>
      </c>
      <c r="E602" s="9">
        <v>0.19513888888888889</v>
      </c>
      <c r="F602" s="11" t="s">
        <v>38</v>
      </c>
      <c r="G602" s="1" t="s">
        <v>48</v>
      </c>
      <c r="H602" s="11" t="s">
        <v>16</v>
      </c>
      <c r="I602" s="1" t="s">
        <v>17</v>
      </c>
      <c r="J602" s="1">
        <v>72</v>
      </c>
      <c r="K602" s="1">
        <v>16</v>
      </c>
      <c r="L602" s="1" t="s">
        <v>18</v>
      </c>
      <c r="M602" s="1" t="s">
        <v>26</v>
      </c>
      <c r="N602" s="1" t="s">
        <v>20</v>
      </c>
      <c r="O602" s="1" t="s">
        <v>21</v>
      </c>
      <c r="P602" s="6">
        <v>45170</v>
      </c>
      <c r="Q602" s="10">
        <v>0.21805555555555556</v>
      </c>
    </row>
    <row r="603" spans="1:17" x14ac:dyDescent="0.35">
      <c r="A603" s="1">
        <v>1602</v>
      </c>
      <c r="B603" s="1" t="s">
        <v>716</v>
      </c>
      <c r="C603" s="1" t="s">
        <v>159</v>
      </c>
      <c r="D603" s="6">
        <v>45175</v>
      </c>
      <c r="E603" s="9">
        <v>0.37986111111111109</v>
      </c>
      <c r="F603" s="11" t="s">
        <v>38</v>
      </c>
      <c r="G603" s="1" t="s">
        <v>94</v>
      </c>
      <c r="H603" s="11" t="s">
        <v>16</v>
      </c>
      <c r="I603" s="1" t="s">
        <v>35</v>
      </c>
      <c r="J603" s="1">
        <v>60</v>
      </c>
      <c r="K603" s="1">
        <v>18</v>
      </c>
      <c r="L603" s="1" t="s">
        <v>30</v>
      </c>
      <c r="M603" s="1" t="s">
        <v>40</v>
      </c>
      <c r="N603" s="1" t="s">
        <v>36</v>
      </c>
      <c r="O603" s="1" t="s">
        <v>41</v>
      </c>
      <c r="P603" s="6">
        <v>45170</v>
      </c>
      <c r="Q603" s="10">
        <v>0.17083333333333334</v>
      </c>
    </row>
    <row r="604" spans="1:17" x14ac:dyDescent="0.35">
      <c r="A604" s="1">
        <v>1603</v>
      </c>
      <c r="B604" s="1" t="s">
        <v>717</v>
      </c>
      <c r="C604" s="1" t="s">
        <v>167</v>
      </c>
      <c r="D604" s="6">
        <v>45172</v>
      </c>
      <c r="E604" s="9">
        <v>0.36041666666666666</v>
      </c>
      <c r="F604" s="11" t="s">
        <v>14</v>
      </c>
      <c r="G604" s="1" t="s">
        <v>90</v>
      </c>
      <c r="H604" s="11" t="s">
        <v>34</v>
      </c>
      <c r="I604" s="1" t="s">
        <v>24</v>
      </c>
      <c r="J604" s="1">
        <v>226</v>
      </c>
      <c r="K604" s="1">
        <v>0</v>
      </c>
      <c r="L604" s="1" t="s">
        <v>18</v>
      </c>
      <c r="M604" s="1" t="s">
        <v>40</v>
      </c>
      <c r="N604" s="1" t="s">
        <v>20</v>
      </c>
      <c r="O604" s="1" t="s">
        <v>41</v>
      </c>
      <c r="P604" s="6">
        <v>45170</v>
      </c>
      <c r="Q604" s="10">
        <v>0.4375</v>
      </c>
    </row>
    <row r="605" spans="1:17" x14ac:dyDescent="0.35">
      <c r="A605" s="1">
        <v>1604</v>
      </c>
      <c r="B605" s="1" t="s">
        <v>718</v>
      </c>
      <c r="C605" s="1" t="s">
        <v>150</v>
      </c>
      <c r="D605" s="6">
        <v>45171</v>
      </c>
      <c r="E605" s="9">
        <v>0.16388888888888889</v>
      </c>
      <c r="F605" s="11" t="s">
        <v>14</v>
      </c>
      <c r="G605" s="1" t="s">
        <v>137</v>
      </c>
      <c r="H605" s="11" t="s">
        <v>23</v>
      </c>
      <c r="I605" s="1" t="s">
        <v>24</v>
      </c>
      <c r="J605" s="1">
        <v>210</v>
      </c>
      <c r="K605" s="1">
        <v>11</v>
      </c>
      <c r="L605" s="1" t="s">
        <v>18</v>
      </c>
      <c r="M605" s="1" t="s">
        <v>19</v>
      </c>
      <c r="N605" s="1" t="s">
        <v>27</v>
      </c>
      <c r="O605" s="1" t="s">
        <v>21</v>
      </c>
      <c r="P605" s="6">
        <v>45170</v>
      </c>
      <c r="Q605" s="10">
        <v>0.19791666666666666</v>
      </c>
    </row>
    <row r="606" spans="1:17" x14ac:dyDescent="0.35">
      <c r="A606" s="1">
        <v>1605</v>
      </c>
      <c r="B606" s="1" t="s">
        <v>719</v>
      </c>
      <c r="C606" s="1" t="s">
        <v>167</v>
      </c>
      <c r="D606" s="6">
        <v>45172</v>
      </c>
      <c r="E606" s="9">
        <v>0.3888888888888889</v>
      </c>
      <c r="F606" s="11" t="s">
        <v>14</v>
      </c>
      <c r="G606" s="1" t="s">
        <v>113</v>
      </c>
      <c r="H606" s="11" t="s">
        <v>34</v>
      </c>
      <c r="I606" s="1" t="s">
        <v>17</v>
      </c>
      <c r="J606" s="1">
        <v>119</v>
      </c>
      <c r="K606" s="1">
        <v>14</v>
      </c>
      <c r="L606" s="1" t="s">
        <v>25</v>
      </c>
      <c r="M606" s="1" t="s">
        <v>43</v>
      </c>
      <c r="N606" s="1" t="s">
        <v>36</v>
      </c>
      <c r="O606" s="1" t="s">
        <v>21</v>
      </c>
      <c r="P606" s="6">
        <v>45170</v>
      </c>
      <c r="Q606" s="10">
        <v>0.3972222222222222</v>
      </c>
    </row>
    <row r="607" spans="1:17" x14ac:dyDescent="0.35">
      <c r="A607" s="1">
        <v>1606</v>
      </c>
      <c r="B607" s="1" t="s">
        <v>720</v>
      </c>
      <c r="C607" s="1" t="s">
        <v>167</v>
      </c>
      <c r="D607" s="6">
        <v>45170</v>
      </c>
      <c r="E607" s="9">
        <v>8.6805555555555552E-2</v>
      </c>
      <c r="F607" s="11" t="s">
        <v>38</v>
      </c>
      <c r="G607" s="1" t="s">
        <v>102</v>
      </c>
      <c r="H607" s="11" t="s">
        <v>23</v>
      </c>
      <c r="I607" s="1" t="s">
        <v>35</v>
      </c>
      <c r="J607" s="1">
        <v>234</v>
      </c>
      <c r="K607" s="1">
        <v>28</v>
      </c>
      <c r="L607" s="1" t="s">
        <v>30</v>
      </c>
      <c r="M607" s="1" t="s">
        <v>26</v>
      </c>
      <c r="N607" s="1" t="s">
        <v>36</v>
      </c>
      <c r="O607" s="1" t="s">
        <v>41</v>
      </c>
      <c r="P607" s="6">
        <v>45170</v>
      </c>
      <c r="Q607" s="10">
        <v>0.3923611111111111</v>
      </c>
    </row>
    <row r="608" spans="1:17" x14ac:dyDescent="0.35">
      <c r="A608" s="1">
        <v>1607</v>
      </c>
      <c r="B608" s="1" t="s">
        <v>721</v>
      </c>
      <c r="C608" s="1" t="s">
        <v>150</v>
      </c>
      <c r="D608" s="6">
        <v>45177</v>
      </c>
      <c r="E608" s="9">
        <v>5.1388888888888887E-2</v>
      </c>
      <c r="F608" s="11" t="s">
        <v>14</v>
      </c>
      <c r="G608" s="1" t="s">
        <v>89</v>
      </c>
      <c r="H608" s="11" t="s">
        <v>16</v>
      </c>
      <c r="I608" s="1" t="s">
        <v>47</v>
      </c>
      <c r="J608" s="1">
        <v>61</v>
      </c>
      <c r="K608" s="1">
        <v>27</v>
      </c>
      <c r="L608" s="1" t="s">
        <v>18</v>
      </c>
      <c r="M608" s="1" t="s">
        <v>40</v>
      </c>
      <c r="N608" s="1" t="s">
        <v>20</v>
      </c>
      <c r="O608" s="1" t="s">
        <v>41</v>
      </c>
      <c r="P608" s="6">
        <v>45170</v>
      </c>
      <c r="Q608" s="10">
        <v>0.39583333333333331</v>
      </c>
    </row>
    <row r="609" spans="1:17" x14ac:dyDescent="0.35">
      <c r="A609" s="1">
        <v>1608</v>
      </c>
      <c r="B609" s="1" t="s">
        <v>722</v>
      </c>
      <c r="C609" s="1" t="s">
        <v>167</v>
      </c>
      <c r="D609" s="6">
        <v>45172</v>
      </c>
      <c r="E609" s="9">
        <v>0.36944444444444446</v>
      </c>
      <c r="F609" s="11" t="s">
        <v>38</v>
      </c>
      <c r="G609" s="1" t="s">
        <v>132</v>
      </c>
      <c r="H609" s="11" t="s">
        <v>34</v>
      </c>
      <c r="I609" s="1" t="s">
        <v>29</v>
      </c>
      <c r="J609" s="1">
        <v>119</v>
      </c>
      <c r="K609" s="1">
        <v>2</v>
      </c>
      <c r="L609" s="1" t="s">
        <v>18</v>
      </c>
      <c r="M609" s="1" t="s">
        <v>19</v>
      </c>
      <c r="N609" s="1" t="s">
        <v>27</v>
      </c>
      <c r="O609" s="1" t="s">
        <v>21</v>
      </c>
      <c r="P609" s="6">
        <v>45170</v>
      </c>
      <c r="Q609" s="10">
        <v>0.12777777777777777</v>
      </c>
    </row>
    <row r="610" spans="1:17" x14ac:dyDescent="0.35">
      <c r="A610" s="1">
        <v>1609</v>
      </c>
      <c r="B610" s="1" t="s">
        <v>723</v>
      </c>
      <c r="C610" s="1" t="s">
        <v>156</v>
      </c>
      <c r="D610" s="6">
        <v>45170</v>
      </c>
      <c r="E610" s="9">
        <v>0.4597222222222222</v>
      </c>
      <c r="F610" s="11" t="s">
        <v>38</v>
      </c>
      <c r="G610" s="1" t="s">
        <v>101</v>
      </c>
      <c r="H610" s="11" t="s">
        <v>16</v>
      </c>
      <c r="I610" s="1" t="s">
        <v>47</v>
      </c>
      <c r="J610" s="1">
        <v>114</v>
      </c>
      <c r="K610" s="1">
        <v>15</v>
      </c>
      <c r="L610" s="1" t="s">
        <v>30</v>
      </c>
      <c r="M610" s="1" t="s">
        <v>26</v>
      </c>
      <c r="N610" s="1" t="s">
        <v>27</v>
      </c>
      <c r="O610" s="1" t="s">
        <v>37</v>
      </c>
      <c r="P610" s="6">
        <v>45170</v>
      </c>
      <c r="Q610" s="10">
        <v>0.11805555555555555</v>
      </c>
    </row>
    <row r="611" spans="1:17" x14ac:dyDescent="0.35">
      <c r="A611" s="1">
        <v>1610</v>
      </c>
      <c r="B611" s="1" t="s">
        <v>724</v>
      </c>
      <c r="C611" s="1" t="s">
        <v>167</v>
      </c>
      <c r="D611" s="6">
        <v>45176</v>
      </c>
      <c r="E611" s="9">
        <v>0.12777777777777777</v>
      </c>
      <c r="F611" s="11" t="s">
        <v>38</v>
      </c>
      <c r="G611" s="1" t="s">
        <v>133</v>
      </c>
      <c r="H611" s="11" t="s">
        <v>23</v>
      </c>
      <c r="I611" s="1" t="s">
        <v>47</v>
      </c>
      <c r="J611" s="1">
        <v>163</v>
      </c>
      <c r="K611" s="1">
        <v>19</v>
      </c>
      <c r="L611" s="1" t="s">
        <v>30</v>
      </c>
      <c r="M611" s="1" t="s">
        <v>19</v>
      </c>
      <c r="N611" s="1" t="s">
        <v>20</v>
      </c>
      <c r="O611" s="1" t="s">
        <v>41</v>
      </c>
      <c r="P611" s="6">
        <v>45170</v>
      </c>
      <c r="Q611" s="10">
        <v>0.41041666666666665</v>
      </c>
    </row>
    <row r="612" spans="1:17" x14ac:dyDescent="0.35">
      <c r="A612" s="1">
        <v>1611</v>
      </c>
      <c r="B612" s="1" t="s">
        <v>725</v>
      </c>
      <c r="C612" s="1" t="s">
        <v>156</v>
      </c>
      <c r="D612" s="6">
        <v>45170</v>
      </c>
      <c r="E612" s="9">
        <v>7.1527777777777773E-2</v>
      </c>
      <c r="F612" s="11" t="s">
        <v>14</v>
      </c>
      <c r="G612" s="1" t="s">
        <v>108</v>
      </c>
      <c r="H612" s="11" t="s">
        <v>23</v>
      </c>
      <c r="I612" s="1" t="s">
        <v>35</v>
      </c>
      <c r="J612" s="1">
        <v>180</v>
      </c>
      <c r="K612" s="1">
        <v>5</v>
      </c>
      <c r="L612" s="1" t="s">
        <v>25</v>
      </c>
      <c r="M612" s="1" t="s">
        <v>19</v>
      </c>
      <c r="N612" s="1" t="s">
        <v>36</v>
      </c>
      <c r="O612" s="1" t="s">
        <v>41</v>
      </c>
      <c r="P612" s="6">
        <v>45170</v>
      </c>
      <c r="Q612" s="10">
        <v>0.18472222222222223</v>
      </c>
    </row>
    <row r="613" spans="1:17" x14ac:dyDescent="0.35">
      <c r="A613" s="1">
        <v>1612</v>
      </c>
      <c r="B613" s="1" t="s">
        <v>726</v>
      </c>
      <c r="C613" s="1" t="s">
        <v>150</v>
      </c>
      <c r="D613" s="6">
        <v>45174</v>
      </c>
      <c r="E613" s="9">
        <v>0.35416666666666669</v>
      </c>
      <c r="F613" s="11" t="s">
        <v>38</v>
      </c>
      <c r="G613" s="1" t="s">
        <v>78</v>
      </c>
      <c r="H613" s="11" t="s">
        <v>23</v>
      </c>
      <c r="I613" s="1" t="s">
        <v>29</v>
      </c>
      <c r="J613" s="1">
        <v>126</v>
      </c>
      <c r="K613" s="1">
        <v>3</v>
      </c>
      <c r="L613" s="1" t="s">
        <v>25</v>
      </c>
      <c r="M613" s="1" t="s">
        <v>40</v>
      </c>
      <c r="N613" s="1" t="s">
        <v>27</v>
      </c>
      <c r="O613" s="1" t="s">
        <v>41</v>
      </c>
      <c r="P613" s="6">
        <v>45170</v>
      </c>
      <c r="Q613" s="10">
        <v>0.41944444444444445</v>
      </c>
    </row>
    <row r="614" spans="1:17" x14ac:dyDescent="0.35">
      <c r="A614" s="1">
        <v>1613</v>
      </c>
      <c r="B614" s="1" t="s">
        <v>727</v>
      </c>
      <c r="C614" s="1" t="s">
        <v>167</v>
      </c>
      <c r="D614" s="6">
        <v>45174</v>
      </c>
      <c r="E614" s="9">
        <v>0.41388888888888886</v>
      </c>
      <c r="F614" s="11" t="s">
        <v>14</v>
      </c>
      <c r="G614" s="1" t="s">
        <v>58</v>
      </c>
      <c r="H614" s="11" t="s">
        <v>23</v>
      </c>
      <c r="I614" s="1" t="s">
        <v>24</v>
      </c>
      <c r="J614" s="1">
        <v>135</v>
      </c>
      <c r="K614" s="1">
        <v>26</v>
      </c>
      <c r="L614" s="1" t="s">
        <v>18</v>
      </c>
      <c r="M614" s="1" t="s">
        <v>19</v>
      </c>
      <c r="N614" s="1" t="s">
        <v>36</v>
      </c>
      <c r="O614" s="1" t="s">
        <v>21</v>
      </c>
      <c r="P614" s="6">
        <v>45170</v>
      </c>
      <c r="Q614" s="10">
        <v>0.40347222222222223</v>
      </c>
    </row>
    <row r="615" spans="1:17" x14ac:dyDescent="0.35">
      <c r="A615" s="1">
        <v>1614</v>
      </c>
      <c r="B615" s="1" t="s">
        <v>728</v>
      </c>
      <c r="C615" s="1" t="s">
        <v>154</v>
      </c>
      <c r="D615" s="6">
        <v>45175</v>
      </c>
      <c r="E615" s="9">
        <v>0.19791666666666666</v>
      </c>
      <c r="F615" s="11" t="s">
        <v>14</v>
      </c>
      <c r="G615" s="1" t="s">
        <v>96</v>
      </c>
      <c r="H615" s="11" t="s">
        <v>23</v>
      </c>
      <c r="I615" s="1" t="s">
        <v>29</v>
      </c>
      <c r="J615" s="1">
        <v>106</v>
      </c>
      <c r="K615" s="1">
        <v>28</v>
      </c>
      <c r="L615" s="1" t="s">
        <v>30</v>
      </c>
      <c r="M615" s="1" t="s">
        <v>40</v>
      </c>
      <c r="N615" s="1" t="s">
        <v>36</v>
      </c>
      <c r="O615" s="1" t="s">
        <v>41</v>
      </c>
      <c r="P615" s="6">
        <v>45170</v>
      </c>
      <c r="Q615" s="10">
        <v>0.13402777777777777</v>
      </c>
    </row>
    <row r="616" spans="1:17" x14ac:dyDescent="0.35">
      <c r="A616" s="1">
        <v>1615</v>
      </c>
      <c r="B616" s="1" t="s">
        <v>729</v>
      </c>
      <c r="C616" s="1" t="s">
        <v>150</v>
      </c>
      <c r="D616" s="6">
        <v>45172</v>
      </c>
      <c r="E616" s="9">
        <v>0.50972222222222219</v>
      </c>
      <c r="F616" s="11" t="s">
        <v>14</v>
      </c>
      <c r="G616" s="1" t="s">
        <v>110</v>
      </c>
      <c r="H616" s="11" t="s">
        <v>23</v>
      </c>
      <c r="I616" s="1" t="s">
        <v>29</v>
      </c>
      <c r="J616" s="1">
        <v>121</v>
      </c>
      <c r="K616" s="1">
        <v>5</v>
      </c>
      <c r="L616" s="1" t="s">
        <v>25</v>
      </c>
      <c r="M616" s="1" t="s">
        <v>40</v>
      </c>
      <c r="N616" s="1" t="s">
        <v>27</v>
      </c>
      <c r="O616" s="1" t="s">
        <v>21</v>
      </c>
      <c r="P616" s="6">
        <v>45170</v>
      </c>
      <c r="Q616" s="10">
        <v>7.3611111111111113E-2</v>
      </c>
    </row>
    <row r="617" spans="1:17" x14ac:dyDescent="0.35">
      <c r="A617" s="1">
        <v>1616</v>
      </c>
      <c r="B617" s="1" t="s">
        <v>730</v>
      </c>
      <c r="C617" s="1" t="s">
        <v>167</v>
      </c>
      <c r="D617" s="6">
        <v>45176</v>
      </c>
      <c r="E617" s="9">
        <v>0.18680555555555556</v>
      </c>
      <c r="F617" s="11" t="s">
        <v>38</v>
      </c>
      <c r="G617" s="1" t="s">
        <v>15</v>
      </c>
      <c r="H617" s="11" t="s">
        <v>16</v>
      </c>
      <c r="I617" s="1" t="s">
        <v>47</v>
      </c>
      <c r="J617" s="1">
        <v>129</v>
      </c>
      <c r="K617" s="1">
        <v>16</v>
      </c>
      <c r="L617" s="1" t="s">
        <v>30</v>
      </c>
      <c r="M617" s="1" t="s">
        <v>19</v>
      </c>
      <c r="N617" s="1" t="s">
        <v>27</v>
      </c>
      <c r="O617" s="1" t="s">
        <v>21</v>
      </c>
      <c r="P617" s="6">
        <v>45170</v>
      </c>
      <c r="Q617" s="10">
        <v>0.46458333333333335</v>
      </c>
    </row>
    <row r="618" spans="1:17" x14ac:dyDescent="0.35">
      <c r="A618" s="1">
        <v>1617</v>
      </c>
      <c r="B618" s="1" t="s">
        <v>731</v>
      </c>
      <c r="C618" s="1" t="s">
        <v>150</v>
      </c>
      <c r="D618" s="6">
        <v>45173</v>
      </c>
      <c r="E618" s="9">
        <v>0.19166666666666668</v>
      </c>
      <c r="F618" s="11" t="s">
        <v>38</v>
      </c>
      <c r="G618" s="1" t="s">
        <v>132</v>
      </c>
      <c r="H618" s="11" t="s">
        <v>34</v>
      </c>
      <c r="I618" s="1" t="s">
        <v>47</v>
      </c>
      <c r="J618" s="1">
        <v>174</v>
      </c>
      <c r="K618" s="1">
        <v>27</v>
      </c>
      <c r="L618" s="1" t="s">
        <v>30</v>
      </c>
      <c r="M618" s="1" t="s">
        <v>40</v>
      </c>
      <c r="N618" s="1" t="s">
        <v>27</v>
      </c>
      <c r="O618" s="1" t="s">
        <v>37</v>
      </c>
      <c r="P618" s="6">
        <v>45170</v>
      </c>
      <c r="Q618" s="10">
        <v>0.16388888888888889</v>
      </c>
    </row>
    <row r="619" spans="1:17" x14ac:dyDescent="0.35">
      <c r="A619" s="1">
        <v>1618</v>
      </c>
      <c r="B619" s="1" t="s">
        <v>732</v>
      </c>
      <c r="C619" s="1" t="s">
        <v>156</v>
      </c>
      <c r="D619" s="6">
        <v>45172</v>
      </c>
      <c r="E619" s="9">
        <v>9.8611111111111108E-2</v>
      </c>
      <c r="F619" s="11" t="s">
        <v>14</v>
      </c>
      <c r="G619" s="1" t="s">
        <v>90</v>
      </c>
      <c r="H619" s="11" t="s">
        <v>34</v>
      </c>
      <c r="I619" s="1" t="s">
        <v>24</v>
      </c>
      <c r="J619" s="1">
        <v>215</v>
      </c>
      <c r="K619" s="1">
        <v>6</v>
      </c>
      <c r="L619" s="1" t="s">
        <v>18</v>
      </c>
      <c r="M619" s="1" t="s">
        <v>26</v>
      </c>
      <c r="N619" s="1" t="s">
        <v>20</v>
      </c>
      <c r="O619" s="1" t="s">
        <v>41</v>
      </c>
      <c r="P619" s="6">
        <v>45170</v>
      </c>
      <c r="Q619" s="10">
        <v>0.1361111111111111</v>
      </c>
    </row>
    <row r="620" spans="1:17" x14ac:dyDescent="0.35">
      <c r="A620" s="1">
        <v>1619</v>
      </c>
      <c r="B620" s="1" t="s">
        <v>733</v>
      </c>
      <c r="C620" s="1" t="s">
        <v>150</v>
      </c>
      <c r="D620" s="6">
        <v>45177</v>
      </c>
      <c r="E620" s="9">
        <v>0.51180555555555551</v>
      </c>
      <c r="F620" s="11" t="s">
        <v>38</v>
      </c>
      <c r="G620" s="1" t="s">
        <v>85</v>
      </c>
      <c r="H620" s="11" t="s">
        <v>16</v>
      </c>
      <c r="I620" s="1" t="s">
        <v>47</v>
      </c>
      <c r="J620" s="1">
        <v>193</v>
      </c>
      <c r="K620" s="1">
        <v>2</v>
      </c>
      <c r="L620" s="1" t="s">
        <v>30</v>
      </c>
      <c r="M620" s="1" t="s">
        <v>40</v>
      </c>
      <c r="N620" s="1" t="s">
        <v>20</v>
      </c>
      <c r="O620" s="1" t="s">
        <v>37</v>
      </c>
      <c r="P620" s="6">
        <v>45170</v>
      </c>
      <c r="Q620" s="10">
        <v>0.37777777777777777</v>
      </c>
    </row>
    <row r="621" spans="1:17" x14ac:dyDescent="0.35">
      <c r="A621" s="1">
        <v>1620</v>
      </c>
      <c r="B621" s="1" t="s">
        <v>734</v>
      </c>
      <c r="C621" s="1" t="s">
        <v>159</v>
      </c>
      <c r="D621" s="6">
        <v>45171</v>
      </c>
      <c r="E621" s="9">
        <v>0.39305555555555555</v>
      </c>
      <c r="F621" s="11" t="s">
        <v>14</v>
      </c>
      <c r="G621" s="1" t="s">
        <v>69</v>
      </c>
      <c r="H621" s="11" t="s">
        <v>34</v>
      </c>
      <c r="I621" s="1" t="s">
        <v>47</v>
      </c>
      <c r="J621" s="1">
        <v>133</v>
      </c>
      <c r="K621" s="1">
        <v>11</v>
      </c>
      <c r="L621" s="1" t="s">
        <v>18</v>
      </c>
      <c r="M621" s="1" t="s">
        <v>19</v>
      </c>
      <c r="N621" s="1" t="s">
        <v>36</v>
      </c>
      <c r="O621" s="1" t="s">
        <v>41</v>
      </c>
      <c r="P621" s="6">
        <v>45170</v>
      </c>
      <c r="Q621" s="10">
        <v>0.1451388888888889</v>
      </c>
    </row>
    <row r="622" spans="1:17" x14ac:dyDescent="0.35">
      <c r="A622" s="1">
        <v>1621</v>
      </c>
      <c r="B622" s="1" t="s">
        <v>735</v>
      </c>
      <c r="C622" s="1" t="s">
        <v>156</v>
      </c>
      <c r="D622" s="6">
        <v>45172</v>
      </c>
      <c r="E622" s="9">
        <v>0.2076388888888889</v>
      </c>
      <c r="F622" s="11" t="s">
        <v>38</v>
      </c>
      <c r="G622" s="1" t="s">
        <v>42</v>
      </c>
      <c r="H622" s="11" t="s">
        <v>16</v>
      </c>
      <c r="I622" s="1" t="s">
        <v>29</v>
      </c>
      <c r="J622" s="1">
        <v>168</v>
      </c>
      <c r="K622" s="1">
        <v>6</v>
      </c>
      <c r="L622" s="1" t="s">
        <v>30</v>
      </c>
      <c r="M622" s="1" t="s">
        <v>40</v>
      </c>
      <c r="N622" s="1" t="s">
        <v>20</v>
      </c>
      <c r="O622" s="1" t="s">
        <v>21</v>
      </c>
      <c r="P622" s="6">
        <v>45170</v>
      </c>
      <c r="Q622" s="10">
        <v>0.50972222222222219</v>
      </c>
    </row>
    <row r="623" spans="1:17" x14ac:dyDescent="0.35">
      <c r="A623" s="1">
        <v>1622</v>
      </c>
      <c r="B623" s="1" t="s">
        <v>736</v>
      </c>
      <c r="C623" s="1" t="s">
        <v>167</v>
      </c>
      <c r="D623" s="6">
        <v>45174</v>
      </c>
      <c r="E623" s="9">
        <v>0.13333333333333333</v>
      </c>
      <c r="F623" s="11" t="s">
        <v>38</v>
      </c>
      <c r="G623" s="1" t="s">
        <v>95</v>
      </c>
      <c r="H623" s="11" t="s">
        <v>23</v>
      </c>
      <c r="I623" s="1" t="s">
        <v>24</v>
      </c>
      <c r="J623" s="1">
        <v>196</v>
      </c>
      <c r="K623" s="1">
        <v>17</v>
      </c>
      <c r="L623" s="1" t="s">
        <v>30</v>
      </c>
      <c r="M623" s="1" t="s">
        <v>40</v>
      </c>
      <c r="N623" s="1" t="s">
        <v>36</v>
      </c>
      <c r="O623" s="1" t="s">
        <v>37</v>
      </c>
      <c r="P623" s="6">
        <v>45170</v>
      </c>
      <c r="Q623" s="10">
        <v>0.40208333333333335</v>
      </c>
    </row>
    <row r="624" spans="1:17" x14ac:dyDescent="0.35">
      <c r="A624" s="1">
        <v>1623</v>
      </c>
      <c r="B624" s="1" t="s">
        <v>737</v>
      </c>
      <c r="C624" s="1" t="s">
        <v>167</v>
      </c>
      <c r="D624" s="6">
        <v>45173</v>
      </c>
      <c r="E624" s="9">
        <v>0.1701388888888889</v>
      </c>
      <c r="F624" s="11" t="s">
        <v>38</v>
      </c>
      <c r="G624" s="1" t="s">
        <v>121</v>
      </c>
      <c r="H624" s="11" t="s">
        <v>34</v>
      </c>
      <c r="I624" s="1" t="s">
        <v>24</v>
      </c>
      <c r="J624" s="1">
        <v>117</v>
      </c>
      <c r="K624" s="1">
        <v>20</v>
      </c>
      <c r="L624" s="1" t="s">
        <v>30</v>
      </c>
      <c r="M624" s="1" t="s">
        <v>43</v>
      </c>
      <c r="N624" s="1" t="s">
        <v>36</v>
      </c>
      <c r="O624" s="1" t="s">
        <v>37</v>
      </c>
      <c r="P624" s="6">
        <v>45170</v>
      </c>
      <c r="Q624" s="10">
        <v>0.48055555555555557</v>
      </c>
    </row>
    <row r="625" spans="1:17" x14ac:dyDescent="0.35">
      <c r="A625" s="1">
        <v>1624</v>
      </c>
      <c r="B625" s="1" t="s">
        <v>738</v>
      </c>
      <c r="C625" s="1" t="s">
        <v>154</v>
      </c>
      <c r="D625" s="6">
        <v>45174</v>
      </c>
      <c r="E625" s="9">
        <v>0.37638888888888888</v>
      </c>
      <c r="F625" s="11" t="s">
        <v>38</v>
      </c>
      <c r="G625" s="1" t="s">
        <v>15</v>
      </c>
      <c r="H625" s="11" t="s">
        <v>16</v>
      </c>
      <c r="I625" s="1" t="s">
        <v>17</v>
      </c>
      <c r="J625" s="1">
        <v>226</v>
      </c>
      <c r="K625" s="1">
        <v>5</v>
      </c>
      <c r="L625" s="1" t="s">
        <v>25</v>
      </c>
      <c r="M625" s="1" t="s">
        <v>26</v>
      </c>
      <c r="N625" s="1" t="s">
        <v>36</v>
      </c>
      <c r="O625" s="1" t="s">
        <v>37</v>
      </c>
      <c r="P625" s="6">
        <v>45170</v>
      </c>
      <c r="Q625" s="10">
        <v>0.47569444444444442</v>
      </c>
    </row>
    <row r="626" spans="1:17" x14ac:dyDescent="0.35">
      <c r="A626" s="1">
        <v>1625</v>
      </c>
      <c r="B626" s="1" t="s">
        <v>739</v>
      </c>
      <c r="C626" s="1" t="s">
        <v>150</v>
      </c>
      <c r="D626" s="6">
        <v>45172</v>
      </c>
      <c r="E626" s="9">
        <v>4.3055555555555555E-2</v>
      </c>
      <c r="F626" s="11" t="s">
        <v>38</v>
      </c>
      <c r="G626" s="1" t="s">
        <v>132</v>
      </c>
      <c r="H626" s="11" t="s">
        <v>34</v>
      </c>
      <c r="I626" s="1" t="s">
        <v>35</v>
      </c>
      <c r="J626" s="1">
        <v>192</v>
      </c>
      <c r="K626" s="1">
        <v>3</v>
      </c>
      <c r="L626" s="1" t="s">
        <v>18</v>
      </c>
      <c r="M626" s="1" t="s">
        <v>32</v>
      </c>
      <c r="N626" s="1" t="s">
        <v>36</v>
      </c>
      <c r="O626" s="1" t="s">
        <v>21</v>
      </c>
      <c r="P626" s="6">
        <v>45170</v>
      </c>
      <c r="Q626" s="10">
        <v>0.34305555555555556</v>
      </c>
    </row>
    <row r="627" spans="1:17" x14ac:dyDescent="0.35">
      <c r="A627" s="1">
        <v>1626</v>
      </c>
      <c r="B627" s="1" t="s">
        <v>740</v>
      </c>
      <c r="C627" s="1" t="s">
        <v>167</v>
      </c>
      <c r="D627" s="6">
        <v>45176</v>
      </c>
      <c r="E627" s="9">
        <v>7.5694444444444439E-2</v>
      </c>
      <c r="F627" s="11" t="s">
        <v>38</v>
      </c>
      <c r="G627" s="1" t="s">
        <v>125</v>
      </c>
      <c r="H627" s="11" t="s">
        <v>16</v>
      </c>
      <c r="I627" s="1" t="s">
        <v>35</v>
      </c>
      <c r="J627" s="1">
        <v>189</v>
      </c>
      <c r="K627" s="1">
        <v>26</v>
      </c>
      <c r="L627" s="1" t="s">
        <v>30</v>
      </c>
      <c r="M627" s="1" t="s">
        <v>40</v>
      </c>
      <c r="N627" s="1" t="s">
        <v>20</v>
      </c>
      <c r="O627" s="1" t="s">
        <v>41</v>
      </c>
      <c r="P627" s="6">
        <v>45170</v>
      </c>
      <c r="Q627" s="10">
        <v>0.46805555555555556</v>
      </c>
    </row>
    <row r="628" spans="1:17" x14ac:dyDescent="0.35">
      <c r="A628" s="1">
        <v>1627</v>
      </c>
      <c r="B628" s="1" t="s">
        <v>741</v>
      </c>
      <c r="C628" s="1" t="s">
        <v>150</v>
      </c>
      <c r="D628" s="6">
        <v>45172</v>
      </c>
      <c r="E628" s="9">
        <v>0.48819444444444443</v>
      </c>
      <c r="F628" s="11" t="s">
        <v>38</v>
      </c>
      <c r="G628" s="1" t="s">
        <v>62</v>
      </c>
      <c r="H628" s="11" t="s">
        <v>34</v>
      </c>
      <c r="I628" s="1" t="s">
        <v>24</v>
      </c>
      <c r="J628" s="1">
        <v>223</v>
      </c>
      <c r="K628" s="1">
        <v>19</v>
      </c>
      <c r="L628" s="1" t="s">
        <v>25</v>
      </c>
      <c r="M628" s="1" t="s">
        <v>19</v>
      </c>
      <c r="N628" s="1" t="s">
        <v>20</v>
      </c>
      <c r="O628" s="1" t="s">
        <v>21</v>
      </c>
      <c r="P628" s="6">
        <v>45170</v>
      </c>
      <c r="Q628" s="10">
        <v>0.22361111111111112</v>
      </c>
    </row>
    <row r="629" spans="1:17" x14ac:dyDescent="0.35">
      <c r="A629" s="1">
        <v>1628</v>
      </c>
      <c r="B629" s="1" t="s">
        <v>742</v>
      </c>
      <c r="C629" s="1" t="s">
        <v>159</v>
      </c>
      <c r="D629" s="6">
        <v>45174</v>
      </c>
      <c r="E629" s="9">
        <v>0.39513888888888887</v>
      </c>
      <c r="F629" s="11" t="s">
        <v>38</v>
      </c>
      <c r="G629" s="1" t="s">
        <v>72</v>
      </c>
      <c r="H629" s="11" t="s">
        <v>16</v>
      </c>
      <c r="I629" s="1" t="s">
        <v>29</v>
      </c>
      <c r="J629" s="1">
        <v>141</v>
      </c>
      <c r="K629" s="1">
        <v>13</v>
      </c>
      <c r="L629" s="1" t="s">
        <v>18</v>
      </c>
      <c r="M629" s="1" t="s">
        <v>32</v>
      </c>
      <c r="N629" s="1" t="s">
        <v>36</v>
      </c>
      <c r="O629" s="1" t="s">
        <v>37</v>
      </c>
      <c r="P629" s="6">
        <v>45170</v>
      </c>
      <c r="Q629" s="10">
        <v>0.10069444444444445</v>
      </c>
    </row>
    <row r="630" spans="1:17" x14ac:dyDescent="0.35">
      <c r="A630" s="1">
        <v>1629</v>
      </c>
      <c r="B630" s="1" t="s">
        <v>743</v>
      </c>
      <c r="C630" s="1" t="s">
        <v>150</v>
      </c>
      <c r="D630" s="6">
        <v>45175</v>
      </c>
      <c r="E630" s="9">
        <v>0.49722222222222223</v>
      </c>
      <c r="F630" s="11" t="s">
        <v>38</v>
      </c>
      <c r="G630" s="1" t="s">
        <v>113</v>
      </c>
      <c r="H630" s="11" t="s">
        <v>34</v>
      </c>
      <c r="I630" s="1" t="s">
        <v>35</v>
      </c>
      <c r="J630" s="1">
        <v>203</v>
      </c>
      <c r="K630" s="1">
        <v>27</v>
      </c>
      <c r="L630" s="1" t="s">
        <v>30</v>
      </c>
      <c r="M630" s="1" t="s">
        <v>40</v>
      </c>
      <c r="N630" s="1" t="s">
        <v>20</v>
      </c>
      <c r="O630" s="1" t="s">
        <v>37</v>
      </c>
      <c r="P630" s="6">
        <v>45170</v>
      </c>
      <c r="Q630" s="10">
        <v>0.1125</v>
      </c>
    </row>
    <row r="631" spans="1:17" x14ac:dyDescent="0.35">
      <c r="A631" s="1">
        <v>1630</v>
      </c>
      <c r="B631" s="1" t="s">
        <v>744</v>
      </c>
      <c r="C631" s="1" t="s">
        <v>159</v>
      </c>
      <c r="D631" s="6">
        <v>45173</v>
      </c>
      <c r="E631" s="9">
        <v>0.1361111111111111</v>
      </c>
      <c r="F631" s="11" t="s">
        <v>38</v>
      </c>
      <c r="G631" s="1" t="s">
        <v>81</v>
      </c>
      <c r="H631" s="11" t="s">
        <v>16</v>
      </c>
      <c r="I631" s="1" t="s">
        <v>47</v>
      </c>
      <c r="J631" s="1">
        <v>133</v>
      </c>
      <c r="K631" s="1">
        <v>16</v>
      </c>
      <c r="L631" s="1" t="s">
        <v>18</v>
      </c>
      <c r="M631" s="1" t="s">
        <v>32</v>
      </c>
      <c r="N631" s="1" t="s">
        <v>36</v>
      </c>
      <c r="O631" s="1" t="s">
        <v>21</v>
      </c>
      <c r="P631" s="6">
        <v>45170</v>
      </c>
      <c r="Q631" s="10">
        <v>0.37708333333333333</v>
      </c>
    </row>
    <row r="632" spans="1:17" x14ac:dyDescent="0.35">
      <c r="A632" s="1">
        <v>1631</v>
      </c>
      <c r="B632" s="1" t="s">
        <v>745</v>
      </c>
      <c r="C632" s="1" t="s">
        <v>154</v>
      </c>
      <c r="D632" s="6">
        <v>45172</v>
      </c>
      <c r="E632" s="9">
        <v>7.9861111111111105E-2</v>
      </c>
      <c r="F632" s="11" t="s">
        <v>14</v>
      </c>
      <c r="G632" s="1" t="s">
        <v>31</v>
      </c>
      <c r="H632" s="11" t="s">
        <v>23</v>
      </c>
      <c r="I632" s="1" t="s">
        <v>47</v>
      </c>
      <c r="J632" s="1">
        <v>116</v>
      </c>
      <c r="K632" s="1">
        <v>1</v>
      </c>
      <c r="L632" s="1" t="s">
        <v>18</v>
      </c>
      <c r="M632" s="1" t="s">
        <v>43</v>
      </c>
      <c r="N632" s="1" t="s">
        <v>20</v>
      </c>
      <c r="O632" s="1" t="s">
        <v>21</v>
      </c>
      <c r="P632" s="6">
        <v>45170</v>
      </c>
      <c r="Q632" s="10">
        <v>0.43611111111111112</v>
      </c>
    </row>
    <row r="633" spans="1:17" x14ac:dyDescent="0.35">
      <c r="A633" s="1">
        <v>1632</v>
      </c>
      <c r="B633" s="1" t="s">
        <v>746</v>
      </c>
      <c r="C633" s="1" t="s">
        <v>150</v>
      </c>
      <c r="D633" s="6">
        <v>45170</v>
      </c>
      <c r="E633" s="9">
        <v>0.10625</v>
      </c>
      <c r="F633" s="11" t="s">
        <v>14</v>
      </c>
      <c r="G633" s="1" t="s">
        <v>121</v>
      </c>
      <c r="H633" s="11" t="s">
        <v>23</v>
      </c>
      <c r="I633" s="1" t="s">
        <v>24</v>
      </c>
      <c r="J633" s="1">
        <v>77</v>
      </c>
      <c r="K633" s="1">
        <v>5</v>
      </c>
      <c r="L633" s="1" t="s">
        <v>30</v>
      </c>
      <c r="M633" s="1" t="s">
        <v>40</v>
      </c>
      <c r="N633" s="1" t="s">
        <v>27</v>
      </c>
      <c r="O633" s="1" t="s">
        <v>37</v>
      </c>
      <c r="P633" s="6">
        <v>45170</v>
      </c>
      <c r="Q633" s="10">
        <v>0.39166666666666666</v>
      </c>
    </row>
    <row r="634" spans="1:17" x14ac:dyDescent="0.35">
      <c r="A634" s="1">
        <v>1633</v>
      </c>
      <c r="B634" s="1" t="s">
        <v>747</v>
      </c>
      <c r="C634" s="1" t="s">
        <v>150</v>
      </c>
      <c r="D634" s="6">
        <v>45174</v>
      </c>
      <c r="E634" s="9">
        <v>0.12152777777777778</v>
      </c>
      <c r="F634" s="11" t="s">
        <v>14</v>
      </c>
      <c r="G634" s="1" t="s">
        <v>49</v>
      </c>
      <c r="H634" s="11" t="s">
        <v>34</v>
      </c>
      <c r="I634" s="1" t="s">
        <v>29</v>
      </c>
      <c r="J634" s="1">
        <v>71</v>
      </c>
      <c r="K634" s="1">
        <v>13</v>
      </c>
      <c r="L634" s="1" t="s">
        <v>18</v>
      </c>
      <c r="M634" s="1" t="s">
        <v>19</v>
      </c>
      <c r="N634" s="1" t="s">
        <v>36</v>
      </c>
      <c r="O634" s="1" t="s">
        <v>41</v>
      </c>
      <c r="P634" s="6">
        <v>45170</v>
      </c>
      <c r="Q634" s="10">
        <v>0.43472222222222223</v>
      </c>
    </row>
    <row r="635" spans="1:17" x14ac:dyDescent="0.35">
      <c r="A635" s="1">
        <v>1634</v>
      </c>
      <c r="B635" s="1" t="s">
        <v>748</v>
      </c>
      <c r="C635" s="1" t="s">
        <v>156</v>
      </c>
      <c r="D635" s="6">
        <v>45170</v>
      </c>
      <c r="E635" s="9">
        <v>0.18541666666666667</v>
      </c>
      <c r="F635" s="11" t="s">
        <v>38</v>
      </c>
      <c r="G635" s="1" t="s">
        <v>70</v>
      </c>
      <c r="H635" s="11" t="s">
        <v>34</v>
      </c>
      <c r="I635" s="1" t="s">
        <v>35</v>
      </c>
      <c r="J635" s="1">
        <v>88</v>
      </c>
      <c r="K635" s="1">
        <v>14</v>
      </c>
      <c r="L635" s="1" t="s">
        <v>30</v>
      </c>
      <c r="M635" s="1" t="s">
        <v>32</v>
      </c>
      <c r="N635" s="1" t="s">
        <v>36</v>
      </c>
      <c r="O635" s="1" t="s">
        <v>21</v>
      </c>
      <c r="P635" s="6">
        <v>45170</v>
      </c>
      <c r="Q635" s="10">
        <v>0.10555555555555556</v>
      </c>
    </row>
    <row r="636" spans="1:17" x14ac:dyDescent="0.35">
      <c r="A636" s="1">
        <v>1635</v>
      </c>
      <c r="B636" s="1" t="s">
        <v>749</v>
      </c>
      <c r="C636" s="1" t="s">
        <v>154</v>
      </c>
      <c r="D636" s="6">
        <v>45173</v>
      </c>
      <c r="E636" s="9">
        <v>0.10277777777777777</v>
      </c>
      <c r="F636" s="11" t="s">
        <v>38</v>
      </c>
      <c r="G636" s="1" t="s">
        <v>31</v>
      </c>
      <c r="H636" s="11" t="s">
        <v>16</v>
      </c>
      <c r="I636" s="1" t="s">
        <v>35</v>
      </c>
      <c r="J636" s="1">
        <v>129</v>
      </c>
      <c r="K636" s="1">
        <v>24</v>
      </c>
      <c r="L636" s="1" t="s">
        <v>25</v>
      </c>
      <c r="M636" s="1" t="s">
        <v>43</v>
      </c>
      <c r="N636" s="1" t="s">
        <v>20</v>
      </c>
      <c r="O636" s="1" t="s">
        <v>41</v>
      </c>
      <c r="P636" s="6">
        <v>45170</v>
      </c>
      <c r="Q636" s="10">
        <v>0.39166666666666666</v>
      </c>
    </row>
    <row r="637" spans="1:17" x14ac:dyDescent="0.35">
      <c r="A637" s="1">
        <v>1636</v>
      </c>
      <c r="B637" s="1" t="s">
        <v>342</v>
      </c>
      <c r="C637" s="1" t="s">
        <v>150</v>
      </c>
      <c r="D637" s="6">
        <v>45174</v>
      </c>
      <c r="E637" s="9">
        <v>0.1763888888888889</v>
      </c>
      <c r="F637" s="11" t="s">
        <v>14</v>
      </c>
      <c r="G637" s="1" t="s">
        <v>54</v>
      </c>
      <c r="H637" s="11" t="s">
        <v>34</v>
      </c>
      <c r="I637" s="1" t="s">
        <v>35</v>
      </c>
      <c r="J637" s="1">
        <v>128</v>
      </c>
      <c r="K637" s="1">
        <v>3</v>
      </c>
      <c r="L637" s="1" t="s">
        <v>25</v>
      </c>
      <c r="M637" s="1" t="s">
        <v>32</v>
      </c>
      <c r="N637" s="1" t="s">
        <v>27</v>
      </c>
      <c r="O637" s="1" t="s">
        <v>41</v>
      </c>
      <c r="P637" s="6">
        <v>45170</v>
      </c>
      <c r="Q637" s="10">
        <v>4.6527777777777779E-2</v>
      </c>
    </row>
    <row r="638" spans="1:17" x14ac:dyDescent="0.35">
      <c r="A638" s="1">
        <v>1637</v>
      </c>
      <c r="B638" s="1" t="s">
        <v>750</v>
      </c>
      <c r="C638" s="1" t="s">
        <v>154</v>
      </c>
      <c r="D638" s="6">
        <v>45173</v>
      </c>
      <c r="E638" s="9">
        <v>0.54097222222222219</v>
      </c>
      <c r="F638" s="11" t="s">
        <v>14</v>
      </c>
      <c r="G638" s="1" t="s">
        <v>112</v>
      </c>
      <c r="H638" s="11" t="s">
        <v>23</v>
      </c>
      <c r="I638" s="1" t="s">
        <v>24</v>
      </c>
      <c r="J638" s="1">
        <v>204</v>
      </c>
      <c r="K638" s="1">
        <v>24</v>
      </c>
      <c r="L638" s="1" t="s">
        <v>18</v>
      </c>
      <c r="M638" s="1" t="s">
        <v>19</v>
      </c>
      <c r="N638" s="1" t="s">
        <v>36</v>
      </c>
      <c r="O638" s="1" t="s">
        <v>37</v>
      </c>
      <c r="P638" s="6">
        <v>45170</v>
      </c>
      <c r="Q638" s="10">
        <v>0.42152777777777778</v>
      </c>
    </row>
    <row r="639" spans="1:17" x14ac:dyDescent="0.35">
      <c r="A639" s="1">
        <v>1638</v>
      </c>
      <c r="B639" s="1" t="s">
        <v>751</v>
      </c>
      <c r="C639" s="1" t="s">
        <v>159</v>
      </c>
      <c r="D639" s="6">
        <v>45172</v>
      </c>
      <c r="E639" s="9">
        <v>0.17986111111111111</v>
      </c>
      <c r="F639" s="11" t="s">
        <v>38</v>
      </c>
      <c r="G639" s="1" t="s">
        <v>83</v>
      </c>
      <c r="H639" s="11" t="s">
        <v>34</v>
      </c>
      <c r="I639" s="1" t="s">
        <v>47</v>
      </c>
      <c r="J639" s="1">
        <v>92</v>
      </c>
      <c r="K639" s="1">
        <v>25</v>
      </c>
      <c r="L639" s="1" t="s">
        <v>25</v>
      </c>
      <c r="M639" s="1" t="s">
        <v>43</v>
      </c>
      <c r="N639" s="1" t="s">
        <v>36</v>
      </c>
      <c r="O639" s="1" t="s">
        <v>37</v>
      </c>
      <c r="P639" s="6">
        <v>45170</v>
      </c>
      <c r="Q639" s="10">
        <v>0.14166666666666666</v>
      </c>
    </row>
    <row r="640" spans="1:17" x14ac:dyDescent="0.35">
      <c r="A640" s="1">
        <v>1639</v>
      </c>
      <c r="B640" s="1" t="s">
        <v>752</v>
      </c>
      <c r="C640" s="1" t="s">
        <v>159</v>
      </c>
      <c r="D640" s="6">
        <v>45173</v>
      </c>
      <c r="E640" s="9">
        <v>7.7083333333333337E-2</v>
      </c>
      <c r="F640" s="11" t="s">
        <v>14</v>
      </c>
      <c r="G640" s="1" t="s">
        <v>131</v>
      </c>
      <c r="H640" s="11" t="s">
        <v>23</v>
      </c>
      <c r="I640" s="1" t="s">
        <v>29</v>
      </c>
      <c r="J640" s="1">
        <v>173</v>
      </c>
      <c r="K640" s="1">
        <v>16</v>
      </c>
      <c r="L640" s="1" t="s">
        <v>18</v>
      </c>
      <c r="M640" s="1" t="s">
        <v>43</v>
      </c>
      <c r="N640" s="1" t="s">
        <v>27</v>
      </c>
      <c r="O640" s="1" t="s">
        <v>41</v>
      </c>
      <c r="P640" s="6">
        <v>45170</v>
      </c>
      <c r="Q640" s="10">
        <v>0.50486111111111109</v>
      </c>
    </row>
    <row r="641" spans="1:17" x14ac:dyDescent="0.35">
      <c r="A641" s="1">
        <v>1640</v>
      </c>
      <c r="B641" s="1" t="s">
        <v>753</v>
      </c>
      <c r="C641" s="1" t="s">
        <v>159</v>
      </c>
      <c r="D641" s="6">
        <v>45174</v>
      </c>
      <c r="E641" s="9">
        <v>0.12361111111111112</v>
      </c>
      <c r="F641" s="11" t="s">
        <v>38</v>
      </c>
      <c r="G641" s="1" t="s">
        <v>71</v>
      </c>
      <c r="H641" s="11" t="s">
        <v>23</v>
      </c>
      <c r="I641" s="1" t="s">
        <v>47</v>
      </c>
      <c r="J641" s="1">
        <v>213</v>
      </c>
      <c r="K641" s="1">
        <v>21</v>
      </c>
      <c r="L641" s="1" t="s">
        <v>25</v>
      </c>
      <c r="M641" s="1" t="s">
        <v>26</v>
      </c>
      <c r="N641" s="1" t="s">
        <v>36</v>
      </c>
      <c r="O641" s="1" t="s">
        <v>37</v>
      </c>
      <c r="P641" s="6">
        <v>45170</v>
      </c>
      <c r="Q641" s="10">
        <v>0.17847222222222223</v>
      </c>
    </row>
    <row r="642" spans="1:17" x14ac:dyDescent="0.35">
      <c r="A642" s="1">
        <v>1641</v>
      </c>
      <c r="B642" s="1" t="s">
        <v>754</v>
      </c>
      <c r="C642" s="1" t="s">
        <v>167</v>
      </c>
      <c r="D642" s="6">
        <v>45172</v>
      </c>
      <c r="E642" s="9">
        <v>0.12361111111111112</v>
      </c>
      <c r="F642" s="11" t="s">
        <v>38</v>
      </c>
      <c r="G642" s="1" t="s">
        <v>113</v>
      </c>
      <c r="H642" s="11" t="s">
        <v>23</v>
      </c>
      <c r="I642" s="1" t="s">
        <v>29</v>
      </c>
      <c r="J642" s="1">
        <v>132</v>
      </c>
      <c r="K642" s="1">
        <v>9</v>
      </c>
      <c r="L642" s="1" t="s">
        <v>18</v>
      </c>
      <c r="M642" s="1" t="s">
        <v>40</v>
      </c>
      <c r="N642" s="1" t="s">
        <v>27</v>
      </c>
      <c r="O642" s="1" t="s">
        <v>41</v>
      </c>
      <c r="P642" s="6">
        <v>45170</v>
      </c>
      <c r="Q642" s="10">
        <v>0.4597222222222222</v>
      </c>
    </row>
    <row r="643" spans="1:17" x14ac:dyDescent="0.35">
      <c r="A643" s="1">
        <v>1642</v>
      </c>
      <c r="B643" s="1" t="s">
        <v>755</v>
      </c>
      <c r="C643" s="1" t="s">
        <v>150</v>
      </c>
      <c r="D643" s="6">
        <v>45175</v>
      </c>
      <c r="E643" s="9">
        <v>0.16875000000000001</v>
      </c>
      <c r="F643" s="11" t="s">
        <v>38</v>
      </c>
      <c r="G643" s="1" t="s">
        <v>50</v>
      </c>
      <c r="H643" s="11" t="s">
        <v>16</v>
      </c>
      <c r="I643" s="1" t="s">
        <v>29</v>
      </c>
      <c r="J643" s="1">
        <v>73</v>
      </c>
      <c r="K643" s="1">
        <v>8</v>
      </c>
      <c r="L643" s="1" t="s">
        <v>18</v>
      </c>
      <c r="M643" s="1" t="s">
        <v>19</v>
      </c>
      <c r="N643" s="1" t="s">
        <v>27</v>
      </c>
      <c r="O643" s="1" t="s">
        <v>41</v>
      </c>
      <c r="P643" s="6">
        <v>45170</v>
      </c>
      <c r="Q643" s="10">
        <v>0.50277777777777777</v>
      </c>
    </row>
    <row r="644" spans="1:17" x14ac:dyDescent="0.35">
      <c r="A644" s="1">
        <v>1643</v>
      </c>
      <c r="B644" s="1" t="s">
        <v>756</v>
      </c>
      <c r="C644" s="1" t="s">
        <v>159</v>
      </c>
      <c r="D644" s="6">
        <v>45177</v>
      </c>
      <c r="E644" s="9">
        <v>4.3749999999999997E-2</v>
      </c>
      <c r="F644" s="11" t="s">
        <v>14</v>
      </c>
      <c r="G644" s="1" t="s">
        <v>72</v>
      </c>
      <c r="H644" s="11" t="s">
        <v>16</v>
      </c>
      <c r="I644" s="1" t="s">
        <v>29</v>
      </c>
      <c r="J644" s="1">
        <v>155</v>
      </c>
      <c r="K644" s="1">
        <v>22</v>
      </c>
      <c r="L644" s="1" t="s">
        <v>30</v>
      </c>
      <c r="M644" s="1" t="s">
        <v>26</v>
      </c>
      <c r="N644" s="1" t="s">
        <v>36</v>
      </c>
      <c r="O644" s="1" t="s">
        <v>41</v>
      </c>
      <c r="P644" s="6">
        <v>45170</v>
      </c>
      <c r="Q644" s="10">
        <v>8.9583333333333334E-2</v>
      </c>
    </row>
    <row r="645" spans="1:17" x14ac:dyDescent="0.35">
      <c r="A645" s="1">
        <v>1644</v>
      </c>
      <c r="B645" s="1" t="s">
        <v>757</v>
      </c>
      <c r="C645" s="1" t="s">
        <v>156</v>
      </c>
      <c r="D645" s="6">
        <v>45174</v>
      </c>
      <c r="E645" s="9">
        <v>0.16597222222222222</v>
      </c>
      <c r="F645" s="11" t="s">
        <v>14</v>
      </c>
      <c r="G645" s="1" t="s">
        <v>134</v>
      </c>
      <c r="H645" s="11" t="s">
        <v>23</v>
      </c>
      <c r="I645" s="1" t="s">
        <v>17</v>
      </c>
      <c r="J645" s="1">
        <v>226</v>
      </c>
      <c r="K645" s="1">
        <v>15</v>
      </c>
      <c r="L645" s="1" t="s">
        <v>18</v>
      </c>
      <c r="M645" s="1" t="s">
        <v>43</v>
      </c>
      <c r="N645" s="1" t="s">
        <v>36</v>
      </c>
      <c r="O645" s="1" t="s">
        <v>41</v>
      </c>
      <c r="P645" s="6">
        <v>45170</v>
      </c>
      <c r="Q645" s="10">
        <v>0.45347222222222222</v>
      </c>
    </row>
    <row r="646" spans="1:17" x14ac:dyDescent="0.35">
      <c r="A646" s="1">
        <v>1645</v>
      </c>
      <c r="B646" s="1" t="s">
        <v>508</v>
      </c>
      <c r="C646" s="1" t="s">
        <v>159</v>
      </c>
      <c r="D646" s="6">
        <v>45175</v>
      </c>
      <c r="E646" s="9">
        <v>0.35069444444444442</v>
      </c>
      <c r="F646" s="11" t="s">
        <v>38</v>
      </c>
      <c r="G646" s="1" t="s">
        <v>94</v>
      </c>
      <c r="H646" s="11" t="s">
        <v>23</v>
      </c>
      <c r="I646" s="1" t="s">
        <v>35</v>
      </c>
      <c r="J646" s="1">
        <v>185</v>
      </c>
      <c r="K646" s="1">
        <v>27</v>
      </c>
      <c r="L646" s="1" t="s">
        <v>25</v>
      </c>
      <c r="M646" s="1" t="s">
        <v>43</v>
      </c>
      <c r="N646" s="1" t="s">
        <v>36</v>
      </c>
      <c r="O646" s="1" t="s">
        <v>37</v>
      </c>
      <c r="P646" s="6">
        <v>45170</v>
      </c>
      <c r="Q646" s="10">
        <v>0.43472222222222223</v>
      </c>
    </row>
    <row r="647" spans="1:17" x14ac:dyDescent="0.35">
      <c r="A647" s="1">
        <v>1646</v>
      </c>
      <c r="B647" s="1" t="s">
        <v>758</v>
      </c>
      <c r="C647" s="1" t="s">
        <v>167</v>
      </c>
      <c r="D647" s="6">
        <v>45175</v>
      </c>
      <c r="E647" s="9">
        <v>0.15208333333333332</v>
      </c>
      <c r="F647" s="11" t="s">
        <v>14</v>
      </c>
      <c r="G647" s="1" t="s">
        <v>33</v>
      </c>
      <c r="H647" s="11" t="s">
        <v>23</v>
      </c>
      <c r="I647" s="1" t="s">
        <v>29</v>
      </c>
      <c r="J647" s="1">
        <v>97</v>
      </c>
      <c r="K647" s="1">
        <v>5</v>
      </c>
      <c r="L647" s="1" t="s">
        <v>25</v>
      </c>
      <c r="M647" s="1" t="s">
        <v>19</v>
      </c>
      <c r="N647" s="1" t="s">
        <v>27</v>
      </c>
      <c r="O647" s="1" t="s">
        <v>37</v>
      </c>
      <c r="P647" s="6">
        <v>45170</v>
      </c>
      <c r="Q647" s="10">
        <v>0.11736111111111111</v>
      </c>
    </row>
    <row r="648" spans="1:17" x14ac:dyDescent="0.35">
      <c r="A648" s="1">
        <v>1647</v>
      </c>
      <c r="B648" s="1" t="s">
        <v>759</v>
      </c>
      <c r="C648" s="1" t="s">
        <v>167</v>
      </c>
      <c r="D648" s="6">
        <v>45175</v>
      </c>
      <c r="E648" s="9">
        <v>4.5138888888888888E-2</v>
      </c>
      <c r="F648" s="11" t="s">
        <v>38</v>
      </c>
      <c r="G648" s="1" t="s">
        <v>92</v>
      </c>
      <c r="H648" s="11" t="s">
        <v>34</v>
      </c>
      <c r="I648" s="1" t="s">
        <v>29</v>
      </c>
      <c r="J648" s="1">
        <v>221</v>
      </c>
      <c r="K648" s="1">
        <v>24</v>
      </c>
      <c r="L648" s="1" t="s">
        <v>30</v>
      </c>
      <c r="M648" s="1" t="s">
        <v>32</v>
      </c>
      <c r="N648" s="1" t="s">
        <v>20</v>
      </c>
      <c r="O648" s="1" t="s">
        <v>37</v>
      </c>
      <c r="P648" s="6">
        <v>45170</v>
      </c>
      <c r="Q648" s="10">
        <v>0.36666666666666664</v>
      </c>
    </row>
    <row r="649" spans="1:17" x14ac:dyDescent="0.35">
      <c r="A649" s="1">
        <v>1648</v>
      </c>
      <c r="B649" s="1" t="s">
        <v>760</v>
      </c>
      <c r="C649" s="1" t="s">
        <v>156</v>
      </c>
      <c r="D649" s="6">
        <v>45173</v>
      </c>
      <c r="E649" s="9">
        <v>9.0277777777777776E-2</v>
      </c>
      <c r="F649" s="11" t="s">
        <v>14</v>
      </c>
      <c r="G649" s="1" t="s">
        <v>84</v>
      </c>
      <c r="H649" s="11" t="s">
        <v>34</v>
      </c>
      <c r="I649" s="1" t="s">
        <v>24</v>
      </c>
      <c r="J649" s="1">
        <v>203</v>
      </c>
      <c r="K649" s="1">
        <v>4</v>
      </c>
      <c r="L649" s="1" t="s">
        <v>18</v>
      </c>
      <c r="M649" s="1" t="s">
        <v>26</v>
      </c>
      <c r="N649" s="1" t="s">
        <v>36</v>
      </c>
      <c r="O649" s="1" t="s">
        <v>21</v>
      </c>
      <c r="P649" s="6">
        <v>45170</v>
      </c>
      <c r="Q649" s="10">
        <v>0.37361111111111112</v>
      </c>
    </row>
    <row r="650" spans="1:17" x14ac:dyDescent="0.35">
      <c r="A650" s="1">
        <v>1649</v>
      </c>
      <c r="B650" s="1" t="s">
        <v>761</v>
      </c>
      <c r="C650" s="1" t="s">
        <v>150</v>
      </c>
      <c r="D650" s="6">
        <v>45170</v>
      </c>
      <c r="E650" s="9">
        <v>0.44861111111111113</v>
      </c>
      <c r="F650" s="11" t="s">
        <v>38</v>
      </c>
      <c r="G650" s="1" t="s">
        <v>105</v>
      </c>
      <c r="H650" s="11" t="s">
        <v>34</v>
      </c>
      <c r="I650" s="1" t="s">
        <v>29</v>
      </c>
      <c r="J650" s="1">
        <v>156</v>
      </c>
      <c r="K650" s="1">
        <v>22</v>
      </c>
      <c r="L650" s="1" t="s">
        <v>18</v>
      </c>
      <c r="M650" s="1" t="s">
        <v>40</v>
      </c>
      <c r="N650" s="1" t="s">
        <v>20</v>
      </c>
      <c r="O650" s="1" t="s">
        <v>41</v>
      </c>
      <c r="P650" s="6">
        <v>45170</v>
      </c>
      <c r="Q650" s="10">
        <v>0.41736111111111113</v>
      </c>
    </row>
    <row r="651" spans="1:17" x14ac:dyDescent="0.35">
      <c r="A651" s="1">
        <v>1650</v>
      </c>
      <c r="B651" s="1" t="s">
        <v>762</v>
      </c>
      <c r="C651" s="1" t="s">
        <v>150</v>
      </c>
      <c r="D651" s="6">
        <v>45175</v>
      </c>
      <c r="E651" s="9">
        <v>0.35694444444444445</v>
      </c>
      <c r="F651" s="11" t="s">
        <v>38</v>
      </c>
      <c r="G651" s="1" t="s">
        <v>58</v>
      </c>
      <c r="H651" s="11" t="s">
        <v>34</v>
      </c>
      <c r="I651" s="1" t="s">
        <v>47</v>
      </c>
      <c r="J651" s="1">
        <v>94</v>
      </c>
      <c r="K651" s="1">
        <v>6</v>
      </c>
      <c r="L651" s="1" t="s">
        <v>25</v>
      </c>
      <c r="M651" s="1" t="s">
        <v>43</v>
      </c>
      <c r="N651" s="1" t="s">
        <v>20</v>
      </c>
      <c r="O651" s="1" t="s">
        <v>21</v>
      </c>
      <c r="P651" s="6">
        <v>45170</v>
      </c>
      <c r="Q651" s="10">
        <v>0.53680555555555554</v>
      </c>
    </row>
    <row r="652" spans="1:17" x14ac:dyDescent="0.35">
      <c r="A652" s="1">
        <v>1651</v>
      </c>
      <c r="B652" s="1" t="s">
        <v>763</v>
      </c>
      <c r="C652" s="1" t="s">
        <v>156</v>
      </c>
      <c r="D652" s="6">
        <v>45170</v>
      </c>
      <c r="E652" s="9">
        <v>4.583333333333333E-2</v>
      </c>
      <c r="F652" s="11" t="s">
        <v>38</v>
      </c>
      <c r="G652" s="1" t="s">
        <v>120</v>
      </c>
      <c r="H652" s="11" t="s">
        <v>23</v>
      </c>
      <c r="I652" s="1" t="s">
        <v>35</v>
      </c>
      <c r="J652" s="1">
        <v>188</v>
      </c>
      <c r="K652" s="1">
        <v>26</v>
      </c>
      <c r="L652" s="1" t="s">
        <v>30</v>
      </c>
      <c r="M652" s="1" t="s">
        <v>26</v>
      </c>
      <c r="N652" s="1" t="s">
        <v>20</v>
      </c>
      <c r="O652" s="1" t="s">
        <v>41</v>
      </c>
      <c r="P652" s="6">
        <v>45170</v>
      </c>
      <c r="Q652" s="10">
        <v>0.49305555555555558</v>
      </c>
    </row>
    <row r="653" spans="1:17" x14ac:dyDescent="0.35">
      <c r="A653" s="1">
        <v>1652</v>
      </c>
      <c r="B653" s="1" t="s">
        <v>764</v>
      </c>
      <c r="C653" s="1" t="s">
        <v>150</v>
      </c>
      <c r="D653" s="6">
        <v>45174</v>
      </c>
      <c r="E653" s="9">
        <v>0.15277777777777779</v>
      </c>
      <c r="F653" s="11" t="s">
        <v>14</v>
      </c>
      <c r="G653" s="1" t="s">
        <v>50</v>
      </c>
      <c r="H653" s="11" t="s">
        <v>16</v>
      </c>
      <c r="I653" s="1" t="s">
        <v>17</v>
      </c>
      <c r="J653" s="1">
        <v>110</v>
      </c>
      <c r="K653" s="1">
        <v>10</v>
      </c>
      <c r="L653" s="1" t="s">
        <v>25</v>
      </c>
      <c r="M653" s="1" t="s">
        <v>32</v>
      </c>
      <c r="N653" s="1" t="s">
        <v>20</v>
      </c>
      <c r="O653" s="1" t="s">
        <v>21</v>
      </c>
      <c r="P653" s="6">
        <v>45170</v>
      </c>
      <c r="Q653" s="10">
        <v>0.39305555555555555</v>
      </c>
    </row>
    <row r="654" spans="1:17" x14ac:dyDescent="0.35">
      <c r="A654" s="1">
        <v>1653</v>
      </c>
      <c r="B654" s="1" t="s">
        <v>765</v>
      </c>
      <c r="C654" s="1" t="s">
        <v>156</v>
      </c>
      <c r="D654" s="6">
        <v>45171</v>
      </c>
      <c r="E654" s="9">
        <v>0.36249999999999999</v>
      </c>
      <c r="F654" s="11" t="s">
        <v>38</v>
      </c>
      <c r="G654" s="1" t="s">
        <v>135</v>
      </c>
      <c r="H654" s="11" t="s">
        <v>23</v>
      </c>
      <c r="I654" s="1" t="s">
        <v>35</v>
      </c>
      <c r="J654" s="1">
        <v>227</v>
      </c>
      <c r="K654" s="1">
        <v>6</v>
      </c>
      <c r="L654" s="1" t="s">
        <v>30</v>
      </c>
      <c r="M654" s="1" t="s">
        <v>19</v>
      </c>
      <c r="N654" s="1" t="s">
        <v>36</v>
      </c>
      <c r="O654" s="1" t="s">
        <v>21</v>
      </c>
      <c r="P654" s="6">
        <v>45170</v>
      </c>
      <c r="Q654" s="10">
        <v>0.44027777777777777</v>
      </c>
    </row>
    <row r="655" spans="1:17" x14ac:dyDescent="0.35">
      <c r="A655" s="1">
        <v>1654</v>
      </c>
      <c r="B655" s="1" t="s">
        <v>766</v>
      </c>
      <c r="C655" s="1" t="s">
        <v>156</v>
      </c>
      <c r="D655" s="6">
        <v>45171</v>
      </c>
      <c r="E655" s="9">
        <v>0.46250000000000002</v>
      </c>
      <c r="F655" s="11" t="s">
        <v>14</v>
      </c>
      <c r="G655" s="1" t="s">
        <v>74</v>
      </c>
      <c r="H655" s="11" t="s">
        <v>16</v>
      </c>
      <c r="I655" s="1" t="s">
        <v>47</v>
      </c>
      <c r="J655" s="1">
        <v>146</v>
      </c>
      <c r="K655" s="1">
        <v>27</v>
      </c>
      <c r="L655" s="1" t="s">
        <v>18</v>
      </c>
      <c r="M655" s="1" t="s">
        <v>19</v>
      </c>
      <c r="N655" s="1" t="s">
        <v>36</v>
      </c>
      <c r="O655" s="1" t="s">
        <v>21</v>
      </c>
      <c r="P655" s="6">
        <v>45170</v>
      </c>
      <c r="Q655" s="10">
        <v>0.18819444444444444</v>
      </c>
    </row>
    <row r="656" spans="1:17" x14ac:dyDescent="0.35">
      <c r="A656" s="1">
        <v>1655</v>
      </c>
      <c r="B656" s="1" t="s">
        <v>767</v>
      </c>
      <c r="C656" s="1" t="s">
        <v>159</v>
      </c>
      <c r="D656" s="6">
        <v>45176</v>
      </c>
      <c r="E656" s="9">
        <v>0.39513888888888887</v>
      </c>
      <c r="F656" s="11" t="s">
        <v>38</v>
      </c>
      <c r="G656" s="1" t="s">
        <v>124</v>
      </c>
      <c r="H656" s="11" t="s">
        <v>34</v>
      </c>
      <c r="I656" s="1" t="s">
        <v>17</v>
      </c>
      <c r="J656" s="1">
        <v>196</v>
      </c>
      <c r="K656" s="1">
        <v>28</v>
      </c>
      <c r="L656" s="1" t="s">
        <v>30</v>
      </c>
      <c r="M656" s="1" t="s">
        <v>43</v>
      </c>
      <c r="N656" s="1" t="s">
        <v>27</v>
      </c>
      <c r="O656" s="1" t="s">
        <v>37</v>
      </c>
      <c r="P656" s="6">
        <v>45170</v>
      </c>
      <c r="Q656" s="10">
        <v>0.47569444444444442</v>
      </c>
    </row>
    <row r="657" spans="1:17" x14ac:dyDescent="0.35">
      <c r="A657" s="1">
        <v>1656</v>
      </c>
      <c r="B657" s="1" t="s">
        <v>526</v>
      </c>
      <c r="C657" s="1" t="s">
        <v>159</v>
      </c>
      <c r="D657" s="6">
        <v>45170</v>
      </c>
      <c r="E657" s="9">
        <v>0.40138888888888891</v>
      </c>
      <c r="F657" s="11" t="s">
        <v>38</v>
      </c>
      <c r="G657" s="1" t="s">
        <v>115</v>
      </c>
      <c r="H657" s="11" t="s">
        <v>23</v>
      </c>
      <c r="I657" s="1" t="s">
        <v>24</v>
      </c>
      <c r="J657" s="1">
        <v>152</v>
      </c>
      <c r="K657" s="1">
        <v>20</v>
      </c>
      <c r="L657" s="1" t="s">
        <v>25</v>
      </c>
      <c r="M657" s="1" t="s">
        <v>19</v>
      </c>
      <c r="N657" s="1" t="s">
        <v>27</v>
      </c>
      <c r="O657" s="1" t="s">
        <v>21</v>
      </c>
      <c r="P657" s="6">
        <v>45170</v>
      </c>
      <c r="Q657" s="10">
        <v>5.1388888888888887E-2</v>
      </c>
    </row>
    <row r="658" spans="1:17" x14ac:dyDescent="0.35">
      <c r="A658" s="1">
        <v>1657</v>
      </c>
      <c r="B658" s="1" t="s">
        <v>768</v>
      </c>
      <c r="C658" s="1" t="s">
        <v>167</v>
      </c>
      <c r="D658" s="6">
        <v>45174</v>
      </c>
      <c r="E658" s="9">
        <v>0.43125000000000002</v>
      </c>
      <c r="F658" s="11" t="s">
        <v>38</v>
      </c>
      <c r="G658" s="1" t="s">
        <v>50</v>
      </c>
      <c r="H658" s="11" t="s">
        <v>16</v>
      </c>
      <c r="I658" s="1" t="s">
        <v>35</v>
      </c>
      <c r="J658" s="1">
        <v>110</v>
      </c>
      <c r="K658" s="1">
        <v>4</v>
      </c>
      <c r="L658" s="1" t="s">
        <v>25</v>
      </c>
      <c r="M658" s="1" t="s">
        <v>19</v>
      </c>
      <c r="N658" s="1" t="s">
        <v>27</v>
      </c>
      <c r="O658" s="1" t="s">
        <v>41</v>
      </c>
      <c r="P658" s="6">
        <v>45170</v>
      </c>
      <c r="Q658" s="10">
        <v>0.12569444444444444</v>
      </c>
    </row>
    <row r="659" spans="1:17" x14ac:dyDescent="0.35">
      <c r="A659" s="1">
        <v>1658</v>
      </c>
      <c r="B659" s="1" t="s">
        <v>769</v>
      </c>
      <c r="C659" s="1" t="s">
        <v>159</v>
      </c>
      <c r="D659" s="6">
        <v>45176</v>
      </c>
      <c r="E659" s="9">
        <v>0.15486111111111112</v>
      </c>
      <c r="F659" s="11" t="s">
        <v>38</v>
      </c>
      <c r="G659" s="1" t="s">
        <v>123</v>
      </c>
      <c r="H659" s="11" t="s">
        <v>34</v>
      </c>
      <c r="I659" s="1" t="s">
        <v>29</v>
      </c>
      <c r="J659" s="1">
        <v>219</v>
      </c>
      <c r="K659" s="1">
        <v>28</v>
      </c>
      <c r="L659" s="1" t="s">
        <v>25</v>
      </c>
      <c r="M659" s="1" t="s">
        <v>32</v>
      </c>
      <c r="N659" s="1" t="s">
        <v>27</v>
      </c>
      <c r="O659" s="1" t="s">
        <v>21</v>
      </c>
      <c r="P659" s="6">
        <v>45170</v>
      </c>
      <c r="Q659" s="10">
        <v>5.6250000000000001E-2</v>
      </c>
    </row>
    <row r="660" spans="1:17" x14ac:dyDescent="0.35">
      <c r="A660" s="1">
        <v>1659</v>
      </c>
      <c r="B660" s="1" t="s">
        <v>176</v>
      </c>
      <c r="C660" s="1" t="s">
        <v>154</v>
      </c>
      <c r="D660" s="6">
        <v>45172</v>
      </c>
      <c r="E660" s="9">
        <v>0.36319444444444443</v>
      </c>
      <c r="F660" s="11" t="s">
        <v>38</v>
      </c>
      <c r="G660" s="1" t="s">
        <v>54</v>
      </c>
      <c r="H660" s="11" t="s">
        <v>34</v>
      </c>
      <c r="I660" s="1" t="s">
        <v>24</v>
      </c>
      <c r="J660" s="1">
        <v>208</v>
      </c>
      <c r="K660" s="1">
        <v>13</v>
      </c>
      <c r="L660" s="1" t="s">
        <v>18</v>
      </c>
      <c r="M660" s="1" t="s">
        <v>32</v>
      </c>
      <c r="N660" s="1" t="s">
        <v>20</v>
      </c>
      <c r="O660" s="1" t="s">
        <v>41</v>
      </c>
      <c r="P660" s="6">
        <v>45170</v>
      </c>
      <c r="Q660" s="10">
        <v>0.52986111111111112</v>
      </c>
    </row>
    <row r="661" spans="1:17" x14ac:dyDescent="0.35">
      <c r="A661" s="1">
        <v>1660</v>
      </c>
      <c r="B661" s="1" t="s">
        <v>770</v>
      </c>
      <c r="C661" s="1" t="s">
        <v>154</v>
      </c>
      <c r="D661" s="6">
        <v>45170</v>
      </c>
      <c r="E661" s="9">
        <v>0.44444444444444442</v>
      </c>
      <c r="F661" s="11" t="s">
        <v>14</v>
      </c>
      <c r="G661" s="1" t="s">
        <v>124</v>
      </c>
      <c r="H661" s="11" t="s">
        <v>16</v>
      </c>
      <c r="I661" s="1" t="s">
        <v>29</v>
      </c>
      <c r="J661" s="1">
        <v>138</v>
      </c>
      <c r="K661" s="1">
        <v>6</v>
      </c>
      <c r="L661" s="1" t="s">
        <v>25</v>
      </c>
      <c r="M661" s="1" t="s">
        <v>43</v>
      </c>
      <c r="N661" s="1" t="s">
        <v>27</v>
      </c>
      <c r="O661" s="1" t="s">
        <v>41</v>
      </c>
      <c r="P661" s="6">
        <v>45170</v>
      </c>
      <c r="Q661" s="10">
        <v>0.13055555555555556</v>
      </c>
    </row>
    <row r="662" spans="1:17" x14ac:dyDescent="0.35">
      <c r="A662" s="1">
        <v>1661</v>
      </c>
      <c r="B662" s="1" t="s">
        <v>467</v>
      </c>
      <c r="C662" s="1" t="s">
        <v>156</v>
      </c>
      <c r="D662" s="6">
        <v>45175</v>
      </c>
      <c r="E662" s="9">
        <v>0.11458333333333333</v>
      </c>
      <c r="F662" s="11" t="s">
        <v>14</v>
      </c>
      <c r="G662" s="1" t="s">
        <v>53</v>
      </c>
      <c r="H662" s="11" t="s">
        <v>23</v>
      </c>
      <c r="I662" s="1" t="s">
        <v>35</v>
      </c>
      <c r="J662" s="1">
        <v>135</v>
      </c>
      <c r="K662" s="1">
        <v>18</v>
      </c>
      <c r="L662" s="1" t="s">
        <v>25</v>
      </c>
      <c r="M662" s="1" t="s">
        <v>43</v>
      </c>
      <c r="N662" s="1" t="s">
        <v>20</v>
      </c>
      <c r="O662" s="1" t="s">
        <v>37</v>
      </c>
      <c r="P662" s="6">
        <v>45170</v>
      </c>
      <c r="Q662" s="10">
        <v>4.6527777777777779E-2</v>
      </c>
    </row>
    <row r="663" spans="1:17" x14ac:dyDescent="0.35">
      <c r="A663" s="1">
        <v>1662</v>
      </c>
      <c r="B663" s="1" t="s">
        <v>771</v>
      </c>
      <c r="C663" s="1" t="s">
        <v>167</v>
      </c>
      <c r="D663" s="6">
        <v>45174</v>
      </c>
      <c r="E663" s="9">
        <v>0.47222222222222221</v>
      </c>
      <c r="F663" s="11" t="s">
        <v>14</v>
      </c>
      <c r="G663" s="1" t="s">
        <v>54</v>
      </c>
      <c r="H663" s="11" t="s">
        <v>34</v>
      </c>
      <c r="I663" s="1" t="s">
        <v>35</v>
      </c>
      <c r="J663" s="1">
        <v>137</v>
      </c>
      <c r="K663" s="1">
        <v>11</v>
      </c>
      <c r="L663" s="1" t="s">
        <v>25</v>
      </c>
      <c r="M663" s="1" t="s">
        <v>43</v>
      </c>
      <c r="N663" s="1" t="s">
        <v>36</v>
      </c>
      <c r="O663" s="1" t="s">
        <v>41</v>
      </c>
      <c r="P663" s="6">
        <v>45170</v>
      </c>
      <c r="Q663" s="10">
        <v>0.11805555555555555</v>
      </c>
    </row>
    <row r="664" spans="1:17" x14ac:dyDescent="0.35">
      <c r="A664" s="1">
        <v>1663</v>
      </c>
      <c r="B664" s="1" t="s">
        <v>772</v>
      </c>
      <c r="C664" s="1" t="s">
        <v>156</v>
      </c>
      <c r="D664" s="6">
        <v>45172</v>
      </c>
      <c r="E664" s="9">
        <v>0.40486111111111112</v>
      </c>
      <c r="F664" s="11" t="s">
        <v>38</v>
      </c>
      <c r="G664" s="1" t="s">
        <v>93</v>
      </c>
      <c r="H664" s="11" t="s">
        <v>34</v>
      </c>
      <c r="I664" s="1" t="s">
        <v>24</v>
      </c>
      <c r="J664" s="1">
        <v>101</v>
      </c>
      <c r="K664" s="1">
        <v>11</v>
      </c>
      <c r="L664" s="1" t="s">
        <v>18</v>
      </c>
      <c r="M664" s="1" t="s">
        <v>26</v>
      </c>
      <c r="N664" s="1" t="s">
        <v>36</v>
      </c>
      <c r="O664" s="1" t="s">
        <v>37</v>
      </c>
      <c r="P664" s="6">
        <v>45170</v>
      </c>
      <c r="Q664" s="10">
        <v>0.45347222222222222</v>
      </c>
    </row>
    <row r="665" spans="1:17" x14ac:dyDescent="0.35">
      <c r="A665" s="1">
        <v>1664</v>
      </c>
      <c r="B665" s="1" t="s">
        <v>587</v>
      </c>
      <c r="C665" s="1" t="s">
        <v>154</v>
      </c>
      <c r="D665" s="6">
        <v>45171</v>
      </c>
      <c r="E665" s="9">
        <v>0.37291666666666667</v>
      </c>
      <c r="F665" s="11" t="s">
        <v>14</v>
      </c>
      <c r="G665" s="1" t="s">
        <v>137</v>
      </c>
      <c r="H665" s="11" t="s">
        <v>34</v>
      </c>
      <c r="I665" s="1" t="s">
        <v>17</v>
      </c>
      <c r="J665" s="1">
        <v>97</v>
      </c>
      <c r="K665" s="1">
        <v>17</v>
      </c>
      <c r="L665" s="1" t="s">
        <v>18</v>
      </c>
      <c r="M665" s="1" t="s">
        <v>26</v>
      </c>
      <c r="N665" s="1" t="s">
        <v>36</v>
      </c>
      <c r="O665" s="1" t="s">
        <v>21</v>
      </c>
      <c r="P665" s="6">
        <v>45170</v>
      </c>
      <c r="Q665" s="10">
        <v>0.20416666666666666</v>
      </c>
    </row>
    <row r="666" spans="1:17" x14ac:dyDescent="0.35">
      <c r="A666" s="1">
        <v>1665</v>
      </c>
      <c r="B666" s="1" t="s">
        <v>773</v>
      </c>
      <c r="C666" s="1" t="s">
        <v>154</v>
      </c>
      <c r="D666" s="6">
        <v>45177</v>
      </c>
      <c r="E666" s="9">
        <v>0.42430555555555555</v>
      </c>
      <c r="F666" s="11" t="s">
        <v>14</v>
      </c>
      <c r="G666" s="1" t="s">
        <v>99</v>
      </c>
      <c r="H666" s="11" t="s">
        <v>34</v>
      </c>
      <c r="I666" s="1" t="s">
        <v>17</v>
      </c>
      <c r="J666" s="1">
        <v>190</v>
      </c>
      <c r="K666" s="1">
        <v>23</v>
      </c>
      <c r="L666" s="1" t="s">
        <v>18</v>
      </c>
      <c r="M666" s="1" t="s">
        <v>43</v>
      </c>
      <c r="N666" s="1" t="s">
        <v>36</v>
      </c>
      <c r="O666" s="1" t="s">
        <v>37</v>
      </c>
      <c r="P666" s="6">
        <v>45170</v>
      </c>
      <c r="Q666" s="10">
        <v>0.4777777777777778</v>
      </c>
    </row>
    <row r="667" spans="1:17" x14ac:dyDescent="0.35">
      <c r="A667" s="1">
        <v>1666</v>
      </c>
      <c r="B667" s="1" t="s">
        <v>774</v>
      </c>
      <c r="C667" s="1" t="s">
        <v>156</v>
      </c>
      <c r="D667" s="6">
        <v>45175</v>
      </c>
      <c r="E667" s="9">
        <v>7.6388888888888895E-2</v>
      </c>
      <c r="F667" s="11" t="s">
        <v>38</v>
      </c>
      <c r="G667" s="1" t="s">
        <v>100</v>
      </c>
      <c r="H667" s="11" t="s">
        <v>23</v>
      </c>
      <c r="I667" s="1" t="s">
        <v>29</v>
      </c>
      <c r="J667" s="1">
        <v>233</v>
      </c>
      <c r="K667" s="1">
        <v>22</v>
      </c>
      <c r="L667" s="1" t="s">
        <v>25</v>
      </c>
      <c r="M667" s="1" t="s">
        <v>26</v>
      </c>
      <c r="N667" s="1" t="s">
        <v>20</v>
      </c>
      <c r="O667" s="1" t="s">
        <v>21</v>
      </c>
      <c r="P667" s="6">
        <v>45170</v>
      </c>
      <c r="Q667" s="10">
        <v>0.40069444444444446</v>
      </c>
    </row>
    <row r="668" spans="1:17" x14ac:dyDescent="0.35">
      <c r="A668" s="1">
        <v>1667</v>
      </c>
      <c r="B668" s="1" t="s">
        <v>775</v>
      </c>
      <c r="C668" s="1" t="s">
        <v>154</v>
      </c>
      <c r="D668" s="6">
        <v>45172</v>
      </c>
      <c r="E668" s="9">
        <v>0.33333333333333331</v>
      </c>
      <c r="F668" s="11" t="s">
        <v>14</v>
      </c>
      <c r="G668" s="1" t="s">
        <v>77</v>
      </c>
      <c r="H668" s="11" t="s">
        <v>34</v>
      </c>
      <c r="I668" s="1" t="s">
        <v>24</v>
      </c>
      <c r="J668" s="1">
        <v>80</v>
      </c>
      <c r="K668" s="1">
        <v>19</v>
      </c>
      <c r="L668" s="1" t="s">
        <v>25</v>
      </c>
      <c r="M668" s="1" t="s">
        <v>26</v>
      </c>
      <c r="N668" s="1" t="s">
        <v>20</v>
      </c>
      <c r="O668" s="1" t="s">
        <v>21</v>
      </c>
      <c r="P668" s="6">
        <v>45170</v>
      </c>
      <c r="Q668" s="10">
        <v>7.0833333333333331E-2</v>
      </c>
    </row>
    <row r="669" spans="1:17" x14ac:dyDescent="0.35">
      <c r="A669" s="1">
        <v>1668</v>
      </c>
      <c r="B669" s="1" t="s">
        <v>776</v>
      </c>
      <c r="C669" s="1" t="s">
        <v>154</v>
      </c>
      <c r="D669" s="6">
        <v>45170</v>
      </c>
      <c r="E669" s="9">
        <v>0.11666666666666667</v>
      </c>
      <c r="F669" s="11" t="s">
        <v>38</v>
      </c>
      <c r="G669" s="1" t="s">
        <v>111</v>
      </c>
      <c r="H669" s="11" t="s">
        <v>16</v>
      </c>
      <c r="I669" s="1" t="s">
        <v>24</v>
      </c>
      <c r="J669" s="1">
        <v>161</v>
      </c>
      <c r="K669" s="1">
        <v>21</v>
      </c>
      <c r="L669" s="1" t="s">
        <v>25</v>
      </c>
      <c r="M669" s="1" t="s">
        <v>26</v>
      </c>
      <c r="N669" s="1" t="s">
        <v>36</v>
      </c>
      <c r="O669" s="1" t="s">
        <v>21</v>
      </c>
      <c r="P669" s="6">
        <v>45170</v>
      </c>
      <c r="Q669" s="10">
        <v>0.18194444444444444</v>
      </c>
    </row>
    <row r="670" spans="1:17" x14ac:dyDescent="0.35">
      <c r="A670" s="1">
        <v>1669</v>
      </c>
      <c r="B670" s="1" t="s">
        <v>777</v>
      </c>
      <c r="C670" s="1" t="s">
        <v>150</v>
      </c>
      <c r="D670" s="6">
        <v>45171</v>
      </c>
      <c r="E670" s="9">
        <v>0.3888888888888889</v>
      </c>
      <c r="F670" s="11" t="s">
        <v>14</v>
      </c>
      <c r="G670" s="1" t="s">
        <v>73</v>
      </c>
      <c r="H670" s="11" t="s">
        <v>34</v>
      </c>
      <c r="I670" s="1" t="s">
        <v>29</v>
      </c>
      <c r="J670" s="1">
        <v>153</v>
      </c>
      <c r="K670" s="1">
        <v>8</v>
      </c>
      <c r="L670" s="1" t="s">
        <v>18</v>
      </c>
      <c r="M670" s="1" t="s">
        <v>40</v>
      </c>
      <c r="N670" s="1" t="s">
        <v>36</v>
      </c>
      <c r="O670" s="1" t="s">
        <v>41</v>
      </c>
      <c r="P670" s="6">
        <v>45170</v>
      </c>
      <c r="Q670" s="10">
        <v>0.19236111111111112</v>
      </c>
    </row>
    <row r="671" spans="1:17" x14ac:dyDescent="0.35">
      <c r="A671" s="1">
        <v>1670</v>
      </c>
      <c r="B671" s="1" t="s">
        <v>778</v>
      </c>
      <c r="C671" s="1" t="s">
        <v>159</v>
      </c>
      <c r="D671" s="6">
        <v>45172</v>
      </c>
      <c r="E671" s="9">
        <v>5.0694444444444445E-2</v>
      </c>
      <c r="F671" s="11" t="s">
        <v>14</v>
      </c>
      <c r="G671" s="1" t="s">
        <v>98</v>
      </c>
      <c r="H671" s="11" t="s">
        <v>23</v>
      </c>
      <c r="I671" s="1" t="s">
        <v>17</v>
      </c>
      <c r="J671" s="1">
        <v>198</v>
      </c>
      <c r="K671" s="1">
        <v>10</v>
      </c>
      <c r="L671" s="1" t="s">
        <v>18</v>
      </c>
      <c r="M671" s="1" t="s">
        <v>32</v>
      </c>
      <c r="N671" s="1" t="s">
        <v>20</v>
      </c>
      <c r="O671" s="1" t="s">
        <v>37</v>
      </c>
      <c r="P671" s="6">
        <v>45170</v>
      </c>
      <c r="Q671" s="10">
        <v>0.49930555555555556</v>
      </c>
    </row>
    <row r="672" spans="1:17" x14ac:dyDescent="0.35">
      <c r="A672" s="1">
        <v>1671</v>
      </c>
      <c r="B672" s="1" t="s">
        <v>779</v>
      </c>
      <c r="C672" s="1" t="s">
        <v>156</v>
      </c>
      <c r="D672" s="6">
        <v>45174</v>
      </c>
      <c r="E672" s="9">
        <v>7.7083333333333337E-2</v>
      </c>
      <c r="F672" s="11" t="s">
        <v>14</v>
      </c>
      <c r="G672" s="1" t="s">
        <v>71</v>
      </c>
      <c r="H672" s="11" t="s">
        <v>23</v>
      </c>
      <c r="I672" s="1" t="s">
        <v>17</v>
      </c>
      <c r="J672" s="1">
        <v>230</v>
      </c>
      <c r="K672" s="1">
        <v>24</v>
      </c>
      <c r="L672" s="1" t="s">
        <v>18</v>
      </c>
      <c r="M672" s="1" t="s">
        <v>26</v>
      </c>
      <c r="N672" s="1" t="s">
        <v>20</v>
      </c>
      <c r="O672" s="1" t="s">
        <v>21</v>
      </c>
      <c r="P672" s="6">
        <v>45170</v>
      </c>
      <c r="Q672" s="10">
        <v>0.22222222222222221</v>
      </c>
    </row>
    <row r="673" spans="1:17" x14ac:dyDescent="0.35">
      <c r="A673" s="1">
        <v>1672</v>
      </c>
      <c r="B673" s="1" t="s">
        <v>780</v>
      </c>
      <c r="C673" s="1" t="s">
        <v>154</v>
      </c>
      <c r="D673" s="6">
        <v>45175</v>
      </c>
      <c r="E673" s="9">
        <v>0.15277777777777779</v>
      </c>
      <c r="F673" s="11" t="s">
        <v>38</v>
      </c>
      <c r="G673" s="1" t="s">
        <v>68</v>
      </c>
      <c r="H673" s="11" t="s">
        <v>34</v>
      </c>
      <c r="I673" s="1" t="s">
        <v>17</v>
      </c>
      <c r="J673" s="1">
        <v>126</v>
      </c>
      <c r="K673" s="1">
        <v>3</v>
      </c>
      <c r="L673" s="1" t="s">
        <v>30</v>
      </c>
      <c r="M673" s="1" t="s">
        <v>40</v>
      </c>
      <c r="N673" s="1" t="s">
        <v>27</v>
      </c>
      <c r="O673" s="1" t="s">
        <v>41</v>
      </c>
      <c r="P673" s="6">
        <v>45170</v>
      </c>
      <c r="Q673" s="10">
        <v>7.6388888888888895E-2</v>
      </c>
    </row>
    <row r="674" spans="1:17" x14ac:dyDescent="0.35">
      <c r="A674" s="1">
        <v>1673</v>
      </c>
      <c r="B674" s="1" t="s">
        <v>781</v>
      </c>
      <c r="C674" s="1" t="s">
        <v>167</v>
      </c>
      <c r="D674" s="6">
        <v>45174</v>
      </c>
      <c r="E674" s="9">
        <v>0.3527777777777778</v>
      </c>
      <c r="F674" s="11" t="s">
        <v>38</v>
      </c>
      <c r="G674" s="1" t="s">
        <v>103</v>
      </c>
      <c r="H674" s="11" t="s">
        <v>23</v>
      </c>
      <c r="I674" s="1" t="s">
        <v>47</v>
      </c>
      <c r="J674" s="1">
        <v>115</v>
      </c>
      <c r="K674" s="1">
        <v>6</v>
      </c>
      <c r="L674" s="1" t="s">
        <v>25</v>
      </c>
      <c r="M674" s="1" t="s">
        <v>26</v>
      </c>
      <c r="N674" s="1" t="s">
        <v>27</v>
      </c>
      <c r="O674" s="1" t="s">
        <v>37</v>
      </c>
      <c r="P674" s="6">
        <v>45170</v>
      </c>
      <c r="Q674" s="10">
        <v>0.17152777777777778</v>
      </c>
    </row>
    <row r="675" spans="1:17" x14ac:dyDescent="0.35">
      <c r="A675" s="1">
        <v>1674</v>
      </c>
      <c r="B675" s="1" t="s">
        <v>472</v>
      </c>
      <c r="C675" s="1" t="s">
        <v>154</v>
      </c>
      <c r="D675" s="6">
        <v>45177</v>
      </c>
      <c r="E675" s="9">
        <v>0.37013888888888891</v>
      </c>
      <c r="F675" s="11" t="s">
        <v>14</v>
      </c>
      <c r="G675" s="1" t="s">
        <v>82</v>
      </c>
      <c r="H675" s="11" t="s">
        <v>34</v>
      </c>
      <c r="I675" s="1" t="s">
        <v>47</v>
      </c>
      <c r="J675" s="1">
        <v>214</v>
      </c>
      <c r="K675" s="1">
        <v>8</v>
      </c>
      <c r="L675" s="1" t="s">
        <v>18</v>
      </c>
      <c r="M675" s="1" t="s">
        <v>26</v>
      </c>
      <c r="N675" s="1" t="s">
        <v>27</v>
      </c>
      <c r="O675" s="1" t="s">
        <v>21</v>
      </c>
      <c r="P675" s="6">
        <v>45170</v>
      </c>
      <c r="Q675" s="10">
        <v>9.583333333333334E-2</v>
      </c>
    </row>
    <row r="676" spans="1:17" x14ac:dyDescent="0.35">
      <c r="A676" s="1">
        <v>1675</v>
      </c>
      <c r="B676" s="1" t="s">
        <v>782</v>
      </c>
      <c r="C676" s="1" t="s">
        <v>154</v>
      </c>
      <c r="D676" s="6">
        <v>45177</v>
      </c>
      <c r="E676" s="9">
        <v>0.40833333333333333</v>
      </c>
      <c r="F676" s="11" t="s">
        <v>14</v>
      </c>
      <c r="G676" s="1" t="s">
        <v>104</v>
      </c>
      <c r="H676" s="11" t="s">
        <v>16</v>
      </c>
      <c r="I676" s="1" t="s">
        <v>35</v>
      </c>
      <c r="J676" s="1">
        <v>103</v>
      </c>
      <c r="K676" s="1">
        <v>13</v>
      </c>
      <c r="L676" s="1" t="s">
        <v>30</v>
      </c>
      <c r="M676" s="1" t="s">
        <v>26</v>
      </c>
      <c r="N676" s="1" t="s">
        <v>20</v>
      </c>
      <c r="O676" s="1" t="s">
        <v>41</v>
      </c>
      <c r="P676" s="6">
        <v>45170</v>
      </c>
      <c r="Q676" s="10">
        <v>0.4201388888888889</v>
      </c>
    </row>
    <row r="677" spans="1:17" x14ac:dyDescent="0.35">
      <c r="A677" s="1">
        <v>1676</v>
      </c>
      <c r="B677" s="1" t="s">
        <v>783</v>
      </c>
      <c r="C677" s="1" t="s">
        <v>150</v>
      </c>
      <c r="D677" s="6">
        <v>45172</v>
      </c>
      <c r="E677" s="9">
        <v>0.49583333333333335</v>
      </c>
      <c r="F677" s="11" t="s">
        <v>14</v>
      </c>
      <c r="G677" s="1" t="s">
        <v>95</v>
      </c>
      <c r="H677" s="11" t="s">
        <v>23</v>
      </c>
      <c r="I677" s="1" t="s">
        <v>47</v>
      </c>
      <c r="J677" s="1">
        <v>161</v>
      </c>
      <c r="K677" s="1">
        <v>1</v>
      </c>
      <c r="L677" s="1" t="s">
        <v>25</v>
      </c>
      <c r="M677" s="1" t="s">
        <v>32</v>
      </c>
      <c r="N677" s="1" t="s">
        <v>20</v>
      </c>
      <c r="O677" s="1" t="s">
        <v>37</v>
      </c>
      <c r="P677" s="6">
        <v>45170</v>
      </c>
      <c r="Q677" s="10">
        <v>0.45069444444444445</v>
      </c>
    </row>
    <row r="678" spans="1:17" x14ac:dyDescent="0.35">
      <c r="A678" s="1">
        <v>1677</v>
      </c>
      <c r="B678" s="1" t="s">
        <v>784</v>
      </c>
      <c r="C678" s="1" t="s">
        <v>156</v>
      </c>
      <c r="D678" s="6">
        <v>45170</v>
      </c>
      <c r="E678" s="9">
        <v>0.15138888888888888</v>
      </c>
      <c r="F678" s="11" t="s">
        <v>38</v>
      </c>
      <c r="G678" s="1" t="s">
        <v>116</v>
      </c>
      <c r="H678" s="11" t="s">
        <v>16</v>
      </c>
      <c r="I678" s="1" t="s">
        <v>24</v>
      </c>
      <c r="J678" s="1">
        <v>87</v>
      </c>
      <c r="K678" s="1">
        <v>16</v>
      </c>
      <c r="L678" s="1" t="s">
        <v>18</v>
      </c>
      <c r="M678" s="1" t="s">
        <v>26</v>
      </c>
      <c r="N678" s="1" t="s">
        <v>27</v>
      </c>
      <c r="O678" s="1" t="s">
        <v>21</v>
      </c>
      <c r="P678" s="6">
        <v>45170</v>
      </c>
      <c r="Q678" s="10">
        <v>9.2361111111111116E-2</v>
      </c>
    </row>
    <row r="679" spans="1:17" x14ac:dyDescent="0.35">
      <c r="A679" s="1">
        <v>1678</v>
      </c>
      <c r="B679" s="1" t="s">
        <v>785</v>
      </c>
      <c r="C679" s="1" t="s">
        <v>150</v>
      </c>
      <c r="D679" s="6">
        <v>45175</v>
      </c>
      <c r="E679" s="9">
        <v>7.2916666666666671E-2</v>
      </c>
      <c r="F679" s="11" t="s">
        <v>38</v>
      </c>
      <c r="G679" s="1" t="s">
        <v>133</v>
      </c>
      <c r="H679" s="11" t="s">
        <v>34</v>
      </c>
      <c r="I679" s="1" t="s">
        <v>47</v>
      </c>
      <c r="J679" s="1">
        <v>99</v>
      </c>
      <c r="K679" s="1">
        <v>17</v>
      </c>
      <c r="L679" s="1" t="s">
        <v>18</v>
      </c>
      <c r="M679" s="1" t="s">
        <v>43</v>
      </c>
      <c r="N679" s="1" t="s">
        <v>27</v>
      </c>
      <c r="O679" s="1" t="s">
        <v>21</v>
      </c>
      <c r="P679" s="6">
        <v>45170</v>
      </c>
      <c r="Q679" s="10">
        <v>0.40833333333333333</v>
      </c>
    </row>
    <row r="680" spans="1:17" x14ac:dyDescent="0.35">
      <c r="A680" s="1">
        <v>1679</v>
      </c>
      <c r="B680" s="1" t="s">
        <v>786</v>
      </c>
      <c r="C680" s="1" t="s">
        <v>156</v>
      </c>
      <c r="D680" s="6">
        <v>45173</v>
      </c>
      <c r="E680" s="9">
        <v>0.37361111111111112</v>
      </c>
      <c r="F680" s="11" t="s">
        <v>14</v>
      </c>
      <c r="G680" s="1" t="s">
        <v>94</v>
      </c>
      <c r="H680" s="11" t="s">
        <v>34</v>
      </c>
      <c r="I680" s="1" t="s">
        <v>35</v>
      </c>
      <c r="J680" s="1">
        <v>158</v>
      </c>
      <c r="K680" s="1">
        <v>3</v>
      </c>
      <c r="L680" s="1" t="s">
        <v>30</v>
      </c>
      <c r="M680" s="1" t="s">
        <v>43</v>
      </c>
      <c r="N680" s="1" t="s">
        <v>36</v>
      </c>
      <c r="O680" s="1" t="s">
        <v>41</v>
      </c>
      <c r="P680" s="6">
        <v>45170</v>
      </c>
      <c r="Q680" s="10">
        <v>0.10625</v>
      </c>
    </row>
    <row r="681" spans="1:17" x14ac:dyDescent="0.35">
      <c r="A681" s="1">
        <v>1680</v>
      </c>
      <c r="B681" s="1" t="s">
        <v>787</v>
      </c>
      <c r="C681" s="1" t="s">
        <v>156</v>
      </c>
      <c r="D681" s="6">
        <v>45170</v>
      </c>
      <c r="E681" s="9">
        <v>0.37708333333333333</v>
      </c>
      <c r="F681" s="11" t="s">
        <v>38</v>
      </c>
      <c r="G681" s="1" t="s">
        <v>75</v>
      </c>
      <c r="H681" s="11" t="s">
        <v>23</v>
      </c>
      <c r="I681" s="1" t="s">
        <v>17</v>
      </c>
      <c r="J681" s="1">
        <v>145</v>
      </c>
      <c r="K681" s="1">
        <v>9</v>
      </c>
      <c r="L681" s="1" t="s">
        <v>18</v>
      </c>
      <c r="M681" s="1" t="s">
        <v>32</v>
      </c>
      <c r="N681" s="1" t="s">
        <v>36</v>
      </c>
      <c r="O681" s="1" t="s">
        <v>21</v>
      </c>
      <c r="P681" s="6">
        <v>45170</v>
      </c>
      <c r="Q681" s="10">
        <v>0.52430555555555558</v>
      </c>
    </row>
    <row r="682" spans="1:17" x14ac:dyDescent="0.35">
      <c r="A682" s="1">
        <v>1681</v>
      </c>
      <c r="B682" s="1" t="s">
        <v>788</v>
      </c>
      <c r="C682" s="1" t="s">
        <v>167</v>
      </c>
      <c r="D682" s="6">
        <v>45173</v>
      </c>
      <c r="E682" s="9">
        <v>9.583333333333334E-2</v>
      </c>
      <c r="F682" s="11" t="s">
        <v>14</v>
      </c>
      <c r="G682" s="1" t="s">
        <v>66</v>
      </c>
      <c r="H682" s="11" t="s">
        <v>34</v>
      </c>
      <c r="I682" s="1" t="s">
        <v>47</v>
      </c>
      <c r="J682" s="1">
        <v>134</v>
      </c>
      <c r="K682" s="1">
        <v>5</v>
      </c>
      <c r="L682" s="1" t="s">
        <v>18</v>
      </c>
      <c r="M682" s="1" t="s">
        <v>26</v>
      </c>
      <c r="N682" s="1" t="s">
        <v>27</v>
      </c>
      <c r="O682" s="1" t="s">
        <v>21</v>
      </c>
      <c r="P682" s="6">
        <v>45170</v>
      </c>
      <c r="Q682" s="10">
        <v>0.19583333333333333</v>
      </c>
    </row>
    <row r="683" spans="1:17" x14ac:dyDescent="0.35">
      <c r="A683" s="1">
        <v>1682</v>
      </c>
      <c r="B683" s="1" t="s">
        <v>789</v>
      </c>
      <c r="C683" s="1" t="s">
        <v>156</v>
      </c>
      <c r="D683" s="6">
        <v>45170</v>
      </c>
      <c r="E683" s="9">
        <v>0.53402777777777777</v>
      </c>
      <c r="F683" s="11" t="s">
        <v>38</v>
      </c>
      <c r="G683" s="1" t="s">
        <v>71</v>
      </c>
      <c r="H683" s="11" t="s">
        <v>34</v>
      </c>
      <c r="I683" s="1" t="s">
        <v>29</v>
      </c>
      <c r="J683" s="1">
        <v>197</v>
      </c>
      <c r="K683" s="1">
        <v>3</v>
      </c>
      <c r="L683" s="1" t="s">
        <v>30</v>
      </c>
      <c r="M683" s="1" t="s">
        <v>19</v>
      </c>
      <c r="N683" s="1" t="s">
        <v>36</v>
      </c>
      <c r="O683" s="1" t="s">
        <v>41</v>
      </c>
      <c r="P683" s="6">
        <v>45170</v>
      </c>
      <c r="Q683" s="10">
        <v>0.11458333333333333</v>
      </c>
    </row>
    <row r="684" spans="1:17" x14ac:dyDescent="0.35">
      <c r="A684" s="1">
        <v>1683</v>
      </c>
      <c r="B684" s="1" t="s">
        <v>790</v>
      </c>
      <c r="C684" s="1" t="s">
        <v>156</v>
      </c>
      <c r="D684" s="6">
        <v>45171</v>
      </c>
      <c r="E684" s="9">
        <v>0.48888888888888887</v>
      </c>
      <c r="F684" s="11" t="s">
        <v>14</v>
      </c>
      <c r="G684" s="1" t="s">
        <v>76</v>
      </c>
      <c r="H684" s="11" t="s">
        <v>34</v>
      </c>
      <c r="I684" s="1" t="s">
        <v>35</v>
      </c>
      <c r="J684" s="1">
        <v>193</v>
      </c>
      <c r="K684" s="1">
        <v>26</v>
      </c>
      <c r="L684" s="1" t="s">
        <v>18</v>
      </c>
      <c r="M684" s="1" t="s">
        <v>32</v>
      </c>
      <c r="N684" s="1" t="s">
        <v>36</v>
      </c>
      <c r="O684" s="1" t="s">
        <v>37</v>
      </c>
      <c r="P684" s="6">
        <v>45170</v>
      </c>
      <c r="Q684" s="10">
        <v>0.40763888888888888</v>
      </c>
    </row>
    <row r="685" spans="1:17" x14ac:dyDescent="0.35">
      <c r="A685" s="1">
        <v>1684</v>
      </c>
      <c r="B685" s="1" t="s">
        <v>791</v>
      </c>
      <c r="C685" s="1" t="s">
        <v>154</v>
      </c>
      <c r="D685" s="6">
        <v>45175</v>
      </c>
      <c r="E685" s="9">
        <v>0.34513888888888888</v>
      </c>
      <c r="F685" s="11" t="s">
        <v>14</v>
      </c>
      <c r="G685" s="1" t="s">
        <v>81</v>
      </c>
      <c r="H685" s="11" t="s">
        <v>16</v>
      </c>
      <c r="I685" s="1" t="s">
        <v>35</v>
      </c>
      <c r="J685" s="1">
        <v>82</v>
      </c>
      <c r="K685" s="1">
        <v>6</v>
      </c>
      <c r="L685" s="1" t="s">
        <v>18</v>
      </c>
      <c r="M685" s="1" t="s">
        <v>32</v>
      </c>
      <c r="N685" s="1" t="s">
        <v>20</v>
      </c>
      <c r="O685" s="1" t="s">
        <v>41</v>
      </c>
      <c r="P685" s="6">
        <v>45170</v>
      </c>
      <c r="Q685" s="10">
        <v>6.1805555555555558E-2</v>
      </c>
    </row>
    <row r="686" spans="1:17" x14ac:dyDescent="0.35">
      <c r="A686" s="1">
        <v>1685</v>
      </c>
      <c r="B686" s="1" t="s">
        <v>792</v>
      </c>
      <c r="C686" s="1" t="s">
        <v>150</v>
      </c>
      <c r="D686" s="6">
        <v>45173</v>
      </c>
      <c r="E686" s="9">
        <v>0.41805555555555557</v>
      </c>
      <c r="F686" s="11" t="s">
        <v>38</v>
      </c>
      <c r="G686" s="1" t="s">
        <v>56</v>
      </c>
      <c r="H686" s="11" t="s">
        <v>16</v>
      </c>
      <c r="I686" s="1" t="s">
        <v>35</v>
      </c>
      <c r="J686" s="1">
        <v>228</v>
      </c>
      <c r="K686" s="1">
        <v>20</v>
      </c>
      <c r="L686" s="1" t="s">
        <v>18</v>
      </c>
      <c r="M686" s="1" t="s">
        <v>32</v>
      </c>
      <c r="N686" s="1" t="s">
        <v>27</v>
      </c>
      <c r="O686" s="1" t="s">
        <v>37</v>
      </c>
      <c r="P686" s="6">
        <v>45170</v>
      </c>
      <c r="Q686" s="10">
        <v>0.14652777777777778</v>
      </c>
    </row>
    <row r="687" spans="1:17" x14ac:dyDescent="0.35">
      <c r="A687" s="1">
        <v>1686</v>
      </c>
      <c r="B687" s="1" t="s">
        <v>793</v>
      </c>
      <c r="C687" s="1" t="s">
        <v>154</v>
      </c>
      <c r="D687" s="6">
        <v>45174</v>
      </c>
      <c r="E687" s="9">
        <v>8.4722222222222227E-2</v>
      </c>
      <c r="F687" s="11" t="s">
        <v>14</v>
      </c>
      <c r="G687" s="1" t="s">
        <v>136</v>
      </c>
      <c r="H687" s="11" t="s">
        <v>16</v>
      </c>
      <c r="I687" s="1" t="s">
        <v>24</v>
      </c>
      <c r="J687" s="1">
        <v>206</v>
      </c>
      <c r="K687" s="1">
        <v>3</v>
      </c>
      <c r="L687" s="1" t="s">
        <v>18</v>
      </c>
      <c r="M687" s="1" t="s">
        <v>32</v>
      </c>
      <c r="N687" s="1" t="s">
        <v>20</v>
      </c>
      <c r="O687" s="1" t="s">
        <v>21</v>
      </c>
      <c r="P687" s="6">
        <v>45170</v>
      </c>
      <c r="Q687" s="10">
        <v>6.1111111111111109E-2</v>
      </c>
    </row>
    <row r="688" spans="1:17" x14ac:dyDescent="0.35">
      <c r="A688" s="1">
        <v>1687</v>
      </c>
      <c r="B688" s="1" t="s">
        <v>794</v>
      </c>
      <c r="C688" s="1" t="s">
        <v>154</v>
      </c>
      <c r="D688" s="6">
        <v>45174</v>
      </c>
      <c r="E688" s="9">
        <v>0.37777777777777777</v>
      </c>
      <c r="F688" s="11" t="s">
        <v>38</v>
      </c>
      <c r="G688" s="1" t="s">
        <v>67</v>
      </c>
      <c r="H688" s="11" t="s">
        <v>23</v>
      </c>
      <c r="I688" s="1" t="s">
        <v>29</v>
      </c>
      <c r="J688" s="1">
        <v>100</v>
      </c>
      <c r="K688" s="1">
        <v>28</v>
      </c>
      <c r="L688" s="1" t="s">
        <v>18</v>
      </c>
      <c r="M688" s="1" t="s">
        <v>26</v>
      </c>
      <c r="N688" s="1" t="s">
        <v>27</v>
      </c>
      <c r="O688" s="1" t="s">
        <v>21</v>
      </c>
      <c r="P688" s="6">
        <v>45170</v>
      </c>
      <c r="Q688" s="10">
        <v>0.17083333333333334</v>
      </c>
    </row>
    <row r="689" spans="1:17" x14ac:dyDescent="0.35">
      <c r="A689" s="1">
        <v>1688</v>
      </c>
      <c r="B689" s="1" t="s">
        <v>795</v>
      </c>
      <c r="C689" s="1" t="s">
        <v>167</v>
      </c>
      <c r="D689" s="6">
        <v>45175</v>
      </c>
      <c r="E689" s="9">
        <v>0.38472222222222224</v>
      </c>
      <c r="F689" s="11" t="s">
        <v>38</v>
      </c>
      <c r="G689" s="1" t="s">
        <v>65</v>
      </c>
      <c r="H689" s="11" t="s">
        <v>23</v>
      </c>
      <c r="I689" s="1" t="s">
        <v>47</v>
      </c>
      <c r="J689" s="1">
        <v>202</v>
      </c>
      <c r="K689" s="1">
        <v>14</v>
      </c>
      <c r="L689" s="1" t="s">
        <v>25</v>
      </c>
      <c r="M689" s="1" t="s">
        <v>43</v>
      </c>
      <c r="N689" s="1" t="s">
        <v>36</v>
      </c>
      <c r="O689" s="1" t="s">
        <v>21</v>
      </c>
      <c r="P689" s="6">
        <v>45170</v>
      </c>
      <c r="Q689" s="10">
        <v>0.13402777777777777</v>
      </c>
    </row>
    <row r="690" spans="1:17" x14ac:dyDescent="0.35">
      <c r="A690" s="1">
        <v>1689</v>
      </c>
      <c r="B690" s="1" t="s">
        <v>796</v>
      </c>
      <c r="C690" s="1" t="s">
        <v>154</v>
      </c>
      <c r="D690" s="6">
        <v>45175</v>
      </c>
      <c r="E690" s="9">
        <v>0.44027777777777777</v>
      </c>
      <c r="F690" s="11" t="s">
        <v>14</v>
      </c>
      <c r="G690" s="1" t="s">
        <v>104</v>
      </c>
      <c r="H690" s="11" t="s">
        <v>23</v>
      </c>
      <c r="I690" s="1" t="s">
        <v>47</v>
      </c>
      <c r="J690" s="1">
        <v>157</v>
      </c>
      <c r="K690" s="1">
        <v>26</v>
      </c>
      <c r="L690" s="1" t="s">
        <v>25</v>
      </c>
      <c r="M690" s="1" t="s">
        <v>43</v>
      </c>
      <c r="N690" s="1" t="s">
        <v>36</v>
      </c>
      <c r="O690" s="1" t="s">
        <v>37</v>
      </c>
      <c r="P690" s="6">
        <v>45170</v>
      </c>
      <c r="Q690" s="10">
        <v>8.0555555555555561E-2</v>
      </c>
    </row>
    <row r="691" spans="1:17" x14ac:dyDescent="0.35">
      <c r="A691" s="1">
        <v>1690</v>
      </c>
      <c r="B691" s="1" t="s">
        <v>797</v>
      </c>
      <c r="C691" s="1" t="s">
        <v>154</v>
      </c>
      <c r="D691" s="6">
        <v>45173</v>
      </c>
      <c r="E691" s="9">
        <v>7.4999999999999997E-2</v>
      </c>
      <c r="F691" s="11" t="s">
        <v>14</v>
      </c>
      <c r="G691" s="1" t="s">
        <v>108</v>
      </c>
      <c r="H691" s="11" t="s">
        <v>16</v>
      </c>
      <c r="I691" s="1" t="s">
        <v>35</v>
      </c>
      <c r="J691" s="1">
        <v>90</v>
      </c>
      <c r="K691" s="1">
        <v>4</v>
      </c>
      <c r="L691" s="1" t="s">
        <v>30</v>
      </c>
      <c r="M691" s="1" t="s">
        <v>40</v>
      </c>
      <c r="N691" s="1" t="s">
        <v>20</v>
      </c>
      <c r="O691" s="1" t="s">
        <v>41</v>
      </c>
      <c r="P691" s="6">
        <v>45170</v>
      </c>
      <c r="Q691" s="10">
        <v>7.4999999999999997E-2</v>
      </c>
    </row>
    <row r="692" spans="1:17" x14ac:dyDescent="0.35">
      <c r="A692" s="1">
        <v>1691</v>
      </c>
      <c r="B692" s="1" t="s">
        <v>798</v>
      </c>
      <c r="C692" s="1" t="s">
        <v>167</v>
      </c>
      <c r="D692" s="6">
        <v>45175</v>
      </c>
      <c r="E692" s="9">
        <v>7.1527777777777773E-2</v>
      </c>
      <c r="F692" s="11" t="s">
        <v>14</v>
      </c>
      <c r="G692" s="1" t="s">
        <v>105</v>
      </c>
      <c r="H692" s="11" t="s">
        <v>23</v>
      </c>
      <c r="I692" s="1" t="s">
        <v>35</v>
      </c>
      <c r="J692" s="1">
        <v>195</v>
      </c>
      <c r="K692" s="1">
        <v>10</v>
      </c>
      <c r="L692" s="1" t="s">
        <v>30</v>
      </c>
      <c r="M692" s="1" t="s">
        <v>26</v>
      </c>
      <c r="N692" s="1" t="s">
        <v>36</v>
      </c>
      <c r="O692" s="1" t="s">
        <v>21</v>
      </c>
      <c r="P692" s="6">
        <v>45170</v>
      </c>
      <c r="Q692" s="10">
        <v>0.12222222222222222</v>
      </c>
    </row>
    <row r="693" spans="1:17" x14ac:dyDescent="0.35">
      <c r="A693" s="1">
        <v>1692</v>
      </c>
      <c r="B693" s="1" t="s">
        <v>799</v>
      </c>
      <c r="C693" s="1" t="s">
        <v>167</v>
      </c>
      <c r="D693" s="6">
        <v>45175</v>
      </c>
      <c r="E693" s="9">
        <v>0.41805555555555557</v>
      </c>
      <c r="F693" s="11" t="s">
        <v>38</v>
      </c>
      <c r="G693" s="1" t="s">
        <v>46</v>
      </c>
      <c r="H693" s="11" t="s">
        <v>23</v>
      </c>
      <c r="I693" s="1" t="s">
        <v>29</v>
      </c>
      <c r="J693" s="1">
        <v>114</v>
      </c>
      <c r="K693" s="1">
        <v>14</v>
      </c>
      <c r="L693" s="1" t="s">
        <v>18</v>
      </c>
      <c r="M693" s="1" t="s">
        <v>19</v>
      </c>
      <c r="N693" s="1" t="s">
        <v>36</v>
      </c>
      <c r="O693" s="1" t="s">
        <v>41</v>
      </c>
      <c r="P693" s="6">
        <v>45170</v>
      </c>
      <c r="Q693" s="10">
        <v>0.22013888888888888</v>
      </c>
    </row>
    <row r="694" spans="1:17" x14ac:dyDescent="0.35">
      <c r="A694" s="1">
        <v>1693</v>
      </c>
      <c r="B694" s="1" t="s">
        <v>800</v>
      </c>
      <c r="C694" s="1" t="s">
        <v>154</v>
      </c>
      <c r="D694" s="6">
        <v>45170</v>
      </c>
      <c r="E694" s="9">
        <v>8.611111111111111E-2</v>
      </c>
      <c r="F694" s="11" t="s">
        <v>38</v>
      </c>
      <c r="G694" s="1" t="s">
        <v>46</v>
      </c>
      <c r="H694" s="11" t="s">
        <v>16</v>
      </c>
      <c r="I694" s="1" t="s">
        <v>35</v>
      </c>
      <c r="J694" s="1">
        <v>199</v>
      </c>
      <c r="K694" s="1">
        <v>21</v>
      </c>
      <c r="L694" s="1" t="s">
        <v>25</v>
      </c>
      <c r="M694" s="1" t="s">
        <v>32</v>
      </c>
      <c r="N694" s="1" t="s">
        <v>36</v>
      </c>
      <c r="O694" s="1" t="s">
        <v>21</v>
      </c>
      <c r="P694" s="6">
        <v>45170</v>
      </c>
      <c r="Q694" s="10">
        <v>0.47708333333333336</v>
      </c>
    </row>
    <row r="695" spans="1:17" x14ac:dyDescent="0.35">
      <c r="A695" s="1">
        <v>1694</v>
      </c>
      <c r="B695" s="1" t="s">
        <v>801</v>
      </c>
      <c r="C695" s="1" t="s">
        <v>156</v>
      </c>
      <c r="D695" s="6">
        <v>45177</v>
      </c>
      <c r="E695" s="9">
        <v>0.35138888888888886</v>
      </c>
      <c r="F695" s="11" t="s">
        <v>38</v>
      </c>
      <c r="G695" s="1" t="s">
        <v>22</v>
      </c>
      <c r="H695" s="11" t="s">
        <v>16</v>
      </c>
      <c r="I695" s="1" t="s">
        <v>47</v>
      </c>
      <c r="J695" s="1">
        <v>173</v>
      </c>
      <c r="K695" s="1">
        <v>15</v>
      </c>
      <c r="L695" s="1" t="s">
        <v>18</v>
      </c>
      <c r="M695" s="1" t="s">
        <v>26</v>
      </c>
      <c r="N695" s="1" t="s">
        <v>36</v>
      </c>
      <c r="O695" s="1" t="s">
        <v>37</v>
      </c>
      <c r="P695" s="6">
        <v>45170</v>
      </c>
      <c r="Q695" s="10">
        <v>0.53749999999999998</v>
      </c>
    </row>
    <row r="696" spans="1:17" x14ac:dyDescent="0.35">
      <c r="A696" s="1">
        <v>1695</v>
      </c>
      <c r="B696" s="1" t="s">
        <v>802</v>
      </c>
      <c r="C696" s="1" t="s">
        <v>150</v>
      </c>
      <c r="D696" s="6">
        <v>45170</v>
      </c>
      <c r="E696" s="9">
        <v>0.36180555555555555</v>
      </c>
      <c r="F696" s="11" t="s">
        <v>38</v>
      </c>
      <c r="G696" s="1" t="s">
        <v>123</v>
      </c>
      <c r="H696" s="11" t="s">
        <v>16</v>
      </c>
      <c r="I696" s="1" t="s">
        <v>17</v>
      </c>
      <c r="J696" s="1">
        <v>208</v>
      </c>
      <c r="K696" s="1">
        <v>29</v>
      </c>
      <c r="L696" s="1" t="s">
        <v>25</v>
      </c>
      <c r="M696" s="1" t="s">
        <v>43</v>
      </c>
      <c r="N696" s="1" t="s">
        <v>20</v>
      </c>
      <c r="O696" s="1" t="s">
        <v>41</v>
      </c>
      <c r="P696" s="6">
        <v>45170</v>
      </c>
      <c r="Q696" s="10">
        <v>0.14583333333333334</v>
      </c>
    </row>
    <row r="697" spans="1:17" x14ac:dyDescent="0.35">
      <c r="A697" s="1">
        <v>1696</v>
      </c>
      <c r="B697" s="1" t="s">
        <v>803</v>
      </c>
      <c r="C697" s="1" t="s">
        <v>156</v>
      </c>
      <c r="D697" s="6">
        <v>45176</v>
      </c>
      <c r="E697" s="9">
        <v>0.10833333333333334</v>
      </c>
      <c r="F697" s="11" t="s">
        <v>38</v>
      </c>
      <c r="G697" s="1" t="s">
        <v>65</v>
      </c>
      <c r="H697" s="11" t="s">
        <v>34</v>
      </c>
      <c r="I697" s="1" t="s">
        <v>29</v>
      </c>
      <c r="J697" s="1">
        <v>125</v>
      </c>
      <c r="K697" s="1">
        <v>29</v>
      </c>
      <c r="L697" s="1" t="s">
        <v>30</v>
      </c>
      <c r="M697" s="1" t="s">
        <v>43</v>
      </c>
      <c r="N697" s="1" t="s">
        <v>36</v>
      </c>
      <c r="O697" s="1" t="s">
        <v>21</v>
      </c>
      <c r="P697" s="6">
        <v>45170</v>
      </c>
      <c r="Q697" s="10">
        <v>0.43402777777777779</v>
      </c>
    </row>
    <row r="698" spans="1:17" x14ac:dyDescent="0.35">
      <c r="A698" s="1">
        <v>1697</v>
      </c>
      <c r="B698" s="1" t="s">
        <v>804</v>
      </c>
      <c r="C698" s="1" t="s">
        <v>154</v>
      </c>
      <c r="D698" s="6">
        <v>45171</v>
      </c>
      <c r="E698" s="9">
        <v>0.16875000000000001</v>
      </c>
      <c r="F698" s="11" t="s">
        <v>14</v>
      </c>
      <c r="G698" s="1" t="s">
        <v>45</v>
      </c>
      <c r="H698" s="11" t="s">
        <v>34</v>
      </c>
      <c r="I698" s="1" t="s">
        <v>17</v>
      </c>
      <c r="J698" s="1">
        <v>136</v>
      </c>
      <c r="K698" s="1">
        <v>21</v>
      </c>
      <c r="L698" s="1" t="s">
        <v>30</v>
      </c>
      <c r="M698" s="1" t="s">
        <v>40</v>
      </c>
      <c r="N698" s="1" t="s">
        <v>20</v>
      </c>
      <c r="O698" s="1" t="s">
        <v>37</v>
      </c>
      <c r="P698" s="6">
        <v>45170</v>
      </c>
      <c r="Q698" s="10">
        <v>6.5972222222222224E-2</v>
      </c>
    </row>
    <row r="699" spans="1:17" x14ac:dyDescent="0.35">
      <c r="A699" s="1">
        <v>1698</v>
      </c>
      <c r="B699" s="1" t="s">
        <v>805</v>
      </c>
      <c r="C699" s="1" t="s">
        <v>156</v>
      </c>
      <c r="D699" s="6">
        <v>45177</v>
      </c>
      <c r="E699" s="9">
        <v>0.18333333333333332</v>
      </c>
      <c r="F699" s="11" t="s">
        <v>38</v>
      </c>
      <c r="G699" s="1" t="s">
        <v>95</v>
      </c>
      <c r="H699" s="11" t="s">
        <v>16</v>
      </c>
      <c r="I699" s="1" t="s">
        <v>35</v>
      </c>
      <c r="J699" s="1">
        <v>86</v>
      </c>
      <c r="K699" s="1">
        <v>0</v>
      </c>
      <c r="L699" s="1" t="s">
        <v>30</v>
      </c>
      <c r="M699" s="1" t="s">
        <v>40</v>
      </c>
      <c r="N699" s="1" t="s">
        <v>36</v>
      </c>
      <c r="O699" s="1" t="s">
        <v>37</v>
      </c>
      <c r="P699" s="6">
        <v>45170</v>
      </c>
      <c r="Q699" s="10">
        <v>0.46527777777777779</v>
      </c>
    </row>
    <row r="700" spans="1:17" x14ac:dyDescent="0.35">
      <c r="A700" s="1">
        <v>1699</v>
      </c>
      <c r="B700" s="1" t="s">
        <v>806</v>
      </c>
      <c r="C700" s="1" t="s">
        <v>159</v>
      </c>
      <c r="D700" s="6">
        <v>45170</v>
      </c>
      <c r="E700" s="9">
        <v>0.1361111111111111</v>
      </c>
      <c r="F700" s="11" t="s">
        <v>14</v>
      </c>
      <c r="G700" s="1" t="s">
        <v>100</v>
      </c>
      <c r="H700" s="11" t="s">
        <v>34</v>
      </c>
      <c r="I700" s="1" t="s">
        <v>29</v>
      </c>
      <c r="J700" s="1">
        <v>230</v>
      </c>
      <c r="K700" s="1">
        <v>24</v>
      </c>
      <c r="L700" s="1" t="s">
        <v>30</v>
      </c>
      <c r="M700" s="1" t="s">
        <v>40</v>
      </c>
      <c r="N700" s="1" t="s">
        <v>20</v>
      </c>
      <c r="O700" s="1" t="s">
        <v>41</v>
      </c>
      <c r="P700" s="6">
        <v>45170</v>
      </c>
      <c r="Q700" s="10">
        <v>0.12430555555555556</v>
      </c>
    </row>
    <row r="701" spans="1:17" x14ac:dyDescent="0.35">
      <c r="A701" s="1">
        <v>1700</v>
      </c>
      <c r="B701" s="1" t="s">
        <v>807</v>
      </c>
      <c r="C701" s="1" t="s">
        <v>159</v>
      </c>
      <c r="D701" s="6">
        <v>45174</v>
      </c>
      <c r="E701" s="9">
        <v>0.47916666666666669</v>
      </c>
      <c r="F701" s="11" t="s">
        <v>14</v>
      </c>
      <c r="G701" s="1" t="s">
        <v>33</v>
      </c>
      <c r="H701" s="11" t="s">
        <v>16</v>
      </c>
      <c r="I701" s="1" t="s">
        <v>17</v>
      </c>
      <c r="J701" s="1">
        <v>225</v>
      </c>
      <c r="K701" s="1">
        <v>12</v>
      </c>
      <c r="L701" s="1" t="s">
        <v>30</v>
      </c>
      <c r="M701" s="1" t="s">
        <v>40</v>
      </c>
      <c r="N701" s="1" t="s">
        <v>36</v>
      </c>
      <c r="O701" s="1" t="s">
        <v>21</v>
      </c>
      <c r="P701" s="6">
        <v>45170</v>
      </c>
      <c r="Q701" s="10">
        <v>0.21736111111111112</v>
      </c>
    </row>
    <row r="702" spans="1:17" x14ac:dyDescent="0.35">
      <c r="A702" s="1">
        <v>1701</v>
      </c>
      <c r="B702" s="1" t="s">
        <v>808</v>
      </c>
      <c r="C702" s="1" t="s">
        <v>150</v>
      </c>
      <c r="D702" s="6">
        <v>45173</v>
      </c>
      <c r="E702" s="9">
        <v>0.44791666666666669</v>
      </c>
      <c r="F702" s="11" t="s">
        <v>38</v>
      </c>
      <c r="G702" s="1" t="s">
        <v>55</v>
      </c>
      <c r="H702" s="11" t="s">
        <v>34</v>
      </c>
      <c r="I702" s="1" t="s">
        <v>24</v>
      </c>
      <c r="J702" s="1">
        <v>201</v>
      </c>
      <c r="K702" s="1">
        <v>3</v>
      </c>
      <c r="L702" s="1" t="s">
        <v>18</v>
      </c>
      <c r="M702" s="1" t="s">
        <v>43</v>
      </c>
      <c r="N702" s="1" t="s">
        <v>20</v>
      </c>
      <c r="O702" s="1" t="s">
        <v>41</v>
      </c>
      <c r="P702" s="6">
        <v>45170</v>
      </c>
      <c r="Q702" s="10">
        <v>6.25E-2</v>
      </c>
    </row>
    <row r="703" spans="1:17" x14ac:dyDescent="0.35">
      <c r="A703" s="1">
        <v>1702</v>
      </c>
      <c r="B703" s="1" t="s">
        <v>809</v>
      </c>
      <c r="C703" s="1" t="s">
        <v>154</v>
      </c>
      <c r="D703" s="6">
        <v>45174</v>
      </c>
      <c r="E703" s="9">
        <v>0.48333333333333334</v>
      </c>
      <c r="F703" s="11" t="s">
        <v>14</v>
      </c>
      <c r="G703" s="1" t="s">
        <v>122</v>
      </c>
      <c r="H703" s="11" t="s">
        <v>16</v>
      </c>
      <c r="I703" s="1" t="s">
        <v>47</v>
      </c>
      <c r="J703" s="1">
        <v>69</v>
      </c>
      <c r="K703" s="1">
        <v>2</v>
      </c>
      <c r="L703" s="1" t="s">
        <v>25</v>
      </c>
      <c r="M703" s="1" t="s">
        <v>32</v>
      </c>
      <c r="N703" s="1" t="s">
        <v>27</v>
      </c>
      <c r="O703" s="1" t="s">
        <v>41</v>
      </c>
      <c r="P703" s="6">
        <v>45170</v>
      </c>
      <c r="Q703" s="10">
        <v>4.2361111111111113E-2</v>
      </c>
    </row>
    <row r="704" spans="1:17" x14ac:dyDescent="0.35">
      <c r="A704" s="1">
        <v>1703</v>
      </c>
      <c r="B704" s="1" t="s">
        <v>810</v>
      </c>
      <c r="C704" s="1" t="s">
        <v>156</v>
      </c>
      <c r="D704" s="6">
        <v>45175</v>
      </c>
      <c r="E704" s="9">
        <v>0.52569444444444446</v>
      </c>
      <c r="F704" s="11" t="s">
        <v>38</v>
      </c>
      <c r="G704" s="1" t="s">
        <v>90</v>
      </c>
      <c r="H704" s="11" t="s">
        <v>23</v>
      </c>
      <c r="I704" s="1" t="s">
        <v>35</v>
      </c>
      <c r="J704" s="1">
        <v>90</v>
      </c>
      <c r="K704" s="1">
        <v>13</v>
      </c>
      <c r="L704" s="1" t="s">
        <v>30</v>
      </c>
      <c r="M704" s="1" t="s">
        <v>40</v>
      </c>
      <c r="N704" s="1" t="s">
        <v>27</v>
      </c>
      <c r="O704" s="1" t="s">
        <v>37</v>
      </c>
      <c r="P704" s="6">
        <v>45170</v>
      </c>
      <c r="Q704" s="10">
        <v>9.6527777777777782E-2</v>
      </c>
    </row>
    <row r="705" spans="1:17" x14ac:dyDescent="0.35">
      <c r="A705" s="1">
        <v>1704</v>
      </c>
      <c r="B705" s="1" t="s">
        <v>811</v>
      </c>
      <c r="C705" s="1" t="s">
        <v>167</v>
      </c>
      <c r="D705" s="6">
        <v>45170</v>
      </c>
      <c r="E705" s="9">
        <v>0.45902777777777776</v>
      </c>
      <c r="F705" s="11" t="s">
        <v>14</v>
      </c>
      <c r="G705" s="1" t="s">
        <v>57</v>
      </c>
      <c r="H705" s="11" t="s">
        <v>34</v>
      </c>
      <c r="I705" s="1" t="s">
        <v>35</v>
      </c>
      <c r="J705" s="1">
        <v>108</v>
      </c>
      <c r="K705" s="1">
        <v>26</v>
      </c>
      <c r="L705" s="1" t="s">
        <v>30</v>
      </c>
      <c r="M705" s="1" t="s">
        <v>40</v>
      </c>
      <c r="N705" s="1" t="s">
        <v>36</v>
      </c>
      <c r="O705" s="1" t="s">
        <v>21</v>
      </c>
      <c r="P705" s="6">
        <v>45170</v>
      </c>
      <c r="Q705" s="10">
        <v>0.12291666666666666</v>
      </c>
    </row>
    <row r="706" spans="1:17" x14ac:dyDescent="0.35">
      <c r="A706" s="1">
        <v>1705</v>
      </c>
      <c r="B706" s="1" t="s">
        <v>434</v>
      </c>
      <c r="C706" s="1" t="s">
        <v>156</v>
      </c>
      <c r="D706" s="6">
        <v>45177</v>
      </c>
      <c r="E706" s="9">
        <v>0.10486111111111111</v>
      </c>
      <c r="F706" s="11" t="s">
        <v>14</v>
      </c>
      <c r="G706" s="1" t="s">
        <v>86</v>
      </c>
      <c r="H706" s="11" t="s">
        <v>16</v>
      </c>
      <c r="I706" s="1" t="s">
        <v>17</v>
      </c>
      <c r="J706" s="1">
        <v>181</v>
      </c>
      <c r="K706" s="1">
        <v>25</v>
      </c>
      <c r="L706" s="1" t="s">
        <v>25</v>
      </c>
      <c r="M706" s="1" t="s">
        <v>40</v>
      </c>
      <c r="N706" s="1" t="s">
        <v>36</v>
      </c>
      <c r="O706" s="1" t="s">
        <v>41</v>
      </c>
      <c r="P706" s="6">
        <v>45170</v>
      </c>
      <c r="Q706" s="10">
        <v>0.38611111111111113</v>
      </c>
    </row>
    <row r="707" spans="1:17" x14ac:dyDescent="0.35">
      <c r="A707" s="1">
        <v>1706</v>
      </c>
      <c r="B707" s="1" t="s">
        <v>812</v>
      </c>
      <c r="C707" s="1" t="s">
        <v>156</v>
      </c>
      <c r="D707" s="6">
        <v>45172</v>
      </c>
      <c r="E707" s="9">
        <v>0.11666666666666667</v>
      </c>
      <c r="F707" s="11" t="s">
        <v>14</v>
      </c>
      <c r="G707" s="1" t="s">
        <v>97</v>
      </c>
      <c r="H707" s="11" t="s">
        <v>34</v>
      </c>
      <c r="I707" s="1" t="s">
        <v>35</v>
      </c>
      <c r="J707" s="1">
        <v>206</v>
      </c>
      <c r="K707" s="1">
        <v>27</v>
      </c>
      <c r="L707" s="1" t="s">
        <v>30</v>
      </c>
      <c r="M707" s="1" t="s">
        <v>32</v>
      </c>
      <c r="N707" s="1" t="s">
        <v>20</v>
      </c>
      <c r="O707" s="1" t="s">
        <v>37</v>
      </c>
      <c r="P707" s="6">
        <v>45170</v>
      </c>
      <c r="Q707" s="10">
        <v>0.42430555555555555</v>
      </c>
    </row>
    <row r="708" spans="1:17" x14ac:dyDescent="0.35">
      <c r="A708" s="1">
        <v>1707</v>
      </c>
      <c r="B708" s="1" t="s">
        <v>813</v>
      </c>
      <c r="C708" s="1" t="s">
        <v>156</v>
      </c>
      <c r="D708" s="6">
        <v>45170</v>
      </c>
      <c r="E708" s="9">
        <v>5.5555555555555552E-2</v>
      </c>
      <c r="F708" s="11" t="s">
        <v>14</v>
      </c>
      <c r="G708" s="1" t="s">
        <v>135</v>
      </c>
      <c r="H708" s="11" t="s">
        <v>34</v>
      </c>
      <c r="I708" s="1" t="s">
        <v>47</v>
      </c>
      <c r="J708" s="1">
        <v>120</v>
      </c>
      <c r="K708" s="1">
        <v>12</v>
      </c>
      <c r="L708" s="1" t="s">
        <v>30</v>
      </c>
      <c r="M708" s="1" t="s">
        <v>40</v>
      </c>
      <c r="N708" s="1" t="s">
        <v>20</v>
      </c>
      <c r="O708" s="1" t="s">
        <v>37</v>
      </c>
      <c r="P708" s="6">
        <v>45170</v>
      </c>
      <c r="Q708" s="10">
        <v>0.18541666666666667</v>
      </c>
    </row>
    <row r="709" spans="1:17" x14ac:dyDescent="0.35">
      <c r="A709" s="1">
        <v>1708</v>
      </c>
      <c r="B709" s="1" t="s">
        <v>814</v>
      </c>
      <c r="C709" s="1" t="s">
        <v>150</v>
      </c>
      <c r="D709" s="6">
        <v>45175</v>
      </c>
      <c r="E709" s="9">
        <v>0.46527777777777779</v>
      </c>
      <c r="F709" s="11" t="s">
        <v>14</v>
      </c>
      <c r="G709" s="1" t="s">
        <v>118</v>
      </c>
      <c r="H709" s="11" t="s">
        <v>34</v>
      </c>
      <c r="I709" s="1" t="s">
        <v>29</v>
      </c>
      <c r="J709" s="1">
        <v>114</v>
      </c>
      <c r="K709" s="1">
        <v>13</v>
      </c>
      <c r="L709" s="1" t="s">
        <v>25</v>
      </c>
      <c r="M709" s="1" t="s">
        <v>19</v>
      </c>
      <c r="N709" s="1" t="s">
        <v>36</v>
      </c>
      <c r="O709" s="1" t="s">
        <v>41</v>
      </c>
      <c r="P709" s="6">
        <v>45170</v>
      </c>
      <c r="Q709" s="10">
        <v>0.17847222222222223</v>
      </c>
    </row>
    <row r="710" spans="1:17" x14ac:dyDescent="0.35">
      <c r="A710" s="1">
        <v>1709</v>
      </c>
      <c r="B710" s="1" t="s">
        <v>815</v>
      </c>
      <c r="C710" s="1" t="s">
        <v>156</v>
      </c>
      <c r="D710" s="6">
        <v>45177</v>
      </c>
      <c r="E710" s="9">
        <v>0.33611111111111114</v>
      </c>
      <c r="F710" s="11" t="s">
        <v>14</v>
      </c>
      <c r="G710" s="1" t="s">
        <v>82</v>
      </c>
      <c r="H710" s="11" t="s">
        <v>34</v>
      </c>
      <c r="I710" s="1" t="s">
        <v>47</v>
      </c>
      <c r="J710" s="1">
        <v>125</v>
      </c>
      <c r="K710" s="1">
        <v>4</v>
      </c>
      <c r="L710" s="1" t="s">
        <v>30</v>
      </c>
      <c r="M710" s="1" t="s">
        <v>19</v>
      </c>
      <c r="N710" s="1" t="s">
        <v>27</v>
      </c>
      <c r="O710" s="1" t="s">
        <v>41</v>
      </c>
      <c r="P710" s="6">
        <v>45170</v>
      </c>
      <c r="Q710" s="10">
        <v>0.51180555555555551</v>
      </c>
    </row>
    <row r="711" spans="1:17" x14ac:dyDescent="0.35">
      <c r="A711" s="1">
        <v>1710</v>
      </c>
      <c r="B711" s="1" t="s">
        <v>816</v>
      </c>
      <c r="C711" s="1" t="s">
        <v>154</v>
      </c>
      <c r="D711" s="6">
        <v>45175</v>
      </c>
      <c r="E711" s="9">
        <v>0.47499999999999998</v>
      </c>
      <c r="F711" s="11" t="s">
        <v>14</v>
      </c>
      <c r="G711" s="1" t="s">
        <v>125</v>
      </c>
      <c r="H711" s="11" t="s">
        <v>23</v>
      </c>
      <c r="I711" s="1" t="s">
        <v>29</v>
      </c>
      <c r="J711" s="1">
        <v>194</v>
      </c>
      <c r="K711" s="1">
        <v>17</v>
      </c>
      <c r="L711" s="1" t="s">
        <v>25</v>
      </c>
      <c r="M711" s="1" t="s">
        <v>32</v>
      </c>
      <c r="N711" s="1" t="s">
        <v>20</v>
      </c>
      <c r="O711" s="1" t="s">
        <v>21</v>
      </c>
      <c r="P711" s="6">
        <v>45170</v>
      </c>
      <c r="Q711" s="10">
        <v>0.23055555555555557</v>
      </c>
    </row>
    <row r="712" spans="1:17" x14ac:dyDescent="0.35">
      <c r="A712" s="1">
        <v>1711</v>
      </c>
      <c r="B712" s="1" t="s">
        <v>817</v>
      </c>
      <c r="C712" s="1" t="s">
        <v>156</v>
      </c>
      <c r="D712" s="6">
        <v>45176</v>
      </c>
      <c r="E712" s="9">
        <v>0.50555555555555554</v>
      </c>
      <c r="F712" s="11" t="s">
        <v>38</v>
      </c>
      <c r="G712" s="1" t="s">
        <v>134</v>
      </c>
      <c r="H712" s="11" t="s">
        <v>23</v>
      </c>
      <c r="I712" s="1" t="s">
        <v>17</v>
      </c>
      <c r="J712" s="1">
        <v>151</v>
      </c>
      <c r="K712" s="1">
        <v>7</v>
      </c>
      <c r="L712" s="1" t="s">
        <v>30</v>
      </c>
      <c r="M712" s="1" t="s">
        <v>40</v>
      </c>
      <c r="N712" s="1" t="s">
        <v>20</v>
      </c>
      <c r="O712" s="1" t="s">
        <v>21</v>
      </c>
      <c r="P712" s="6">
        <v>45170</v>
      </c>
      <c r="Q712" s="10">
        <v>0.3972222222222222</v>
      </c>
    </row>
    <row r="713" spans="1:17" x14ac:dyDescent="0.35">
      <c r="A713" s="1">
        <v>1712</v>
      </c>
      <c r="B713" s="1" t="s">
        <v>818</v>
      </c>
      <c r="C713" s="1" t="s">
        <v>156</v>
      </c>
      <c r="D713" s="6">
        <v>45171</v>
      </c>
      <c r="E713" s="9">
        <v>0.42916666666666664</v>
      </c>
      <c r="F713" s="11" t="s">
        <v>38</v>
      </c>
      <c r="G713" s="1" t="s">
        <v>124</v>
      </c>
      <c r="H713" s="11" t="s">
        <v>34</v>
      </c>
      <c r="I713" s="1" t="s">
        <v>17</v>
      </c>
      <c r="J713" s="1">
        <v>195</v>
      </c>
      <c r="K713" s="1">
        <v>22</v>
      </c>
      <c r="L713" s="1" t="s">
        <v>25</v>
      </c>
      <c r="M713" s="1" t="s">
        <v>26</v>
      </c>
      <c r="N713" s="1" t="s">
        <v>36</v>
      </c>
      <c r="O713" s="1" t="s">
        <v>41</v>
      </c>
      <c r="P713" s="6">
        <v>45170</v>
      </c>
      <c r="Q713" s="10">
        <v>8.9583333333333334E-2</v>
      </c>
    </row>
    <row r="714" spans="1:17" x14ac:dyDescent="0.35">
      <c r="A714" s="1">
        <v>1713</v>
      </c>
      <c r="B714" s="1" t="s">
        <v>819</v>
      </c>
      <c r="C714" s="1" t="s">
        <v>159</v>
      </c>
      <c r="D714" s="6">
        <v>45174</v>
      </c>
      <c r="E714" s="9">
        <v>0.14861111111111111</v>
      </c>
      <c r="F714" s="11" t="s">
        <v>38</v>
      </c>
      <c r="G714" s="1" t="s">
        <v>130</v>
      </c>
      <c r="H714" s="11" t="s">
        <v>23</v>
      </c>
      <c r="I714" s="1" t="s">
        <v>24</v>
      </c>
      <c r="J714" s="1">
        <v>204</v>
      </c>
      <c r="K714" s="1">
        <v>0</v>
      </c>
      <c r="L714" s="1" t="s">
        <v>25</v>
      </c>
      <c r="M714" s="1" t="s">
        <v>43</v>
      </c>
      <c r="N714" s="1" t="s">
        <v>36</v>
      </c>
      <c r="O714" s="1" t="s">
        <v>37</v>
      </c>
      <c r="P714" s="6">
        <v>45170</v>
      </c>
      <c r="Q714" s="10">
        <v>0.17430555555555555</v>
      </c>
    </row>
    <row r="715" spans="1:17" x14ac:dyDescent="0.35">
      <c r="A715" s="1">
        <v>1714</v>
      </c>
      <c r="B715" s="1" t="s">
        <v>820</v>
      </c>
      <c r="C715" s="1" t="s">
        <v>167</v>
      </c>
      <c r="D715" s="6">
        <v>45170</v>
      </c>
      <c r="E715" s="9">
        <v>0.44236111111111109</v>
      </c>
      <c r="F715" s="11" t="s">
        <v>14</v>
      </c>
      <c r="G715" s="1" t="s">
        <v>112</v>
      </c>
      <c r="H715" s="11" t="s">
        <v>16</v>
      </c>
      <c r="I715" s="1" t="s">
        <v>35</v>
      </c>
      <c r="J715" s="1">
        <v>150</v>
      </c>
      <c r="K715" s="1">
        <v>27</v>
      </c>
      <c r="L715" s="1" t="s">
        <v>30</v>
      </c>
      <c r="M715" s="1" t="s">
        <v>40</v>
      </c>
      <c r="N715" s="1" t="s">
        <v>27</v>
      </c>
      <c r="O715" s="1" t="s">
        <v>21</v>
      </c>
      <c r="P715" s="6">
        <v>45170</v>
      </c>
      <c r="Q715" s="10">
        <v>0.15763888888888888</v>
      </c>
    </row>
    <row r="716" spans="1:17" x14ac:dyDescent="0.35">
      <c r="A716" s="1">
        <v>1715</v>
      </c>
      <c r="B716" s="1" t="s">
        <v>821</v>
      </c>
      <c r="C716" s="1" t="s">
        <v>150</v>
      </c>
      <c r="D716" s="6">
        <v>45172</v>
      </c>
      <c r="E716" s="9">
        <v>0.44583333333333336</v>
      </c>
      <c r="F716" s="11" t="s">
        <v>38</v>
      </c>
      <c r="G716" s="1" t="s">
        <v>78</v>
      </c>
      <c r="H716" s="11" t="s">
        <v>34</v>
      </c>
      <c r="I716" s="1" t="s">
        <v>29</v>
      </c>
      <c r="J716" s="1">
        <v>192</v>
      </c>
      <c r="K716" s="1">
        <v>7</v>
      </c>
      <c r="L716" s="1" t="s">
        <v>30</v>
      </c>
      <c r="M716" s="1" t="s">
        <v>40</v>
      </c>
      <c r="N716" s="1" t="s">
        <v>20</v>
      </c>
      <c r="O716" s="1" t="s">
        <v>41</v>
      </c>
      <c r="P716" s="6">
        <v>45170</v>
      </c>
      <c r="Q716" s="10">
        <v>0.20347222222222222</v>
      </c>
    </row>
    <row r="717" spans="1:17" x14ac:dyDescent="0.35">
      <c r="A717" s="1">
        <v>1716</v>
      </c>
      <c r="B717" s="1" t="s">
        <v>822</v>
      </c>
      <c r="C717" s="1" t="s">
        <v>150</v>
      </c>
      <c r="D717" s="6">
        <v>45173</v>
      </c>
      <c r="E717" s="9">
        <v>0.49305555555555558</v>
      </c>
      <c r="F717" s="11" t="s">
        <v>14</v>
      </c>
      <c r="G717" s="1" t="s">
        <v>86</v>
      </c>
      <c r="H717" s="11" t="s">
        <v>23</v>
      </c>
      <c r="I717" s="1" t="s">
        <v>47</v>
      </c>
      <c r="J717" s="1">
        <v>218</v>
      </c>
      <c r="K717" s="1">
        <v>2</v>
      </c>
      <c r="L717" s="1" t="s">
        <v>25</v>
      </c>
      <c r="M717" s="1" t="s">
        <v>26</v>
      </c>
      <c r="N717" s="1" t="s">
        <v>20</v>
      </c>
      <c r="O717" s="1" t="s">
        <v>41</v>
      </c>
      <c r="P717" s="6">
        <v>45170</v>
      </c>
      <c r="Q717" s="10">
        <v>0.12916666666666668</v>
      </c>
    </row>
    <row r="718" spans="1:17" x14ac:dyDescent="0.35">
      <c r="A718" s="1">
        <v>1717</v>
      </c>
      <c r="B718" s="1" t="s">
        <v>823</v>
      </c>
      <c r="C718" s="1" t="s">
        <v>156</v>
      </c>
      <c r="D718" s="6">
        <v>45171</v>
      </c>
      <c r="E718" s="9">
        <v>0.51458333333333328</v>
      </c>
      <c r="F718" s="11" t="s">
        <v>14</v>
      </c>
      <c r="G718" s="1" t="s">
        <v>111</v>
      </c>
      <c r="H718" s="11" t="s">
        <v>23</v>
      </c>
      <c r="I718" s="1" t="s">
        <v>47</v>
      </c>
      <c r="J718" s="1">
        <v>161</v>
      </c>
      <c r="K718" s="1">
        <v>24</v>
      </c>
      <c r="L718" s="1" t="s">
        <v>25</v>
      </c>
      <c r="M718" s="1" t="s">
        <v>32</v>
      </c>
      <c r="N718" s="1" t="s">
        <v>36</v>
      </c>
      <c r="O718" s="1" t="s">
        <v>21</v>
      </c>
      <c r="P718" s="6">
        <v>45170</v>
      </c>
      <c r="Q718" s="10">
        <v>0.48055555555555557</v>
      </c>
    </row>
    <row r="719" spans="1:17" x14ac:dyDescent="0.35">
      <c r="A719" s="1">
        <v>1718</v>
      </c>
      <c r="B719" s="1" t="s">
        <v>824</v>
      </c>
      <c r="C719" s="1" t="s">
        <v>156</v>
      </c>
      <c r="D719" s="6">
        <v>45170</v>
      </c>
      <c r="E719" s="9">
        <v>0.375</v>
      </c>
      <c r="F719" s="11" t="s">
        <v>14</v>
      </c>
      <c r="G719" s="1" t="s">
        <v>115</v>
      </c>
      <c r="H719" s="11" t="s">
        <v>16</v>
      </c>
      <c r="I719" s="1" t="s">
        <v>17</v>
      </c>
      <c r="J719" s="1">
        <v>90</v>
      </c>
      <c r="K719" s="1">
        <v>9</v>
      </c>
      <c r="L719" s="1" t="s">
        <v>18</v>
      </c>
      <c r="M719" s="1" t="s">
        <v>40</v>
      </c>
      <c r="N719" s="1" t="s">
        <v>27</v>
      </c>
      <c r="O719" s="1" t="s">
        <v>21</v>
      </c>
      <c r="P719" s="6">
        <v>45170</v>
      </c>
      <c r="Q719" s="10">
        <v>0.48472222222222222</v>
      </c>
    </row>
    <row r="720" spans="1:17" x14ac:dyDescent="0.35">
      <c r="A720" s="1">
        <v>1719</v>
      </c>
      <c r="B720" s="1" t="s">
        <v>825</v>
      </c>
      <c r="C720" s="1" t="s">
        <v>167</v>
      </c>
      <c r="D720" s="6">
        <v>45176</v>
      </c>
      <c r="E720" s="9">
        <v>0.36180555555555555</v>
      </c>
      <c r="F720" s="11" t="s">
        <v>14</v>
      </c>
      <c r="G720" s="1" t="s">
        <v>94</v>
      </c>
      <c r="H720" s="11" t="s">
        <v>23</v>
      </c>
      <c r="I720" s="1" t="s">
        <v>29</v>
      </c>
      <c r="J720" s="1">
        <v>209</v>
      </c>
      <c r="K720" s="1">
        <v>21</v>
      </c>
      <c r="L720" s="1" t="s">
        <v>25</v>
      </c>
      <c r="M720" s="1" t="s">
        <v>43</v>
      </c>
      <c r="N720" s="1" t="s">
        <v>27</v>
      </c>
      <c r="O720" s="1" t="s">
        <v>41</v>
      </c>
      <c r="P720" s="6">
        <v>45170</v>
      </c>
      <c r="Q720" s="10">
        <v>0.10625</v>
      </c>
    </row>
    <row r="721" spans="1:17" x14ac:dyDescent="0.35">
      <c r="A721" s="1">
        <v>1720</v>
      </c>
      <c r="B721" s="1" t="s">
        <v>826</v>
      </c>
      <c r="C721" s="1" t="s">
        <v>167</v>
      </c>
      <c r="D721" s="6">
        <v>45173</v>
      </c>
      <c r="E721" s="9">
        <v>0.34861111111111109</v>
      </c>
      <c r="F721" s="11" t="s">
        <v>14</v>
      </c>
      <c r="G721" s="1" t="s">
        <v>78</v>
      </c>
      <c r="H721" s="11" t="s">
        <v>16</v>
      </c>
      <c r="I721" s="1" t="s">
        <v>35</v>
      </c>
      <c r="J721" s="1">
        <v>148</v>
      </c>
      <c r="K721" s="1">
        <v>1</v>
      </c>
      <c r="L721" s="1" t="s">
        <v>30</v>
      </c>
      <c r="M721" s="1" t="s">
        <v>43</v>
      </c>
      <c r="N721" s="1" t="s">
        <v>36</v>
      </c>
      <c r="O721" s="1" t="s">
        <v>37</v>
      </c>
      <c r="P721" s="6">
        <v>45170</v>
      </c>
      <c r="Q721" s="10">
        <v>0.48749999999999999</v>
      </c>
    </row>
    <row r="722" spans="1:17" x14ac:dyDescent="0.35">
      <c r="A722" s="1">
        <v>1721</v>
      </c>
      <c r="B722" s="1" t="s">
        <v>695</v>
      </c>
      <c r="C722" s="1" t="s">
        <v>150</v>
      </c>
      <c r="D722" s="6">
        <v>45176</v>
      </c>
      <c r="E722" s="9">
        <v>0.3611111111111111</v>
      </c>
      <c r="F722" s="11" t="s">
        <v>14</v>
      </c>
      <c r="G722" s="1" t="s">
        <v>57</v>
      </c>
      <c r="H722" s="11" t="s">
        <v>23</v>
      </c>
      <c r="I722" s="1" t="s">
        <v>24</v>
      </c>
      <c r="J722" s="1">
        <v>90</v>
      </c>
      <c r="K722" s="1">
        <v>24</v>
      </c>
      <c r="L722" s="1" t="s">
        <v>25</v>
      </c>
      <c r="M722" s="1" t="s">
        <v>32</v>
      </c>
      <c r="N722" s="1" t="s">
        <v>20</v>
      </c>
      <c r="O722" s="1" t="s">
        <v>41</v>
      </c>
      <c r="P722" s="6">
        <v>45170</v>
      </c>
      <c r="Q722" s="10">
        <v>0.34930555555555554</v>
      </c>
    </row>
    <row r="723" spans="1:17" x14ac:dyDescent="0.35">
      <c r="A723" s="1">
        <v>1722</v>
      </c>
      <c r="B723" s="1" t="s">
        <v>827</v>
      </c>
      <c r="C723" s="1" t="s">
        <v>154</v>
      </c>
      <c r="D723" s="6">
        <v>45173</v>
      </c>
      <c r="E723" s="9">
        <v>0.17777777777777778</v>
      </c>
      <c r="F723" s="11" t="s">
        <v>14</v>
      </c>
      <c r="G723" s="1" t="s">
        <v>42</v>
      </c>
      <c r="H723" s="11" t="s">
        <v>23</v>
      </c>
      <c r="I723" s="1" t="s">
        <v>24</v>
      </c>
      <c r="J723" s="1">
        <v>190</v>
      </c>
      <c r="K723" s="1">
        <v>16</v>
      </c>
      <c r="L723" s="1" t="s">
        <v>30</v>
      </c>
      <c r="M723" s="1" t="s">
        <v>32</v>
      </c>
      <c r="N723" s="1" t="s">
        <v>36</v>
      </c>
      <c r="O723" s="1" t="s">
        <v>21</v>
      </c>
      <c r="P723" s="6">
        <v>45170</v>
      </c>
      <c r="Q723" s="10">
        <v>0.21249999999999999</v>
      </c>
    </row>
    <row r="724" spans="1:17" x14ac:dyDescent="0.35">
      <c r="A724" s="1">
        <v>1723</v>
      </c>
      <c r="B724" s="1" t="s">
        <v>828</v>
      </c>
      <c r="C724" s="1" t="s">
        <v>159</v>
      </c>
      <c r="D724" s="6">
        <v>45171</v>
      </c>
      <c r="E724" s="9">
        <v>0.33958333333333335</v>
      </c>
      <c r="F724" s="11" t="s">
        <v>38</v>
      </c>
      <c r="G724" s="1" t="s">
        <v>31</v>
      </c>
      <c r="H724" s="11" t="s">
        <v>16</v>
      </c>
      <c r="I724" s="1" t="s">
        <v>24</v>
      </c>
      <c r="J724" s="1">
        <v>112</v>
      </c>
      <c r="K724" s="1">
        <v>1</v>
      </c>
      <c r="L724" s="1" t="s">
        <v>30</v>
      </c>
      <c r="M724" s="1" t="s">
        <v>32</v>
      </c>
      <c r="N724" s="1" t="s">
        <v>36</v>
      </c>
      <c r="O724" s="1" t="s">
        <v>21</v>
      </c>
      <c r="P724" s="6">
        <v>45170</v>
      </c>
      <c r="Q724" s="10">
        <v>0.18888888888888888</v>
      </c>
    </row>
    <row r="725" spans="1:17" x14ac:dyDescent="0.35">
      <c r="A725" s="1">
        <v>1724</v>
      </c>
      <c r="B725" s="1" t="s">
        <v>829</v>
      </c>
      <c r="C725" s="1" t="s">
        <v>156</v>
      </c>
      <c r="D725" s="6">
        <v>45176</v>
      </c>
      <c r="E725" s="9">
        <v>0.39166666666666666</v>
      </c>
      <c r="F725" s="11" t="s">
        <v>38</v>
      </c>
      <c r="G725" s="1" t="s">
        <v>137</v>
      </c>
      <c r="H725" s="11" t="s">
        <v>34</v>
      </c>
      <c r="I725" s="1" t="s">
        <v>17</v>
      </c>
      <c r="J725" s="1">
        <v>96</v>
      </c>
      <c r="K725" s="1">
        <v>20</v>
      </c>
      <c r="L725" s="1" t="s">
        <v>30</v>
      </c>
      <c r="M725" s="1" t="s">
        <v>32</v>
      </c>
      <c r="N725" s="1" t="s">
        <v>27</v>
      </c>
      <c r="O725" s="1" t="s">
        <v>41</v>
      </c>
      <c r="P725" s="6">
        <v>45170</v>
      </c>
      <c r="Q725" s="10">
        <v>0.3972222222222222</v>
      </c>
    </row>
    <row r="726" spans="1:17" x14ac:dyDescent="0.35">
      <c r="A726" s="1">
        <v>1725</v>
      </c>
      <c r="B726" s="1" t="s">
        <v>706</v>
      </c>
      <c r="C726" s="1" t="s">
        <v>167</v>
      </c>
      <c r="D726" s="6">
        <v>45172</v>
      </c>
      <c r="E726" s="9">
        <v>0.13472222222222222</v>
      </c>
      <c r="F726" s="11" t="s">
        <v>14</v>
      </c>
      <c r="G726" s="1" t="s">
        <v>98</v>
      </c>
      <c r="H726" s="11" t="s">
        <v>16</v>
      </c>
      <c r="I726" s="1" t="s">
        <v>35</v>
      </c>
      <c r="J726" s="1">
        <v>60</v>
      </c>
      <c r="K726" s="1">
        <v>20</v>
      </c>
      <c r="L726" s="1" t="s">
        <v>30</v>
      </c>
      <c r="M726" s="1" t="s">
        <v>43</v>
      </c>
      <c r="N726" s="1" t="s">
        <v>20</v>
      </c>
      <c r="O726" s="1" t="s">
        <v>37</v>
      </c>
      <c r="P726" s="6">
        <v>45170</v>
      </c>
      <c r="Q726" s="10">
        <v>0.46527777777777779</v>
      </c>
    </row>
    <row r="727" spans="1:17" x14ac:dyDescent="0.35">
      <c r="A727" s="1">
        <v>1726</v>
      </c>
      <c r="B727" s="1" t="s">
        <v>830</v>
      </c>
      <c r="C727" s="1" t="s">
        <v>154</v>
      </c>
      <c r="D727" s="6">
        <v>45175</v>
      </c>
      <c r="E727" s="9">
        <v>0.34583333333333333</v>
      </c>
      <c r="F727" s="11" t="s">
        <v>14</v>
      </c>
      <c r="G727" s="1" t="s">
        <v>103</v>
      </c>
      <c r="H727" s="11" t="s">
        <v>34</v>
      </c>
      <c r="I727" s="1" t="s">
        <v>47</v>
      </c>
      <c r="J727" s="1">
        <v>153</v>
      </c>
      <c r="K727" s="1">
        <v>26</v>
      </c>
      <c r="L727" s="1" t="s">
        <v>30</v>
      </c>
      <c r="M727" s="1" t="s">
        <v>26</v>
      </c>
      <c r="N727" s="1" t="s">
        <v>20</v>
      </c>
      <c r="O727" s="1" t="s">
        <v>21</v>
      </c>
      <c r="P727" s="6">
        <v>45170</v>
      </c>
      <c r="Q727" s="10">
        <v>0.53402777777777777</v>
      </c>
    </row>
    <row r="728" spans="1:17" x14ac:dyDescent="0.35">
      <c r="A728" s="1">
        <v>1727</v>
      </c>
      <c r="B728" s="1" t="s">
        <v>738</v>
      </c>
      <c r="C728" s="1" t="s">
        <v>156</v>
      </c>
      <c r="D728" s="6">
        <v>45177</v>
      </c>
      <c r="E728" s="9">
        <v>0.13958333333333334</v>
      </c>
      <c r="F728" s="11" t="s">
        <v>38</v>
      </c>
      <c r="G728" s="1" t="s">
        <v>133</v>
      </c>
      <c r="H728" s="11" t="s">
        <v>16</v>
      </c>
      <c r="I728" s="1" t="s">
        <v>17</v>
      </c>
      <c r="J728" s="1">
        <v>237</v>
      </c>
      <c r="K728" s="1">
        <v>19</v>
      </c>
      <c r="L728" s="1" t="s">
        <v>25</v>
      </c>
      <c r="M728" s="1" t="s">
        <v>40</v>
      </c>
      <c r="N728" s="1" t="s">
        <v>27</v>
      </c>
      <c r="O728" s="1" t="s">
        <v>21</v>
      </c>
      <c r="P728" s="6">
        <v>45170</v>
      </c>
      <c r="Q728" s="10">
        <v>0.38541666666666669</v>
      </c>
    </row>
    <row r="729" spans="1:17" x14ac:dyDescent="0.35">
      <c r="A729" s="1">
        <v>1728</v>
      </c>
      <c r="B729" s="1" t="s">
        <v>831</v>
      </c>
      <c r="C729" s="1" t="s">
        <v>156</v>
      </c>
      <c r="D729" s="6">
        <v>45172</v>
      </c>
      <c r="E729" s="9">
        <v>7.9166666666666663E-2</v>
      </c>
      <c r="F729" s="11" t="s">
        <v>14</v>
      </c>
      <c r="G729" s="1" t="s">
        <v>78</v>
      </c>
      <c r="H729" s="11" t="s">
        <v>23</v>
      </c>
      <c r="I729" s="1" t="s">
        <v>35</v>
      </c>
      <c r="J729" s="1">
        <v>203</v>
      </c>
      <c r="K729" s="1">
        <v>16</v>
      </c>
      <c r="L729" s="1" t="s">
        <v>30</v>
      </c>
      <c r="M729" s="1" t="s">
        <v>19</v>
      </c>
      <c r="N729" s="1" t="s">
        <v>27</v>
      </c>
      <c r="O729" s="1" t="s">
        <v>37</v>
      </c>
      <c r="P729" s="6">
        <v>45170</v>
      </c>
      <c r="Q729" s="10">
        <v>5.2083333333333336E-2</v>
      </c>
    </row>
    <row r="730" spans="1:17" x14ac:dyDescent="0.35">
      <c r="A730" s="1">
        <v>1729</v>
      </c>
      <c r="B730" s="1" t="s">
        <v>832</v>
      </c>
      <c r="C730" s="1" t="s">
        <v>159</v>
      </c>
      <c r="D730" s="6">
        <v>45176</v>
      </c>
      <c r="E730" s="9">
        <v>0.38194444444444442</v>
      </c>
      <c r="F730" s="11" t="s">
        <v>38</v>
      </c>
      <c r="G730" s="1" t="s">
        <v>44</v>
      </c>
      <c r="H730" s="11" t="s">
        <v>34</v>
      </c>
      <c r="I730" s="1" t="s">
        <v>35</v>
      </c>
      <c r="J730" s="1">
        <v>206</v>
      </c>
      <c r="K730" s="1">
        <v>20</v>
      </c>
      <c r="L730" s="1" t="s">
        <v>30</v>
      </c>
      <c r="M730" s="1" t="s">
        <v>26</v>
      </c>
      <c r="N730" s="1" t="s">
        <v>20</v>
      </c>
      <c r="O730" s="1" t="s">
        <v>37</v>
      </c>
      <c r="P730" s="6">
        <v>45170</v>
      </c>
      <c r="Q730" s="10">
        <v>0.5180555555555556</v>
      </c>
    </row>
    <row r="731" spans="1:17" x14ac:dyDescent="0.35">
      <c r="A731" s="1">
        <v>1730</v>
      </c>
      <c r="B731" s="1" t="s">
        <v>833</v>
      </c>
      <c r="C731" s="1" t="s">
        <v>156</v>
      </c>
      <c r="D731" s="6">
        <v>45176</v>
      </c>
      <c r="E731" s="9">
        <v>0.50694444444444442</v>
      </c>
      <c r="F731" s="11" t="s">
        <v>14</v>
      </c>
      <c r="G731" s="1" t="s">
        <v>120</v>
      </c>
      <c r="H731" s="11" t="s">
        <v>16</v>
      </c>
      <c r="I731" s="1" t="s">
        <v>29</v>
      </c>
      <c r="J731" s="1">
        <v>138</v>
      </c>
      <c r="K731" s="1">
        <v>14</v>
      </c>
      <c r="L731" s="1" t="s">
        <v>25</v>
      </c>
      <c r="M731" s="1" t="s">
        <v>32</v>
      </c>
      <c r="N731" s="1" t="s">
        <v>36</v>
      </c>
      <c r="O731" s="1" t="s">
        <v>37</v>
      </c>
      <c r="P731" s="6">
        <v>45170</v>
      </c>
      <c r="Q731" s="10">
        <v>6.8750000000000006E-2</v>
      </c>
    </row>
    <row r="732" spans="1:17" x14ac:dyDescent="0.35">
      <c r="A732" s="1">
        <v>1731</v>
      </c>
      <c r="B732" s="1" t="s">
        <v>834</v>
      </c>
      <c r="C732" s="1" t="s">
        <v>154</v>
      </c>
      <c r="D732" s="6">
        <v>45173</v>
      </c>
      <c r="E732" s="9">
        <v>0.34305555555555556</v>
      </c>
      <c r="F732" s="11" t="s">
        <v>38</v>
      </c>
      <c r="G732" s="1" t="s">
        <v>84</v>
      </c>
      <c r="H732" s="11" t="s">
        <v>34</v>
      </c>
      <c r="I732" s="1" t="s">
        <v>35</v>
      </c>
      <c r="J732" s="1">
        <v>121</v>
      </c>
      <c r="K732" s="1">
        <v>22</v>
      </c>
      <c r="L732" s="1" t="s">
        <v>30</v>
      </c>
      <c r="M732" s="1" t="s">
        <v>26</v>
      </c>
      <c r="N732" s="1" t="s">
        <v>36</v>
      </c>
      <c r="O732" s="1" t="s">
        <v>21</v>
      </c>
      <c r="P732" s="6">
        <v>45170</v>
      </c>
      <c r="Q732" s="10">
        <v>0.15</v>
      </c>
    </row>
    <row r="733" spans="1:17" x14ac:dyDescent="0.35">
      <c r="A733" s="1">
        <v>1732</v>
      </c>
      <c r="B733" s="1" t="s">
        <v>835</v>
      </c>
      <c r="C733" s="1" t="s">
        <v>154</v>
      </c>
      <c r="D733" s="6">
        <v>45172</v>
      </c>
      <c r="E733" s="9">
        <v>0.1125</v>
      </c>
      <c r="F733" s="11" t="s">
        <v>14</v>
      </c>
      <c r="G733" s="1" t="s">
        <v>123</v>
      </c>
      <c r="H733" s="11" t="s">
        <v>16</v>
      </c>
      <c r="I733" s="1" t="s">
        <v>47</v>
      </c>
      <c r="J733" s="1">
        <v>204</v>
      </c>
      <c r="K733" s="1">
        <v>3</v>
      </c>
      <c r="L733" s="1" t="s">
        <v>30</v>
      </c>
      <c r="M733" s="1" t="s">
        <v>19</v>
      </c>
      <c r="N733" s="1" t="s">
        <v>27</v>
      </c>
      <c r="O733" s="1" t="s">
        <v>41</v>
      </c>
      <c r="P733" s="6">
        <v>45170</v>
      </c>
      <c r="Q733" s="10">
        <v>8.1944444444444445E-2</v>
      </c>
    </row>
    <row r="734" spans="1:17" x14ac:dyDescent="0.35">
      <c r="A734" s="1">
        <v>1733</v>
      </c>
      <c r="B734" s="1" t="s">
        <v>836</v>
      </c>
      <c r="C734" s="1" t="s">
        <v>154</v>
      </c>
      <c r="D734" s="6">
        <v>45172</v>
      </c>
      <c r="E734" s="9">
        <v>0.37222222222222223</v>
      </c>
      <c r="F734" s="11" t="s">
        <v>14</v>
      </c>
      <c r="G734" s="1" t="s">
        <v>33</v>
      </c>
      <c r="H734" s="11" t="s">
        <v>34</v>
      </c>
      <c r="I734" s="1" t="s">
        <v>24</v>
      </c>
      <c r="J734" s="1">
        <v>137</v>
      </c>
      <c r="K734" s="1">
        <v>24</v>
      </c>
      <c r="L734" s="1" t="s">
        <v>30</v>
      </c>
      <c r="M734" s="1" t="s">
        <v>43</v>
      </c>
      <c r="N734" s="1" t="s">
        <v>20</v>
      </c>
      <c r="O734" s="1" t="s">
        <v>37</v>
      </c>
      <c r="P734" s="6">
        <v>45170</v>
      </c>
      <c r="Q734" s="10">
        <v>0.47499999999999998</v>
      </c>
    </row>
    <row r="735" spans="1:17" x14ac:dyDescent="0.35">
      <c r="A735" s="1">
        <v>1734</v>
      </c>
      <c r="B735" s="1" t="s">
        <v>837</v>
      </c>
      <c r="C735" s="1" t="s">
        <v>154</v>
      </c>
      <c r="D735" s="6">
        <v>45175</v>
      </c>
      <c r="E735" s="9">
        <v>0.14097222222222222</v>
      </c>
      <c r="F735" s="11" t="s">
        <v>38</v>
      </c>
      <c r="G735" s="1" t="s">
        <v>42</v>
      </c>
      <c r="H735" s="11" t="s">
        <v>34</v>
      </c>
      <c r="I735" s="1" t="s">
        <v>29</v>
      </c>
      <c r="J735" s="1">
        <v>196</v>
      </c>
      <c r="K735" s="1">
        <v>5</v>
      </c>
      <c r="L735" s="1" t="s">
        <v>18</v>
      </c>
      <c r="M735" s="1" t="s">
        <v>19</v>
      </c>
      <c r="N735" s="1" t="s">
        <v>36</v>
      </c>
      <c r="O735" s="1" t="s">
        <v>41</v>
      </c>
      <c r="P735" s="6">
        <v>45170</v>
      </c>
      <c r="Q735" s="10">
        <v>0.47013888888888888</v>
      </c>
    </row>
    <row r="736" spans="1:17" x14ac:dyDescent="0.35">
      <c r="A736" s="1">
        <v>1735</v>
      </c>
      <c r="B736" s="1" t="s">
        <v>838</v>
      </c>
      <c r="C736" s="1" t="s">
        <v>167</v>
      </c>
      <c r="D736" s="6">
        <v>45171</v>
      </c>
      <c r="E736" s="9">
        <v>0.17430555555555555</v>
      </c>
      <c r="F736" s="11" t="s">
        <v>38</v>
      </c>
      <c r="G736" s="1" t="s">
        <v>122</v>
      </c>
      <c r="H736" s="11" t="s">
        <v>16</v>
      </c>
      <c r="I736" s="1" t="s">
        <v>35</v>
      </c>
      <c r="J736" s="1">
        <v>228</v>
      </c>
      <c r="K736" s="1">
        <v>1</v>
      </c>
      <c r="L736" s="1" t="s">
        <v>18</v>
      </c>
      <c r="M736" s="1" t="s">
        <v>26</v>
      </c>
      <c r="N736" s="1" t="s">
        <v>27</v>
      </c>
      <c r="O736" s="1" t="s">
        <v>41</v>
      </c>
      <c r="P736" s="6">
        <v>45170</v>
      </c>
      <c r="Q736" s="10">
        <v>4.8611111111111112E-2</v>
      </c>
    </row>
    <row r="737" spans="1:17" x14ac:dyDescent="0.35">
      <c r="A737" s="1">
        <v>1736</v>
      </c>
      <c r="B737" s="1" t="s">
        <v>839</v>
      </c>
      <c r="C737" s="1" t="s">
        <v>150</v>
      </c>
      <c r="D737" s="6">
        <v>45177</v>
      </c>
      <c r="E737" s="9">
        <v>0.52013888888888893</v>
      </c>
      <c r="F737" s="11" t="s">
        <v>38</v>
      </c>
      <c r="G737" s="1" t="s">
        <v>48</v>
      </c>
      <c r="H737" s="11" t="s">
        <v>16</v>
      </c>
      <c r="I737" s="1" t="s">
        <v>47</v>
      </c>
      <c r="J737" s="1">
        <v>100</v>
      </c>
      <c r="K737" s="1">
        <v>26</v>
      </c>
      <c r="L737" s="1" t="s">
        <v>18</v>
      </c>
      <c r="M737" s="1" t="s">
        <v>19</v>
      </c>
      <c r="N737" s="1" t="s">
        <v>36</v>
      </c>
      <c r="O737" s="1" t="s">
        <v>41</v>
      </c>
      <c r="P737" s="6">
        <v>45170</v>
      </c>
      <c r="Q737" s="10">
        <v>0.13263888888888889</v>
      </c>
    </row>
    <row r="738" spans="1:17" x14ac:dyDescent="0.35">
      <c r="A738" s="1">
        <v>1737</v>
      </c>
      <c r="B738" s="1" t="s">
        <v>840</v>
      </c>
      <c r="C738" s="1" t="s">
        <v>167</v>
      </c>
      <c r="D738" s="6">
        <v>45172</v>
      </c>
      <c r="E738" s="9">
        <v>0.36388888888888887</v>
      </c>
      <c r="F738" s="11" t="s">
        <v>38</v>
      </c>
      <c r="G738" s="1" t="s">
        <v>133</v>
      </c>
      <c r="H738" s="11" t="s">
        <v>23</v>
      </c>
      <c r="I738" s="1" t="s">
        <v>35</v>
      </c>
      <c r="J738" s="1">
        <v>232</v>
      </c>
      <c r="K738" s="1">
        <v>19</v>
      </c>
      <c r="L738" s="1" t="s">
        <v>25</v>
      </c>
      <c r="M738" s="1" t="s">
        <v>43</v>
      </c>
      <c r="N738" s="1" t="s">
        <v>20</v>
      </c>
      <c r="O738" s="1" t="s">
        <v>37</v>
      </c>
      <c r="P738" s="6">
        <v>45170</v>
      </c>
      <c r="Q738" s="10">
        <v>0.48888888888888887</v>
      </c>
    </row>
    <row r="739" spans="1:17" x14ac:dyDescent="0.35">
      <c r="A739" s="1">
        <v>1738</v>
      </c>
      <c r="B739" s="1" t="s">
        <v>841</v>
      </c>
      <c r="C739" s="1" t="s">
        <v>156</v>
      </c>
      <c r="D739" s="6">
        <v>45177</v>
      </c>
      <c r="E739" s="9">
        <v>0.37361111111111112</v>
      </c>
      <c r="F739" s="11" t="s">
        <v>14</v>
      </c>
      <c r="G739" s="1" t="s">
        <v>128</v>
      </c>
      <c r="H739" s="11" t="s">
        <v>34</v>
      </c>
      <c r="I739" s="1" t="s">
        <v>17</v>
      </c>
      <c r="J739" s="1">
        <v>186</v>
      </c>
      <c r="K739" s="1">
        <v>13</v>
      </c>
      <c r="L739" s="1" t="s">
        <v>30</v>
      </c>
      <c r="M739" s="1" t="s">
        <v>40</v>
      </c>
      <c r="N739" s="1" t="s">
        <v>27</v>
      </c>
      <c r="O739" s="1" t="s">
        <v>41</v>
      </c>
      <c r="P739" s="6">
        <v>45170</v>
      </c>
      <c r="Q739" s="10">
        <v>0.16319444444444445</v>
      </c>
    </row>
    <row r="740" spans="1:17" x14ac:dyDescent="0.35">
      <c r="A740" s="1">
        <v>1739</v>
      </c>
      <c r="B740" s="1" t="s">
        <v>842</v>
      </c>
      <c r="C740" s="1" t="s">
        <v>156</v>
      </c>
      <c r="D740" s="6">
        <v>45175</v>
      </c>
      <c r="E740" s="9">
        <v>0.37847222222222221</v>
      </c>
      <c r="F740" s="11" t="s">
        <v>14</v>
      </c>
      <c r="G740" s="1" t="s">
        <v>82</v>
      </c>
      <c r="H740" s="11" t="s">
        <v>16</v>
      </c>
      <c r="I740" s="1" t="s">
        <v>17</v>
      </c>
      <c r="J740" s="1">
        <v>197</v>
      </c>
      <c r="K740" s="1">
        <v>2</v>
      </c>
      <c r="L740" s="1" t="s">
        <v>30</v>
      </c>
      <c r="M740" s="1" t="s">
        <v>40</v>
      </c>
      <c r="N740" s="1" t="s">
        <v>20</v>
      </c>
      <c r="O740" s="1" t="s">
        <v>37</v>
      </c>
      <c r="P740" s="6">
        <v>45170</v>
      </c>
      <c r="Q740" s="10">
        <v>0.50902777777777775</v>
      </c>
    </row>
    <row r="741" spans="1:17" x14ac:dyDescent="0.35">
      <c r="A741" s="1">
        <v>1740</v>
      </c>
      <c r="B741" s="1" t="s">
        <v>843</v>
      </c>
      <c r="C741" s="1" t="s">
        <v>156</v>
      </c>
      <c r="D741" s="6">
        <v>45170</v>
      </c>
      <c r="E741" s="9">
        <v>0.42638888888888887</v>
      </c>
      <c r="F741" s="11" t="s">
        <v>38</v>
      </c>
      <c r="G741" s="1" t="s">
        <v>60</v>
      </c>
      <c r="H741" s="11" t="s">
        <v>16</v>
      </c>
      <c r="I741" s="1" t="s">
        <v>24</v>
      </c>
      <c r="J741" s="1">
        <v>159</v>
      </c>
      <c r="K741" s="1">
        <v>28</v>
      </c>
      <c r="L741" s="1" t="s">
        <v>25</v>
      </c>
      <c r="M741" s="1" t="s">
        <v>26</v>
      </c>
      <c r="N741" s="1" t="s">
        <v>20</v>
      </c>
      <c r="O741" s="1" t="s">
        <v>41</v>
      </c>
      <c r="P741" s="6">
        <v>45170</v>
      </c>
      <c r="Q741" s="10">
        <v>0.14444444444444443</v>
      </c>
    </row>
    <row r="742" spans="1:17" x14ac:dyDescent="0.35">
      <c r="A742" s="1">
        <v>1741</v>
      </c>
      <c r="B742" s="1" t="s">
        <v>844</v>
      </c>
      <c r="C742" s="1" t="s">
        <v>167</v>
      </c>
      <c r="D742" s="6">
        <v>45176</v>
      </c>
      <c r="E742" s="9">
        <v>0.42499999999999999</v>
      </c>
      <c r="F742" s="11" t="s">
        <v>14</v>
      </c>
      <c r="G742" s="1" t="s">
        <v>88</v>
      </c>
      <c r="H742" s="11" t="s">
        <v>16</v>
      </c>
      <c r="I742" s="1" t="s">
        <v>24</v>
      </c>
      <c r="J742" s="1">
        <v>181</v>
      </c>
      <c r="K742" s="1">
        <v>19</v>
      </c>
      <c r="L742" s="1" t="s">
        <v>18</v>
      </c>
      <c r="M742" s="1" t="s">
        <v>19</v>
      </c>
      <c r="N742" s="1" t="s">
        <v>27</v>
      </c>
      <c r="O742" s="1" t="s">
        <v>21</v>
      </c>
      <c r="P742" s="6">
        <v>45170</v>
      </c>
      <c r="Q742" s="10">
        <v>5.9722222222222225E-2</v>
      </c>
    </row>
    <row r="743" spans="1:17" x14ac:dyDescent="0.35">
      <c r="A743" s="1">
        <v>1742</v>
      </c>
      <c r="B743" s="1" t="s">
        <v>845</v>
      </c>
      <c r="C743" s="1" t="s">
        <v>159</v>
      </c>
      <c r="D743" s="6">
        <v>45172</v>
      </c>
      <c r="E743" s="9">
        <v>0.42083333333333334</v>
      </c>
      <c r="F743" s="11" t="s">
        <v>14</v>
      </c>
      <c r="G743" s="1" t="s">
        <v>107</v>
      </c>
      <c r="H743" s="11" t="s">
        <v>34</v>
      </c>
      <c r="I743" s="1" t="s">
        <v>17</v>
      </c>
      <c r="J743" s="1">
        <v>64</v>
      </c>
      <c r="K743" s="1">
        <v>24</v>
      </c>
      <c r="L743" s="1" t="s">
        <v>25</v>
      </c>
      <c r="M743" s="1" t="s">
        <v>26</v>
      </c>
      <c r="N743" s="1" t="s">
        <v>36</v>
      </c>
      <c r="O743" s="1" t="s">
        <v>41</v>
      </c>
      <c r="P743" s="6">
        <v>45170</v>
      </c>
      <c r="Q743" s="10">
        <v>0.40902777777777777</v>
      </c>
    </row>
    <row r="744" spans="1:17" x14ac:dyDescent="0.35">
      <c r="A744" s="1">
        <v>1743</v>
      </c>
      <c r="B744" s="1" t="s">
        <v>646</v>
      </c>
      <c r="C744" s="1" t="s">
        <v>154</v>
      </c>
      <c r="D744" s="6">
        <v>45171</v>
      </c>
      <c r="E744" s="9">
        <v>0.39027777777777778</v>
      </c>
      <c r="F744" s="11" t="s">
        <v>38</v>
      </c>
      <c r="G744" s="1" t="s">
        <v>103</v>
      </c>
      <c r="H744" s="11" t="s">
        <v>34</v>
      </c>
      <c r="I744" s="1" t="s">
        <v>47</v>
      </c>
      <c r="J744" s="1">
        <v>194</v>
      </c>
      <c r="K744" s="1">
        <v>14</v>
      </c>
      <c r="L744" s="1" t="s">
        <v>25</v>
      </c>
      <c r="M744" s="1" t="s">
        <v>19</v>
      </c>
      <c r="N744" s="1" t="s">
        <v>36</v>
      </c>
      <c r="O744" s="1" t="s">
        <v>41</v>
      </c>
      <c r="P744" s="6">
        <v>45170</v>
      </c>
      <c r="Q744" s="10">
        <v>0.46319444444444446</v>
      </c>
    </row>
    <row r="745" spans="1:17" x14ac:dyDescent="0.35">
      <c r="A745" s="1">
        <v>1744</v>
      </c>
      <c r="B745" s="1" t="s">
        <v>846</v>
      </c>
      <c r="C745" s="1" t="s">
        <v>167</v>
      </c>
      <c r="D745" s="6">
        <v>45177</v>
      </c>
      <c r="E745" s="9">
        <v>0.19166666666666668</v>
      </c>
      <c r="F745" s="11" t="s">
        <v>38</v>
      </c>
      <c r="G745" s="1" t="s">
        <v>56</v>
      </c>
      <c r="H745" s="11" t="s">
        <v>16</v>
      </c>
      <c r="I745" s="1" t="s">
        <v>29</v>
      </c>
      <c r="J745" s="1">
        <v>163</v>
      </c>
      <c r="K745" s="1">
        <v>2</v>
      </c>
      <c r="L745" s="1" t="s">
        <v>30</v>
      </c>
      <c r="M745" s="1" t="s">
        <v>43</v>
      </c>
      <c r="N745" s="1" t="s">
        <v>36</v>
      </c>
      <c r="O745" s="1" t="s">
        <v>41</v>
      </c>
      <c r="P745" s="6">
        <v>45170</v>
      </c>
      <c r="Q745" s="10">
        <v>0.12708333333333333</v>
      </c>
    </row>
    <row r="746" spans="1:17" x14ac:dyDescent="0.35">
      <c r="A746" s="1">
        <v>1745</v>
      </c>
      <c r="B746" s="1" t="s">
        <v>847</v>
      </c>
      <c r="C746" s="1" t="s">
        <v>154</v>
      </c>
      <c r="D746" s="6">
        <v>45175</v>
      </c>
      <c r="E746" s="9">
        <v>0.36319444444444443</v>
      </c>
      <c r="F746" s="11" t="s">
        <v>14</v>
      </c>
      <c r="G746" s="1" t="s">
        <v>96</v>
      </c>
      <c r="H746" s="11" t="s">
        <v>16</v>
      </c>
      <c r="I746" s="1" t="s">
        <v>17</v>
      </c>
      <c r="J746" s="1">
        <v>222</v>
      </c>
      <c r="K746" s="1">
        <v>19</v>
      </c>
      <c r="L746" s="1" t="s">
        <v>30</v>
      </c>
      <c r="M746" s="1" t="s">
        <v>19</v>
      </c>
      <c r="N746" s="1" t="s">
        <v>20</v>
      </c>
      <c r="O746" s="1" t="s">
        <v>37</v>
      </c>
      <c r="P746" s="6">
        <v>45170</v>
      </c>
      <c r="Q746" s="10">
        <v>0.15555555555555556</v>
      </c>
    </row>
    <row r="747" spans="1:17" x14ac:dyDescent="0.35">
      <c r="A747" s="1">
        <v>1746</v>
      </c>
      <c r="B747" s="1" t="s">
        <v>848</v>
      </c>
      <c r="C747" s="1" t="s">
        <v>156</v>
      </c>
      <c r="D747" s="6">
        <v>45171</v>
      </c>
      <c r="E747" s="9">
        <v>0.39374999999999999</v>
      </c>
      <c r="F747" s="11" t="s">
        <v>14</v>
      </c>
      <c r="G747" s="1" t="s">
        <v>71</v>
      </c>
      <c r="H747" s="11" t="s">
        <v>34</v>
      </c>
      <c r="I747" s="1" t="s">
        <v>24</v>
      </c>
      <c r="J747" s="1">
        <v>233</v>
      </c>
      <c r="K747" s="1">
        <v>10</v>
      </c>
      <c r="L747" s="1" t="s">
        <v>30</v>
      </c>
      <c r="M747" s="1" t="s">
        <v>40</v>
      </c>
      <c r="N747" s="1" t="s">
        <v>27</v>
      </c>
      <c r="O747" s="1" t="s">
        <v>21</v>
      </c>
      <c r="P747" s="6">
        <v>45170</v>
      </c>
      <c r="Q747" s="10">
        <v>0.13263888888888889</v>
      </c>
    </row>
    <row r="748" spans="1:17" x14ac:dyDescent="0.35">
      <c r="A748" s="1">
        <v>1747</v>
      </c>
      <c r="B748" s="1" t="s">
        <v>445</v>
      </c>
      <c r="C748" s="1" t="s">
        <v>154</v>
      </c>
      <c r="D748" s="6">
        <v>45176</v>
      </c>
      <c r="E748" s="9">
        <v>0.3972222222222222</v>
      </c>
      <c r="F748" s="11" t="s">
        <v>38</v>
      </c>
      <c r="G748" s="1" t="s">
        <v>98</v>
      </c>
      <c r="H748" s="11" t="s">
        <v>16</v>
      </c>
      <c r="I748" s="1" t="s">
        <v>35</v>
      </c>
      <c r="J748" s="1">
        <v>149</v>
      </c>
      <c r="K748" s="1">
        <v>19</v>
      </c>
      <c r="L748" s="1" t="s">
        <v>18</v>
      </c>
      <c r="M748" s="1" t="s">
        <v>40</v>
      </c>
      <c r="N748" s="1" t="s">
        <v>36</v>
      </c>
      <c r="O748" s="1" t="s">
        <v>37</v>
      </c>
      <c r="P748" s="6">
        <v>45170</v>
      </c>
      <c r="Q748" s="10">
        <v>0.38124999999999998</v>
      </c>
    </row>
    <row r="749" spans="1:17" x14ac:dyDescent="0.35">
      <c r="A749" s="1">
        <v>1748</v>
      </c>
      <c r="B749" s="1" t="s">
        <v>849</v>
      </c>
      <c r="C749" s="1" t="s">
        <v>156</v>
      </c>
      <c r="D749" s="6">
        <v>45175</v>
      </c>
      <c r="E749" s="9">
        <v>0.48194444444444445</v>
      </c>
      <c r="F749" s="11" t="s">
        <v>38</v>
      </c>
      <c r="G749" s="1" t="s">
        <v>65</v>
      </c>
      <c r="H749" s="11" t="s">
        <v>34</v>
      </c>
      <c r="I749" s="1" t="s">
        <v>29</v>
      </c>
      <c r="J749" s="1">
        <v>114</v>
      </c>
      <c r="K749" s="1">
        <v>25</v>
      </c>
      <c r="L749" s="1" t="s">
        <v>30</v>
      </c>
      <c r="M749" s="1" t="s">
        <v>32</v>
      </c>
      <c r="N749" s="1" t="s">
        <v>27</v>
      </c>
      <c r="O749" s="1" t="s">
        <v>41</v>
      </c>
      <c r="P749" s="6">
        <v>45170</v>
      </c>
      <c r="Q749" s="10">
        <v>0.18541666666666667</v>
      </c>
    </row>
    <row r="750" spans="1:17" x14ac:dyDescent="0.35">
      <c r="A750" s="1">
        <v>1749</v>
      </c>
      <c r="B750" s="1" t="s">
        <v>850</v>
      </c>
      <c r="C750" s="1" t="s">
        <v>154</v>
      </c>
      <c r="D750" s="6">
        <v>45171</v>
      </c>
      <c r="E750" s="9">
        <v>6.5972222222222224E-2</v>
      </c>
      <c r="F750" s="11" t="s">
        <v>38</v>
      </c>
      <c r="G750" s="1" t="s">
        <v>78</v>
      </c>
      <c r="H750" s="11" t="s">
        <v>23</v>
      </c>
      <c r="I750" s="1" t="s">
        <v>24</v>
      </c>
      <c r="J750" s="1">
        <v>110</v>
      </c>
      <c r="K750" s="1">
        <v>8</v>
      </c>
      <c r="L750" s="1" t="s">
        <v>30</v>
      </c>
      <c r="M750" s="1" t="s">
        <v>26</v>
      </c>
      <c r="N750" s="1" t="s">
        <v>20</v>
      </c>
      <c r="O750" s="1" t="s">
        <v>41</v>
      </c>
      <c r="P750" s="6">
        <v>45170</v>
      </c>
      <c r="Q750" s="10">
        <v>7.7777777777777779E-2</v>
      </c>
    </row>
    <row r="751" spans="1:17" x14ac:dyDescent="0.35">
      <c r="A751" s="1">
        <v>1750</v>
      </c>
      <c r="B751" s="1" t="s">
        <v>851</v>
      </c>
      <c r="C751" s="1" t="s">
        <v>159</v>
      </c>
      <c r="D751" s="6">
        <v>45177</v>
      </c>
      <c r="E751" s="9">
        <v>6.6666666666666666E-2</v>
      </c>
      <c r="F751" s="11" t="s">
        <v>14</v>
      </c>
      <c r="G751" s="1" t="s">
        <v>64</v>
      </c>
      <c r="H751" s="11" t="s">
        <v>34</v>
      </c>
      <c r="I751" s="1" t="s">
        <v>35</v>
      </c>
      <c r="J751" s="1">
        <v>199</v>
      </c>
      <c r="K751" s="1">
        <v>0</v>
      </c>
      <c r="L751" s="1" t="s">
        <v>25</v>
      </c>
      <c r="M751" s="1" t="s">
        <v>19</v>
      </c>
      <c r="N751" s="1" t="s">
        <v>36</v>
      </c>
      <c r="O751" s="1" t="s">
        <v>21</v>
      </c>
      <c r="P751" s="6">
        <v>45170</v>
      </c>
      <c r="Q751" s="10">
        <v>0.38055555555555554</v>
      </c>
    </row>
    <row r="752" spans="1:17" x14ac:dyDescent="0.35">
      <c r="A752" s="1">
        <v>1751</v>
      </c>
      <c r="B752" s="1" t="s">
        <v>852</v>
      </c>
      <c r="C752" s="1" t="s">
        <v>154</v>
      </c>
      <c r="D752" s="6">
        <v>45171</v>
      </c>
      <c r="E752" s="9">
        <v>0.13194444444444445</v>
      </c>
      <c r="F752" s="11" t="s">
        <v>38</v>
      </c>
      <c r="G752" s="1" t="s">
        <v>91</v>
      </c>
      <c r="H752" s="11" t="s">
        <v>16</v>
      </c>
      <c r="I752" s="1" t="s">
        <v>29</v>
      </c>
      <c r="J752" s="1">
        <v>169</v>
      </c>
      <c r="K752" s="1">
        <v>8</v>
      </c>
      <c r="L752" s="1" t="s">
        <v>25</v>
      </c>
      <c r="M752" s="1" t="s">
        <v>32</v>
      </c>
      <c r="N752" s="1" t="s">
        <v>36</v>
      </c>
      <c r="O752" s="1" t="s">
        <v>21</v>
      </c>
      <c r="P752" s="6">
        <v>45170</v>
      </c>
      <c r="Q752" s="10">
        <v>9.4444444444444442E-2</v>
      </c>
    </row>
    <row r="753" spans="1:17" x14ac:dyDescent="0.35">
      <c r="A753" s="1">
        <v>1752</v>
      </c>
      <c r="B753" s="1" t="s">
        <v>853</v>
      </c>
      <c r="C753" s="1" t="s">
        <v>154</v>
      </c>
      <c r="D753" s="6">
        <v>45170</v>
      </c>
      <c r="E753" s="9">
        <v>0.1076388888888889</v>
      </c>
      <c r="F753" s="11" t="s">
        <v>14</v>
      </c>
      <c r="G753" s="1" t="s">
        <v>119</v>
      </c>
      <c r="H753" s="11" t="s">
        <v>16</v>
      </c>
      <c r="I753" s="1" t="s">
        <v>29</v>
      </c>
      <c r="J753" s="1">
        <v>128</v>
      </c>
      <c r="K753" s="1">
        <v>4</v>
      </c>
      <c r="L753" s="1" t="s">
        <v>18</v>
      </c>
      <c r="M753" s="1" t="s">
        <v>40</v>
      </c>
      <c r="N753" s="1" t="s">
        <v>20</v>
      </c>
      <c r="O753" s="1" t="s">
        <v>41</v>
      </c>
      <c r="P753" s="6">
        <v>45170</v>
      </c>
      <c r="Q753" s="10">
        <v>0.11041666666666666</v>
      </c>
    </row>
    <row r="754" spans="1:17" x14ac:dyDescent="0.35">
      <c r="A754" s="1">
        <v>1753</v>
      </c>
      <c r="B754" s="1" t="s">
        <v>854</v>
      </c>
      <c r="C754" s="1" t="s">
        <v>167</v>
      </c>
      <c r="D754" s="6">
        <v>45175</v>
      </c>
      <c r="E754" s="9">
        <v>0.36666666666666664</v>
      </c>
      <c r="F754" s="11" t="s">
        <v>14</v>
      </c>
      <c r="G754" s="1" t="s">
        <v>66</v>
      </c>
      <c r="H754" s="11" t="s">
        <v>23</v>
      </c>
      <c r="I754" s="1" t="s">
        <v>24</v>
      </c>
      <c r="J754" s="1">
        <v>227</v>
      </c>
      <c r="K754" s="1">
        <v>1</v>
      </c>
      <c r="L754" s="1" t="s">
        <v>25</v>
      </c>
      <c r="M754" s="1" t="s">
        <v>43</v>
      </c>
      <c r="N754" s="1" t="s">
        <v>20</v>
      </c>
      <c r="O754" s="1" t="s">
        <v>37</v>
      </c>
      <c r="P754" s="6">
        <v>45170</v>
      </c>
      <c r="Q754" s="10">
        <v>0.35555555555555557</v>
      </c>
    </row>
    <row r="755" spans="1:17" x14ac:dyDescent="0.35">
      <c r="A755" s="1">
        <v>1754</v>
      </c>
      <c r="B755" s="1" t="s">
        <v>297</v>
      </c>
      <c r="C755" s="1" t="s">
        <v>154</v>
      </c>
      <c r="D755" s="6">
        <v>45173</v>
      </c>
      <c r="E755" s="9">
        <v>0.47916666666666669</v>
      </c>
      <c r="F755" s="11" t="s">
        <v>14</v>
      </c>
      <c r="G755" s="1" t="s">
        <v>75</v>
      </c>
      <c r="H755" s="11" t="s">
        <v>23</v>
      </c>
      <c r="I755" s="1" t="s">
        <v>35</v>
      </c>
      <c r="J755" s="1">
        <v>145</v>
      </c>
      <c r="K755" s="1">
        <v>23</v>
      </c>
      <c r="L755" s="1" t="s">
        <v>30</v>
      </c>
      <c r="M755" s="1" t="s">
        <v>40</v>
      </c>
      <c r="N755" s="1" t="s">
        <v>27</v>
      </c>
      <c r="O755" s="1" t="s">
        <v>37</v>
      </c>
      <c r="P755" s="6">
        <v>45170</v>
      </c>
      <c r="Q755" s="10">
        <v>0.50972222222222219</v>
      </c>
    </row>
    <row r="756" spans="1:17" x14ac:dyDescent="0.35">
      <c r="A756" s="1">
        <v>1755</v>
      </c>
      <c r="B756" s="1" t="s">
        <v>855</v>
      </c>
      <c r="C756" s="1" t="s">
        <v>159</v>
      </c>
      <c r="D756" s="6">
        <v>45176</v>
      </c>
      <c r="E756" s="9">
        <v>0.39930555555555558</v>
      </c>
      <c r="F756" s="11" t="s">
        <v>38</v>
      </c>
      <c r="G756" s="1" t="s">
        <v>46</v>
      </c>
      <c r="H756" s="11" t="s">
        <v>16</v>
      </c>
      <c r="I756" s="1" t="s">
        <v>47</v>
      </c>
      <c r="J756" s="1">
        <v>143</v>
      </c>
      <c r="K756" s="1">
        <v>11</v>
      </c>
      <c r="L756" s="1" t="s">
        <v>30</v>
      </c>
      <c r="M756" s="1" t="s">
        <v>26</v>
      </c>
      <c r="N756" s="1" t="s">
        <v>27</v>
      </c>
      <c r="O756" s="1" t="s">
        <v>41</v>
      </c>
      <c r="P756" s="6">
        <v>45170</v>
      </c>
      <c r="Q756" s="10">
        <v>5.7638888888888892E-2</v>
      </c>
    </row>
    <row r="757" spans="1:17" x14ac:dyDescent="0.35">
      <c r="A757" s="1">
        <v>1756</v>
      </c>
      <c r="B757" s="1" t="s">
        <v>310</v>
      </c>
      <c r="C757" s="1" t="s">
        <v>159</v>
      </c>
      <c r="D757" s="6">
        <v>45177</v>
      </c>
      <c r="E757" s="9">
        <v>0.43888888888888888</v>
      </c>
      <c r="F757" s="11" t="s">
        <v>38</v>
      </c>
      <c r="G757" s="1" t="s">
        <v>116</v>
      </c>
      <c r="H757" s="11" t="s">
        <v>16</v>
      </c>
      <c r="I757" s="1" t="s">
        <v>29</v>
      </c>
      <c r="J757" s="1">
        <v>100</v>
      </c>
      <c r="K757" s="1">
        <v>12</v>
      </c>
      <c r="L757" s="1" t="s">
        <v>25</v>
      </c>
      <c r="M757" s="1" t="s">
        <v>32</v>
      </c>
      <c r="N757" s="1" t="s">
        <v>27</v>
      </c>
      <c r="O757" s="1" t="s">
        <v>41</v>
      </c>
      <c r="P757" s="6">
        <v>45170</v>
      </c>
      <c r="Q757" s="10">
        <v>0.4</v>
      </c>
    </row>
    <row r="758" spans="1:17" x14ac:dyDescent="0.35">
      <c r="A758" s="1">
        <v>1757</v>
      </c>
      <c r="B758" s="1" t="s">
        <v>856</v>
      </c>
      <c r="C758" s="1" t="s">
        <v>159</v>
      </c>
      <c r="D758" s="6">
        <v>45174</v>
      </c>
      <c r="E758" s="9">
        <v>0.45208333333333334</v>
      </c>
      <c r="F758" s="11" t="s">
        <v>14</v>
      </c>
      <c r="G758" s="1" t="s">
        <v>28</v>
      </c>
      <c r="H758" s="11" t="s">
        <v>23</v>
      </c>
      <c r="I758" s="1" t="s">
        <v>17</v>
      </c>
      <c r="J758" s="1">
        <v>109</v>
      </c>
      <c r="K758" s="1">
        <v>17</v>
      </c>
      <c r="L758" s="1" t="s">
        <v>25</v>
      </c>
      <c r="M758" s="1" t="s">
        <v>26</v>
      </c>
      <c r="N758" s="1" t="s">
        <v>27</v>
      </c>
      <c r="O758" s="1" t="s">
        <v>37</v>
      </c>
      <c r="P758" s="6">
        <v>45170</v>
      </c>
      <c r="Q758" s="10">
        <v>0.39305555555555555</v>
      </c>
    </row>
    <row r="759" spans="1:17" x14ac:dyDescent="0.35">
      <c r="A759" s="1">
        <v>1758</v>
      </c>
      <c r="B759" s="1" t="s">
        <v>269</v>
      </c>
      <c r="C759" s="1" t="s">
        <v>154</v>
      </c>
      <c r="D759" s="6">
        <v>45174</v>
      </c>
      <c r="E759" s="9">
        <v>8.0555555555555561E-2</v>
      </c>
      <c r="F759" s="11" t="s">
        <v>38</v>
      </c>
      <c r="G759" s="1" t="s">
        <v>120</v>
      </c>
      <c r="H759" s="11" t="s">
        <v>34</v>
      </c>
      <c r="I759" s="1" t="s">
        <v>17</v>
      </c>
      <c r="J759" s="1">
        <v>94</v>
      </c>
      <c r="K759" s="1">
        <v>23</v>
      </c>
      <c r="L759" s="1" t="s">
        <v>30</v>
      </c>
      <c r="M759" s="1" t="s">
        <v>19</v>
      </c>
      <c r="N759" s="1" t="s">
        <v>27</v>
      </c>
      <c r="O759" s="1" t="s">
        <v>41</v>
      </c>
      <c r="P759" s="6">
        <v>45170</v>
      </c>
      <c r="Q759" s="10">
        <v>0.48194444444444445</v>
      </c>
    </row>
    <row r="760" spans="1:17" x14ac:dyDescent="0.35">
      <c r="A760" s="1">
        <v>1759</v>
      </c>
      <c r="B760" s="1" t="s">
        <v>857</v>
      </c>
      <c r="C760" s="1" t="s">
        <v>159</v>
      </c>
      <c r="D760" s="6">
        <v>45171</v>
      </c>
      <c r="E760" s="9">
        <v>0.36249999999999999</v>
      </c>
      <c r="F760" s="11" t="s">
        <v>38</v>
      </c>
      <c r="G760" s="1" t="s">
        <v>107</v>
      </c>
      <c r="H760" s="11" t="s">
        <v>23</v>
      </c>
      <c r="I760" s="1" t="s">
        <v>35</v>
      </c>
      <c r="J760" s="1">
        <v>165</v>
      </c>
      <c r="K760" s="1">
        <v>21</v>
      </c>
      <c r="L760" s="1" t="s">
        <v>18</v>
      </c>
      <c r="M760" s="1" t="s">
        <v>32</v>
      </c>
      <c r="N760" s="1" t="s">
        <v>20</v>
      </c>
      <c r="O760" s="1" t="s">
        <v>37</v>
      </c>
      <c r="P760" s="6">
        <v>45170</v>
      </c>
      <c r="Q760" s="10">
        <v>0.51944444444444449</v>
      </c>
    </row>
    <row r="761" spans="1:17" x14ac:dyDescent="0.35">
      <c r="A761" s="1">
        <v>1760</v>
      </c>
      <c r="B761" s="1" t="s">
        <v>858</v>
      </c>
      <c r="C761" s="1" t="s">
        <v>167</v>
      </c>
      <c r="D761" s="6">
        <v>45172</v>
      </c>
      <c r="E761" s="9">
        <v>0.17222222222222222</v>
      </c>
      <c r="F761" s="11" t="s">
        <v>14</v>
      </c>
      <c r="G761" s="1" t="s">
        <v>15</v>
      </c>
      <c r="H761" s="11" t="s">
        <v>23</v>
      </c>
      <c r="I761" s="1" t="s">
        <v>35</v>
      </c>
      <c r="J761" s="1">
        <v>97</v>
      </c>
      <c r="K761" s="1">
        <v>10</v>
      </c>
      <c r="L761" s="1" t="s">
        <v>18</v>
      </c>
      <c r="M761" s="1" t="s">
        <v>43</v>
      </c>
      <c r="N761" s="1" t="s">
        <v>36</v>
      </c>
      <c r="O761" s="1" t="s">
        <v>21</v>
      </c>
      <c r="P761" s="6">
        <v>45170</v>
      </c>
      <c r="Q761" s="10">
        <v>0.14097222222222222</v>
      </c>
    </row>
    <row r="762" spans="1:17" x14ac:dyDescent="0.35">
      <c r="A762" s="1">
        <v>1761</v>
      </c>
      <c r="B762" s="1" t="s">
        <v>859</v>
      </c>
      <c r="C762" s="1" t="s">
        <v>150</v>
      </c>
      <c r="D762" s="6">
        <v>45170</v>
      </c>
      <c r="E762" s="9">
        <v>0.13194444444444445</v>
      </c>
      <c r="F762" s="11" t="s">
        <v>14</v>
      </c>
      <c r="G762" s="1" t="s">
        <v>94</v>
      </c>
      <c r="H762" s="11" t="s">
        <v>16</v>
      </c>
      <c r="I762" s="1" t="s">
        <v>47</v>
      </c>
      <c r="J762" s="1">
        <v>207</v>
      </c>
      <c r="K762" s="1">
        <v>6</v>
      </c>
      <c r="L762" s="1" t="s">
        <v>18</v>
      </c>
      <c r="M762" s="1" t="s">
        <v>40</v>
      </c>
      <c r="N762" s="1" t="s">
        <v>36</v>
      </c>
      <c r="O762" s="1" t="s">
        <v>21</v>
      </c>
      <c r="P762" s="6">
        <v>45170</v>
      </c>
      <c r="Q762" s="10">
        <v>0.5</v>
      </c>
    </row>
    <row r="763" spans="1:17" x14ac:dyDescent="0.35">
      <c r="A763" s="1">
        <v>1762</v>
      </c>
      <c r="B763" s="1" t="s">
        <v>860</v>
      </c>
      <c r="C763" s="1" t="s">
        <v>154</v>
      </c>
      <c r="D763" s="6">
        <v>45173</v>
      </c>
      <c r="E763" s="9">
        <v>0.34097222222222223</v>
      </c>
      <c r="F763" s="11" t="s">
        <v>14</v>
      </c>
      <c r="G763" s="1" t="s">
        <v>81</v>
      </c>
      <c r="H763" s="11" t="s">
        <v>23</v>
      </c>
      <c r="I763" s="1" t="s">
        <v>29</v>
      </c>
      <c r="J763" s="1">
        <v>211</v>
      </c>
      <c r="K763" s="1">
        <v>26</v>
      </c>
      <c r="L763" s="1" t="s">
        <v>30</v>
      </c>
      <c r="M763" s="1" t="s">
        <v>40</v>
      </c>
      <c r="N763" s="1" t="s">
        <v>36</v>
      </c>
      <c r="O763" s="1" t="s">
        <v>37</v>
      </c>
      <c r="P763" s="6">
        <v>45170</v>
      </c>
      <c r="Q763" s="10">
        <v>0.20555555555555555</v>
      </c>
    </row>
    <row r="764" spans="1:17" x14ac:dyDescent="0.35">
      <c r="A764" s="1">
        <v>1763</v>
      </c>
      <c r="B764" s="1" t="s">
        <v>861</v>
      </c>
      <c r="C764" s="1" t="s">
        <v>167</v>
      </c>
      <c r="D764" s="6">
        <v>45172</v>
      </c>
      <c r="E764" s="9">
        <v>0.52361111111111114</v>
      </c>
      <c r="F764" s="11" t="s">
        <v>14</v>
      </c>
      <c r="G764" s="1" t="s">
        <v>51</v>
      </c>
      <c r="H764" s="11" t="s">
        <v>34</v>
      </c>
      <c r="I764" s="1" t="s">
        <v>24</v>
      </c>
      <c r="J764" s="1">
        <v>124</v>
      </c>
      <c r="K764" s="1">
        <v>10</v>
      </c>
      <c r="L764" s="1" t="s">
        <v>25</v>
      </c>
      <c r="M764" s="1" t="s">
        <v>26</v>
      </c>
      <c r="N764" s="1" t="s">
        <v>27</v>
      </c>
      <c r="O764" s="1" t="s">
        <v>21</v>
      </c>
      <c r="P764" s="6">
        <v>45170</v>
      </c>
      <c r="Q764" s="10">
        <v>0.53749999999999998</v>
      </c>
    </row>
    <row r="765" spans="1:17" x14ac:dyDescent="0.35">
      <c r="A765" s="1">
        <v>1764</v>
      </c>
      <c r="B765" s="1" t="s">
        <v>862</v>
      </c>
      <c r="C765" s="1" t="s">
        <v>150</v>
      </c>
      <c r="D765" s="6">
        <v>45172</v>
      </c>
      <c r="E765" s="9">
        <v>0.46388888888888891</v>
      </c>
      <c r="F765" s="11" t="s">
        <v>14</v>
      </c>
      <c r="G765" s="1" t="s">
        <v>137</v>
      </c>
      <c r="H765" s="11" t="s">
        <v>23</v>
      </c>
      <c r="I765" s="1" t="s">
        <v>29</v>
      </c>
      <c r="J765" s="1">
        <v>150</v>
      </c>
      <c r="K765" s="1">
        <v>22</v>
      </c>
      <c r="L765" s="1" t="s">
        <v>18</v>
      </c>
      <c r="M765" s="1" t="s">
        <v>19</v>
      </c>
      <c r="N765" s="1" t="s">
        <v>36</v>
      </c>
      <c r="O765" s="1" t="s">
        <v>21</v>
      </c>
      <c r="P765" s="6">
        <v>45170</v>
      </c>
      <c r="Q765" s="10">
        <v>0.2326388888888889</v>
      </c>
    </row>
    <row r="766" spans="1:17" x14ac:dyDescent="0.35">
      <c r="A766" s="1">
        <v>1765</v>
      </c>
      <c r="B766" s="1" t="s">
        <v>863</v>
      </c>
      <c r="C766" s="1" t="s">
        <v>159</v>
      </c>
      <c r="D766" s="6">
        <v>45171</v>
      </c>
      <c r="E766" s="9">
        <v>0.34444444444444444</v>
      </c>
      <c r="F766" s="11" t="s">
        <v>14</v>
      </c>
      <c r="G766" s="1" t="s">
        <v>28</v>
      </c>
      <c r="H766" s="11" t="s">
        <v>23</v>
      </c>
      <c r="I766" s="1" t="s">
        <v>29</v>
      </c>
      <c r="J766" s="1">
        <v>73</v>
      </c>
      <c r="K766" s="1">
        <v>1</v>
      </c>
      <c r="L766" s="1" t="s">
        <v>30</v>
      </c>
      <c r="M766" s="1" t="s">
        <v>26</v>
      </c>
      <c r="N766" s="1" t="s">
        <v>20</v>
      </c>
      <c r="O766" s="1" t="s">
        <v>21</v>
      </c>
      <c r="P766" s="6">
        <v>45170</v>
      </c>
      <c r="Q766" s="10">
        <v>0.53541666666666665</v>
      </c>
    </row>
    <row r="767" spans="1:17" x14ac:dyDescent="0.35">
      <c r="A767" s="1">
        <v>1766</v>
      </c>
      <c r="B767" s="1" t="s">
        <v>864</v>
      </c>
      <c r="C767" s="1" t="s">
        <v>167</v>
      </c>
      <c r="D767" s="6">
        <v>45177</v>
      </c>
      <c r="E767" s="9">
        <v>0.51180555555555551</v>
      </c>
      <c r="F767" s="11" t="s">
        <v>14</v>
      </c>
      <c r="G767" s="1" t="s">
        <v>62</v>
      </c>
      <c r="H767" s="11" t="s">
        <v>34</v>
      </c>
      <c r="I767" s="1" t="s">
        <v>24</v>
      </c>
      <c r="J767" s="1">
        <v>134</v>
      </c>
      <c r="K767" s="1">
        <v>13</v>
      </c>
      <c r="L767" s="1" t="s">
        <v>30</v>
      </c>
      <c r="M767" s="1" t="s">
        <v>19</v>
      </c>
      <c r="N767" s="1" t="s">
        <v>20</v>
      </c>
      <c r="O767" s="1" t="s">
        <v>21</v>
      </c>
      <c r="P767" s="6">
        <v>45170</v>
      </c>
      <c r="Q767" s="10">
        <v>0.37430555555555556</v>
      </c>
    </row>
    <row r="768" spans="1:17" x14ac:dyDescent="0.35">
      <c r="A768" s="1">
        <v>1767</v>
      </c>
      <c r="B768" s="1" t="s">
        <v>865</v>
      </c>
      <c r="C768" s="1" t="s">
        <v>150</v>
      </c>
      <c r="D768" s="6">
        <v>45173</v>
      </c>
      <c r="E768" s="9">
        <v>0.52847222222222223</v>
      </c>
      <c r="F768" s="11" t="s">
        <v>14</v>
      </c>
      <c r="G768" s="1" t="s">
        <v>124</v>
      </c>
      <c r="H768" s="11" t="s">
        <v>23</v>
      </c>
      <c r="I768" s="1" t="s">
        <v>17</v>
      </c>
      <c r="J768" s="1">
        <v>171</v>
      </c>
      <c r="K768" s="1">
        <v>2</v>
      </c>
      <c r="L768" s="1" t="s">
        <v>18</v>
      </c>
      <c r="M768" s="1" t="s">
        <v>26</v>
      </c>
      <c r="N768" s="1" t="s">
        <v>20</v>
      </c>
      <c r="O768" s="1" t="s">
        <v>21</v>
      </c>
      <c r="P768" s="6">
        <v>45170</v>
      </c>
      <c r="Q768" s="10">
        <v>0.13125000000000001</v>
      </c>
    </row>
    <row r="769" spans="1:17" x14ac:dyDescent="0.35">
      <c r="A769" s="1">
        <v>1768</v>
      </c>
      <c r="B769" s="1" t="s">
        <v>866</v>
      </c>
      <c r="C769" s="1" t="s">
        <v>167</v>
      </c>
      <c r="D769" s="6">
        <v>45171</v>
      </c>
      <c r="E769" s="9">
        <v>0.45763888888888887</v>
      </c>
      <c r="F769" s="11" t="s">
        <v>14</v>
      </c>
      <c r="G769" s="1" t="s">
        <v>42</v>
      </c>
      <c r="H769" s="11" t="s">
        <v>16</v>
      </c>
      <c r="I769" s="1" t="s">
        <v>29</v>
      </c>
      <c r="J769" s="1">
        <v>61</v>
      </c>
      <c r="K769" s="1">
        <v>6</v>
      </c>
      <c r="L769" s="1" t="s">
        <v>25</v>
      </c>
      <c r="M769" s="1" t="s">
        <v>43</v>
      </c>
      <c r="N769" s="1" t="s">
        <v>27</v>
      </c>
      <c r="O769" s="1" t="s">
        <v>41</v>
      </c>
      <c r="P769" s="6">
        <v>45170</v>
      </c>
      <c r="Q769" s="10">
        <v>0.46250000000000002</v>
      </c>
    </row>
    <row r="770" spans="1:17" x14ac:dyDescent="0.35">
      <c r="A770" s="1">
        <v>1769</v>
      </c>
      <c r="B770" s="1" t="s">
        <v>530</v>
      </c>
      <c r="C770" s="1" t="s">
        <v>154</v>
      </c>
      <c r="D770" s="6">
        <v>45175</v>
      </c>
      <c r="E770" s="9">
        <v>0.39305555555555555</v>
      </c>
      <c r="F770" s="11" t="s">
        <v>38</v>
      </c>
      <c r="G770" s="1" t="s">
        <v>77</v>
      </c>
      <c r="H770" s="11" t="s">
        <v>34</v>
      </c>
      <c r="I770" s="1" t="s">
        <v>35</v>
      </c>
      <c r="J770" s="1">
        <v>222</v>
      </c>
      <c r="K770" s="1">
        <v>27</v>
      </c>
      <c r="L770" s="1" t="s">
        <v>25</v>
      </c>
      <c r="M770" s="1" t="s">
        <v>32</v>
      </c>
      <c r="N770" s="1" t="s">
        <v>27</v>
      </c>
      <c r="O770" s="1" t="s">
        <v>37</v>
      </c>
      <c r="P770" s="6">
        <v>45170</v>
      </c>
      <c r="Q770" s="10">
        <v>6.3888888888888884E-2</v>
      </c>
    </row>
    <row r="771" spans="1:17" x14ac:dyDescent="0.35">
      <c r="A771" s="1">
        <v>1770</v>
      </c>
      <c r="B771" s="1" t="s">
        <v>867</v>
      </c>
      <c r="C771" s="1" t="s">
        <v>154</v>
      </c>
      <c r="D771" s="6">
        <v>45170</v>
      </c>
      <c r="E771" s="9">
        <v>0.48888888888888887</v>
      </c>
      <c r="F771" s="11" t="s">
        <v>14</v>
      </c>
      <c r="G771" s="1" t="s">
        <v>78</v>
      </c>
      <c r="H771" s="11" t="s">
        <v>34</v>
      </c>
      <c r="I771" s="1" t="s">
        <v>29</v>
      </c>
      <c r="J771" s="1">
        <v>81</v>
      </c>
      <c r="K771" s="1">
        <v>15</v>
      </c>
      <c r="L771" s="1" t="s">
        <v>25</v>
      </c>
      <c r="M771" s="1" t="s">
        <v>40</v>
      </c>
      <c r="N771" s="1" t="s">
        <v>36</v>
      </c>
      <c r="O771" s="1" t="s">
        <v>21</v>
      </c>
      <c r="P771" s="6">
        <v>45170</v>
      </c>
      <c r="Q771" s="10">
        <v>0.39652777777777776</v>
      </c>
    </row>
    <row r="772" spans="1:17" x14ac:dyDescent="0.35">
      <c r="A772" s="1">
        <v>1771</v>
      </c>
      <c r="B772" s="1" t="s">
        <v>868</v>
      </c>
      <c r="C772" s="1" t="s">
        <v>167</v>
      </c>
      <c r="D772" s="6">
        <v>45170</v>
      </c>
      <c r="E772" s="9">
        <v>0.44930555555555557</v>
      </c>
      <c r="F772" s="11" t="s">
        <v>14</v>
      </c>
      <c r="G772" s="1" t="s">
        <v>112</v>
      </c>
      <c r="H772" s="11" t="s">
        <v>16</v>
      </c>
      <c r="I772" s="1" t="s">
        <v>35</v>
      </c>
      <c r="J772" s="1">
        <v>61</v>
      </c>
      <c r="K772" s="1">
        <v>10</v>
      </c>
      <c r="L772" s="1" t="s">
        <v>25</v>
      </c>
      <c r="M772" s="1" t="s">
        <v>32</v>
      </c>
      <c r="N772" s="1" t="s">
        <v>27</v>
      </c>
      <c r="O772" s="1" t="s">
        <v>41</v>
      </c>
      <c r="P772" s="6">
        <v>45170</v>
      </c>
      <c r="Q772" s="10">
        <v>0.37152777777777779</v>
      </c>
    </row>
    <row r="773" spans="1:17" x14ac:dyDescent="0.35">
      <c r="A773" s="1">
        <v>1772</v>
      </c>
      <c r="B773" s="1" t="s">
        <v>869</v>
      </c>
      <c r="C773" s="1" t="s">
        <v>159</v>
      </c>
      <c r="D773" s="6">
        <v>45173</v>
      </c>
      <c r="E773" s="9">
        <v>0.41805555555555557</v>
      </c>
      <c r="F773" s="11" t="s">
        <v>14</v>
      </c>
      <c r="G773" s="1" t="s">
        <v>63</v>
      </c>
      <c r="H773" s="11" t="s">
        <v>16</v>
      </c>
      <c r="I773" s="1" t="s">
        <v>29</v>
      </c>
      <c r="J773" s="1">
        <v>114</v>
      </c>
      <c r="K773" s="1">
        <v>3</v>
      </c>
      <c r="L773" s="1" t="s">
        <v>30</v>
      </c>
      <c r="M773" s="1" t="s">
        <v>43</v>
      </c>
      <c r="N773" s="1" t="s">
        <v>20</v>
      </c>
      <c r="O773" s="1" t="s">
        <v>41</v>
      </c>
      <c r="P773" s="6">
        <v>45170</v>
      </c>
      <c r="Q773" s="10">
        <v>0.40972222222222221</v>
      </c>
    </row>
    <row r="774" spans="1:17" x14ac:dyDescent="0.35">
      <c r="A774" s="1">
        <v>1773</v>
      </c>
      <c r="B774" s="1" t="s">
        <v>654</v>
      </c>
      <c r="C774" s="1" t="s">
        <v>150</v>
      </c>
      <c r="D774" s="6">
        <v>45172</v>
      </c>
      <c r="E774" s="9">
        <v>0.34513888888888888</v>
      </c>
      <c r="F774" s="11" t="s">
        <v>38</v>
      </c>
      <c r="G774" s="1" t="s">
        <v>68</v>
      </c>
      <c r="H774" s="11" t="s">
        <v>16</v>
      </c>
      <c r="I774" s="1" t="s">
        <v>29</v>
      </c>
      <c r="J774" s="1">
        <v>238</v>
      </c>
      <c r="K774" s="1">
        <v>9</v>
      </c>
      <c r="L774" s="1" t="s">
        <v>25</v>
      </c>
      <c r="M774" s="1" t="s">
        <v>43</v>
      </c>
      <c r="N774" s="1" t="s">
        <v>27</v>
      </c>
      <c r="O774" s="1" t="s">
        <v>37</v>
      </c>
      <c r="P774" s="6">
        <v>45170</v>
      </c>
      <c r="Q774" s="10">
        <v>0.3840277777777778</v>
      </c>
    </row>
    <row r="775" spans="1:17" x14ac:dyDescent="0.35">
      <c r="A775" s="1">
        <v>1774</v>
      </c>
      <c r="B775" s="1" t="s">
        <v>870</v>
      </c>
      <c r="C775" s="1" t="s">
        <v>154</v>
      </c>
      <c r="D775" s="6">
        <v>45172</v>
      </c>
      <c r="E775" s="9">
        <v>0.49583333333333335</v>
      </c>
      <c r="F775" s="11" t="s">
        <v>14</v>
      </c>
      <c r="G775" s="1" t="s">
        <v>61</v>
      </c>
      <c r="H775" s="11" t="s">
        <v>34</v>
      </c>
      <c r="I775" s="1" t="s">
        <v>47</v>
      </c>
      <c r="J775" s="1">
        <v>161</v>
      </c>
      <c r="K775" s="1">
        <v>1</v>
      </c>
      <c r="L775" s="1" t="s">
        <v>25</v>
      </c>
      <c r="M775" s="1" t="s">
        <v>32</v>
      </c>
      <c r="N775" s="1" t="s">
        <v>20</v>
      </c>
      <c r="O775" s="1" t="s">
        <v>21</v>
      </c>
      <c r="P775" s="6">
        <v>45170</v>
      </c>
      <c r="Q775" s="10">
        <v>0.49652777777777779</v>
      </c>
    </row>
    <row r="776" spans="1:17" x14ac:dyDescent="0.35">
      <c r="A776" s="1">
        <v>1775</v>
      </c>
      <c r="B776" s="1" t="s">
        <v>708</v>
      </c>
      <c r="C776" s="1" t="s">
        <v>159</v>
      </c>
      <c r="D776" s="6">
        <v>45177</v>
      </c>
      <c r="E776" s="9">
        <v>0.44791666666666669</v>
      </c>
      <c r="F776" s="11" t="s">
        <v>38</v>
      </c>
      <c r="G776" s="1" t="s">
        <v>112</v>
      </c>
      <c r="H776" s="11" t="s">
        <v>34</v>
      </c>
      <c r="I776" s="1" t="s">
        <v>29</v>
      </c>
      <c r="J776" s="1">
        <v>125</v>
      </c>
      <c r="K776" s="1">
        <v>13</v>
      </c>
      <c r="L776" s="1" t="s">
        <v>30</v>
      </c>
      <c r="M776" s="1" t="s">
        <v>19</v>
      </c>
      <c r="N776" s="1" t="s">
        <v>27</v>
      </c>
      <c r="O776" s="1" t="s">
        <v>21</v>
      </c>
      <c r="P776" s="6">
        <v>45170</v>
      </c>
      <c r="Q776" s="10">
        <v>0.36249999999999999</v>
      </c>
    </row>
    <row r="777" spans="1:17" x14ac:dyDescent="0.35">
      <c r="A777" s="1">
        <v>1776</v>
      </c>
      <c r="B777" s="1" t="s">
        <v>871</v>
      </c>
      <c r="C777" s="1" t="s">
        <v>150</v>
      </c>
      <c r="D777" s="6">
        <v>45172</v>
      </c>
      <c r="E777" s="9">
        <v>0.14027777777777778</v>
      </c>
      <c r="F777" s="11" t="s">
        <v>14</v>
      </c>
      <c r="G777" s="1" t="s">
        <v>87</v>
      </c>
      <c r="H777" s="11" t="s">
        <v>16</v>
      </c>
      <c r="I777" s="1" t="s">
        <v>47</v>
      </c>
      <c r="J777" s="1">
        <v>159</v>
      </c>
      <c r="K777" s="1">
        <v>22</v>
      </c>
      <c r="L777" s="1" t="s">
        <v>25</v>
      </c>
      <c r="M777" s="1" t="s">
        <v>40</v>
      </c>
      <c r="N777" s="1" t="s">
        <v>20</v>
      </c>
      <c r="O777" s="1" t="s">
        <v>37</v>
      </c>
      <c r="P777" s="6">
        <v>45170</v>
      </c>
      <c r="Q777" s="10">
        <v>0.24236111111111111</v>
      </c>
    </row>
    <row r="778" spans="1:17" x14ac:dyDescent="0.35">
      <c r="A778" s="1">
        <v>1777</v>
      </c>
      <c r="B778" s="1" t="s">
        <v>872</v>
      </c>
      <c r="C778" s="1" t="s">
        <v>156</v>
      </c>
      <c r="D778" s="6">
        <v>45175</v>
      </c>
      <c r="E778" s="9">
        <v>0.38541666666666669</v>
      </c>
      <c r="F778" s="11" t="s">
        <v>14</v>
      </c>
      <c r="G778" s="1" t="s">
        <v>58</v>
      </c>
      <c r="H778" s="11" t="s">
        <v>16</v>
      </c>
      <c r="I778" s="1" t="s">
        <v>29</v>
      </c>
      <c r="J778" s="1">
        <v>115</v>
      </c>
      <c r="K778" s="1">
        <v>22</v>
      </c>
      <c r="L778" s="1" t="s">
        <v>30</v>
      </c>
      <c r="M778" s="1" t="s">
        <v>19</v>
      </c>
      <c r="N778" s="1" t="s">
        <v>36</v>
      </c>
      <c r="O778" s="1" t="s">
        <v>37</v>
      </c>
      <c r="P778" s="6">
        <v>45170</v>
      </c>
      <c r="Q778" s="10">
        <v>0.1388888888888889</v>
      </c>
    </row>
    <row r="779" spans="1:17" x14ac:dyDescent="0.35">
      <c r="A779" s="1">
        <v>1778</v>
      </c>
      <c r="B779" s="1" t="s">
        <v>873</v>
      </c>
      <c r="C779" s="1" t="s">
        <v>167</v>
      </c>
      <c r="D779" s="6">
        <v>45172</v>
      </c>
      <c r="E779" s="9">
        <v>0.4597222222222222</v>
      </c>
      <c r="F779" s="11" t="s">
        <v>14</v>
      </c>
      <c r="G779" s="1" t="s">
        <v>39</v>
      </c>
      <c r="H779" s="11" t="s">
        <v>16</v>
      </c>
      <c r="I779" s="1" t="s">
        <v>17</v>
      </c>
      <c r="J779" s="1">
        <v>143</v>
      </c>
      <c r="K779" s="1">
        <v>4</v>
      </c>
      <c r="L779" s="1" t="s">
        <v>25</v>
      </c>
      <c r="M779" s="1" t="s">
        <v>19</v>
      </c>
      <c r="N779" s="1" t="s">
        <v>27</v>
      </c>
      <c r="O779" s="1" t="s">
        <v>41</v>
      </c>
      <c r="P779" s="6">
        <v>45170</v>
      </c>
      <c r="Q779" s="10">
        <v>0.43263888888888891</v>
      </c>
    </row>
    <row r="780" spans="1:17" x14ac:dyDescent="0.35">
      <c r="A780" s="1">
        <v>1779</v>
      </c>
      <c r="B780" s="1" t="s">
        <v>874</v>
      </c>
      <c r="C780" s="1" t="s">
        <v>167</v>
      </c>
      <c r="D780" s="6">
        <v>45176</v>
      </c>
      <c r="E780" s="9">
        <v>0.1701388888888889</v>
      </c>
      <c r="F780" s="11" t="s">
        <v>38</v>
      </c>
      <c r="G780" s="1" t="s">
        <v>56</v>
      </c>
      <c r="H780" s="11" t="s">
        <v>16</v>
      </c>
      <c r="I780" s="1" t="s">
        <v>24</v>
      </c>
      <c r="J780" s="1">
        <v>98</v>
      </c>
      <c r="K780" s="1">
        <v>1</v>
      </c>
      <c r="L780" s="1" t="s">
        <v>18</v>
      </c>
      <c r="M780" s="1" t="s">
        <v>40</v>
      </c>
      <c r="N780" s="1" t="s">
        <v>36</v>
      </c>
      <c r="O780" s="1" t="s">
        <v>21</v>
      </c>
      <c r="P780" s="6">
        <v>45170</v>
      </c>
      <c r="Q780" s="10">
        <v>0.20069444444444445</v>
      </c>
    </row>
    <row r="781" spans="1:17" x14ac:dyDescent="0.35">
      <c r="A781" s="1">
        <v>1780</v>
      </c>
      <c r="B781" s="1" t="s">
        <v>875</v>
      </c>
      <c r="C781" s="1" t="s">
        <v>156</v>
      </c>
      <c r="D781" s="6">
        <v>45170</v>
      </c>
      <c r="E781" s="9">
        <v>8.0555555555555561E-2</v>
      </c>
      <c r="F781" s="11" t="s">
        <v>14</v>
      </c>
      <c r="G781" s="1" t="s">
        <v>101</v>
      </c>
      <c r="H781" s="11" t="s">
        <v>23</v>
      </c>
      <c r="I781" s="1" t="s">
        <v>35</v>
      </c>
      <c r="J781" s="1">
        <v>184</v>
      </c>
      <c r="K781" s="1">
        <v>7</v>
      </c>
      <c r="L781" s="1" t="s">
        <v>25</v>
      </c>
      <c r="M781" s="1" t="s">
        <v>40</v>
      </c>
      <c r="N781" s="1" t="s">
        <v>36</v>
      </c>
      <c r="O781" s="1" t="s">
        <v>37</v>
      </c>
      <c r="P781" s="6">
        <v>45170</v>
      </c>
      <c r="Q781" s="10">
        <v>0.44097222222222221</v>
      </c>
    </row>
    <row r="782" spans="1:17" x14ac:dyDescent="0.35">
      <c r="A782" s="1">
        <v>1781</v>
      </c>
      <c r="B782" s="1" t="s">
        <v>876</v>
      </c>
      <c r="C782" s="1" t="s">
        <v>154</v>
      </c>
      <c r="D782" s="6">
        <v>45176</v>
      </c>
      <c r="E782" s="9">
        <v>9.4444444444444442E-2</v>
      </c>
      <c r="F782" s="11" t="s">
        <v>38</v>
      </c>
      <c r="G782" s="1" t="s">
        <v>52</v>
      </c>
      <c r="H782" s="11" t="s">
        <v>23</v>
      </c>
      <c r="I782" s="1" t="s">
        <v>35</v>
      </c>
      <c r="J782" s="1">
        <v>153</v>
      </c>
      <c r="K782" s="1">
        <v>5</v>
      </c>
      <c r="L782" s="1" t="s">
        <v>18</v>
      </c>
      <c r="M782" s="1" t="s">
        <v>19</v>
      </c>
      <c r="N782" s="1" t="s">
        <v>27</v>
      </c>
      <c r="O782" s="1" t="s">
        <v>37</v>
      </c>
      <c r="P782" s="6">
        <v>45170</v>
      </c>
      <c r="Q782" s="10">
        <v>0.35625000000000001</v>
      </c>
    </row>
    <row r="783" spans="1:17" x14ac:dyDescent="0.35">
      <c r="A783" s="1">
        <v>1782</v>
      </c>
      <c r="B783" s="1" t="s">
        <v>877</v>
      </c>
      <c r="C783" s="1" t="s">
        <v>156</v>
      </c>
      <c r="D783" s="6">
        <v>45170</v>
      </c>
      <c r="E783" s="9">
        <v>0.45833333333333331</v>
      </c>
      <c r="F783" s="11" t="s">
        <v>14</v>
      </c>
      <c r="G783" s="1" t="s">
        <v>101</v>
      </c>
      <c r="H783" s="11" t="s">
        <v>23</v>
      </c>
      <c r="I783" s="1" t="s">
        <v>24</v>
      </c>
      <c r="J783" s="1">
        <v>146</v>
      </c>
      <c r="K783" s="1">
        <v>29</v>
      </c>
      <c r="L783" s="1" t="s">
        <v>30</v>
      </c>
      <c r="M783" s="1" t="s">
        <v>32</v>
      </c>
      <c r="N783" s="1" t="s">
        <v>36</v>
      </c>
      <c r="O783" s="1" t="s">
        <v>37</v>
      </c>
      <c r="P783" s="6">
        <v>45170</v>
      </c>
      <c r="Q783" s="10">
        <v>0.45902777777777776</v>
      </c>
    </row>
    <row r="784" spans="1:17" x14ac:dyDescent="0.35">
      <c r="A784" s="1">
        <v>1783</v>
      </c>
      <c r="B784" s="1" t="s">
        <v>878</v>
      </c>
      <c r="C784" s="1" t="s">
        <v>167</v>
      </c>
      <c r="D784" s="6">
        <v>45173</v>
      </c>
      <c r="E784" s="9">
        <v>7.2916666666666671E-2</v>
      </c>
      <c r="F784" s="11" t="s">
        <v>38</v>
      </c>
      <c r="G784" s="1" t="s">
        <v>65</v>
      </c>
      <c r="H784" s="11" t="s">
        <v>34</v>
      </c>
      <c r="I784" s="1" t="s">
        <v>17</v>
      </c>
      <c r="J784" s="1">
        <v>149</v>
      </c>
      <c r="K784" s="1">
        <v>8</v>
      </c>
      <c r="L784" s="1" t="s">
        <v>25</v>
      </c>
      <c r="M784" s="1" t="s">
        <v>32</v>
      </c>
      <c r="N784" s="1" t="s">
        <v>36</v>
      </c>
      <c r="O784" s="1" t="s">
        <v>37</v>
      </c>
      <c r="P784" s="6">
        <v>45170</v>
      </c>
      <c r="Q784" s="10">
        <v>0.49166666666666664</v>
      </c>
    </row>
    <row r="785" spans="1:17" x14ac:dyDescent="0.35">
      <c r="A785" s="1">
        <v>1784</v>
      </c>
      <c r="B785" s="1" t="s">
        <v>554</v>
      </c>
      <c r="C785" s="1" t="s">
        <v>156</v>
      </c>
      <c r="D785" s="6">
        <v>45177</v>
      </c>
      <c r="E785" s="9">
        <v>0.1451388888888889</v>
      </c>
      <c r="F785" s="11" t="s">
        <v>14</v>
      </c>
      <c r="G785" s="1" t="s">
        <v>107</v>
      </c>
      <c r="H785" s="11" t="s">
        <v>23</v>
      </c>
      <c r="I785" s="1" t="s">
        <v>35</v>
      </c>
      <c r="J785" s="1">
        <v>209</v>
      </c>
      <c r="K785" s="1">
        <v>24</v>
      </c>
      <c r="L785" s="1" t="s">
        <v>18</v>
      </c>
      <c r="M785" s="1" t="s">
        <v>32</v>
      </c>
      <c r="N785" s="1" t="s">
        <v>36</v>
      </c>
      <c r="O785" s="1" t="s">
        <v>37</v>
      </c>
      <c r="P785" s="6">
        <v>45170</v>
      </c>
      <c r="Q785" s="10">
        <v>7.9166666666666663E-2</v>
      </c>
    </row>
    <row r="786" spans="1:17" x14ac:dyDescent="0.35">
      <c r="A786" s="1">
        <v>1785</v>
      </c>
      <c r="B786" s="1" t="s">
        <v>879</v>
      </c>
      <c r="C786" s="1" t="s">
        <v>156</v>
      </c>
      <c r="D786" s="6">
        <v>45171</v>
      </c>
      <c r="E786" s="9">
        <v>5.9027777777777776E-2</v>
      </c>
      <c r="F786" s="11" t="s">
        <v>14</v>
      </c>
      <c r="G786" s="1" t="s">
        <v>102</v>
      </c>
      <c r="H786" s="11" t="s">
        <v>23</v>
      </c>
      <c r="I786" s="1" t="s">
        <v>17</v>
      </c>
      <c r="J786" s="1">
        <v>143</v>
      </c>
      <c r="K786" s="1">
        <v>21</v>
      </c>
      <c r="L786" s="1" t="s">
        <v>25</v>
      </c>
      <c r="M786" s="1" t="s">
        <v>26</v>
      </c>
      <c r="N786" s="1" t="s">
        <v>27</v>
      </c>
      <c r="O786" s="1" t="s">
        <v>21</v>
      </c>
      <c r="P786" s="6">
        <v>45170</v>
      </c>
      <c r="Q786" s="10">
        <v>4.5138888888888888E-2</v>
      </c>
    </row>
    <row r="787" spans="1:17" x14ac:dyDescent="0.35">
      <c r="A787" s="1">
        <v>1786</v>
      </c>
      <c r="B787" s="1" t="s">
        <v>459</v>
      </c>
      <c r="C787" s="1" t="s">
        <v>154</v>
      </c>
      <c r="D787" s="6">
        <v>45172</v>
      </c>
      <c r="E787" s="9">
        <v>0.1763888888888889</v>
      </c>
      <c r="F787" s="11" t="s">
        <v>14</v>
      </c>
      <c r="G787" s="1" t="s">
        <v>94</v>
      </c>
      <c r="H787" s="11" t="s">
        <v>34</v>
      </c>
      <c r="I787" s="1" t="s">
        <v>17</v>
      </c>
      <c r="J787" s="1">
        <v>237</v>
      </c>
      <c r="K787" s="1">
        <v>10</v>
      </c>
      <c r="L787" s="1" t="s">
        <v>30</v>
      </c>
      <c r="M787" s="1" t="s">
        <v>26</v>
      </c>
      <c r="N787" s="1" t="s">
        <v>27</v>
      </c>
      <c r="O787" s="1" t="s">
        <v>41</v>
      </c>
      <c r="P787" s="6">
        <v>45170</v>
      </c>
      <c r="Q787" s="10">
        <v>0.35625000000000001</v>
      </c>
    </row>
    <row r="788" spans="1:17" x14ac:dyDescent="0.35">
      <c r="A788" s="1">
        <v>1787</v>
      </c>
      <c r="B788" s="1" t="s">
        <v>880</v>
      </c>
      <c r="C788" s="1" t="s">
        <v>167</v>
      </c>
      <c r="D788" s="6">
        <v>45170</v>
      </c>
      <c r="E788" s="9">
        <v>0.40486111111111112</v>
      </c>
      <c r="F788" s="11" t="s">
        <v>38</v>
      </c>
      <c r="G788" s="1" t="s">
        <v>122</v>
      </c>
      <c r="H788" s="11" t="s">
        <v>16</v>
      </c>
      <c r="I788" s="1" t="s">
        <v>17</v>
      </c>
      <c r="J788" s="1">
        <v>115</v>
      </c>
      <c r="K788" s="1">
        <v>20</v>
      </c>
      <c r="L788" s="1" t="s">
        <v>18</v>
      </c>
      <c r="M788" s="1" t="s">
        <v>32</v>
      </c>
      <c r="N788" s="1" t="s">
        <v>20</v>
      </c>
      <c r="O788" s="1" t="s">
        <v>41</v>
      </c>
      <c r="P788" s="6">
        <v>45170</v>
      </c>
      <c r="Q788" s="10">
        <v>0.47986111111111113</v>
      </c>
    </row>
    <row r="789" spans="1:17" x14ac:dyDescent="0.35">
      <c r="A789" s="1">
        <v>1788</v>
      </c>
      <c r="B789" s="1" t="s">
        <v>881</v>
      </c>
      <c r="C789" s="1" t="s">
        <v>159</v>
      </c>
      <c r="D789" s="6">
        <v>45171</v>
      </c>
      <c r="E789" s="9">
        <v>0.44305555555555554</v>
      </c>
      <c r="F789" s="11" t="s">
        <v>38</v>
      </c>
      <c r="G789" s="1" t="s">
        <v>76</v>
      </c>
      <c r="H789" s="11" t="s">
        <v>23</v>
      </c>
      <c r="I789" s="1" t="s">
        <v>24</v>
      </c>
      <c r="J789" s="1">
        <v>150</v>
      </c>
      <c r="K789" s="1">
        <v>18</v>
      </c>
      <c r="L789" s="1" t="s">
        <v>30</v>
      </c>
      <c r="M789" s="1" t="s">
        <v>19</v>
      </c>
      <c r="N789" s="1" t="s">
        <v>36</v>
      </c>
      <c r="O789" s="1" t="s">
        <v>41</v>
      </c>
      <c r="P789" s="6">
        <v>45170</v>
      </c>
      <c r="Q789" s="10">
        <v>0.38472222222222224</v>
      </c>
    </row>
    <row r="790" spans="1:17" x14ac:dyDescent="0.35">
      <c r="A790" s="1">
        <v>1789</v>
      </c>
      <c r="B790" s="1" t="s">
        <v>882</v>
      </c>
      <c r="C790" s="1" t="s">
        <v>159</v>
      </c>
      <c r="D790" s="6">
        <v>45171</v>
      </c>
      <c r="E790" s="9">
        <v>0.11319444444444444</v>
      </c>
      <c r="F790" s="11" t="s">
        <v>38</v>
      </c>
      <c r="G790" s="1" t="s">
        <v>128</v>
      </c>
      <c r="H790" s="11" t="s">
        <v>34</v>
      </c>
      <c r="I790" s="1" t="s">
        <v>24</v>
      </c>
      <c r="J790" s="1">
        <v>181</v>
      </c>
      <c r="K790" s="1">
        <v>13</v>
      </c>
      <c r="L790" s="1" t="s">
        <v>25</v>
      </c>
      <c r="M790" s="1" t="s">
        <v>43</v>
      </c>
      <c r="N790" s="1" t="s">
        <v>20</v>
      </c>
      <c r="O790" s="1" t="s">
        <v>21</v>
      </c>
      <c r="P790" s="6">
        <v>45170</v>
      </c>
      <c r="Q790" s="10">
        <v>0.43333333333333335</v>
      </c>
    </row>
    <row r="791" spans="1:17" x14ac:dyDescent="0.35">
      <c r="A791" s="1">
        <v>1790</v>
      </c>
      <c r="B791" s="1" t="s">
        <v>883</v>
      </c>
      <c r="C791" s="1" t="s">
        <v>159</v>
      </c>
      <c r="D791" s="6">
        <v>45176</v>
      </c>
      <c r="E791" s="9">
        <v>0.13819444444444445</v>
      </c>
      <c r="F791" s="11" t="s">
        <v>14</v>
      </c>
      <c r="G791" s="1" t="s">
        <v>87</v>
      </c>
      <c r="H791" s="11" t="s">
        <v>16</v>
      </c>
      <c r="I791" s="1" t="s">
        <v>47</v>
      </c>
      <c r="J791" s="1">
        <v>146</v>
      </c>
      <c r="K791" s="1">
        <v>29</v>
      </c>
      <c r="L791" s="1" t="s">
        <v>25</v>
      </c>
      <c r="M791" s="1" t="s">
        <v>43</v>
      </c>
      <c r="N791" s="1" t="s">
        <v>27</v>
      </c>
      <c r="O791" s="1" t="s">
        <v>37</v>
      </c>
      <c r="P791" s="6">
        <v>45170</v>
      </c>
      <c r="Q791" s="10">
        <v>0.42430555555555555</v>
      </c>
    </row>
    <row r="792" spans="1:17" x14ac:dyDescent="0.35">
      <c r="A792" s="1">
        <v>1791</v>
      </c>
      <c r="B792" s="1" t="s">
        <v>884</v>
      </c>
      <c r="C792" s="1" t="s">
        <v>156</v>
      </c>
      <c r="D792" s="6">
        <v>45172</v>
      </c>
      <c r="E792" s="9">
        <v>0.37152777777777779</v>
      </c>
      <c r="F792" s="11" t="s">
        <v>38</v>
      </c>
      <c r="G792" s="1" t="s">
        <v>60</v>
      </c>
      <c r="H792" s="11" t="s">
        <v>16</v>
      </c>
      <c r="I792" s="1" t="s">
        <v>29</v>
      </c>
      <c r="J792" s="1">
        <v>140</v>
      </c>
      <c r="K792" s="1">
        <v>9</v>
      </c>
      <c r="L792" s="1" t="s">
        <v>25</v>
      </c>
      <c r="M792" s="1" t="s">
        <v>32</v>
      </c>
      <c r="N792" s="1" t="s">
        <v>20</v>
      </c>
      <c r="O792" s="1" t="s">
        <v>41</v>
      </c>
      <c r="P792" s="6">
        <v>45170</v>
      </c>
      <c r="Q792" s="10">
        <v>0.18541666666666667</v>
      </c>
    </row>
    <row r="793" spans="1:17" x14ac:dyDescent="0.35">
      <c r="A793" s="1">
        <v>1792</v>
      </c>
      <c r="B793" s="1" t="s">
        <v>757</v>
      </c>
      <c r="C793" s="1" t="s">
        <v>159</v>
      </c>
      <c r="D793" s="6">
        <v>45171</v>
      </c>
      <c r="E793" s="9">
        <v>0.17569444444444443</v>
      </c>
      <c r="F793" s="11" t="s">
        <v>14</v>
      </c>
      <c r="G793" s="1" t="s">
        <v>130</v>
      </c>
      <c r="H793" s="11" t="s">
        <v>16</v>
      </c>
      <c r="I793" s="1" t="s">
        <v>29</v>
      </c>
      <c r="J793" s="1">
        <v>198</v>
      </c>
      <c r="K793" s="1">
        <v>5</v>
      </c>
      <c r="L793" s="1" t="s">
        <v>18</v>
      </c>
      <c r="M793" s="1" t="s">
        <v>32</v>
      </c>
      <c r="N793" s="1" t="s">
        <v>27</v>
      </c>
      <c r="O793" s="1" t="s">
        <v>21</v>
      </c>
      <c r="P793" s="6">
        <v>45170</v>
      </c>
      <c r="Q793" s="10">
        <v>0.4236111111111111</v>
      </c>
    </row>
    <row r="794" spans="1:17" x14ac:dyDescent="0.35">
      <c r="A794" s="1">
        <v>1793</v>
      </c>
      <c r="B794" s="1" t="s">
        <v>885</v>
      </c>
      <c r="C794" s="1" t="s">
        <v>167</v>
      </c>
      <c r="D794" s="6">
        <v>45173</v>
      </c>
      <c r="E794" s="9">
        <v>0.34444444444444444</v>
      </c>
      <c r="F794" s="11" t="s">
        <v>14</v>
      </c>
      <c r="G794" s="1" t="s">
        <v>64</v>
      </c>
      <c r="H794" s="11" t="s">
        <v>34</v>
      </c>
      <c r="I794" s="1" t="s">
        <v>47</v>
      </c>
      <c r="J794" s="1">
        <v>65</v>
      </c>
      <c r="K794" s="1">
        <v>6</v>
      </c>
      <c r="L794" s="1" t="s">
        <v>18</v>
      </c>
      <c r="M794" s="1" t="s">
        <v>26</v>
      </c>
      <c r="N794" s="1" t="s">
        <v>20</v>
      </c>
      <c r="O794" s="1" t="s">
        <v>37</v>
      </c>
      <c r="P794" s="6">
        <v>45170</v>
      </c>
      <c r="Q794" s="10">
        <v>0.16666666666666666</v>
      </c>
    </row>
    <row r="795" spans="1:17" x14ac:dyDescent="0.35">
      <c r="A795" s="1">
        <v>1794</v>
      </c>
      <c r="B795" s="1" t="s">
        <v>886</v>
      </c>
      <c r="C795" s="1" t="s">
        <v>154</v>
      </c>
      <c r="D795" s="6">
        <v>45174</v>
      </c>
      <c r="E795" s="9">
        <v>0.20277777777777778</v>
      </c>
      <c r="F795" s="11" t="s">
        <v>14</v>
      </c>
      <c r="G795" s="1" t="s">
        <v>100</v>
      </c>
      <c r="H795" s="11" t="s">
        <v>16</v>
      </c>
      <c r="I795" s="1" t="s">
        <v>17</v>
      </c>
      <c r="J795" s="1">
        <v>89</v>
      </c>
      <c r="K795" s="1">
        <v>7</v>
      </c>
      <c r="L795" s="1" t="s">
        <v>25</v>
      </c>
      <c r="M795" s="1" t="s">
        <v>43</v>
      </c>
      <c r="N795" s="1" t="s">
        <v>20</v>
      </c>
      <c r="O795" s="1" t="s">
        <v>37</v>
      </c>
      <c r="P795" s="6">
        <v>45170</v>
      </c>
      <c r="Q795" s="10">
        <v>0.43125000000000002</v>
      </c>
    </row>
    <row r="796" spans="1:17" x14ac:dyDescent="0.35">
      <c r="A796" s="1">
        <v>1795</v>
      </c>
      <c r="B796" s="1" t="s">
        <v>887</v>
      </c>
      <c r="C796" s="1" t="s">
        <v>150</v>
      </c>
      <c r="D796" s="6">
        <v>45176</v>
      </c>
      <c r="E796" s="9">
        <v>0.40208333333333335</v>
      </c>
      <c r="F796" s="11" t="s">
        <v>14</v>
      </c>
      <c r="G796" s="1" t="s">
        <v>52</v>
      </c>
      <c r="H796" s="11" t="s">
        <v>34</v>
      </c>
      <c r="I796" s="1" t="s">
        <v>24</v>
      </c>
      <c r="J796" s="1">
        <v>195</v>
      </c>
      <c r="K796" s="1">
        <v>6</v>
      </c>
      <c r="L796" s="1" t="s">
        <v>18</v>
      </c>
      <c r="M796" s="1" t="s">
        <v>40</v>
      </c>
      <c r="N796" s="1" t="s">
        <v>20</v>
      </c>
      <c r="O796" s="1" t="s">
        <v>41</v>
      </c>
      <c r="P796" s="6">
        <v>45170</v>
      </c>
      <c r="Q796" s="10">
        <v>0.42291666666666666</v>
      </c>
    </row>
    <row r="797" spans="1:17" x14ac:dyDescent="0.35">
      <c r="A797" s="1">
        <v>1796</v>
      </c>
      <c r="B797" s="1" t="s">
        <v>888</v>
      </c>
      <c r="C797" s="1" t="s">
        <v>167</v>
      </c>
      <c r="D797" s="6">
        <v>45172</v>
      </c>
      <c r="E797" s="9">
        <v>9.0277777777777776E-2</v>
      </c>
      <c r="F797" s="11" t="s">
        <v>14</v>
      </c>
      <c r="G797" s="1" t="s">
        <v>120</v>
      </c>
      <c r="H797" s="11" t="s">
        <v>23</v>
      </c>
      <c r="I797" s="1" t="s">
        <v>24</v>
      </c>
      <c r="J797" s="1">
        <v>151</v>
      </c>
      <c r="K797" s="1">
        <v>2</v>
      </c>
      <c r="L797" s="1" t="s">
        <v>30</v>
      </c>
      <c r="M797" s="1" t="s">
        <v>43</v>
      </c>
      <c r="N797" s="1" t="s">
        <v>36</v>
      </c>
      <c r="O797" s="1" t="s">
        <v>21</v>
      </c>
      <c r="P797" s="6">
        <v>45170</v>
      </c>
      <c r="Q797" s="10">
        <v>0.4826388888888889</v>
      </c>
    </row>
    <row r="798" spans="1:17" x14ac:dyDescent="0.35">
      <c r="A798" s="1">
        <v>1797</v>
      </c>
      <c r="B798" s="1" t="s">
        <v>390</v>
      </c>
      <c r="C798" s="1" t="s">
        <v>150</v>
      </c>
      <c r="D798" s="6">
        <v>45173</v>
      </c>
      <c r="E798" s="9">
        <v>0.41041666666666665</v>
      </c>
      <c r="F798" s="11" t="s">
        <v>38</v>
      </c>
      <c r="G798" s="1" t="s">
        <v>130</v>
      </c>
      <c r="H798" s="11" t="s">
        <v>23</v>
      </c>
      <c r="I798" s="1" t="s">
        <v>17</v>
      </c>
      <c r="J798" s="1">
        <v>208</v>
      </c>
      <c r="K798" s="1">
        <v>6</v>
      </c>
      <c r="L798" s="1" t="s">
        <v>30</v>
      </c>
      <c r="M798" s="1" t="s">
        <v>19</v>
      </c>
      <c r="N798" s="1" t="s">
        <v>27</v>
      </c>
      <c r="O798" s="1" t="s">
        <v>21</v>
      </c>
      <c r="P798" s="6">
        <v>45170</v>
      </c>
      <c r="Q798" s="10">
        <v>0.43055555555555558</v>
      </c>
    </row>
    <row r="799" spans="1:17" x14ac:dyDescent="0.35">
      <c r="A799" s="1">
        <v>1798</v>
      </c>
      <c r="B799" s="1" t="s">
        <v>389</v>
      </c>
      <c r="C799" s="1" t="s">
        <v>150</v>
      </c>
      <c r="D799" s="6">
        <v>45177</v>
      </c>
      <c r="E799" s="9">
        <v>0.39305555555555555</v>
      </c>
      <c r="F799" s="11" t="s">
        <v>38</v>
      </c>
      <c r="G799" s="1" t="s">
        <v>71</v>
      </c>
      <c r="H799" s="11" t="s">
        <v>23</v>
      </c>
      <c r="I799" s="1" t="s">
        <v>35</v>
      </c>
      <c r="J799" s="1">
        <v>201</v>
      </c>
      <c r="K799" s="1">
        <v>10</v>
      </c>
      <c r="L799" s="1" t="s">
        <v>30</v>
      </c>
      <c r="M799" s="1" t="s">
        <v>26</v>
      </c>
      <c r="N799" s="1" t="s">
        <v>36</v>
      </c>
      <c r="O799" s="1" t="s">
        <v>21</v>
      </c>
      <c r="P799" s="6">
        <v>45170</v>
      </c>
      <c r="Q799" s="10">
        <v>7.8472222222222221E-2</v>
      </c>
    </row>
    <row r="800" spans="1:17" x14ac:dyDescent="0.35">
      <c r="A800" s="1">
        <v>1799</v>
      </c>
      <c r="B800" s="1" t="s">
        <v>889</v>
      </c>
      <c r="C800" s="1" t="s">
        <v>150</v>
      </c>
      <c r="D800" s="6">
        <v>45170</v>
      </c>
      <c r="E800" s="9">
        <v>0.35555555555555557</v>
      </c>
      <c r="F800" s="11" t="s">
        <v>38</v>
      </c>
      <c r="G800" s="1" t="s">
        <v>83</v>
      </c>
      <c r="H800" s="11" t="s">
        <v>34</v>
      </c>
      <c r="I800" s="1" t="s">
        <v>35</v>
      </c>
      <c r="J800" s="1">
        <v>68</v>
      </c>
      <c r="K800" s="1">
        <v>4</v>
      </c>
      <c r="L800" s="1" t="s">
        <v>18</v>
      </c>
      <c r="M800" s="1" t="s">
        <v>43</v>
      </c>
      <c r="N800" s="1" t="s">
        <v>36</v>
      </c>
      <c r="O800" s="1" t="s">
        <v>21</v>
      </c>
      <c r="P800" s="6">
        <v>45170</v>
      </c>
      <c r="Q800" s="10">
        <v>0.35208333333333336</v>
      </c>
    </row>
    <row r="801" spans="1:17" x14ac:dyDescent="0.35">
      <c r="A801" s="1">
        <v>1800</v>
      </c>
      <c r="B801" s="1" t="s">
        <v>890</v>
      </c>
      <c r="C801" s="1" t="s">
        <v>156</v>
      </c>
      <c r="D801" s="6">
        <v>45175</v>
      </c>
      <c r="E801" s="9">
        <v>5.9027777777777776E-2</v>
      </c>
      <c r="F801" s="11" t="s">
        <v>38</v>
      </c>
      <c r="G801" s="1" t="s">
        <v>46</v>
      </c>
      <c r="H801" s="11" t="s">
        <v>23</v>
      </c>
      <c r="I801" s="1" t="s">
        <v>24</v>
      </c>
      <c r="J801" s="1">
        <v>87</v>
      </c>
      <c r="K801" s="1">
        <v>14</v>
      </c>
      <c r="L801" s="1" t="s">
        <v>25</v>
      </c>
      <c r="M801" s="1" t="s">
        <v>26</v>
      </c>
      <c r="N801" s="1" t="s">
        <v>27</v>
      </c>
      <c r="O801" s="1" t="s">
        <v>41</v>
      </c>
      <c r="P801" s="6">
        <v>45170</v>
      </c>
      <c r="Q801" s="10">
        <v>0.19236111111111112</v>
      </c>
    </row>
    <row r="802" spans="1:17" x14ac:dyDescent="0.35">
      <c r="A802" s="1">
        <v>1801</v>
      </c>
      <c r="B802" s="1" t="s">
        <v>891</v>
      </c>
      <c r="C802" s="1" t="s">
        <v>154</v>
      </c>
      <c r="D802" s="6">
        <v>45176</v>
      </c>
      <c r="E802" s="9">
        <v>0.12013888888888889</v>
      </c>
      <c r="F802" s="11" t="s">
        <v>38</v>
      </c>
      <c r="G802" s="1" t="s">
        <v>22</v>
      </c>
      <c r="H802" s="11" t="s">
        <v>16</v>
      </c>
      <c r="I802" s="1" t="s">
        <v>29</v>
      </c>
      <c r="J802" s="1">
        <v>121</v>
      </c>
      <c r="K802" s="1">
        <v>16</v>
      </c>
      <c r="L802" s="1" t="s">
        <v>18</v>
      </c>
      <c r="M802" s="1" t="s">
        <v>43</v>
      </c>
      <c r="N802" s="1" t="s">
        <v>27</v>
      </c>
      <c r="O802" s="1" t="s">
        <v>41</v>
      </c>
      <c r="P802" s="6">
        <v>45170</v>
      </c>
      <c r="Q802" s="10">
        <v>0.38124999999999998</v>
      </c>
    </row>
    <row r="803" spans="1:17" x14ac:dyDescent="0.35">
      <c r="A803" s="1">
        <v>1802</v>
      </c>
      <c r="B803" s="1" t="s">
        <v>892</v>
      </c>
      <c r="C803" s="1" t="s">
        <v>167</v>
      </c>
      <c r="D803" s="6">
        <v>45170</v>
      </c>
      <c r="E803" s="9">
        <v>0.15833333333333333</v>
      </c>
      <c r="F803" s="11" t="s">
        <v>14</v>
      </c>
      <c r="G803" s="1" t="s">
        <v>134</v>
      </c>
      <c r="H803" s="11" t="s">
        <v>16</v>
      </c>
      <c r="I803" s="1" t="s">
        <v>17</v>
      </c>
      <c r="J803" s="1">
        <v>235</v>
      </c>
      <c r="K803" s="1">
        <v>7</v>
      </c>
      <c r="L803" s="1" t="s">
        <v>30</v>
      </c>
      <c r="M803" s="1" t="s">
        <v>43</v>
      </c>
      <c r="N803" s="1" t="s">
        <v>36</v>
      </c>
      <c r="O803" s="1" t="s">
        <v>37</v>
      </c>
      <c r="P803" s="6">
        <v>45170</v>
      </c>
      <c r="Q803" s="10">
        <v>0.22638888888888889</v>
      </c>
    </row>
    <row r="804" spans="1:17" x14ac:dyDescent="0.35">
      <c r="A804" s="1">
        <v>1803</v>
      </c>
      <c r="B804" s="1" t="s">
        <v>893</v>
      </c>
      <c r="C804" s="1" t="s">
        <v>167</v>
      </c>
      <c r="D804" s="6">
        <v>45176</v>
      </c>
      <c r="E804" s="9">
        <v>9.3055555555555558E-2</v>
      </c>
      <c r="F804" s="11" t="s">
        <v>38</v>
      </c>
      <c r="G804" s="1" t="s">
        <v>54</v>
      </c>
      <c r="H804" s="11" t="s">
        <v>16</v>
      </c>
      <c r="I804" s="1" t="s">
        <v>29</v>
      </c>
      <c r="J804" s="1">
        <v>125</v>
      </c>
      <c r="K804" s="1">
        <v>10</v>
      </c>
      <c r="L804" s="1" t="s">
        <v>18</v>
      </c>
      <c r="M804" s="1" t="s">
        <v>32</v>
      </c>
      <c r="N804" s="1" t="s">
        <v>36</v>
      </c>
      <c r="O804" s="1" t="s">
        <v>21</v>
      </c>
      <c r="P804" s="6">
        <v>45170</v>
      </c>
      <c r="Q804" s="10">
        <v>0.39097222222222222</v>
      </c>
    </row>
    <row r="805" spans="1:17" x14ac:dyDescent="0.35">
      <c r="A805" s="1">
        <v>1804</v>
      </c>
      <c r="B805" s="1" t="s">
        <v>894</v>
      </c>
      <c r="C805" s="1" t="s">
        <v>159</v>
      </c>
      <c r="D805" s="6">
        <v>45176</v>
      </c>
      <c r="E805" s="9">
        <v>0.4201388888888889</v>
      </c>
      <c r="F805" s="11" t="s">
        <v>38</v>
      </c>
      <c r="G805" s="1" t="s">
        <v>127</v>
      </c>
      <c r="H805" s="11" t="s">
        <v>23</v>
      </c>
      <c r="I805" s="1" t="s">
        <v>24</v>
      </c>
      <c r="J805" s="1">
        <v>168</v>
      </c>
      <c r="K805" s="1">
        <v>17</v>
      </c>
      <c r="L805" s="1" t="s">
        <v>25</v>
      </c>
      <c r="M805" s="1" t="s">
        <v>32</v>
      </c>
      <c r="N805" s="1" t="s">
        <v>27</v>
      </c>
      <c r="O805" s="1" t="s">
        <v>37</v>
      </c>
      <c r="P805" s="6">
        <v>45170</v>
      </c>
      <c r="Q805" s="10">
        <v>0.41736111111111113</v>
      </c>
    </row>
    <row r="806" spans="1:17" x14ac:dyDescent="0.35">
      <c r="A806" s="1">
        <v>1805</v>
      </c>
      <c r="B806" s="1" t="s">
        <v>895</v>
      </c>
      <c r="C806" s="1" t="s">
        <v>167</v>
      </c>
      <c r="D806" s="6">
        <v>45170</v>
      </c>
      <c r="E806" s="9">
        <v>5.7638888888888892E-2</v>
      </c>
      <c r="F806" s="11" t="s">
        <v>38</v>
      </c>
      <c r="G806" s="1" t="s">
        <v>77</v>
      </c>
      <c r="H806" s="11" t="s">
        <v>23</v>
      </c>
      <c r="I806" s="1" t="s">
        <v>35</v>
      </c>
      <c r="J806" s="1">
        <v>153</v>
      </c>
      <c r="K806" s="1">
        <v>3</v>
      </c>
      <c r="L806" s="1" t="s">
        <v>18</v>
      </c>
      <c r="M806" s="1" t="s">
        <v>19</v>
      </c>
      <c r="N806" s="1" t="s">
        <v>27</v>
      </c>
      <c r="O806" s="1" t="s">
        <v>37</v>
      </c>
      <c r="P806" s="6">
        <v>45170</v>
      </c>
      <c r="Q806" s="10">
        <v>0.22430555555555556</v>
      </c>
    </row>
    <row r="807" spans="1:17" x14ac:dyDescent="0.35">
      <c r="A807" s="1">
        <v>1806</v>
      </c>
      <c r="B807" s="1" t="s">
        <v>896</v>
      </c>
      <c r="C807" s="1" t="s">
        <v>159</v>
      </c>
      <c r="D807" s="6">
        <v>45174</v>
      </c>
      <c r="E807" s="9">
        <v>0.52569444444444446</v>
      </c>
      <c r="F807" s="11" t="s">
        <v>38</v>
      </c>
      <c r="G807" s="1" t="s">
        <v>50</v>
      </c>
      <c r="H807" s="11" t="s">
        <v>23</v>
      </c>
      <c r="I807" s="1" t="s">
        <v>47</v>
      </c>
      <c r="J807" s="1">
        <v>110</v>
      </c>
      <c r="K807" s="1">
        <v>22</v>
      </c>
      <c r="L807" s="1" t="s">
        <v>30</v>
      </c>
      <c r="M807" s="1" t="s">
        <v>43</v>
      </c>
      <c r="N807" s="1" t="s">
        <v>20</v>
      </c>
      <c r="O807" s="1" t="s">
        <v>21</v>
      </c>
      <c r="P807" s="6">
        <v>45170</v>
      </c>
      <c r="Q807" s="10">
        <v>0.51944444444444449</v>
      </c>
    </row>
    <row r="808" spans="1:17" x14ac:dyDescent="0.35">
      <c r="A808" s="1">
        <v>1807</v>
      </c>
      <c r="B808" s="1" t="s">
        <v>484</v>
      </c>
      <c r="C808" s="1" t="s">
        <v>150</v>
      </c>
      <c r="D808" s="6">
        <v>45170</v>
      </c>
      <c r="E808" s="9">
        <v>0.5131944444444444</v>
      </c>
      <c r="F808" s="11" t="s">
        <v>14</v>
      </c>
      <c r="G808" s="1" t="s">
        <v>53</v>
      </c>
      <c r="H808" s="11" t="s">
        <v>16</v>
      </c>
      <c r="I808" s="1" t="s">
        <v>35</v>
      </c>
      <c r="J808" s="1">
        <v>157</v>
      </c>
      <c r="K808" s="1">
        <v>10</v>
      </c>
      <c r="L808" s="1" t="s">
        <v>18</v>
      </c>
      <c r="M808" s="1" t="s">
        <v>26</v>
      </c>
      <c r="N808" s="1" t="s">
        <v>27</v>
      </c>
      <c r="O808" s="1" t="s">
        <v>21</v>
      </c>
      <c r="P808" s="6">
        <v>45170</v>
      </c>
      <c r="Q808" s="10">
        <v>0.19652777777777777</v>
      </c>
    </row>
    <row r="809" spans="1:17" x14ac:dyDescent="0.35">
      <c r="A809" s="1">
        <v>1808</v>
      </c>
      <c r="B809" s="1" t="s">
        <v>897</v>
      </c>
      <c r="C809" s="1" t="s">
        <v>156</v>
      </c>
      <c r="D809" s="6">
        <v>45176</v>
      </c>
      <c r="E809" s="9">
        <v>0.14374999999999999</v>
      </c>
      <c r="F809" s="11" t="s">
        <v>14</v>
      </c>
      <c r="G809" s="1" t="s">
        <v>82</v>
      </c>
      <c r="H809" s="11" t="s">
        <v>16</v>
      </c>
      <c r="I809" s="1" t="s">
        <v>29</v>
      </c>
      <c r="J809" s="1">
        <v>150</v>
      </c>
      <c r="K809" s="1">
        <v>6</v>
      </c>
      <c r="L809" s="1" t="s">
        <v>18</v>
      </c>
      <c r="M809" s="1" t="s">
        <v>26</v>
      </c>
      <c r="N809" s="1" t="s">
        <v>36</v>
      </c>
      <c r="O809" s="1" t="s">
        <v>21</v>
      </c>
      <c r="P809" s="6">
        <v>45170</v>
      </c>
      <c r="Q809" s="10">
        <v>0.45</v>
      </c>
    </row>
    <row r="810" spans="1:17" x14ac:dyDescent="0.35">
      <c r="A810" s="1">
        <v>1809</v>
      </c>
      <c r="B810" s="1" t="s">
        <v>898</v>
      </c>
      <c r="C810" s="1" t="s">
        <v>159</v>
      </c>
      <c r="D810" s="6">
        <v>45174</v>
      </c>
      <c r="E810" s="9">
        <v>0.48819444444444443</v>
      </c>
      <c r="F810" s="11" t="s">
        <v>14</v>
      </c>
      <c r="G810" s="1" t="s">
        <v>15</v>
      </c>
      <c r="H810" s="11" t="s">
        <v>23</v>
      </c>
      <c r="I810" s="1" t="s">
        <v>29</v>
      </c>
      <c r="J810" s="1">
        <v>81</v>
      </c>
      <c r="K810" s="1">
        <v>12</v>
      </c>
      <c r="L810" s="1" t="s">
        <v>25</v>
      </c>
      <c r="M810" s="1" t="s">
        <v>40</v>
      </c>
      <c r="N810" s="1" t="s">
        <v>27</v>
      </c>
      <c r="O810" s="1" t="s">
        <v>37</v>
      </c>
      <c r="P810" s="6">
        <v>45170</v>
      </c>
      <c r="Q810" s="10">
        <v>0.49791666666666667</v>
      </c>
    </row>
    <row r="811" spans="1:17" x14ac:dyDescent="0.35">
      <c r="A811" s="1">
        <v>1810</v>
      </c>
      <c r="B811" s="1" t="s">
        <v>655</v>
      </c>
      <c r="C811" s="1" t="s">
        <v>150</v>
      </c>
      <c r="D811" s="6">
        <v>45173</v>
      </c>
      <c r="E811" s="9">
        <v>0.48958333333333331</v>
      </c>
      <c r="F811" s="11" t="s">
        <v>38</v>
      </c>
      <c r="G811" s="1" t="s">
        <v>137</v>
      </c>
      <c r="H811" s="11" t="s">
        <v>34</v>
      </c>
      <c r="I811" s="1" t="s">
        <v>24</v>
      </c>
      <c r="J811" s="1">
        <v>131</v>
      </c>
      <c r="K811" s="1">
        <v>26</v>
      </c>
      <c r="L811" s="1" t="s">
        <v>30</v>
      </c>
      <c r="M811" s="1" t="s">
        <v>26</v>
      </c>
      <c r="N811" s="1" t="s">
        <v>36</v>
      </c>
      <c r="O811" s="1" t="s">
        <v>21</v>
      </c>
      <c r="P811" s="6">
        <v>45170</v>
      </c>
      <c r="Q811" s="10">
        <v>0.20416666666666666</v>
      </c>
    </row>
    <row r="812" spans="1:17" x14ac:dyDescent="0.35">
      <c r="A812" s="1">
        <v>1811</v>
      </c>
      <c r="B812" s="1" t="s">
        <v>899</v>
      </c>
      <c r="C812" s="1" t="s">
        <v>154</v>
      </c>
      <c r="D812" s="6">
        <v>45170</v>
      </c>
      <c r="E812" s="9">
        <v>9.8611111111111108E-2</v>
      </c>
      <c r="F812" s="11" t="s">
        <v>38</v>
      </c>
      <c r="G812" s="1" t="s">
        <v>22</v>
      </c>
      <c r="H812" s="11" t="s">
        <v>23</v>
      </c>
      <c r="I812" s="1" t="s">
        <v>35</v>
      </c>
      <c r="J812" s="1">
        <v>176</v>
      </c>
      <c r="K812" s="1">
        <v>24</v>
      </c>
      <c r="L812" s="1" t="s">
        <v>25</v>
      </c>
      <c r="M812" s="1" t="s">
        <v>32</v>
      </c>
      <c r="N812" s="1" t="s">
        <v>27</v>
      </c>
      <c r="O812" s="1" t="s">
        <v>37</v>
      </c>
      <c r="P812" s="6">
        <v>45170</v>
      </c>
      <c r="Q812" s="10">
        <v>0.13402777777777777</v>
      </c>
    </row>
    <row r="813" spans="1:17" x14ac:dyDescent="0.35">
      <c r="A813" s="1">
        <v>1812</v>
      </c>
      <c r="B813" s="1" t="s">
        <v>900</v>
      </c>
      <c r="C813" s="1" t="s">
        <v>167</v>
      </c>
      <c r="D813" s="6">
        <v>45176</v>
      </c>
      <c r="E813" s="9">
        <v>0.52847222222222223</v>
      </c>
      <c r="F813" s="11" t="s">
        <v>14</v>
      </c>
      <c r="G813" s="1" t="s">
        <v>137</v>
      </c>
      <c r="H813" s="11" t="s">
        <v>23</v>
      </c>
      <c r="I813" s="1" t="s">
        <v>24</v>
      </c>
      <c r="J813" s="1">
        <v>211</v>
      </c>
      <c r="K813" s="1">
        <v>23</v>
      </c>
      <c r="L813" s="1" t="s">
        <v>30</v>
      </c>
      <c r="M813" s="1" t="s">
        <v>26</v>
      </c>
      <c r="N813" s="1" t="s">
        <v>36</v>
      </c>
      <c r="O813" s="1" t="s">
        <v>41</v>
      </c>
      <c r="P813" s="6">
        <v>45170</v>
      </c>
      <c r="Q813" s="10">
        <v>0.11805555555555555</v>
      </c>
    </row>
    <row r="814" spans="1:17" x14ac:dyDescent="0.35">
      <c r="A814" s="1">
        <v>1813</v>
      </c>
      <c r="B814" s="1" t="s">
        <v>901</v>
      </c>
      <c r="C814" s="1" t="s">
        <v>156</v>
      </c>
      <c r="D814" s="6">
        <v>45173</v>
      </c>
      <c r="E814" s="9">
        <v>0.43680555555555556</v>
      </c>
      <c r="F814" s="11" t="s">
        <v>14</v>
      </c>
      <c r="G814" s="1" t="s">
        <v>115</v>
      </c>
      <c r="H814" s="11" t="s">
        <v>23</v>
      </c>
      <c r="I814" s="1" t="s">
        <v>47</v>
      </c>
      <c r="J814" s="1">
        <v>128</v>
      </c>
      <c r="K814" s="1">
        <v>0</v>
      </c>
      <c r="L814" s="1" t="s">
        <v>30</v>
      </c>
      <c r="M814" s="1" t="s">
        <v>43</v>
      </c>
      <c r="N814" s="1" t="s">
        <v>27</v>
      </c>
      <c r="O814" s="1" t="s">
        <v>21</v>
      </c>
      <c r="P814" s="6">
        <v>45170</v>
      </c>
      <c r="Q814" s="10">
        <v>0.40972222222222221</v>
      </c>
    </row>
    <row r="815" spans="1:17" x14ac:dyDescent="0.35">
      <c r="A815" s="1">
        <v>1814</v>
      </c>
      <c r="B815" s="1" t="s">
        <v>902</v>
      </c>
      <c r="C815" s="1" t="s">
        <v>154</v>
      </c>
      <c r="D815" s="6">
        <v>45172</v>
      </c>
      <c r="E815" s="9">
        <v>0.45416666666666666</v>
      </c>
      <c r="F815" s="11" t="s">
        <v>38</v>
      </c>
      <c r="G815" s="1" t="s">
        <v>109</v>
      </c>
      <c r="H815" s="11" t="s">
        <v>16</v>
      </c>
      <c r="I815" s="1" t="s">
        <v>47</v>
      </c>
      <c r="J815" s="1">
        <v>238</v>
      </c>
      <c r="K815" s="1">
        <v>27</v>
      </c>
      <c r="L815" s="1" t="s">
        <v>30</v>
      </c>
      <c r="M815" s="1" t="s">
        <v>43</v>
      </c>
      <c r="N815" s="1" t="s">
        <v>27</v>
      </c>
      <c r="O815" s="1" t="s">
        <v>21</v>
      </c>
      <c r="P815" s="6">
        <v>45170</v>
      </c>
      <c r="Q815" s="10">
        <v>0.41666666666666669</v>
      </c>
    </row>
    <row r="816" spans="1:17" x14ac:dyDescent="0.35">
      <c r="A816" s="1">
        <v>1815</v>
      </c>
      <c r="B816" s="1" t="s">
        <v>903</v>
      </c>
      <c r="C816" s="1" t="s">
        <v>167</v>
      </c>
      <c r="D816" s="6">
        <v>45176</v>
      </c>
      <c r="E816" s="9">
        <v>8.8888888888888892E-2</v>
      </c>
      <c r="F816" s="11" t="s">
        <v>14</v>
      </c>
      <c r="G816" s="1" t="s">
        <v>52</v>
      </c>
      <c r="H816" s="11" t="s">
        <v>34</v>
      </c>
      <c r="I816" s="1" t="s">
        <v>29</v>
      </c>
      <c r="J816" s="1">
        <v>205</v>
      </c>
      <c r="K816" s="1">
        <v>5</v>
      </c>
      <c r="L816" s="1" t="s">
        <v>25</v>
      </c>
      <c r="M816" s="1" t="s">
        <v>43</v>
      </c>
      <c r="N816" s="1" t="s">
        <v>36</v>
      </c>
      <c r="O816" s="1" t="s">
        <v>41</v>
      </c>
      <c r="P816" s="6">
        <v>45170</v>
      </c>
      <c r="Q816" s="10">
        <v>0.16527777777777777</v>
      </c>
    </row>
    <row r="817" spans="1:17" x14ac:dyDescent="0.35">
      <c r="A817" s="1">
        <v>1816</v>
      </c>
      <c r="B817" s="1" t="s">
        <v>904</v>
      </c>
      <c r="C817" s="1" t="s">
        <v>154</v>
      </c>
      <c r="D817" s="6">
        <v>45174</v>
      </c>
      <c r="E817" s="9">
        <v>0.37847222222222221</v>
      </c>
      <c r="F817" s="11" t="s">
        <v>14</v>
      </c>
      <c r="G817" s="1" t="s">
        <v>110</v>
      </c>
      <c r="H817" s="11" t="s">
        <v>34</v>
      </c>
      <c r="I817" s="1" t="s">
        <v>35</v>
      </c>
      <c r="J817" s="1">
        <v>68</v>
      </c>
      <c r="K817" s="1">
        <v>21</v>
      </c>
      <c r="L817" s="1" t="s">
        <v>30</v>
      </c>
      <c r="M817" s="1" t="s">
        <v>43</v>
      </c>
      <c r="N817" s="1" t="s">
        <v>27</v>
      </c>
      <c r="O817" s="1" t="s">
        <v>21</v>
      </c>
      <c r="P817" s="6">
        <v>45170</v>
      </c>
      <c r="Q817" s="10">
        <v>0.42083333333333334</v>
      </c>
    </row>
    <row r="818" spans="1:17" x14ac:dyDescent="0.35">
      <c r="A818" s="1">
        <v>1817</v>
      </c>
      <c r="B818" s="1" t="s">
        <v>905</v>
      </c>
      <c r="C818" s="1" t="s">
        <v>156</v>
      </c>
      <c r="D818" s="6">
        <v>45173</v>
      </c>
      <c r="E818" s="9">
        <v>0.42777777777777776</v>
      </c>
      <c r="F818" s="11" t="s">
        <v>38</v>
      </c>
      <c r="G818" s="1" t="s">
        <v>127</v>
      </c>
      <c r="H818" s="11" t="s">
        <v>34</v>
      </c>
      <c r="I818" s="1" t="s">
        <v>29</v>
      </c>
      <c r="J818" s="1">
        <v>159</v>
      </c>
      <c r="K818" s="1">
        <v>1</v>
      </c>
      <c r="L818" s="1" t="s">
        <v>25</v>
      </c>
      <c r="M818" s="1" t="s">
        <v>40</v>
      </c>
      <c r="N818" s="1" t="s">
        <v>27</v>
      </c>
      <c r="O818" s="1" t="s">
        <v>41</v>
      </c>
      <c r="P818" s="6">
        <v>45170</v>
      </c>
      <c r="Q818" s="10">
        <v>0.43472222222222223</v>
      </c>
    </row>
    <row r="819" spans="1:17" x14ac:dyDescent="0.35">
      <c r="A819" s="1">
        <v>1818</v>
      </c>
      <c r="B819" s="1" t="s">
        <v>906</v>
      </c>
      <c r="C819" s="1" t="s">
        <v>159</v>
      </c>
      <c r="D819" s="6">
        <v>45172</v>
      </c>
      <c r="E819" s="9">
        <v>0.1125</v>
      </c>
      <c r="F819" s="11" t="s">
        <v>14</v>
      </c>
      <c r="G819" s="1" t="s">
        <v>102</v>
      </c>
      <c r="H819" s="11" t="s">
        <v>23</v>
      </c>
      <c r="I819" s="1" t="s">
        <v>17</v>
      </c>
      <c r="J819" s="1">
        <v>182</v>
      </c>
      <c r="K819" s="1">
        <v>25</v>
      </c>
      <c r="L819" s="1" t="s">
        <v>25</v>
      </c>
      <c r="M819" s="1" t="s">
        <v>32</v>
      </c>
      <c r="N819" s="1" t="s">
        <v>36</v>
      </c>
      <c r="O819" s="1" t="s">
        <v>37</v>
      </c>
      <c r="P819" s="6">
        <v>45170</v>
      </c>
      <c r="Q819" s="10">
        <v>0.51736111111111116</v>
      </c>
    </row>
    <row r="820" spans="1:17" x14ac:dyDescent="0.35">
      <c r="A820" s="1">
        <v>1819</v>
      </c>
      <c r="B820" s="1" t="s">
        <v>907</v>
      </c>
      <c r="C820" s="1" t="s">
        <v>159</v>
      </c>
      <c r="D820" s="6">
        <v>45175</v>
      </c>
      <c r="E820" s="9">
        <v>7.013888888888889E-2</v>
      </c>
      <c r="F820" s="11" t="s">
        <v>38</v>
      </c>
      <c r="G820" s="1" t="s">
        <v>132</v>
      </c>
      <c r="H820" s="11" t="s">
        <v>34</v>
      </c>
      <c r="I820" s="1" t="s">
        <v>17</v>
      </c>
      <c r="J820" s="1">
        <v>162</v>
      </c>
      <c r="K820" s="1">
        <v>27</v>
      </c>
      <c r="L820" s="1" t="s">
        <v>18</v>
      </c>
      <c r="M820" s="1" t="s">
        <v>19</v>
      </c>
      <c r="N820" s="1" t="s">
        <v>20</v>
      </c>
      <c r="O820" s="1" t="s">
        <v>37</v>
      </c>
      <c r="P820" s="6">
        <v>45170</v>
      </c>
      <c r="Q820" s="10">
        <v>0.43680555555555556</v>
      </c>
    </row>
    <row r="821" spans="1:17" x14ac:dyDescent="0.35">
      <c r="A821" s="1">
        <v>1820</v>
      </c>
      <c r="B821" s="1" t="s">
        <v>908</v>
      </c>
      <c r="C821" s="1" t="s">
        <v>154</v>
      </c>
      <c r="D821" s="6">
        <v>45172</v>
      </c>
      <c r="E821" s="9">
        <v>0.52986111111111112</v>
      </c>
      <c r="F821" s="11" t="s">
        <v>14</v>
      </c>
      <c r="G821" s="1" t="s">
        <v>101</v>
      </c>
      <c r="H821" s="11" t="s">
        <v>16</v>
      </c>
      <c r="I821" s="1" t="s">
        <v>47</v>
      </c>
      <c r="J821" s="1">
        <v>136</v>
      </c>
      <c r="K821" s="1">
        <v>22</v>
      </c>
      <c r="L821" s="1" t="s">
        <v>30</v>
      </c>
      <c r="M821" s="1" t="s">
        <v>19</v>
      </c>
      <c r="N821" s="1" t="s">
        <v>36</v>
      </c>
      <c r="O821" s="1" t="s">
        <v>41</v>
      </c>
      <c r="P821" s="6">
        <v>45170</v>
      </c>
      <c r="Q821" s="10">
        <v>0.54097222222222219</v>
      </c>
    </row>
    <row r="822" spans="1:17" x14ac:dyDescent="0.35">
      <c r="A822" s="1">
        <v>1821</v>
      </c>
      <c r="B822" s="1" t="s">
        <v>909</v>
      </c>
      <c r="C822" s="1" t="s">
        <v>154</v>
      </c>
      <c r="D822" s="6">
        <v>45170</v>
      </c>
      <c r="E822" s="9">
        <v>0.40486111111111112</v>
      </c>
      <c r="F822" s="11" t="s">
        <v>38</v>
      </c>
      <c r="G822" s="1" t="s">
        <v>83</v>
      </c>
      <c r="H822" s="11" t="s">
        <v>16</v>
      </c>
      <c r="I822" s="1" t="s">
        <v>47</v>
      </c>
      <c r="J822" s="1">
        <v>142</v>
      </c>
      <c r="K822" s="1">
        <v>2</v>
      </c>
      <c r="L822" s="1" t="s">
        <v>18</v>
      </c>
      <c r="M822" s="1" t="s">
        <v>40</v>
      </c>
      <c r="N822" s="1" t="s">
        <v>20</v>
      </c>
      <c r="O822" s="1" t="s">
        <v>21</v>
      </c>
      <c r="P822" s="6">
        <v>45170</v>
      </c>
      <c r="Q822" s="10">
        <v>0.41666666666666669</v>
      </c>
    </row>
    <row r="823" spans="1:17" x14ac:dyDescent="0.35">
      <c r="A823" s="1">
        <v>1822</v>
      </c>
      <c r="B823" s="1" t="s">
        <v>910</v>
      </c>
      <c r="C823" s="1" t="s">
        <v>154</v>
      </c>
      <c r="D823" s="6">
        <v>45177</v>
      </c>
      <c r="E823" s="9">
        <v>0.19930555555555557</v>
      </c>
      <c r="F823" s="11" t="s">
        <v>38</v>
      </c>
      <c r="G823" s="1" t="s">
        <v>56</v>
      </c>
      <c r="H823" s="11" t="s">
        <v>16</v>
      </c>
      <c r="I823" s="1" t="s">
        <v>24</v>
      </c>
      <c r="J823" s="1">
        <v>113</v>
      </c>
      <c r="K823" s="1">
        <v>8</v>
      </c>
      <c r="L823" s="1" t="s">
        <v>25</v>
      </c>
      <c r="M823" s="1" t="s">
        <v>19</v>
      </c>
      <c r="N823" s="1" t="s">
        <v>27</v>
      </c>
      <c r="O823" s="1" t="s">
        <v>37</v>
      </c>
      <c r="P823" s="6">
        <v>45170</v>
      </c>
      <c r="Q823" s="10">
        <v>0.42986111111111114</v>
      </c>
    </row>
    <row r="824" spans="1:17" x14ac:dyDescent="0.35">
      <c r="A824" s="1">
        <v>1823</v>
      </c>
      <c r="B824" s="1" t="s">
        <v>760</v>
      </c>
      <c r="C824" s="1" t="s">
        <v>167</v>
      </c>
      <c r="D824" s="6">
        <v>45176</v>
      </c>
      <c r="E824" s="9">
        <v>0.40763888888888888</v>
      </c>
      <c r="F824" s="11" t="s">
        <v>38</v>
      </c>
      <c r="G824" s="1" t="s">
        <v>107</v>
      </c>
      <c r="H824" s="11" t="s">
        <v>16</v>
      </c>
      <c r="I824" s="1" t="s">
        <v>29</v>
      </c>
      <c r="J824" s="1">
        <v>231</v>
      </c>
      <c r="K824" s="1">
        <v>9</v>
      </c>
      <c r="L824" s="1" t="s">
        <v>30</v>
      </c>
      <c r="M824" s="1" t="s">
        <v>26</v>
      </c>
      <c r="N824" s="1" t="s">
        <v>20</v>
      </c>
      <c r="O824" s="1" t="s">
        <v>21</v>
      </c>
      <c r="P824" s="6">
        <v>45170</v>
      </c>
      <c r="Q824" s="10">
        <v>0.47499999999999998</v>
      </c>
    </row>
    <row r="825" spans="1:17" x14ac:dyDescent="0.35">
      <c r="A825" s="1">
        <v>1824</v>
      </c>
      <c r="B825" s="1" t="s">
        <v>911</v>
      </c>
      <c r="C825" s="1" t="s">
        <v>156</v>
      </c>
      <c r="D825" s="6">
        <v>45173</v>
      </c>
      <c r="E825" s="9">
        <v>0.44444444444444442</v>
      </c>
      <c r="F825" s="11" t="s">
        <v>14</v>
      </c>
      <c r="G825" s="1" t="s">
        <v>137</v>
      </c>
      <c r="H825" s="11" t="s">
        <v>16</v>
      </c>
      <c r="I825" s="1" t="s">
        <v>29</v>
      </c>
      <c r="J825" s="1">
        <v>203</v>
      </c>
      <c r="K825" s="1">
        <v>10</v>
      </c>
      <c r="L825" s="1" t="s">
        <v>25</v>
      </c>
      <c r="M825" s="1" t="s">
        <v>26</v>
      </c>
      <c r="N825" s="1" t="s">
        <v>27</v>
      </c>
      <c r="O825" s="1" t="s">
        <v>37</v>
      </c>
      <c r="P825" s="6">
        <v>45170</v>
      </c>
      <c r="Q825" s="10">
        <v>0.1388888888888889</v>
      </c>
    </row>
    <row r="826" spans="1:17" x14ac:dyDescent="0.35">
      <c r="A826" s="1">
        <v>1825</v>
      </c>
      <c r="B826" s="1" t="s">
        <v>912</v>
      </c>
      <c r="C826" s="1" t="s">
        <v>150</v>
      </c>
      <c r="D826" s="6">
        <v>45171</v>
      </c>
      <c r="E826" s="9">
        <v>0.54027777777777775</v>
      </c>
      <c r="F826" s="11" t="s">
        <v>38</v>
      </c>
      <c r="G826" s="1" t="s">
        <v>127</v>
      </c>
      <c r="H826" s="11" t="s">
        <v>34</v>
      </c>
      <c r="I826" s="1" t="s">
        <v>29</v>
      </c>
      <c r="J826" s="1">
        <v>239</v>
      </c>
      <c r="K826" s="1">
        <v>24</v>
      </c>
      <c r="L826" s="1" t="s">
        <v>18</v>
      </c>
      <c r="M826" s="1" t="s">
        <v>26</v>
      </c>
      <c r="N826" s="1" t="s">
        <v>20</v>
      </c>
      <c r="O826" s="1" t="s">
        <v>21</v>
      </c>
      <c r="P826" s="6">
        <v>45170</v>
      </c>
      <c r="Q826" s="10">
        <v>0.12013888888888889</v>
      </c>
    </row>
    <row r="827" spans="1:17" x14ac:dyDescent="0.35">
      <c r="A827" s="1">
        <v>1826</v>
      </c>
      <c r="B827" s="1" t="s">
        <v>913</v>
      </c>
      <c r="C827" s="1" t="s">
        <v>154</v>
      </c>
      <c r="D827" s="6">
        <v>45173</v>
      </c>
      <c r="E827" s="9">
        <v>9.4444444444444442E-2</v>
      </c>
      <c r="F827" s="11" t="s">
        <v>38</v>
      </c>
      <c r="G827" s="1" t="s">
        <v>22</v>
      </c>
      <c r="H827" s="11" t="s">
        <v>34</v>
      </c>
      <c r="I827" s="1" t="s">
        <v>47</v>
      </c>
      <c r="J827" s="1">
        <v>74</v>
      </c>
      <c r="K827" s="1">
        <v>22</v>
      </c>
      <c r="L827" s="1" t="s">
        <v>30</v>
      </c>
      <c r="M827" s="1" t="s">
        <v>43</v>
      </c>
      <c r="N827" s="1" t="s">
        <v>20</v>
      </c>
      <c r="O827" s="1" t="s">
        <v>37</v>
      </c>
      <c r="P827" s="6">
        <v>45170</v>
      </c>
      <c r="Q827" s="10">
        <v>0.10416666666666667</v>
      </c>
    </row>
    <row r="828" spans="1:17" x14ac:dyDescent="0.35">
      <c r="A828" s="1">
        <v>1827</v>
      </c>
      <c r="B828" s="1" t="s">
        <v>562</v>
      </c>
      <c r="C828" s="1" t="s">
        <v>159</v>
      </c>
      <c r="D828" s="6">
        <v>45175</v>
      </c>
      <c r="E828" s="9">
        <v>0.4826388888888889</v>
      </c>
      <c r="F828" s="11" t="s">
        <v>14</v>
      </c>
      <c r="G828" s="1" t="s">
        <v>44</v>
      </c>
      <c r="H828" s="11" t="s">
        <v>23</v>
      </c>
      <c r="I828" s="1" t="s">
        <v>24</v>
      </c>
      <c r="J828" s="1">
        <v>238</v>
      </c>
      <c r="K828" s="1">
        <v>4</v>
      </c>
      <c r="L828" s="1" t="s">
        <v>18</v>
      </c>
      <c r="M828" s="1" t="s">
        <v>19</v>
      </c>
      <c r="N828" s="1" t="s">
        <v>36</v>
      </c>
      <c r="O828" s="1" t="s">
        <v>37</v>
      </c>
      <c r="P828" s="6">
        <v>45170</v>
      </c>
      <c r="Q828" s="10">
        <v>0.21388888888888888</v>
      </c>
    </row>
    <row r="829" spans="1:17" x14ac:dyDescent="0.35">
      <c r="A829" s="1">
        <v>1828</v>
      </c>
      <c r="B829" s="1" t="s">
        <v>914</v>
      </c>
      <c r="C829" s="1" t="s">
        <v>159</v>
      </c>
      <c r="D829" s="6">
        <v>45172</v>
      </c>
      <c r="E829" s="9">
        <v>0.49722222222222223</v>
      </c>
      <c r="F829" s="11" t="s">
        <v>14</v>
      </c>
      <c r="G829" s="1" t="s">
        <v>71</v>
      </c>
      <c r="H829" s="11" t="s">
        <v>23</v>
      </c>
      <c r="I829" s="1" t="s">
        <v>29</v>
      </c>
      <c r="J829" s="1">
        <v>68</v>
      </c>
      <c r="K829" s="1">
        <v>4</v>
      </c>
      <c r="L829" s="1" t="s">
        <v>30</v>
      </c>
      <c r="M829" s="1" t="s">
        <v>43</v>
      </c>
      <c r="N829" s="1" t="s">
        <v>36</v>
      </c>
      <c r="O829" s="1" t="s">
        <v>21</v>
      </c>
      <c r="P829" s="6">
        <v>45170</v>
      </c>
      <c r="Q829" s="10">
        <v>6.3194444444444442E-2</v>
      </c>
    </row>
    <row r="830" spans="1:17" x14ac:dyDescent="0.35">
      <c r="A830" s="1">
        <v>1829</v>
      </c>
      <c r="B830" s="1" t="s">
        <v>915</v>
      </c>
      <c r="C830" s="1" t="s">
        <v>154</v>
      </c>
      <c r="D830" s="6">
        <v>45172</v>
      </c>
      <c r="E830" s="9">
        <v>0.52013888888888893</v>
      </c>
      <c r="F830" s="11" t="s">
        <v>14</v>
      </c>
      <c r="G830" s="1" t="s">
        <v>69</v>
      </c>
      <c r="H830" s="11" t="s">
        <v>16</v>
      </c>
      <c r="I830" s="1" t="s">
        <v>29</v>
      </c>
      <c r="J830" s="1">
        <v>131</v>
      </c>
      <c r="K830" s="1">
        <v>3</v>
      </c>
      <c r="L830" s="1" t="s">
        <v>18</v>
      </c>
      <c r="M830" s="1" t="s">
        <v>26</v>
      </c>
      <c r="N830" s="1" t="s">
        <v>36</v>
      </c>
      <c r="O830" s="1" t="s">
        <v>21</v>
      </c>
      <c r="P830" s="6">
        <v>45170</v>
      </c>
      <c r="Q830" s="10">
        <v>8.2638888888888887E-2</v>
      </c>
    </row>
    <row r="831" spans="1:17" x14ac:dyDescent="0.35">
      <c r="A831" s="1">
        <v>1830</v>
      </c>
      <c r="B831" s="1" t="s">
        <v>916</v>
      </c>
      <c r="C831" s="1" t="s">
        <v>156</v>
      </c>
      <c r="D831" s="6">
        <v>45170</v>
      </c>
      <c r="E831" s="9">
        <v>7.0833333333333331E-2</v>
      </c>
      <c r="F831" s="11" t="s">
        <v>38</v>
      </c>
      <c r="G831" s="1" t="s">
        <v>125</v>
      </c>
      <c r="H831" s="11" t="s">
        <v>16</v>
      </c>
      <c r="I831" s="1" t="s">
        <v>24</v>
      </c>
      <c r="J831" s="1">
        <v>80</v>
      </c>
      <c r="K831" s="1">
        <v>8</v>
      </c>
      <c r="L831" s="1" t="s">
        <v>18</v>
      </c>
      <c r="M831" s="1" t="s">
        <v>32</v>
      </c>
      <c r="N831" s="1" t="s">
        <v>27</v>
      </c>
      <c r="O831" s="1" t="s">
        <v>21</v>
      </c>
      <c r="P831" s="6">
        <v>45170</v>
      </c>
      <c r="Q831" s="10">
        <v>0.17083333333333334</v>
      </c>
    </row>
    <row r="832" spans="1:17" x14ac:dyDescent="0.35">
      <c r="A832" s="1">
        <v>1831</v>
      </c>
      <c r="B832" s="1" t="s">
        <v>917</v>
      </c>
      <c r="C832" s="1" t="s">
        <v>154</v>
      </c>
      <c r="D832" s="6">
        <v>45173</v>
      </c>
      <c r="E832" s="9">
        <v>6.5277777777777782E-2</v>
      </c>
      <c r="F832" s="11" t="s">
        <v>38</v>
      </c>
      <c r="G832" s="1" t="s">
        <v>73</v>
      </c>
      <c r="H832" s="11" t="s">
        <v>23</v>
      </c>
      <c r="I832" s="1" t="s">
        <v>17</v>
      </c>
      <c r="J832" s="1">
        <v>177</v>
      </c>
      <c r="K832" s="1">
        <v>23</v>
      </c>
      <c r="L832" s="1" t="s">
        <v>25</v>
      </c>
      <c r="M832" s="1" t="s">
        <v>40</v>
      </c>
      <c r="N832" s="1" t="s">
        <v>20</v>
      </c>
      <c r="O832" s="1" t="s">
        <v>21</v>
      </c>
      <c r="P832" s="6">
        <v>45170</v>
      </c>
      <c r="Q832" s="10">
        <v>0.38055555555555554</v>
      </c>
    </row>
    <row r="833" spans="1:17" x14ac:dyDescent="0.35">
      <c r="A833" s="1">
        <v>1832</v>
      </c>
      <c r="B833" s="1" t="s">
        <v>918</v>
      </c>
      <c r="C833" s="1" t="s">
        <v>156</v>
      </c>
      <c r="D833" s="6">
        <v>45174</v>
      </c>
      <c r="E833" s="9">
        <v>0.46875</v>
      </c>
      <c r="F833" s="11" t="s">
        <v>14</v>
      </c>
      <c r="G833" s="1" t="s">
        <v>81</v>
      </c>
      <c r="H833" s="11" t="s">
        <v>16</v>
      </c>
      <c r="I833" s="1" t="s">
        <v>47</v>
      </c>
      <c r="J833" s="1">
        <v>171</v>
      </c>
      <c r="K833" s="1">
        <v>28</v>
      </c>
      <c r="L833" s="1" t="s">
        <v>25</v>
      </c>
      <c r="M833" s="1" t="s">
        <v>26</v>
      </c>
      <c r="N833" s="1" t="s">
        <v>36</v>
      </c>
      <c r="O833" s="1" t="s">
        <v>21</v>
      </c>
      <c r="P833" s="6">
        <v>45170</v>
      </c>
      <c r="Q833" s="10">
        <v>7.5694444444444439E-2</v>
      </c>
    </row>
    <row r="834" spans="1:17" x14ac:dyDescent="0.35">
      <c r="A834" s="1">
        <v>1833</v>
      </c>
      <c r="B834" s="1" t="s">
        <v>919</v>
      </c>
      <c r="C834" s="1" t="s">
        <v>167</v>
      </c>
      <c r="D834" s="6">
        <v>45170</v>
      </c>
      <c r="E834" s="9">
        <v>0.49444444444444446</v>
      </c>
      <c r="F834" s="11" t="s">
        <v>14</v>
      </c>
      <c r="G834" s="1" t="s">
        <v>96</v>
      </c>
      <c r="H834" s="11" t="s">
        <v>23</v>
      </c>
      <c r="I834" s="1" t="s">
        <v>47</v>
      </c>
      <c r="J834" s="1">
        <v>219</v>
      </c>
      <c r="K834" s="1">
        <v>1</v>
      </c>
      <c r="L834" s="1" t="s">
        <v>30</v>
      </c>
      <c r="M834" s="1" t="s">
        <v>19</v>
      </c>
      <c r="N834" s="1" t="s">
        <v>27</v>
      </c>
      <c r="O834" s="1" t="s">
        <v>37</v>
      </c>
      <c r="P834" s="6">
        <v>45170</v>
      </c>
      <c r="Q834" s="10">
        <v>0.44722222222222224</v>
      </c>
    </row>
    <row r="835" spans="1:17" x14ac:dyDescent="0.35">
      <c r="A835" s="1">
        <v>1834</v>
      </c>
      <c r="B835" s="1" t="s">
        <v>871</v>
      </c>
      <c r="C835" s="1" t="s">
        <v>159</v>
      </c>
      <c r="D835" s="6">
        <v>45171</v>
      </c>
      <c r="E835" s="9">
        <v>0.46111111111111114</v>
      </c>
      <c r="F835" s="11" t="s">
        <v>38</v>
      </c>
      <c r="G835" s="1" t="s">
        <v>132</v>
      </c>
      <c r="H835" s="11" t="s">
        <v>34</v>
      </c>
      <c r="I835" s="1" t="s">
        <v>47</v>
      </c>
      <c r="J835" s="1">
        <v>61</v>
      </c>
      <c r="K835" s="1">
        <v>16</v>
      </c>
      <c r="L835" s="1" t="s">
        <v>18</v>
      </c>
      <c r="M835" s="1" t="s">
        <v>40</v>
      </c>
      <c r="N835" s="1" t="s">
        <v>36</v>
      </c>
      <c r="O835" s="1" t="s">
        <v>21</v>
      </c>
      <c r="P835" s="6">
        <v>45170</v>
      </c>
      <c r="Q835" s="10">
        <v>0.17430555555555555</v>
      </c>
    </row>
    <row r="836" spans="1:17" x14ac:dyDescent="0.35">
      <c r="A836" s="1">
        <v>1835</v>
      </c>
      <c r="B836" s="1" t="s">
        <v>920</v>
      </c>
      <c r="C836" s="1" t="s">
        <v>167</v>
      </c>
      <c r="D836" s="6">
        <v>45177</v>
      </c>
      <c r="E836" s="9">
        <v>7.9166666666666663E-2</v>
      </c>
      <c r="F836" s="11" t="s">
        <v>14</v>
      </c>
      <c r="G836" s="1" t="s">
        <v>83</v>
      </c>
      <c r="H836" s="11" t="s">
        <v>34</v>
      </c>
      <c r="I836" s="1" t="s">
        <v>29</v>
      </c>
      <c r="J836" s="1">
        <v>195</v>
      </c>
      <c r="K836" s="1">
        <v>13</v>
      </c>
      <c r="L836" s="1" t="s">
        <v>25</v>
      </c>
      <c r="M836" s="1" t="s">
        <v>26</v>
      </c>
      <c r="N836" s="1" t="s">
        <v>36</v>
      </c>
      <c r="O836" s="1" t="s">
        <v>37</v>
      </c>
      <c r="P836" s="6">
        <v>45170</v>
      </c>
      <c r="Q836" s="10">
        <v>4.583333333333333E-2</v>
      </c>
    </row>
    <row r="837" spans="1:17" x14ac:dyDescent="0.35">
      <c r="A837" s="1">
        <v>1836</v>
      </c>
      <c r="B837" s="1" t="s">
        <v>921</v>
      </c>
      <c r="C837" s="1" t="s">
        <v>159</v>
      </c>
      <c r="D837" s="6">
        <v>45175</v>
      </c>
      <c r="E837" s="9">
        <v>8.4027777777777785E-2</v>
      </c>
      <c r="F837" s="11" t="s">
        <v>38</v>
      </c>
      <c r="G837" s="1" t="s">
        <v>135</v>
      </c>
      <c r="H837" s="11" t="s">
        <v>16</v>
      </c>
      <c r="I837" s="1" t="s">
        <v>29</v>
      </c>
      <c r="J837" s="1">
        <v>70</v>
      </c>
      <c r="K837" s="1">
        <v>21</v>
      </c>
      <c r="L837" s="1" t="s">
        <v>18</v>
      </c>
      <c r="M837" s="1" t="s">
        <v>19</v>
      </c>
      <c r="N837" s="1" t="s">
        <v>36</v>
      </c>
      <c r="O837" s="1" t="s">
        <v>21</v>
      </c>
      <c r="P837" s="6">
        <v>45170</v>
      </c>
      <c r="Q837" s="10">
        <v>7.7083333333333337E-2</v>
      </c>
    </row>
    <row r="838" spans="1:17" x14ac:dyDescent="0.35">
      <c r="A838" s="1">
        <v>1837</v>
      </c>
      <c r="B838" s="1" t="s">
        <v>922</v>
      </c>
      <c r="C838" s="1" t="s">
        <v>159</v>
      </c>
      <c r="D838" s="6">
        <v>45177</v>
      </c>
      <c r="E838" s="9">
        <v>0.51597222222222228</v>
      </c>
      <c r="F838" s="11" t="s">
        <v>14</v>
      </c>
      <c r="G838" s="1" t="s">
        <v>89</v>
      </c>
      <c r="H838" s="11" t="s">
        <v>23</v>
      </c>
      <c r="I838" s="1" t="s">
        <v>29</v>
      </c>
      <c r="J838" s="1">
        <v>114</v>
      </c>
      <c r="K838" s="1">
        <v>17</v>
      </c>
      <c r="L838" s="1" t="s">
        <v>25</v>
      </c>
      <c r="M838" s="1" t="s">
        <v>19</v>
      </c>
      <c r="N838" s="1" t="s">
        <v>36</v>
      </c>
      <c r="O838" s="1" t="s">
        <v>37</v>
      </c>
      <c r="P838" s="6">
        <v>45170</v>
      </c>
      <c r="Q838" s="10">
        <v>4.7222222222222221E-2</v>
      </c>
    </row>
    <row r="839" spans="1:17" x14ac:dyDescent="0.35">
      <c r="A839" s="1">
        <v>1838</v>
      </c>
      <c r="B839" s="1" t="s">
        <v>923</v>
      </c>
      <c r="C839" s="1" t="s">
        <v>156</v>
      </c>
      <c r="D839" s="6">
        <v>45174</v>
      </c>
      <c r="E839" s="9">
        <v>0.12361111111111112</v>
      </c>
      <c r="F839" s="11" t="s">
        <v>38</v>
      </c>
      <c r="G839" s="1" t="s">
        <v>65</v>
      </c>
      <c r="H839" s="11" t="s">
        <v>23</v>
      </c>
      <c r="I839" s="1" t="s">
        <v>17</v>
      </c>
      <c r="J839" s="1">
        <v>206</v>
      </c>
      <c r="K839" s="1">
        <v>20</v>
      </c>
      <c r="L839" s="1" t="s">
        <v>30</v>
      </c>
      <c r="M839" s="1" t="s">
        <v>26</v>
      </c>
      <c r="N839" s="1" t="s">
        <v>36</v>
      </c>
      <c r="O839" s="1" t="s">
        <v>41</v>
      </c>
      <c r="P839" s="6">
        <v>45170</v>
      </c>
      <c r="Q839" s="10">
        <v>0.46111111111111114</v>
      </c>
    </row>
    <row r="840" spans="1:17" x14ac:dyDescent="0.35">
      <c r="A840" s="1">
        <v>1839</v>
      </c>
      <c r="B840" s="1" t="s">
        <v>924</v>
      </c>
      <c r="C840" s="1" t="s">
        <v>154</v>
      </c>
      <c r="D840" s="6">
        <v>45177</v>
      </c>
      <c r="E840" s="9">
        <v>0.13958333333333334</v>
      </c>
      <c r="F840" s="11" t="s">
        <v>14</v>
      </c>
      <c r="G840" s="1" t="s">
        <v>120</v>
      </c>
      <c r="H840" s="11" t="s">
        <v>23</v>
      </c>
      <c r="I840" s="1" t="s">
        <v>35</v>
      </c>
      <c r="J840" s="1">
        <v>140</v>
      </c>
      <c r="K840" s="1">
        <v>18</v>
      </c>
      <c r="L840" s="1" t="s">
        <v>25</v>
      </c>
      <c r="M840" s="1" t="s">
        <v>43</v>
      </c>
      <c r="N840" s="1" t="s">
        <v>36</v>
      </c>
      <c r="O840" s="1" t="s">
        <v>21</v>
      </c>
      <c r="P840" s="6">
        <v>45170</v>
      </c>
      <c r="Q840" s="10">
        <v>7.1527777777777773E-2</v>
      </c>
    </row>
    <row r="841" spans="1:17" x14ac:dyDescent="0.35">
      <c r="A841" s="1">
        <v>1840</v>
      </c>
      <c r="B841" s="1" t="s">
        <v>227</v>
      </c>
      <c r="C841" s="1" t="s">
        <v>159</v>
      </c>
      <c r="D841" s="6">
        <v>45174</v>
      </c>
      <c r="E841" s="9">
        <v>0.10902777777777778</v>
      </c>
      <c r="F841" s="11" t="s">
        <v>14</v>
      </c>
      <c r="G841" s="1" t="s">
        <v>42</v>
      </c>
      <c r="H841" s="11" t="s">
        <v>16</v>
      </c>
      <c r="I841" s="1" t="s">
        <v>24</v>
      </c>
      <c r="J841" s="1">
        <v>134</v>
      </c>
      <c r="K841" s="1">
        <v>5</v>
      </c>
      <c r="L841" s="1" t="s">
        <v>30</v>
      </c>
      <c r="M841" s="1" t="s">
        <v>40</v>
      </c>
      <c r="N841" s="1" t="s">
        <v>20</v>
      </c>
      <c r="O841" s="1" t="s">
        <v>41</v>
      </c>
      <c r="P841" s="6">
        <v>45170</v>
      </c>
      <c r="Q841" s="10">
        <v>7.9861111111111105E-2</v>
      </c>
    </row>
    <row r="842" spans="1:17" x14ac:dyDescent="0.35">
      <c r="A842" s="1">
        <v>1841</v>
      </c>
      <c r="B842" s="1" t="s">
        <v>925</v>
      </c>
      <c r="C842" s="1" t="s">
        <v>167</v>
      </c>
      <c r="D842" s="6">
        <v>45175</v>
      </c>
      <c r="E842" s="9">
        <v>0.05</v>
      </c>
      <c r="F842" s="11" t="s">
        <v>14</v>
      </c>
      <c r="G842" s="1" t="s">
        <v>121</v>
      </c>
      <c r="H842" s="11" t="s">
        <v>23</v>
      </c>
      <c r="I842" s="1" t="s">
        <v>17</v>
      </c>
      <c r="J842" s="1">
        <v>124</v>
      </c>
      <c r="K842" s="1">
        <v>23</v>
      </c>
      <c r="L842" s="1" t="s">
        <v>18</v>
      </c>
      <c r="M842" s="1" t="s">
        <v>43</v>
      </c>
      <c r="N842" s="1" t="s">
        <v>20</v>
      </c>
      <c r="O842" s="1" t="s">
        <v>21</v>
      </c>
      <c r="P842" s="6">
        <v>45170</v>
      </c>
      <c r="Q842" s="10">
        <v>0.1111111111111111</v>
      </c>
    </row>
    <row r="843" spans="1:17" x14ac:dyDescent="0.35">
      <c r="A843" s="1">
        <v>1842</v>
      </c>
      <c r="B843" s="1" t="s">
        <v>807</v>
      </c>
      <c r="C843" s="1" t="s">
        <v>159</v>
      </c>
      <c r="D843" s="6">
        <v>45175</v>
      </c>
      <c r="E843" s="9">
        <v>0.47708333333333336</v>
      </c>
      <c r="F843" s="11" t="s">
        <v>14</v>
      </c>
      <c r="G843" s="1" t="s">
        <v>89</v>
      </c>
      <c r="H843" s="11" t="s">
        <v>16</v>
      </c>
      <c r="I843" s="1" t="s">
        <v>24</v>
      </c>
      <c r="J843" s="1">
        <v>121</v>
      </c>
      <c r="K843" s="1">
        <v>4</v>
      </c>
      <c r="L843" s="1" t="s">
        <v>18</v>
      </c>
      <c r="M843" s="1" t="s">
        <v>43</v>
      </c>
      <c r="N843" s="1" t="s">
        <v>36</v>
      </c>
      <c r="O843" s="1" t="s">
        <v>41</v>
      </c>
      <c r="P843" s="6">
        <v>45170</v>
      </c>
      <c r="Q843" s="10">
        <v>0.10833333333333334</v>
      </c>
    </row>
    <row r="844" spans="1:17" x14ac:dyDescent="0.35">
      <c r="A844" s="1">
        <v>1843</v>
      </c>
      <c r="B844" s="1" t="s">
        <v>926</v>
      </c>
      <c r="C844" s="1" t="s">
        <v>167</v>
      </c>
      <c r="D844" s="6">
        <v>45174</v>
      </c>
      <c r="E844" s="9">
        <v>0.16250000000000001</v>
      </c>
      <c r="F844" s="11" t="s">
        <v>14</v>
      </c>
      <c r="G844" s="1" t="s">
        <v>71</v>
      </c>
      <c r="H844" s="11" t="s">
        <v>16</v>
      </c>
      <c r="I844" s="1" t="s">
        <v>17</v>
      </c>
      <c r="J844" s="1">
        <v>131</v>
      </c>
      <c r="K844" s="1">
        <v>22</v>
      </c>
      <c r="L844" s="1" t="s">
        <v>25</v>
      </c>
      <c r="M844" s="1" t="s">
        <v>43</v>
      </c>
      <c r="N844" s="1" t="s">
        <v>27</v>
      </c>
      <c r="O844" s="1" t="s">
        <v>41</v>
      </c>
      <c r="P844" s="6">
        <v>45170</v>
      </c>
      <c r="Q844" s="10">
        <v>9.7916666666666666E-2</v>
      </c>
    </row>
    <row r="845" spans="1:17" x14ac:dyDescent="0.35">
      <c r="A845" s="1">
        <v>1844</v>
      </c>
      <c r="B845" s="1" t="s">
        <v>927</v>
      </c>
      <c r="C845" s="1" t="s">
        <v>154</v>
      </c>
      <c r="D845" s="6">
        <v>45176</v>
      </c>
      <c r="E845" s="9">
        <v>0.1</v>
      </c>
      <c r="F845" s="11" t="s">
        <v>14</v>
      </c>
      <c r="G845" s="1" t="s">
        <v>116</v>
      </c>
      <c r="H845" s="11" t="s">
        <v>16</v>
      </c>
      <c r="I845" s="1" t="s">
        <v>29</v>
      </c>
      <c r="J845" s="1">
        <v>95</v>
      </c>
      <c r="K845" s="1">
        <v>4</v>
      </c>
      <c r="L845" s="1" t="s">
        <v>25</v>
      </c>
      <c r="M845" s="1" t="s">
        <v>40</v>
      </c>
      <c r="N845" s="1" t="s">
        <v>36</v>
      </c>
      <c r="O845" s="1" t="s">
        <v>37</v>
      </c>
      <c r="P845" s="6">
        <v>45170</v>
      </c>
      <c r="Q845" s="10">
        <v>4.5138888888888888E-2</v>
      </c>
    </row>
    <row r="846" spans="1:17" x14ac:dyDescent="0.35">
      <c r="A846" s="1">
        <v>1845</v>
      </c>
      <c r="B846" s="1" t="s">
        <v>928</v>
      </c>
      <c r="C846" s="1" t="s">
        <v>156</v>
      </c>
      <c r="D846" s="6">
        <v>45173</v>
      </c>
      <c r="E846" s="9">
        <v>0.39374999999999999</v>
      </c>
      <c r="F846" s="11" t="s">
        <v>14</v>
      </c>
      <c r="G846" s="1" t="s">
        <v>45</v>
      </c>
      <c r="H846" s="11" t="s">
        <v>16</v>
      </c>
      <c r="I846" s="1" t="s">
        <v>17</v>
      </c>
      <c r="J846" s="1">
        <v>109</v>
      </c>
      <c r="K846" s="1">
        <v>21</v>
      </c>
      <c r="L846" s="1" t="s">
        <v>18</v>
      </c>
      <c r="M846" s="1" t="s">
        <v>32</v>
      </c>
      <c r="N846" s="1" t="s">
        <v>36</v>
      </c>
      <c r="O846" s="1" t="s">
        <v>37</v>
      </c>
      <c r="P846" s="6">
        <v>45170</v>
      </c>
      <c r="Q846" s="10">
        <v>0.46388888888888891</v>
      </c>
    </row>
    <row r="847" spans="1:17" x14ac:dyDescent="0.35">
      <c r="A847" s="1">
        <v>1846</v>
      </c>
      <c r="B847" s="1" t="s">
        <v>929</v>
      </c>
      <c r="C847" s="1" t="s">
        <v>159</v>
      </c>
      <c r="D847" s="6">
        <v>45171</v>
      </c>
      <c r="E847" s="9">
        <v>0.50555555555555554</v>
      </c>
      <c r="F847" s="11" t="s">
        <v>38</v>
      </c>
      <c r="G847" s="1" t="s">
        <v>115</v>
      </c>
      <c r="H847" s="11" t="s">
        <v>16</v>
      </c>
      <c r="I847" s="1" t="s">
        <v>17</v>
      </c>
      <c r="J847" s="1">
        <v>168</v>
      </c>
      <c r="K847" s="1">
        <v>12</v>
      </c>
      <c r="L847" s="1" t="s">
        <v>25</v>
      </c>
      <c r="M847" s="1" t="s">
        <v>43</v>
      </c>
      <c r="N847" s="1" t="s">
        <v>20</v>
      </c>
      <c r="O847" s="1" t="s">
        <v>41</v>
      </c>
      <c r="P847" s="6">
        <v>45170</v>
      </c>
      <c r="Q847" s="10">
        <v>0.40138888888888891</v>
      </c>
    </row>
    <row r="848" spans="1:17" x14ac:dyDescent="0.35">
      <c r="A848" s="1">
        <v>1847</v>
      </c>
      <c r="B848" s="1" t="s">
        <v>930</v>
      </c>
      <c r="C848" s="1" t="s">
        <v>156</v>
      </c>
      <c r="D848" s="6">
        <v>45174</v>
      </c>
      <c r="E848" s="9">
        <v>0.43125000000000002</v>
      </c>
      <c r="F848" s="11" t="s">
        <v>14</v>
      </c>
      <c r="G848" s="1" t="s">
        <v>72</v>
      </c>
      <c r="H848" s="11" t="s">
        <v>34</v>
      </c>
      <c r="I848" s="1" t="s">
        <v>29</v>
      </c>
      <c r="J848" s="1">
        <v>187</v>
      </c>
      <c r="K848" s="1">
        <v>28</v>
      </c>
      <c r="L848" s="1" t="s">
        <v>30</v>
      </c>
      <c r="M848" s="1" t="s">
        <v>32</v>
      </c>
      <c r="N848" s="1" t="s">
        <v>20</v>
      </c>
      <c r="O848" s="1" t="s">
        <v>21</v>
      </c>
      <c r="P848" s="6">
        <v>45170</v>
      </c>
      <c r="Q848" s="10">
        <v>0.10625</v>
      </c>
    </row>
    <row r="849" spans="1:17" x14ac:dyDescent="0.35">
      <c r="A849" s="1">
        <v>1848</v>
      </c>
      <c r="B849" s="1" t="s">
        <v>931</v>
      </c>
      <c r="C849" s="1" t="s">
        <v>159</v>
      </c>
      <c r="D849" s="6">
        <v>45170</v>
      </c>
      <c r="E849" s="9">
        <v>4.2361111111111113E-2</v>
      </c>
      <c r="F849" s="11" t="s">
        <v>38</v>
      </c>
      <c r="G849" s="1" t="s">
        <v>116</v>
      </c>
      <c r="H849" s="11" t="s">
        <v>34</v>
      </c>
      <c r="I849" s="1" t="s">
        <v>35</v>
      </c>
      <c r="J849" s="1">
        <v>188</v>
      </c>
      <c r="K849" s="1">
        <v>8</v>
      </c>
      <c r="L849" s="1" t="s">
        <v>18</v>
      </c>
      <c r="M849" s="1" t="s">
        <v>19</v>
      </c>
      <c r="N849" s="1" t="s">
        <v>36</v>
      </c>
      <c r="O849" s="1" t="s">
        <v>21</v>
      </c>
      <c r="P849" s="6">
        <v>45170</v>
      </c>
      <c r="Q849" s="10">
        <v>7.4999999999999997E-2</v>
      </c>
    </row>
    <row r="850" spans="1:17" x14ac:dyDescent="0.35">
      <c r="A850" s="1">
        <v>1849</v>
      </c>
      <c r="B850" s="1" t="s">
        <v>932</v>
      </c>
      <c r="C850" s="1" t="s">
        <v>156</v>
      </c>
      <c r="D850" s="6">
        <v>45174</v>
      </c>
      <c r="E850" s="9">
        <v>8.2638888888888887E-2</v>
      </c>
      <c r="F850" s="11" t="s">
        <v>38</v>
      </c>
      <c r="G850" s="1" t="s">
        <v>44</v>
      </c>
      <c r="H850" s="11" t="s">
        <v>23</v>
      </c>
      <c r="I850" s="1" t="s">
        <v>47</v>
      </c>
      <c r="J850" s="1">
        <v>168</v>
      </c>
      <c r="K850" s="1">
        <v>27</v>
      </c>
      <c r="L850" s="1" t="s">
        <v>18</v>
      </c>
      <c r="M850" s="1" t="s">
        <v>43</v>
      </c>
      <c r="N850" s="1" t="s">
        <v>36</v>
      </c>
      <c r="O850" s="1" t="s">
        <v>21</v>
      </c>
      <c r="P850" s="6">
        <v>45170</v>
      </c>
      <c r="Q850" s="10">
        <v>0.3611111111111111</v>
      </c>
    </row>
    <row r="851" spans="1:17" x14ac:dyDescent="0.35">
      <c r="A851" s="1">
        <v>1850</v>
      </c>
      <c r="B851" s="1" t="s">
        <v>933</v>
      </c>
      <c r="C851" s="1" t="s">
        <v>154</v>
      </c>
      <c r="D851" s="6">
        <v>45175</v>
      </c>
      <c r="E851" s="9">
        <v>0.1701388888888889</v>
      </c>
      <c r="F851" s="11" t="s">
        <v>14</v>
      </c>
      <c r="G851" s="1" t="s">
        <v>52</v>
      </c>
      <c r="H851" s="11" t="s">
        <v>34</v>
      </c>
      <c r="I851" s="1" t="s">
        <v>17</v>
      </c>
      <c r="J851" s="1">
        <v>199</v>
      </c>
      <c r="K851" s="1">
        <v>27</v>
      </c>
      <c r="L851" s="1" t="s">
        <v>18</v>
      </c>
      <c r="M851" s="1" t="s">
        <v>32</v>
      </c>
      <c r="N851" s="1" t="s">
        <v>36</v>
      </c>
      <c r="O851" s="1" t="s">
        <v>21</v>
      </c>
      <c r="P851" s="6">
        <v>45170</v>
      </c>
      <c r="Q851" s="10">
        <v>0.35486111111111113</v>
      </c>
    </row>
    <row r="852" spans="1:17" x14ac:dyDescent="0.35">
      <c r="A852" s="1">
        <v>1851</v>
      </c>
      <c r="B852" s="1" t="s">
        <v>934</v>
      </c>
      <c r="C852" s="1" t="s">
        <v>167</v>
      </c>
      <c r="D852" s="6">
        <v>45176</v>
      </c>
      <c r="E852" s="9">
        <v>0.45</v>
      </c>
      <c r="F852" s="11" t="s">
        <v>38</v>
      </c>
      <c r="G852" s="1" t="s">
        <v>82</v>
      </c>
      <c r="H852" s="11" t="s">
        <v>34</v>
      </c>
      <c r="I852" s="1" t="s">
        <v>35</v>
      </c>
      <c r="J852" s="1">
        <v>129</v>
      </c>
      <c r="K852" s="1">
        <v>17</v>
      </c>
      <c r="L852" s="1" t="s">
        <v>30</v>
      </c>
      <c r="M852" s="1" t="s">
        <v>26</v>
      </c>
      <c r="N852" s="1" t="s">
        <v>36</v>
      </c>
      <c r="O852" s="1" t="s">
        <v>21</v>
      </c>
      <c r="P852" s="6">
        <v>45170</v>
      </c>
      <c r="Q852" s="10">
        <v>0.34930555555555554</v>
      </c>
    </row>
    <row r="853" spans="1:17" x14ac:dyDescent="0.35">
      <c r="A853" s="1">
        <v>1852</v>
      </c>
      <c r="B853" s="1" t="s">
        <v>935</v>
      </c>
      <c r="C853" s="1" t="s">
        <v>154</v>
      </c>
      <c r="D853" s="6">
        <v>45175</v>
      </c>
      <c r="E853" s="9">
        <v>0.43055555555555558</v>
      </c>
      <c r="F853" s="11" t="s">
        <v>14</v>
      </c>
      <c r="G853" s="1" t="s">
        <v>118</v>
      </c>
      <c r="H853" s="11" t="s">
        <v>34</v>
      </c>
      <c r="I853" s="1" t="s">
        <v>17</v>
      </c>
      <c r="J853" s="1">
        <v>213</v>
      </c>
      <c r="K853" s="1">
        <v>27</v>
      </c>
      <c r="L853" s="1" t="s">
        <v>18</v>
      </c>
      <c r="M853" s="1" t="s">
        <v>40</v>
      </c>
      <c r="N853" s="1" t="s">
        <v>36</v>
      </c>
      <c r="O853" s="1" t="s">
        <v>41</v>
      </c>
      <c r="P853" s="6">
        <v>45170</v>
      </c>
      <c r="Q853" s="10">
        <v>4.1666666666666664E-2</v>
      </c>
    </row>
    <row r="854" spans="1:17" x14ac:dyDescent="0.35">
      <c r="A854" s="1">
        <v>1853</v>
      </c>
      <c r="B854" s="1" t="s">
        <v>456</v>
      </c>
      <c r="C854" s="1" t="s">
        <v>167</v>
      </c>
      <c r="D854" s="6">
        <v>45174</v>
      </c>
      <c r="E854" s="9">
        <v>0.10069444444444445</v>
      </c>
      <c r="F854" s="11" t="s">
        <v>14</v>
      </c>
      <c r="G854" s="1" t="s">
        <v>39</v>
      </c>
      <c r="H854" s="11" t="s">
        <v>16</v>
      </c>
      <c r="I854" s="1" t="s">
        <v>24</v>
      </c>
      <c r="J854" s="1">
        <v>111</v>
      </c>
      <c r="K854" s="1">
        <v>4</v>
      </c>
      <c r="L854" s="1" t="s">
        <v>30</v>
      </c>
      <c r="M854" s="1" t="s">
        <v>19</v>
      </c>
      <c r="N854" s="1" t="s">
        <v>20</v>
      </c>
      <c r="O854" s="1" t="s">
        <v>37</v>
      </c>
      <c r="P854" s="6">
        <v>45170</v>
      </c>
      <c r="Q854" s="10">
        <v>0.49444444444444446</v>
      </c>
    </row>
    <row r="855" spans="1:17" x14ac:dyDescent="0.35">
      <c r="A855" s="1">
        <v>1854</v>
      </c>
      <c r="B855" s="1" t="s">
        <v>936</v>
      </c>
      <c r="C855" s="1" t="s">
        <v>156</v>
      </c>
      <c r="D855" s="6">
        <v>45171</v>
      </c>
      <c r="E855" s="9">
        <v>0.13263888888888889</v>
      </c>
      <c r="F855" s="11" t="s">
        <v>38</v>
      </c>
      <c r="G855" s="1" t="s">
        <v>120</v>
      </c>
      <c r="H855" s="11" t="s">
        <v>16</v>
      </c>
      <c r="I855" s="1" t="s">
        <v>29</v>
      </c>
      <c r="J855" s="1">
        <v>173</v>
      </c>
      <c r="K855" s="1">
        <v>29</v>
      </c>
      <c r="L855" s="1" t="s">
        <v>18</v>
      </c>
      <c r="M855" s="1" t="s">
        <v>26</v>
      </c>
      <c r="N855" s="1" t="s">
        <v>27</v>
      </c>
      <c r="O855" s="1" t="s">
        <v>37</v>
      </c>
      <c r="P855" s="6">
        <v>45170</v>
      </c>
      <c r="Q855" s="10">
        <v>0.13402777777777777</v>
      </c>
    </row>
    <row r="856" spans="1:17" x14ac:dyDescent="0.35">
      <c r="A856" s="1">
        <v>1855</v>
      </c>
      <c r="B856" s="1" t="s">
        <v>937</v>
      </c>
      <c r="C856" s="1" t="s">
        <v>156</v>
      </c>
      <c r="D856" s="6">
        <v>45177</v>
      </c>
      <c r="E856" s="9">
        <v>0.45833333333333331</v>
      </c>
      <c r="F856" s="11" t="s">
        <v>14</v>
      </c>
      <c r="G856" s="1" t="s">
        <v>66</v>
      </c>
      <c r="H856" s="11" t="s">
        <v>34</v>
      </c>
      <c r="I856" s="1" t="s">
        <v>29</v>
      </c>
      <c r="J856" s="1">
        <v>155</v>
      </c>
      <c r="K856" s="1">
        <v>20</v>
      </c>
      <c r="L856" s="1" t="s">
        <v>25</v>
      </c>
      <c r="M856" s="1" t="s">
        <v>43</v>
      </c>
      <c r="N856" s="1" t="s">
        <v>20</v>
      </c>
      <c r="O856" s="1" t="s">
        <v>37</v>
      </c>
      <c r="P856" s="6">
        <v>45170</v>
      </c>
      <c r="Q856" s="10">
        <v>0.12916666666666668</v>
      </c>
    </row>
    <row r="857" spans="1:17" x14ac:dyDescent="0.35">
      <c r="A857" s="1">
        <v>1856</v>
      </c>
      <c r="B857" s="1" t="s">
        <v>938</v>
      </c>
      <c r="C857" s="1" t="s">
        <v>159</v>
      </c>
      <c r="D857" s="6">
        <v>45173</v>
      </c>
      <c r="E857" s="9">
        <v>0.50555555555555554</v>
      </c>
      <c r="F857" s="11" t="s">
        <v>38</v>
      </c>
      <c r="G857" s="1" t="s">
        <v>70</v>
      </c>
      <c r="H857" s="11" t="s">
        <v>23</v>
      </c>
      <c r="I857" s="1" t="s">
        <v>47</v>
      </c>
      <c r="J857" s="1">
        <v>122</v>
      </c>
      <c r="K857" s="1">
        <v>5</v>
      </c>
      <c r="L857" s="1" t="s">
        <v>30</v>
      </c>
      <c r="M857" s="1" t="s">
        <v>43</v>
      </c>
      <c r="N857" s="1" t="s">
        <v>27</v>
      </c>
      <c r="O857" s="1" t="s">
        <v>37</v>
      </c>
      <c r="P857" s="6">
        <v>45170</v>
      </c>
      <c r="Q857" s="10">
        <v>0.53611111111111109</v>
      </c>
    </row>
    <row r="858" spans="1:17" x14ac:dyDescent="0.35">
      <c r="A858" s="1">
        <v>1857</v>
      </c>
      <c r="B858" s="1" t="s">
        <v>939</v>
      </c>
      <c r="C858" s="1" t="s">
        <v>150</v>
      </c>
      <c r="D858" s="6">
        <v>45171</v>
      </c>
      <c r="E858" s="9">
        <v>7.5694444444444439E-2</v>
      </c>
      <c r="F858" s="11" t="s">
        <v>14</v>
      </c>
      <c r="G858" s="1" t="s">
        <v>113</v>
      </c>
      <c r="H858" s="11" t="s">
        <v>23</v>
      </c>
      <c r="I858" s="1" t="s">
        <v>17</v>
      </c>
      <c r="J858" s="1">
        <v>141</v>
      </c>
      <c r="K858" s="1">
        <v>7</v>
      </c>
      <c r="L858" s="1" t="s">
        <v>30</v>
      </c>
      <c r="M858" s="1" t="s">
        <v>32</v>
      </c>
      <c r="N858" s="1" t="s">
        <v>36</v>
      </c>
      <c r="O858" s="1" t="s">
        <v>21</v>
      </c>
      <c r="P858" s="6">
        <v>45170</v>
      </c>
      <c r="Q858" s="10">
        <v>0.22013888888888888</v>
      </c>
    </row>
    <row r="859" spans="1:17" x14ac:dyDescent="0.35">
      <c r="A859" s="1">
        <v>1858</v>
      </c>
      <c r="B859" s="1" t="s">
        <v>940</v>
      </c>
      <c r="C859" s="1" t="s">
        <v>156</v>
      </c>
      <c r="D859" s="6">
        <v>45176</v>
      </c>
      <c r="E859" s="9">
        <v>0.50763888888888886</v>
      </c>
      <c r="F859" s="11" t="s">
        <v>14</v>
      </c>
      <c r="G859" s="1" t="s">
        <v>22</v>
      </c>
      <c r="H859" s="11" t="s">
        <v>23</v>
      </c>
      <c r="I859" s="1" t="s">
        <v>29</v>
      </c>
      <c r="J859" s="1">
        <v>153</v>
      </c>
      <c r="K859" s="1">
        <v>20</v>
      </c>
      <c r="L859" s="1" t="s">
        <v>25</v>
      </c>
      <c r="M859" s="1" t="s">
        <v>19</v>
      </c>
      <c r="N859" s="1" t="s">
        <v>27</v>
      </c>
      <c r="O859" s="1" t="s">
        <v>21</v>
      </c>
      <c r="P859" s="6">
        <v>45170</v>
      </c>
      <c r="Q859" s="10">
        <v>0.41388888888888886</v>
      </c>
    </row>
    <row r="860" spans="1:17" x14ac:dyDescent="0.35">
      <c r="A860" s="1">
        <v>1859</v>
      </c>
      <c r="B860" s="1" t="s">
        <v>750</v>
      </c>
      <c r="C860" s="1" t="s">
        <v>156</v>
      </c>
      <c r="D860" s="6">
        <v>45174</v>
      </c>
      <c r="E860" s="9">
        <v>0.41597222222222224</v>
      </c>
      <c r="F860" s="11" t="s">
        <v>38</v>
      </c>
      <c r="G860" s="1" t="s">
        <v>61</v>
      </c>
      <c r="H860" s="11" t="s">
        <v>34</v>
      </c>
      <c r="I860" s="1" t="s">
        <v>47</v>
      </c>
      <c r="J860" s="1">
        <v>215</v>
      </c>
      <c r="K860" s="1">
        <v>13</v>
      </c>
      <c r="L860" s="1" t="s">
        <v>18</v>
      </c>
      <c r="M860" s="1" t="s">
        <v>26</v>
      </c>
      <c r="N860" s="1" t="s">
        <v>20</v>
      </c>
      <c r="O860" s="1" t="s">
        <v>37</v>
      </c>
      <c r="P860" s="6">
        <v>45170</v>
      </c>
      <c r="Q860" s="10">
        <v>0.3972222222222222</v>
      </c>
    </row>
    <row r="861" spans="1:17" x14ac:dyDescent="0.35">
      <c r="A861" s="1">
        <v>1860</v>
      </c>
      <c r="B861" s="1" t="s">
        <v>941</v>
      </c>
      <c r="C861" s="1" t="s">
        <v>167</v>
      </c>
      <c r="D861" s="6">
        <v>45174</v>
      </c>
      <c r="E861" s="9">
        <v>0.36249999999999999</v>
      </c>
      <c r="F861" s="11" t="s">
        <v>14</v>
      </c>
      <c r="G861" s="1" t="s">
        <v>62</v>
      </c>
      <c r="H861" s="11" t="s">
        <v>23</v>
      </c>
      <c r="I861" s="1" t="s">
        <v>35</v>
      </c>
      <c r="J861" s="1">
        <v>222</v>
      </c>
      <c r="K861" s="1">
        <v>22</v>
      </c>
      <c r="L861" s="1" t="s">
        <v>25</v>
      </c>
      <c r="M861" s="1" t="s">
        <v>43</v>
      </c>
      <c r="N861" s="1" t="s">
        <v>27</v>
      </c>
      <c r="O861" s="1" t="s">
        <v>41</v>
      </c>
      <c r="P861" s="6">
        <v>45170</v>
      </c>
      <c r="Q861" s="10">
        <v>0.125</v>
      </c>
    </row>
    <row r="862" spans="1:17" x14ac:dyDescent="0.35">
      <c r="A862" s="1">
        <v>1861</v>
      </c>
      <c r="B862" s="1" t="s">
        <v>942</v>
      </c>
      <c r="C862" s="1" t="s">
        <v>167</v>
      </c>
      <c r="D862" s="6">
        <v>45173</v>
      </c>
      <c r="E862" s="9">
        <v>0.19236111111111112</v>
      </c>
      <c r="F862" s="11" t="s">
        <v>38</v>
      </c>
      <c r="G862" s="1" t="s">
        <v>137</v>
      </c>
      <c r="H862" s="11" t="s">
        <v>34</v>
      </c>
      <c r="I862" s="1" t="s">
        <v>47</v>
      </c>
      <c r="J862" s="1">
        <v>127</v>
      </c>
      <c r="K862" s="1">
        <v>7</v>
      </c>
      <c r="L862" s="1" t="s">
        <v>25</v>
      </c>
      <c r="M862" s="1" t="s">
        <v>32</v>
      </c>
      <c r="N862" s="1" t="s">
        <v>36</v>
      </c>
      <c r="O862" s="1" t="s">
        <v>41</v>
      </c>
      <c r="P862" s="6">
        <v>45170</v>
      </c>
      <c r="Q862" s="10">
        <v>0.375</v>
      </c>
    </row>
    <row r="863" spans="1:17" x14ac:dyDescent="0.35">
      <c r="A863" s="1">
        <v>1862</v>
      </c>
      <c r="B863" s="1" t="s">
        <v>943</v>
      </c>
      <c r="C863" s="1" t="s">
        <v>154</v>
      </c>
      <c r="D863" s="6">
        <v>45172</v>
      </c>
      <c r="E863" s="9">
        <v>0.49305555555555558</v>
      </c>
      <c r="F863" s="11" t="s">
        <v>14</v>
      </c>
      <c r="G863" s="1" t="s">
        <v>68</v>
      </c>
      <c r="H863" s="11" t="s">
        <v>16</v>
      </c>
      <c r="I863" s="1" t="s">
        <v>17</v>
      </c>
      <c r="J863" s="1">
        <v>128</v>
      </c>
      <c r="K863" s="1">
        <v>22</v>
      </c>
      <c r="L863" s="1" t="s">
        <v>30</v>
      </c>
      <c r="M863" s="1" t="s">
        <v>43</v>
      </c>
      <c r="N863" s="1" t="s">
        <v>20</v>
      </c>
      <c r="O863" s="1" t="s">
        <v>41</v>
      </c>
      <c r="P863" s="6">
        <v>45170</v>
      </c>
      <c r="Q863" s="10">
        <v>0.40208333333333335</v>
      </c>
    </row>
    <row r="864" spans="1:17" x14ac:dyDescent="0.35">
      <c r="A864" s="1">
        <v>1863</v>
      </c>
      <c r="B864" s="1" t="s">
        <v>213</v>
      </c>
      <c r="C864" s="1" t="s">
        <v>159</v>
      </c>
      <c r="D864" s="6">
        <v>45171</v>
      </c>
      <c r="E864" s="9">
        <v>0.11944444444444445</v>
      </c>
      <c r="F864" s="11" t="s">
        <v>14</v>
      </c>
      <c r="G864" s="1" t="s">
        <v>108</v>
      </c>
      <c r="H864" s="11" t="s">
        <v>34</v>
      </c>
      <c r="I864" s="1" t="s">
        <v>17</v>
      </c>
      <c r="J864" s="1">
        <v>108</v>
      </c>
      <c r="K864" s="1">
        <v>12</v>
      </c>
      <c r="L864" s="1" t="s">
        <v>30</v>
      </c>
      <c r="M864" s="1" t="s">
        <v>43</v>
      </c>
      <c r="N864" s="1" t="s">
        <v>27</v>
      </c>
      <c r="O864" s="1" t="s">
        <v>37</v>
      </c>
      <c r="P864" s="6">
        <v>45170</v>
      </c>
      <c r="Q864" s="10">
        <v>0.17291666666666666</v>
      </c>
    </row>
    <row r="865" spans="1:17" x14ac:dyDescent="0.35">
      <c r="A865" s="1">
        <v>1864</v>
      </c>
      <c r="B865" s="1" t="s">
        <v>944</v>
      </c>
      <c r="C865" s="1" t="s">
        <v>150</v>
      </c>
      <c r="D865" s="6">
        <v>45175</v>
      </c>
      <c r="E865" s="9">
        <v>0.53402777777777777</v>
      </c>
      <c r="F865" s="11" t="s">
        <v>14</v>
      </c>
      <c r="G865" s="1" t="s">
        <v>48</v>
      </c>
      <c r="H865" s="11" t="s">
        <v>34</v>
      </c>
      <c r="I865" s="1" t="s">
        <v>17</v>
      </c>
      <c r="J865" s="1">
        <v>96</v>
      </c>
      <c r="K865" s="1">
        <v>28</v>
      </c>
      <c r="L865" s="1" t="s">
        <v>30</v>
      </c>
      <c r="M865" s="1" t="s">
        <v>19</v>
      </c>
      <c r="N865" s="1" t="s">
        <v>27</v>
      </c>
      <c r="O865" s="1" t="s">
        <v>21</v>
      </c>
      <c r="P865" s="6">
        <v>45170</v>
      </c>
      <c r="Q865" s="10">
        <v>0.15</v>
      </c>
    </row>
    <row r="866" spans="1:17" x14ac:dyDescent="0.35">
      <c r="A866" s="1">
        <v>1865</v>
      </c>
      <c r="B866" s="1" t="s">
        <v>570</v>
      </c>
      <c r="C866" s="1" t="s">
        <v>154</v>
      </c>
      <c r="D866" s="6">
        <v>45170</v>
      </c>
      <c r="E866" s="9">
        <v>0.50902777777777775</v>
      </c>
      <c r="F866" s="11" t="s">
        <v>38</v>
      </c>
      <c r="G866" s="1" t="s">
        <v>136</v>
      </c>
      <c r="H866" s="11" t="s">
        <v>23</v>
      </c>
      <c r="I866" s="1" t="s">
        <v>29</v>
      </c>
      <c r="J866" s="1">
        <v>119</v>
      </c>
      <c r="K866" s="1">
        <v>26</v>
      </c>
      <c r="L866" s="1" t="s">
        <v>18</v>
      </c>
      <c r="M866" s="1" t="s">
        <v>32</v>
      </c>
      <c r="N866" s="1" t="s">
        <v>36</v>
      </c>
      <c r="O866" s="1" t="s">
        <v>21</v>
      </c>
      <c r="P866" s="6">
        <v>45170</v>
      </c>
      <c r="Q866" s="10">
        <v>0.51249999999999996</v>
      </c>
    </row>
    <row r="867" spans="1:17" x14ac:dyDescent="0.35">
      <c r="A867" s="1">
        <v>1866</v>
      </c>
      <c r="B867" s="1" t="s">
        <v>945</v>
      </c>
      <c r="C867" s="1" t="s">
        <v>167</v>
      </c>
      <c r="D867" s="6">
        <v>45176</v>
      </c>
      <c r="E867" s="9">
        <v>0.15</v>
      </c>
      <c r="F867" s="11" t="s">
        <v>38</v>
      </c>
      <c r="G867" s="1" t="s">
        <v>96</v>
      </c>
      <c r="H867" s="11" t="s">
        <v>34</v>
      </c>
      <c r="I867" s="1" t="s">
        <v>29</v>
      </c>
      <c r="J867" s="1">
        <v>157</v>
      </c>
      <c r="K867" s="1">
        <v>6</v>
      </c>
      <c r="L867" s="1" t="s">
        <v>25</v>
      </c>
      <c r="M867" s="1" t="s">
        <v>43</v>
      </c>
      <c r="N867" s="1" t="s">
        <v>36</v>
      </c>
      <c r="O867" s="1" t="s">
        <v>37</v>
      </c>
      <c r="P867" s="6">
        <v>45170</v>
      </c>
      <c r="Q867" s="10">
        <v>0.39513888888888887</v>
      </c>
    </row>
    <row r="868" spans="1:17" x14ac:dyDescent="0.35">
      <c r="A868" s="1">
        <v>1867</v>
      </c>
      <c r="B868" s="1" t="s">
        <v>946</v>
      </c>
      <c r="C868" s="1" t="s">
        <v>156</v>
      </c>
      <c r="D868" s="6">
        <v>45177</v>
      </c>
      <c r="E868" s="9">
        <v>0.48749999999999999</v>
      </c>
      <c r="F868" s="11" t="s">
        <v>38</v>
      </c>
      <c r="G868" s="1" t="s">
        <v>115</v>
      </c>
      <c r="H868" s="11" t="s">
        <v>34</v>
      </c>
      <c r="I868" s="1" t="s">
        <v>24</v>
      </c>
      <c r="J868" s="1">
        <v>186</v>
      </c>
      <c r="K868" s="1">
        <v>15</v>
      </c>
      <c r="L868" s="1" t="s">
        <v>18</v>
      </c>
      <c r="M868" s="1" t="s">
        <v>32</v>
      </c>
      <c r="N868" s="1" t="s">
        <v>20</v>
      </c>
      <c r="O868" s="1" t="s">
        <v>41</v>
      </c>
      <c r="P868" s="6">
        <v>45170</v>
      </c>
      <c r="Q868" s="10">
        <v>0.43194444444444446</v>
      </c>
    </row>
    <row r="869" spans="1:17" x14ac:dyDescent="0.35">
      <c r="A869" s="1">
        <v>1868</v>
      </c>
      <c r="B869" s="1" t="s">
        <v>947</v>
      </c>
      <c r="C869" s="1" t="s">
        <v>159</v>
      </c>
      <c r="D869" s="6">
        <v>45170</v>
      </c>
      <c r="E869" s="9">
        <v>0.46250000000000002</v>
      </c>
      <c r="F869" s="11" t="s">
        <v>38</v>
      </c>
      <c r="G869" s="1" t="s">
        <v>109</v>
      </c>
      <c r="H869" s="11" t="s">
        <v>23</v>
      </c>
      <c r="I869" s="1" t="s">
        <v>35</v>
      </c>
      <c r="J869" s="1">
        <v>115</v>
      </c>
      <c r="K869" s="1">
        <v>7</v>
      </c>
      <c r="L869" s="1" t="s">
        <v>25</v>
      </c>
      <c r="M869" s="1" t="s">
        <v>19</v>
      </c>
      <c r="N869" s="1" t="s">
        <v>36</v>
      </c>
      <c r="O869" s="1" t="s">
        <v>41</v>
      </c>
      <c r="P869" s="6">
        <v>45170</v>
      </c>
      <c r="Q869" s="10">
        <v>0.44722222222222224</v>
      </c>
    </row>
    <row r="870" spans="1:17" x14ac:dyDescent="0.35">
      <c r="A870" s="1">
        <v>1869</v>
      </c>
      <c r="B870" s="1" t="s">
        <v>948</v>
      </c>
      <c r="C870" s="1" t="s">
        <v>154</v>
      </c>
      <c r="D870" s="6">
        <v>45171</v>
      </c>
      <c r="E870" s="9">
        <v>0.35694444444444445</v>
      </c>
      <c r="F870" s="11" t="s">
        <v>14</v>
      </c>
      <c r="G870" s="1" t="s">
        <v>101</v>
      </c>
      <c r="H870" s="11" t="s">
        <v>34</v>
      </c>
      <c r="I870" s="1" t="s">
        <v>35</v>
      </c>
      <c r="J870" s="1">
        <v>146</v>
      </c>
      <c r="K870" s="1">
        <v>8</v>
      </c>
      <c r="L870" s="1" t="s">
        <v>25</v>
      </c>
      <c r="M870" s="1" t="s">
        <v>43</v>
      </c>
      <c r="N870" s="1" t="s">
        <v>27</v>
      </c>
      <c r="O870" s="1" t="s">
        <v>37</v>
      </c>
      <c r="P870" s="6">
        <v>45170</v>
      </c>
      <c r="Q870" s="10">
        <v>0.44861111111111113</v>
      </c>
    </row>
    <row r="871" spans="1:17" x14ac:dyDescent="0.35">
      <c r="A871" s="1">
        <v>1870</v>
      </c>
      <c r="B871" s="1" t="s">
        <v>949</v>
      </c>
      <c r="C871" s="1" t="s">
        <v>154</v>
      </c>
      <c r="D871" s="6">
        <v>45175</v>
      </c>
      <c r="E871" s="9">
        <v>0.14791666666666667</v>
      </c>
      <c r="F871" s="11" t="s">
        <v>38</v>
      </c>
      <c r="G871" s="1" t="s">
        <v>67</v>
      </c>
      <c r="H871" s="11" t="s">
        <v>23</v>
      </c>
      <c r="I871" s="1" t="s">
        <v>24</v>
      </c>
      <c r="J871" s="1">
        <v>119</v>
      </c>
      <c r="K871" s="1">
        <v>4</v>
      </c>
      <c r="L871" s="1" t="s">
        <v>18</v>
      </c>
      <c r="M871" s="1" t="s">
        <v>19</v>
      </c>
      <c r="N871" s="1" t="s">
        <v>20</v>
      </c>
      <c r="O871" s="1" t="s">
        <v>37</v>
      </c>
      <c r="P871" s="6">
        <v>45170</v>
      </c>
      <c r="Q871" s="10">
        <v>0.42916666666666664</v>
      </c>
    </row>
    <row r="872" spans="1:17" x14ac:dyDescent="0.35">
      <c r="A872" s="1">
        <v>1871</v>
      </c>
      <c r="B872" s="1" t="s">
        <v>950</v>
      </c>
      <c r="C872" s="1" t="s">
        <v>167</v>
      </c>
      <c r="D872" s="6">
        <v>45171</v>
      </c>
      <c r="E872" s="9">
        <v>0.42291666666666666</v>
      </c>
      <c r="F872" s="11" t="s">
        <v>38</v>
      </c>
      <c r="G872" s="1" t="s">
        <v>121</v>
      </c>
      <c r="H872" s="11" t="s">
        <v>23</v>
      </c>
      <c r="I872" s="1" t="s">
        <v>35</v>
      </c>
      <c r="J872" s="1">
        <v>202</v>
      </c>
      <c r="K872" s="1">
        <v>16</v>
      </c>
      <c r="L872" s="1" t="s">
        <v>30</v>
      </c>
      <c r="M872" s="1" t="s">
        <v>26</v>
      </c>
      <c r="N872" s="1" t="s">
        <v>36</v>
      </c>
      <c r="O872" s="1" t="s">
        <v>41</v>
      </c>
      <c r="P872" s="6">
        <v>45170</v>
      </c>
      <c r="Q872" s="10">
        <v>0.19930555555555557</v>
      </c>
    </row>
    <row r="873" spans="1:17" x14ac:dyDescent="0.35">
      <c r="A873" s="1">
        <v>1872</v>
      </c>
      <c r="B873" s="1" t="s">
        <v>291</v>
      </c>
      <c r="C873" s="1" t="s">
        <v>167</v>
      </c>
      <c r="D873" s="6">
        <v>45177</v>
      </c>
      <c r="E873" s="9">
        <v>0.39097222222222222</v>
      </c>
      <c r="F873" s="11" t="s">
        <v>38</v>
      </c>
      <c r="G873" s="1" t="s">
        <v>116</v>
      </c>
      <c r="H873" s="11" t="s">
        <v>16</v>
      </c>
      <c r="I873" s="1" t="s">
        <v>17</v>
      </c>
      <c r="J873" s="1">
        <v>184</v>
      </c>
      <c r="K873" s="1">
        <v>16</v>
      </c>
      <c r="L873" s="1" t="s">
        <v>30</v>
      </c>
      <c r="M873" s="1" t="s">
        <v>26</v>
      </c>
      <c r="N873" s="1" t="s">
        <v>20</v>
      </c>
      <c r="O873" s="1" t="s">
        <v>41</v>
      </c>
      <c r="P873" s="6">
        <v>45170</v>
      </c>
      <c r="Q873" s="10">
        <v>8.611111111111111E-2</v>
      </c>
    </row>
    <row r="874" spans="1:17" x14ac:dyDescent="0.35">
      <c r="A874" s="1">
        <v>1873</v>
      </c>
      <c r="B874" s="1" t="s">
        <v>951</v>
      </c>
      <c r="C874" s="1" t="s">
        <v>167</v>
      </c>
      <c r="D874" s="6">
        <v>45174</v>
      </c>
      <c r="E874" s="9">
        <v>0.4152777777777778</v>
      </c>
      <c r="F874" s="11" t="s">
        <v>38</v>
      </c>
      <c r="G874" s="1" t="s">
        <v>79</v>
      </c>
      <c r="H874" s="11" t="s">
        <v>34</v>
      </c>
      <c r="I874" s="1" t="s">
        <v>47</v>
      </c>
      <c r="J874" s="1">
        <v>125</v>
      </c>
      <c r="K874" s="1">
        <v>21</v>
      </c>
      <c r="L874" s="1" t="s">
        <v>18</v>
      </c>
      <c r="M874" s="1" t="s">
        <v>19</v>
      </c>
      <c r="N874" s="1" t="s">
        <v>20</v>
      </c>
      <c r="O874" s="1" t="s">
        <v>21</v>
      </c>
      <c r="P874" s="6">
        <v>45170</v>
      </c>
      <c r="Q874" s="10">
        <v>0.19027777777777777</v>
      </c>
    </row>
    <row r="875" spans="1:17" x14ac:dyDescent="0.35">
      <c r="A875" s="1">
        <v>1874</v>
      </c>
      <c r="B875" s="1" t="s">
        <v>952</v>
      </c>
      <c r="C875" s="1" t="s">
        <v>156</v>
      </c>
      <c r="D875" s="6">
        <v>45173</v>
      </c>
      <c r="E875" s="9">
        <v>4.8611111111111112E-2</v>
      </c>
      <c r="F875" s="11" t="s">
        <v>38</v>
      </c>
      <c r="G875" s="1" t="s">
        <v>133</v>
      </c>
      <c r="H875" s="11" t="s">
        <v>23</v>
      </c>
      <c r="I875" s="1" t="s">
        <v>47</v>
      </c>
      <c r="J875" s="1">
        <v>227</v>
      </c>
      <c r="K875" s="1">
        <v>28</v>
      </c>
      <c r="L875" s="1" t="s">
        <v>25</v>
      </c>
      <c r="M875" s="1" t="s">
        <v>26</v>
      </c>
      <c r="N875" s="1" t="s">
        <v>36</v>
      </c>
      <c r="O875" s="1" t="s">
        <v>21</v>
      </c>
      <c r="P875" s="6">
        <v>45170</v>
      </c>
      <c r="Q875" s="10">
        <v>0.50138888888888888</v>
      </c>
    </row>
    <row r="876" spans="1:17" x14ac:dyDescent="0.35">
      <c r="A876" s="1">
        <v>1875</v>
      </c>
      <c r="B876" s="1" t="s">
        <v>953</v>
      </c>
      <c r="C876" s="1" t="s">
        <v>167</v>
      </c>
      <c r="D876" s="6">
        <v>45174</v>
      </c>
      <c r="E876" s="9">
        <v>7.7777777777777779E-2</v>
      </c>
      <c r="F876" s="11" t="s">
        <v>38</v>
      </c>
      <c r="G876" s="1" t="s">
        <v>71</v>
      </c>
      <c r="H876" s="11" t="s">
        <v>34</v>
      </c>
      <c r="I876" s="1" t="s">
        <v>24</v>
      </c>
      <c r="J876" s="1">
        <v>188</v>
      </c>
      <c r="K876" s="1">
        <v>8</v>
      </c>
      <c r="L876" s="1" t="s">
        <v>25</v>
      </c>
      <c r="M876" s="1" t="s">
        <v>32</v>
      </c>
      <c r="N876" s="1" t="s">
        <v>20</v>
      </c>
      <c r="O876" s="1" t="s">
        <v>41</v>
      </c>
      <c r="P876" s="6">
        <v>45170</v>
      </c>
      <c r="Q876" s="10">
        <v>0.50486111111111109</v>
      </c>
    </row>
    <row r="877" spans="1:17" x14ac:dyDescent="0.35">
      <c r="A877" s="1">
        <v>1876</v>
      </c>
      <c r="B877" s="1" t="s">
        <v>339</v>
      </c>
      <c r="C877" s="1" t="s">
        <v>154</v>
      </c>
      <c r="D877" s="6">
        <v>45177</v>
      </c>
      <c r="E877" s="9">
        <v>0.43541666666666667</v>
      </c>
      <c r="F877" s="11" t="s">
        <v>38</v>
      </c>
      <c r="G877" s="1" t="s">
        <v>108</v>
      </c>
      <c r="H877" s="11" t="s">
        <v>23</v>
      </c>
      <c r="I877" s="1" t="s">
        <v>29</v>
      </c>
      <c r="J877" s="1">
        <v>192</v>
      </c>
      <c r="K877" s="1">
        <v>15</v>
      </c>
      <c r="L877" s="1" t="s">
        <v>18</v>
      </c>
      <c r="M877" s="1" t="s">
        <v>43</v>
      </c>
      <c r="N877" s="1" t="s">
        <v>36</v>
      </c>
      <c r="O877" s="1" t="s">
        <v>37</v>
      </c>
      <c r="P877" s="6">
        <v>45170</v>
      </c>
      <c r="Q877" s="10">
        <v>0.19791666666666666</v>
      </c>
    </row>
    <row r="878" spans="1:17" x14ac:dyDescent="0.35">
      <c r="A878" s="1">
        <v>1877</v>
      </c>
      <c r="B878" s="1" t="s">
        <v>954</v>
      </c>
      <c r="C878" s="1" t="s">
        <v>156</v>
      </c>
      <c r="D878" s="6">
        <v>45177</v>
      </c>
      <c r="E878" s="9">
        <v>0.51180555555555551</v>
      </c>
      <c r="F878" s="11" t="s">
        <v>38</v>
      </c>
      <c r="G878" s="1" t="s">
        <v>107</v>
      </c>
      <c r="H878" s="11" t="s">
        <v>23</v>
      </c>
      <c r="I878" s="1" t="s">
        <v>24</v>
      </c>
      <c r="J878" s="1">
        <v>219</v>
      </c>
      <c r="K878" s="1">
        <v>12</v>
      </c>
      <c r="L878" s="1" t="s">
        <v>18</v>
      </c>
      <c r="M878" s="1" t="s">
        <v>32</v>
      </c>
      <c r="N878" s="1" t="s">
        <v>27</v>
      </c>
      <c r="O878" s="1" t="s">
        <v>37</v>
      </c>
      <c r="P878" s="6">
        <v>45170</v>
      </c>
      <c r="Q878" s="10">
        <v>0.40069444444444446</v>
      </c>
    </row>
    <row r="879" spans="1:17" x14ac:dyDescent="0.35">
      <c r="A879" s="1">
        <v>1878</v>
      </c>
      <c r="B879" s="1" t="s">
        <v>955</v>
      </c>
      <c r="C879" s="1" t="s">
        <v>156</v>
      </c>
      <c r="D879" s="6">
        <v>45177</v>
      </c>
      <c r="E879" s="9">
        <v>0.33819444444444446</v>
      </c>
      <c r="F879" s="11" t="s">
        <v>38</v>
      </c>
      <c r="G879" s="1" t="s">
        <v>77</v>
      </c>
      <c r="H879" s="11" t="s">
        <v>23</v>
      </c>
      <c r="I879" s="1" t="s">
        <v>35</v>
      </c>
      <c r="J879" s="1">
        <v>173</v>
      </c>
      <c r="K879" s="1">
        <v>10</v>
      </c>
      <c r="L879" s="1" t="s">
        <v>30</v>
      </c>
      <c r="M879" s="1" t="s">
        <v>32</v>
      </c>
      <c r="N879" s="1" t="s">
        <v>20</v>
      </c>
      <c r="O879" s="1" t="s">
        <v>41</v>
      </c>
      <c r="P879" s="6">
        <v>45170</v>
      </c>
      <c r="Q879" s="10">
        <v>0.41111111111111109</v>
      </c>
    </row>
    <row r="880" spans="1:17" x14ac:dyDescent="0.35">
      <c r="A880" s="1">
        <v>1879</v>
      </c>
      <c r="B880" s="1" t="s">
        <v>956</v>
      </c>
      <c r="C880" s="1" t="s">
        <v>154</v>
      </c>
      <c r="D880" s="6">
        <v>45172</v>
      </c>
      <c r="E880" s="9">
        <v>0.48680555555555555</v>
      </c>
      <c r="F880" s="11" t="s">
        <v>14</v>
      </c>
      <c r="G880" s="1" t="s">
        <v>39</v>
      </c>
      <c r="H880" s="11" t="s">
        <v>16</v>
      </c>
      <c r="I880" s="1" t="s">
        <v>17</v>
      </c>
      <c r="J880" s="1">
        <v>176</v>
      </c>
      <c r="K880" s="1">
        <v>28</v>
      </c>
      <c r="L880" s="1" t="s">
        <v>30</v>
      </c>
      <c r="M880" s="1" t="s">
        <v>40</v>
      </c>
      <c r="N880" s="1" t="s">
        <v>27</v>
      </c>
      <c r="O880" s="1" t="s">
        <v>37</v>
      </c>
      <c r="P880" s="6">
        <v>45170</v>
      </c>
      <c r="Q880" s="10">
        <v>0.50277777777777777</v>
      </c>
    </row>
    <row r="881" spans="1:17" x14ac:dyDescent="0.35">
      <c r="A881" s="1">
        <v>1880</v>
      </c>
      <c r="B881" s="1" t="s">
        <v>957</v>
      </c>
      <c r="C881" s="1" t="s">
        <v>156</v>
      </c>
      <c r="D881" s="6">
        <v>45176</v>
      </c>
      <c r="E881" s="9">
        <v>0.36388888888888887</v>
      </c>
      <c r="F881" s="11" t="s">
        <v>38</v>
      </c>
      <c r="G881" s="1" t="s">
        <v>54</v>
      </c>
      <c r="H881" s="11" t="s">
        <v>16</v>
      </c>
      <c r="I881" s="1" t="s">
        <v>29</v>
      </c>
      <c r="J881" s="1">
        <v>167</v>
      </c>
      <c r="K881" s="1">
        <v>4</v>
      </c>
      <c r="L881" s="1" t="s">
        <v>25</v>
      </c>
      <c r="M881" s="1" t="s">
        <v>19</v>
      </c>
      <c r="N881" s="1" t="s">
        <v>36</v>
      </c>
      <c r="O881" s="1" t="s">
        <v>37</v>
      </c>
      <c r="P881" s="6">
        <v>45170</v>
      </c>
      <c r="Q881" s="10">
        <v>0.40694444444444444</v>
      </c>
    </row>
    <row r="882" spans="1:17" x14ac:dyDescent="0.35">
      <c r="A882" s="1">
        <v>1881</v>
      </c>
      <c r="B882" s="1" t="s">
        <v>958</v>
      </c>
      <c r="C882" s="1" t="s">
        <v>154</v>
      </c>
      <c r="D882" s="6">
        <v>45172</v>
      </c>
      <c r="E882" s="9">
        <v>8.0555555555555561E-2</v>
      </c>
      <c r="F882" s="11" t="s">
        <v>14</v>
      </c>
      <c r="G882" s="1" t="s">
        <v>79</v>
      </c>
      <c r="H882" s="11" t="s">
        <v>23</v>
      </c>
      <c r="I882" s="1" t="s">
        <v>24</v>
      </c>
      <c r="J882" s="1">
        <v>228</v>
      </c>
      <c r="K882" s="1">
        <v>13</v>
      </c>
      <c r="L882" s="1" t="s">
        <v>25</v>
      </c>
      <c r="M882" s="1" t="s">
        <v>19</v>
      </c>
      <c r="N882" s="1" t="s">
        <v>27</v>
      </c>
      <c r="O882" s="1" t="s">
        <v>41</v>
      </c>
      <c r="P882" s="6">
        <v>45170</v>
      </c>
      <c r="Q882" s="10">
        <v>6.3888888888888884E-2</v>
      </c>
    </row>
    <row r="883" spans="1:17" x14ac:dyDescent="0.35">
      <c r="A883" s="1">
        <v>1882</v>
      </c>
      <c r="B883" s="1" t="s">
        <v>959</v>
      </c>
      <c r="C883" s="1" t="s">
        <v>167</v>
      </c>
      <c r="D883" s="6">
        <v>45177</v>
      </c>
      <c r="E883" s="9">
        <v>0.49791666666666667</v>
      </c>
      <c r="F883" s="11" t="s">
        <v>38</v>
      </c>
      <c r="G883" s="1" t="s">
        <v>46</v>
      </c>
      <c r="H883" s="11" t="s">
        <v>16</v>
      </c>
      <c r="I883" s="1" t="s">
        <v>17</v>
      </c>
      <c r="J883" s="1">
        <v>228</v>
      </c>
      <c r="K883" s="1">
        <v>13</v>
      </c>
      <c r="L883" s="1" t="s">
        <v>18</v>
      </c>
      <c r="M883" s="1" t="s">
        <v>19</v>
      </c>
      <c r="N883" s="1" t="s">
        <v>27</v>
      </c>
      <c r="O883" s="1" t="s">
        <v>37</v>
      </c>
      <c r="P883" s="6">
        <v>45170</v>
      </c>
      <c r="Q883" s="10">
        <v>0.17222222222222222</v>
      </c>
    </row>
    <row r="884" spans="1:17" x14ac:dyDescent="0.35">
      <c r="A884" s="1">
        <v>1883</v>
      </c>
      <c r="B884" s="1" t="s">
        <v>960</v>
      </c>
      <c r="C884" s="1" t="s">
        <v>150</v>
      </c>
      <c r="D884" s="6">
        <v>45172</v>
      </c>
      <c r="E884" s="9">
        <v>0.14444444444444443</v>
      </c>
      <c r="F884" s="11" t="s">
        <v>38</v>
      </c>
      <c r="G884" s="1" t="s">
        <v>69</v>
      </c>
      <c r="H884" s="11" t="s">
        <v>16</v>
      </c>
      <c r="I884" s="1" t="s">
        <v>29</v>
      </c>
      <c r="J884" s="1">
        <v>74</v>
      </c>
      <c r="K884" s="1">
        <v>24</v>
      </c>
      <c r="L884" s="1" t="s">
        <v>30</v>
      </c>
      <c r="M884" s="1" t="s">
        <v>40</v>
      </c>
      <c r="N884" s="1" t="s">
        <v>36</v>
      </c>
      <c r="O884" s="1" t="s">
        <v>41</v>
      </c>
      <c r="P884" s="6">
        <v>45170</v>
      </c>
      <c r="Q884" s="10">
        <v>0.47916666666666669</v>
      </c>
    </row>
    <row r="885" spans="1:17" x14ac:dyDescent="0.35">
      <c r="A885" s="1">
        <v>1884</v>
      </c>
      <c r="B885" s="1" t="s">
        <v>961</v>
      </c>
      <c r="C885" s="1" t="s">
        <v>159</v>
      </c>
      <c r="D885" s="6">
        <v>45175</v>
      </c>
      <c r="E885" s="9">
        <v>0.10069444444444445</v>
      </c>
      <c r="F885" s="11" t="s">
        <v>14</v>
      </c>
      <c r="G885" s="1" t="s">
        <v>129</v>
      </c>
      <c r="H885" s="11" t="s">
        <v>16</v>
      </c>
      <c r="I885" s="1" t="s">
        <v>29</v>
      </c>
      <c r="J885" s="1">
        <v>209</v>
      </c>
      <c r="K885" s="1">
        <v>8</v>
      </c>
      <c r="L885" s="1" t="s">
        <v>18</v>
      </c>
      <c r="M885" s="1" t="s">
        <v>43</v>
      </c>
      <c r="N885" s="1" t="s">
        <v>27</v>
      </c>
      <c r="O885" s="1" t="s">
        <v>41</v>
      </c>
      <c r="P885" s="6">
        <v>45170</v>
      </c>
      <c r="Q885" s="10">
        <v>0.19791666666666666</v>
      </c>
    </row>
    <row r="886" spans="1:17" x14ac:dyDescent="0.35">
      <c r="A886" s="1">
        <v>1885</v>
      </c>
      <c r="B886" s="1" t="s">
        <v>962</v>
      </c>
      <c r="C886" s="1" t="s">
        <v>150</v>
      </c>
      <c r="D886" s="6">
        <v>45173</v>
      </c>
      <c r="E886" s="9">
        <v>9.166666666666666E-2</v>
      </c>
      <c r="F886" s="11" t="s">
        <v>38</v>
      </c>
      <c r="G886" s="1" t="s">
        <v>28</v>
      </c>
      <c r="H886" s="11" t="s">
        <v>34</v>
      </c>
      <c r="I886" s="1" t="s">
        <v>24</v>
      </c>
      <c r="J886" s="1">
        <v>232</v>
      </c>
      <c r="K886" s="1">
        <v>29</v>
      </c>
      <c r="L886" s="1" t="s">
        <v>18</v>
      </c>
      <c r="M886" s="1" t="s">
        <v>19</v>
      </c>
      <c r="N886" s="1" t="s">
        <v>20</v>
      </c>
      <c r="O886" s="1" t="s">
        <v>21</v>
      </c>
      <c r="P886" s="6">
        <v>45170</v>
      </c>
      <c r="Q886" s="10">
        <v>0.40902777777777777</v>
      </c>
    </row>
    <row r="887" spans="1:17" x14ac:dyDescent="0.35">
      <c r="A887" s="1">
        <v>1886</v>
      </c>
      <c r="B887" s="1" t="s">
        <v>963</v>
      </c>
      <c r="C887" s="1" t="s">
        <v>156</v>
      </c>
      <c r="D887" s="6">
        <v>45171</v>
      </c>
      <c r="E887" s="9">
        <v>0.125</v>
      </c>
      <c r="F887" s="11" t="s">
        <v>38</v>
      </c>
      <c r="G887" s="1" t="s">
        <v>93</v>
      </c>
      <c r="H887" s="11" t="s">
        <v>16</v>
      </c>
      <c r="I887" s="1" t="s">
        <v>29</v>
      </c>
      <c r="J887" s="1">
        <v>71</v>
      </c>
      <c r="K887" s="1">
        <v>25</v>
      </c>
      <c r="L887" s="1" t="s">
        <v>25</v>
      </c>
      <c r="M887" s="1" t="s">
        <v>43</v>
      </c>
      <c r="N887" s="1" t="s">
        <v>20</v>
      </c>
      <c r="O887" s="1" t="s">
        <v>21</v>
      </c>
      <c r="P887" s="6">
        <v>45170</v>
      </c>
      <c r="Q887" s="10">
        <v>0.10069444444444445</v>
      </c>
    </row>
    <row r="888" spans="1:17" x14ac:dyDescent="0.35">
      <c r="A888" s="1">
        <v>1887</v>
      </c>
      <c r="B888" s="1" t="s">
        <v>369</v>
      </c>
      <c r="C888" s="1" t="s">
        <v>167</v>
      </c>
      <c r="D888" s="6">
        <v>45170</v>
      </c>
      <c r="E888" s="9">
        <v>0.54027777777777775</v>
      </c>
      <c r="F888" s="11" t="s">
        <v>14</v>
      </c>
      <c r="G888" s="1" t="s">
        <v>89</v>
      </c>
      <c r="H888" s="11" t="s">
        <v>23</v>
      </c>
      <c r="I888" s="1" t="s">
        <v>29</v>
      </c>
      <c r="J888" s="1">
        <v>123</v>
      </c>
      <c r="K888" s="1">
        <v>19</v>
      </c>
      <c r="L888" s="1" t="s">
        <v>25</v>
      </c>
      <c r="M888" s="1" t="s">
        <v>19</v>
      </c>
      <c r="N888" s="1" t="s">
        <v>27</v>
      </c>
      <c r="O888" s="1" t="s">
        <v>41</v>
      </c>
      <c r="P888" s="6">
        <v>45170</v>
      </c>
      <c r="Q888" s="10">
        <v>8.7499999999999994E-2</v>
      </c>
    </row>
    <row r="889" spans="1:17" x14ac:dyDescent="0.35">
      <c r="A889" s="1">
        <v>1888</v>
      </c>
      <c r="B889" s="1" t="s">
        <v>964</v>
      </c>
      <c r="C889" s="1" t="s">
        <v>150</v>
      </c>
      <c r="D889" s="6">
        <v>45175</v>
      </c>
      <c r="E889" s="9">
        <v>0.37430555555555556</v>
      </c>
      <c r="F889" s="11" t="s">
        <v>14</v>
      </c>
      <c r="G889" s="1" t="s">
        <v>124</v>
      </c>
      <c r="H889" s="11" t="s">
        <v>16</v>
      </c>
      <c r="I889" s="1" t="s">
        <v>47</v>
      </c>
      <c r="J889" s="1">
        <v>222</v>
      </c>
      <c r="K889" s="1">
        <v>27</v>
      </c>
      <c r="L889" s="1" t="s">
        <v>18</v>
      </c>
      <c r="M889" s="1" t="s">
        <v>43</v>
      </c>
      <c r="N889" s="1" t="s">
        <v>27</v>
      </c>
      <c r="O889" s="1" t="s">
        <v>37</v>
      </c>
      <c r="P889" s="6">
        <v>45170</v>
      </c>
      <c r="Q889" s="10">
        <v>0.39305555555555555</v>
      </c>
    </row>
    <row r="890" spans="1:17" x14ac:dyDescent="0.35">
      <c r="A890" s="1">
        <v>1889</v>
      </c>
      <c r="B890" s="1" t="s">
        <v>193</v>
      </c>
      <c r="C890" s="1" t="s">
        <v>150</v>
      </c>
      <c r="D890" s="6">
        <v>45177</v>
      </c>
      <c r="E890" s="9">
        <v>0.45277777777777778</v>
      </c>
      <c r="F890" s="11" t="s">
        <v>38</v>
      </c>
      <c r="G890" s="1" t="s">
        <v>109</v>
      </c>
      <c r="H890" s="11" t="s">
        <v>16</v>
      </c>
      <c r="I890" s="1" t="s">
        <v>47</v>
      </c>
      <c r="J890" s="1">
        <v>91</v>
      </c>
      <c r="K890" s="1">
        <v>28</v>
      </c>
      <c r="L890" s="1" t="s">
        <v>30</v>
      </c>
      <c r="M890" s="1" t="s">
        <v>32</v>
      </c>
      <c r="N890" s="1" t="s">
        <v>20</v>
      </c>
      <c r="O890" s="1" t="s">
        <v>21</v>
      </c>
      <c r="P890" s="6">
        <v>45170</v>
      </c>
      <c r="Q890" s="10">
        <v>0.15833333333333333</v>
      </c>
    </row>
    <row r="891" spans="1:17" x14ac:dyDescent="0.35">
      <c r="A891" s="1">
        <v>1890</v>
      </c>
      <c r="B891" s="1" t="s">
        <v>965</v>
      </c>
      <c r="C891" s="1" t="s">
        <v>159</v>
      </c>
      <c r="D891" s="6">
        <v>45170</v>
      </c>
      <c r="E891" s="9">
        <v>0.16944444444444445</v>
      </c>
      <c r="F891" s="11" t="s">
        <v>14</v>
      </c>
      <c r="G891" s="1" t="s">
        <v>85</v>
      </c>
      <c r="H891" s="11" t="s">
        <v>34</v>
      </c>
      <c r="I891" s="1" t="s">
        <v>24</v>
      </c>
      <c r="J891" s="1">
        <v>180</v>
      </c>
      <c r="K891" s="1">
        <v>7</v>
      </c>
      <c r="L891" s="1" t="s">
        <v>25</v>
      </c>
      <c r="M891" s="1" t="s">
        <v>32</v>
      </c>
      <c r="N891" s="1" t="s">
        <v>20</v>
      </c>
      <c r="O891" s="1" t="s">
        <v>41</v>
      </c>
      <c r="P891" s="6">
        <v>45170</v>
      </c>
      <c r="Q891" s="10">
        <v>0.37986111111111109</v>
      </c>
    </row>
    <row r="892" spans="1:17" x14ac:dyDescent="0.35">
      <c r="A892" s="1">
        <v>1891</v>
      </c>
      <c r="B892" s="1" t="s">
        <v>746</v>
      </c>
      <c r="C892" s="1" t="s">
        <v>150</v>
      </c>
      <c r="D892" s="6">
        <v>45170</v>
      </c>
      <c r="E892" s="9">
        <v>5.5555555555555552E-2</v>
      </c>
      <c r="F892" s="11" t="s">
        <v>14</v>
      </c>
      <c r="G892" s="1" t="s">
        <v>127</v>
      </c>
      <c r="H892" s="11" t="s">
        <v>16</v>
      </c>
      <c r="I892" s="1" t="s">
        <v>24</v>
      </c>
      <c r="J892" s="1">
        <v>232</v>
      </c>
      <c r="K892" s="1">
        <v>23</v>
      </c>
      <c r="L892" s="1" t="s">
        <v>30</v>
      </c>
      <c r="M892" s="1" t="s">
        <v>40</v>
      </c>
      <c r="N892" s="1" t="s">
        <v>20</v>
      </c>
      <c r="O892" s="1" t="s">
        <v>37</v>
      </c>
      <c r="P892" s="6">
        <v>45170</v>
      </c>
      <c r="Q892" s="10">
        <v>0.2048611111111111</v>
      </c>
    </row>
    <row r="893" spans="1:17" x14ac:dyDescent="0.35">
      <c r="A893" s="1">
        <v>1892</v>
      </c>
      <c r="B893" s="1" t="s">
        <v>658</v>
      </c>
      <c r="C893" s="1" t="s">
        <v>154</v>
      </c>
      <c r="D893" s="6">
        <v>45172</v>
      </c>
      <c r="E893" s="9">
        <v>0.33402777777777776</v>
      </c>
      <c r="F893" s="11" t="s">
        <v>14</v>
      </c>
      <c r="G893" s="1" t="s">
        <v>15</v>
      </c>
      <c r="H893" s="11" t="s">
        <v>34</v>
      </c>
      <c r="I893" s="1" t="s">
        <v>29</v>
      </c>
      <c r="J893" s="1">
        <v>64</v>
      </c>
      <c r="K893" s="1">
        <v>18</v>
      </c>
      <c r="L893" s="1" t="s">
        <v>30</v>
      </c>
      <c r="M893" s="1" t="s">
        <v>40</v>
      </c>
      <c r="N893" s="1" t="s">
        <v>20</v>
      </c>
      <c r="O893" s="1" t="s">
        <v>21</v>
      </c>
      <c r="P893" s="6">
        <v>45170</v>
      </c>
      <c r="Q893" s="10">
        <v>0.4152777777777778</v>
      </c>
    </row>
    <row r="894" spans="1:17" x14ac:dyDescent="0.35">
      <c r="A894" s="1">
        <v>1893</v>
      </c>
      <c r="B894" s="1" t="s">
        <v>966</v>
      </c>
      <c r="C894" s="1" t="s">
        <v>167</v>
      </c>
      <c r="D894" s="6">
        <v>45172</v>
      </c>
      <c r="E894" s="9">
        <v>0.16250000000000001</v>
      </c>
      <c r="F894" s="11" t="s">
        <v>14</v>
      </c>
      <c r="G894" s="1" t="s">
        <v>76</v>
      </c>
      <c r="H894" s="11" t="s">
        <v>23</v>
      </c>
      <c r="I894" s="1" t="s">
        <v>47</v>
      </c>
      <c r="J894" s="1">
        <v>164</v>
      </c>
      <c r="K894" s="1">
        <v>10</v>
      </c>
      <c r="L894" s="1" t="s">
        <v>18</v>
      </c>
      <c r="M894" s="1" t="s">
        <v>40</v>
      </c>
      <c r="N894" s="1" t="s">
        <v>27</v>
      </c>
      <c r="O894" s="1" t="s">
        <v>37</v>
      </c>
      <c r="P894" s="6">
        <v>45170</v>
      </c>
      <c r="Q894" s="10">
        <v>0.53125</v>
      </c>
    </row>
    <row r="895" spans="1:17" x14ac:dyDescent="0.35">
      <c r="A895" s="1">
        <v>1894</v>
      </c>
      <c r="B895" s="1" t="s">
        <v>458</v>
      </c>
      <c r="C895" s="1" t="s">
        <v>150</v>
      </c>
      <c r="D895" s="6">
        <v>45174</v>
      </c>
      <c r="E895" s="9">
        <v>0.41944444444444445</v>
      </c>
      <c r="F895" s="11" t="s">
        <v>38</v>
      </c>
      <c r="G895" s="1" t="s">
        <v>126</v>
      </c>
      <c r="H895" s="11" t="s">
        <v>34</v>
      </c>
      <c r="I895" s="1" t="s">
        <v>17</v>
      </c>
      <c r="J895" s="1">
        <v>107</v>
      </c>
      <c r="K895" s="1">
        <v>7</v>
      </c>
      <c r="L895" s="1" t="s">
        <v>18</v>
      </c>
      <c r="M895" s="1" t="s">
        <v>26</v>
      </c>
      <c r="N895" s="1" t="s">
        <v>36</v>
      </c>
      <c r="O895" s="1" t="s">
        <v>41</v>
      </c>
      <c r="P895" s="6">
        <v>45170</v>
      </c>
      <c r="Q895" s="10">
        <v>7.8472222222222221E-2</v>
      </c>
    </row>
    <row r="896" spans="1:17" x14ac:dyDescent="0.35">
      <c r="A896" s="1">
        <v>1895</v>
      </c>
      <c r="B896" s="1" t="s">
        <v>967</v>
      </c>
      <c r="C896" s="1" t="s">
        <v>154</v>
      </c>
      <c r="D896" s="6">
        <v>45177</v>
      </c>
      <c r="E896" s="9">
        <v>0.43055555555555558</v>
      </c>
      <c r="F896" s="11" t="s">
        <v>38</v>
      </c>
      <c r="G896" s="1" t="s">
        <v>128</v>
      </c>
      <c r="H896" s="11" t="s">
        <v>16</v>
      </c>
      <c r="I896" s="1" t="s">
        <v>24</v>
      </c>
      <c r="J896" s="1">
        <v>181</v>
      </c>
      <c r="K896" s="1">
        <v>11</v>
      </c>
      <c r="L896" s="1" t="s">
        <v>18</v>
      </c>
      <c r="M896" s="1" t="s">
        <v>19</v>
      </c>
      <c r="N896" s="1" t="s">
        <v>20</v>
      </c>
      <c r="O896" s="1" t="s">
        <v>21</v>
      </c>
      <c r="P896" s="6">
        <v>45170</v>
      </c>
      <c r="Q896" s="10">
        <v>6.5277777777777782E-2</v>
      </c>
    </row>
    <row r="897" spans="1:17" x14ac:dyDescent="0.35">
      <c r="A897" s="1">
        <v>1896</v>
      </c>
      <c r="B897" s="1" t="s">
        <v>968</v>
      </c>
      <c r="C897" s="1" t="s">
        <v>154</v>
      </c>
      <c r="D897" s="6">
        <v>45176</v>
      </c>
      <c r="E897" s="9">
        <v>0.46319444444444446</v>
      </c>
      <c r="F897" s="11" t="s">
        <v>38</v>
      </c>
      <c r="G897" s="1" t="s">
        <v>123</v>
      </c>
      <c r="H897" s="11" t="s">
        <v>34</v>
      </c>
      <c r="I897" s="1" t="s">
        <v>29</v>
      </c>
      <c r="J897" s="1">
        <v>72</v>
      </c>
      <c r="K897" s="1">
        <v>22</v>
      </c>
      <c r="L897" s="1" t="s">
        <v>25</v>
      </c>
      <c r="M897" s="1" t="s">
        <v>19</v>
      </c>
      <c r="N897" s="1" t="s">
        <v>20</v>
      </c>
      <c r="O897" s="1" t="s">
        <v>41</v>
      </c>
      <c r="P897" s="6">
        <v>45170</v>
      </c>
      <c r="Q897" s="10">
        <v>0.41666666666666669</v>
      </c>
    </row>
    <row r="898" spans="1:17" x14ac:dyDescent="0.35">
      <c r="A898" s="1">
        <v>1897</v>
      </c>
      <c r="B898" s="1" t="s">
        <v>969</v>
      </c>
      <c r="C898" s="1" t="s">
        <v>150</v>
      </c>
      <c r="D898" s="6">
        <v>45174</v>
      </c>
      <c r="E898" s="9">
        <v>0.35972222222222222</v>
      </c>
      <c r="F898" s="11" t="s">
        <v>38</v>
      </c>
      <c r="G898" s="1" t="s">
        <v>48</v>
      </c>
      <c r="H898" s="11" t="s">
        <v>23</v>
      </c>
      <c r="I898" s="1" t="s">
        <v>47</v>
      </c>
      <c r="J898" s="1">
        <v>183</v>
      </c>
      <c r="K898" s="1">
        <v>6</v>
      </c>
      <c r="L898" s="1" t="s">
        <v>18</v>
      </c>
      <c r="M898" s="1" t="s">
        <v>19</v>
      </c>
      <c r="N898" s="1" t="s">
        <v>20</v>
      </c>
      <c r="O898" s="1" t="s">
        <v>41</v>
      </c>
      <c r="P898" s="6">
        <v>45170</v>
      </c>
      <c r="Q898" s="10">
        <v>0.48472222222222222</v>
      </c>
    </row>
    <row r="899" spans="1:17" x14ac:dyDescent="0.35">
      <c r="A899" s="1">
        <v>1898</v>
      </c>
      <c r="B899" s="1" t="s">
        <v>970</v>
      </c>
      <c r="C899" s="1" t="s">
        <v>150</v>
      </c>
      <c r="D899" s="6">
        <v>45171</v>
      </c>
      <c r="E899" s="9">
        <v>0.48333333333333334</v>
      </c>
      <c r="F899" s="11" t="s">
        <v>14</v>
      </c>
      <c r="G899" s="1" t="s">
        <v>84</v>
      </c>
      <c r="H899" s="11" t="s">
        <v>16</v>
      </c>
      <c r="I899" s="1" t="s">
        <v>17</v>
      </c>
      <c r="J899" s="1">
        <v>172</v>
      </c>
      <c r="K899" s="1">
        <v>28</v>
      </c>
      <c r="L899" s="1" t="s">
        <v>25</v>
      </c>
      <c r="M899" s="1" t="s">
        <v>26</v>
      </c>
      <c r="N899" s="1" t="s">
        <v>20</v>
      </c>
      <c r="O899" s="1" t="s">
        <v>37</v>
      </c>
      <c r="P899" s="6">
        <v>45170</v>
      </c>
      <c r="Q899" s="10">
        <v>0.24027777777777778</v>
      </c>
    </row>
    <row r="900" spans="1:17" x14ac:dyDescent="0.35">
      <c r="A900" s="1">
        <v>1899</v>
      </c>
      <c r="B900" s="1" t="s">
        <v>971</v>
      </c>
      <c r="C900" s="1" t="s">
        <v>167</v>
      </c>
      <c r="D900" s="6">
        <v>45176</v>
      </c>
      <c r="E900" s="9">
        <v>0.49166666666666664</v>
      </c>
      <c r="F900" s="11" t="s">
        <v>14</v>
      </c>
      <c r="G900" s="1" t="s">
        <v>128</v>
      </c>
      <c r="H900" s="11" t="s">
        <v>23</v>
      </c>
      <c r="I900" s="1" t="s">
        <v>17</v>
      </c>
      <c r="J900" s="1">
        <v>103</v>
      </c>
      <c r="K900" s="1">
        <v>6</v>
      </c>
      <c r="L900" s="1" t="s">
        <v>25</v>
      </c>
      <c r="M900" s="1" t="s">
        <v>43</v>
      </c>
      <c r="N900" s="1" t="s">
        <v>20</v>
      </c>
      <c r="O900" s="1" t="s">
        <v>41</v>
      </c>
      <c r="P900" s="6">
        <v>45170</v>
      </c>
      <c r="Q900" s="10">
        <v>0.44444444444444442</v>
      </c>
    </row>
    <row r="901" spans="1:17" x14ac:dyDescent="0.35">
      <c r="A901" s="1">
        <v>1900</v>
      </c>
      <c r="B901" s="1" t="s">
        <v>972</v>
      </c>
      <c r="C901" s="1" t="s">
        <v>156</v>
      </c>
      <c r="D901" s="6">
        <v>45171</v>
      </c>
      <c r="E901" s="9">
        <v>0.20208333333333334</v>
      </c>
      <c r="F901" s="11" t="s">
        <v>14</v>
      </c>
      <c r="G901" s="1" t="s">
        <v>39</v>
      </c>
      <c r="H901" s="11" t="s">
        <v>23</v>
      </c>
      <c r="I901" s="1" t="s">
        <v>47</v>
      </c>
      <c r="J901" s="1">
        <v>226</v>
      </c>
      <c r="K901" s="1">
        <v>12</v>
      </c>
      <c r="L901" s="1" t="s">
        <v>18</v>
      </c>
      <c r="M901" s="1" t="s">
        <v>32</v>
      </c>
      <c r="N901" s="1" t="s">
        <v>27</v>
      </c>
      <c r="O901" s="1" t="s">
        <v>37</v>
      </c>
      <c r="P901" s="6">
        <v>45170</v>
      </c>
      <c r="Q901" s="10">
        <v>0.53333333333333333</v>
      </c>
    </row>
    <row r="902" spans="1:17" x14ac:dyDescent="0.35">
      <c r="A902" s="1">
        <v>1901</v>
      </c>
      <c r="B902" s="1" t="s">
        <v>199</v>
      </c>
      <c r="C902" s="1" t="s">
        <v>167</v>
      </c>
      <c r="D902" s="6">
        <v>45170</v>
      </c>
      <c r="E902" s="9">
        <v>0.13194444444444445</v>
      </c>
      <c r="F902" s="11" t="s">
        <v>38</v>
      </c>
      <c r="G902" s="1" t="s">
        <v>57</v>
      </c>
      <c r="H902" s="11" t="s">
        <v>34</v>
      </c>
      <c r="I902" s="1" t="s">
        <v>17</v>
      </c>
      <c r="J902" s="1">
        <v>214</v>
      </c>
      <c r="K902" s="1">
        <v>16</v>
      </c>
      <c r="L902" s="1" t="s">
        <v>30</v>
      </c>
      <c r="M902" s="1" t="s">
        <v>19</v>
      </c>
      <c r="N902" s="1" t="s">
        <v>27</v>
      </c>
      <c r="O902" s="1" t="s">
        <v>41</v>
      </c>
      <c r="P902" s="6">
        <v>45170</v>
      </c>
      <c r="Q902" s="10">
        <v>0.22013888888888888</v>
      </c>
    </row>
    <row r="903" spans="1:17" x14ac:dyDescent="0.35">
      <c r="A903" s="1">
        <v>1902</v>
      </c>
      <c r="B903" s="1" t="s">
        <v>973</v>
      </c>
      <c r="C903" s="1" t="s">
        <v>159</v>
      </c>
      <c r="D903" s="6">
        <v>45173</v>
      </c>
      <c r="E903" s="9">
        <v>0.46319444444444446</v>
      </c>
      <c r="F903" s="11" t="s">
        <v>38</v>
      </c>
      <c r="G903" s="1" t="s">
        <v>113</v>
      </c>
      <c r="H903" s="11" t="s">
        <v>34</v>
      </c>
      <c r="I903" s="1" t="s">
        <v>17</v>
      </c>
      <c r="J903" s="1">
        <v>158</v>
      </c>
      <c r="K903" s="1">
        <v>24</v>
      </c>
      <c r="L903" s="1" t="s">
        <v>30</v>
      </c>
      <c r="M903" s="1" t="s">
        <v>43</v>
      </c>
      <c r="N903" s="1" t="s">
        <v>20</v>
      </c>
      <c r="O903" s="1" t="s">
        <v>21</v>
      </c>
      <c r="P903" s="6">
        <v>45170</v>
      </c>
      <c r="Q903" s="10">
        <v>0.16944444444444445</v>
      </c>
    </row>
    <row r="904" spans="1:17" x14ac:dyDescent="0.35">
      <c r="A904" s="1">
        <v>1903</v>
      </c>
      <c r="B904" s="1" t="s">
        <v>974</v>
      </c>
      <c r="C904" s="1" t="s">
        <v>159</v>
      </c>
      <c r="D904" s="6">
        <v>45175</v>
      </c>
      <c r="E904" s="9">
        <v>0.11041666666666666</v>
      </c>
      <c r="F904" s="11" t="s">
        <v>14</v>
      </c>
      <c r="G904" s="1" t="s">
        <v>107</v>
      </c>
      <c r="H904" s="11" t="s">
        <v>16</v>
      </c>
      <c r="I904" s="1" t="s">
        <v>24</v>
      </c>
      <c r="J904" s="1">
        <v>234</v>
      </c>
      <c r="K904" s="1">
        <v>28</v>
      </c>
      <c r="L904" s="1" t="s">
        <v>30</v>
      </c>
      <c r="M904" s="1" t="s">
        <v>40</v>
      </c>
      <c r="N904" s="1" t="s">
        <v>20</v>
      </c>
      <c r="O904" s="1" t="s">
        <v>41</v>
      </c>
      <c r="P904" s="6">
        <v>45170</v>
      </c>
      <c r="Q904" s="10">
        <v>0.44236111111111109</v>
      </c>
    </row>
    <row r="905" spans="1:17" x14ac:dyDescent="0.35">
      <c r="A905" s="1">
        <v>1904</v>
      </c>
      <c r="B905" s="1" t="s">
        <v>975</v>
      </c>
      <c r="C905" s="1" t="s">
        <v>156</v>
      </c>
      <c r="D905" s="6">
        <v>45172</v>
      </c>
      <c r="E905" s="9">
        <v>7.2916666666666671E-2</v>
      </c>
      <c r="F905" s="11" t="s">
        <v>14</v>
      </c>
      <c r="G905" s="1" t="s">
        <v>63</v>
      </c>
      <c r="H905" s="11" t="s">
        <v>23</v>
      </c>
      <c r="I905" s="1" t="s">
        <v>17</v>
      </c>
      <c r="J905" s="1">
        <v>229</v>
      </c>
      <c r="K905" s="1">
        <v>10</v>
      </c>
      <c r="L905" s="1" t="s">
        <v>25</v>
      </c>
      <c r="M905" s="1" t="s">
        <v>19</v>
      </c>
      <c r="N905" s="1" t="s">
        <v>20</v>
      </c>
      <c r="O905" s="1" t="s">
        <v>41</v>
      </c>
      <c r="P905" s="6">
        <v>45170</v>
      </c>
      <c r="Q905" s="10">
        <v>0.44861111111111113</v>
      </c>
    </row>
    <row r="906" spans="1:17" x14ac:dyDescent="0.35">
      <c r="A906" s="1">
        <v>1905</v>
      </c>
      <c r="B906" s="1" t="s">
        <v>976</v>
      </c>
      <c r="C906" s="1" t="s">
        <v>154</v>
      </c>
      <c r="D906" s="6">
        <v>45176</v>
      </c>
      <c r="E906" s="9">
        <v>0.20069444444444445</v>
      </c>
      <c r="F906" s="11" t="s">
        <v>14</v>
      </c>
      <c r="G906" s="1" t="s">
        <v>97</v>
      </c>
      <c r="H906" s="11" t="s">
        <v>34</v>
      </c>
      <c r="I906" s="1" t="s">
        <v>17</v>
      </c>
      <c r="J906" s="1">
        <v>108</v>
      </c>
      <c r="K906" s="1">
        <v>23</v>
      </c>
      <c r="L906" s="1" t="s">
        <v>30</v>
      </c>
      <c r="M906" s="1" t="s">
        <v>19</v>
      </c>
      <c r="N906" s="1" t="s">
        <v>27</v>
      </c>
      <c r="O906" s="1" t="s">
        <v>41</v>
      </c>
      <c r="P906" s="6">
        <v>45170</v>
      </c>
      <c r="Q906" s="10">
        <v>0.22083333333333333</v>
      </c>
    </row>
    <row r="907" spans="1:17" x14ac:dyDescent="0.35">
      <c r="A907" s="1">
        <v>1906</v>
      </c>
      <c r="B907" s="1" t="s">
        <v>977</v>
      </c>
      <c r="C907" s="1" t="s">
        <v>167</v>
      </c>
      <c r="D907" s="6">
        <v>45170</v>
      </c>
      <c r="E907" s="9">
        <v>0.45694444444444443</v>
      </c>
      <c r="F907" s="11" t="s">
        <v>38</v>
      </c>
      <c r="G907" s="1" t="s">
        <v>133</v>
      </c>
      <c r="H907" s="11" t="s">
        <v>23</v>
      </c>
      <c r="I907" s="1" t="s">
        <v>47</v>
      </c>
      <c r="J907" s="1">
        <v>77</v>
      </c>
      <c r="K907" s="1">
        <v>3</v>
      </c>
      <c r="L907" s="1" t="s">
        <v>30</v>
      </c>
      <c r="M907" s="1" t="s">
        <v>43</v>
      </c>
      <c r="N907" s="1" t="s">
        <v>27</v>
      </c>
      <c r="O907" s="1" t="s">
        <v>41</v>
      </c>
      <c r="P907" s="6">
        <v>45170</v>
      </c>
      <c r="Q907" s="10">
        <v>0.47569444444444442</v>
      </c>
    </row>
    <row r="908" spans="1:17" x14ac:dyDescent="0.35">
      <c r="A908" s="1">
        <v>1907</v>
      </c>
      <c r="B908" s="1" t="s">
        <v>978</v>
      </c>
      <c r="C908" s="1" t="s">
        <v>154</v>
      </c>
      <c r="D908" s="6">
        <v>45177</v>
      </c>
      <c r="E908" s="9">
        <v>0.44166666666666665</v>
      </c>
      <c r="F908" s="11" t="s">
        <v>14</v>
      </c>
      <c r="G908" s="1" t="s">
        <v>127</v>
      </c>
      <c r="H908" s="11" t="s">
        <v>16</v>
      </c>
      <c r="I908" s="1" t="s">
        <v>29</v>
      </c>
      <c r="J908" s="1">
        <v>125</v>
      </c>
      <c r="K908" s="1">
        <v>8</v>
      </c>
      <c r="L908" s="1" t="s">
        <v>30</v>
      </c>
      <c r="M908" s="1" t="s">
        <v>26</v>
      </c>
      <c r="N908" s="1" t="s">
        <v>36</v>
      </c>
      <c r="O908" s="1" t="s">
        <v>37</v>
      </c>
      <c r="P908" s="6">
        <v>45170</v>
      </c>
      <c r="Q908" s="10">
        <v>0.50694444444444442</v>
      </c>
    </row>
    <row r="909" spans="1:17" x14ac:dyDescent="0.35">
      <c r="A909" s="1">
        <v>1908</v>
      </c>
      <c r="B909" s="1" t="s">
        <v>979</v>
      </c>
      <c r="C909" s="1" t="s">
        <v>167</v>
      </c>
      <c r="D909" s="6">
        <v>45172</v>
      </c>
      <c r="E909" s="9">
        <v>0.47361111111111109</v>
      </c>
      <c r="F909" s="11" t="s">
        <v>14</v>
      </c>
      <c r="G909" s="1" t="s">
        <v>105</v>
      </c>
      <c r="H909" s="11" t="s">
        <v>34</v>
      </c>
      <c r="I909" s="1" t="s">
        <v>24</v>
      </c>
      <c r="J909" s="1">
        <v>205</v>
      </c>
      <c r="K909" s="1">
        <v>2</v>
      </c>
      <c r="L909" s="1" t="s">
        <v>25</v>
      </c>
      <c r="M909" s="1" t="s">
        <v>19</v>
      </c>
      <c r="N909" s="1" t="s">
        <v>36</v>
      </c>
      <c r="O909" s="1" t="s">
        <v>21</v>
      </c>
      <c r="P909" s="6">
        <v>45170</v>
      </c>
      <c r="Q909" s="10">
        <v>0.18958333333333333</v>
      </c>
    </row>
    <row r="910" spans="1:17" x14ac:dyDescent="0.35">
      <c r="A910" s="1">
        <v>1909</v>
      </c>
      <c r="B910" s="1" t="s">
        <v>285</v>
      </c>
      <c r="C910" s="1" t="s">
        <v>159</v>
      </c>
      <c r="D910" s="6">
        <v>45175</v>
      </c>
      <c r="E910" s="9">
        <v>6.8750000000000006E-2</v>
      </c>
      <c r="F910" s="11" t="s">
        <v>38</v>
      </c>
      <c r="G910" s="1" t="s">
        <v>59</v>
      </c>
      <c r="H910" s="11" t="s">
        <v>34</v>
      </c>
      <c r="I910" s="1" t="s">
        <v>17</v>
      </c>
      <c r="J910" s="1">
        <v>128</v>
      </c>
      <c r="K910" s="1">
        <v>17</v>
      </c>
      <c r="L910" s="1" t="s">
        <v>30</v>
      </c>
      <c r="M910" s="1" t="s">
        <v>19</v>
      </c>
      <c r="N910" s="1" t="s">
        <v>27</v>
      </c>
      <c r="O910" s="1" t="s">
        <v>21</v>
      </c>
      <c r="P910" s="6">
        <v>45170</v>
      </c>
      <c r="Q910" s="10">
        <v>0.37291666666666667</v>
      </c>
    </row>
    <row r="911" spans="1:17" x14ac:dyDescent="0.35">
      <c r="A911" s="1">
        <v>1910</v>
      </c>
      <c r="B911" s="1" t="s">
        <v>930</v>
      </c>
      <c r="C911" s="1" t="s">
        <v>156</v>
      </c>
      <c r="D911" s="6">
        <v>45173</v>
      </c>
      <c r="E911" s="9">
        <v>0.49861111111111112</v>
      </c>
      <c r="F911" s="11" t="s">
        <v>14</v>
      </c>
      <c r="G911" s="1" t="s">
        <v>62</v>
      </c>
      <c r="H911" s="11" t="s">
        <v>16</v>
      </c>
      <c r="I911" s="1" t="s">
        <v>47</v>
      </c>
      <c r="J911" s="1">
        <v>204</v>
      </c>
      <c r="K911" s="1">
        <v>17</v>
      </c>
      <c r="L911" s="1" t="s">
        <v>30</v>
      </c>
      <c r="M911" s="1" t="s">
        <v>19</v>
      </c>
      <c r="N911" s="1" t="s">
        <v>27</v>
      </c>
      <c r="O911" s="1" t="s">
        <v>37</v>
      </c>
      <c r="P911" s="6">
        <v>45170</v>
      </c>
      <c r="Q911" s="10">
        <v>0.17499999999999999</v>
      </c>
    </row>
    <row r="912" spans="1:17" x14ac:dyDescent="0.35">
      <c r="A912" s="1">
        <v>1911</v>
      </c>
      <c r="B912" s="1" t="s">
        <v>980</v>
      </c>
      <c r="C912" s="1" t="s">
        <v>167</v>
      </c>
      <c r="D912" s="6">
        <v>45172</v>
      </c>
      <c r="E912" s="9">
        <v>0.4236111111111111</v>
      </c>
      <c r="F912" s="11" t="s">
        <v>14</v>
      </c>
      <c r="G912" s="1" t="s">
        <v>118</v>
      </c>
      <c r="H912" s="11" t="s">
        <v>34</v>
      </c>
      <c r="I912" s="1" t="s">
        <v>29</v>
      </c>
      <c r="J912" s="1">
        <v>61</v>
      </c>
      <c r="K912" s="1">
        <v>20</v>
      </c>
      <c r="L912" s="1" t="s">
        <v>25</v>
      </c>
      <c r="M912" s="1" t="s">
        <v>43</v>
      </c>
      <c r="N912" s="1" t="s">
        <v>36</v>
      </c>
      <c r="O912" s="1" t="s">
        <v>21</v>
      </c>
      <c r="P912" s="6">
        <v>45170</v>
      </c>
      <c r="Q912" s="10">
        <v>0.41041666666666665</v>
      </c>
    </row>
    <row r="913" spans="1:17" x14ac:dyDescent="0.35">
      <c r="A913" s="1">
        <v>1912</v>
      </c>
      <c r="B913" s="1" t="s">
        <v>981</v>
      </c>
      <c r="C913" s="1" t="s">
        <v>156</v>
      </c>
      <c r="D913" s="6">
        <v>45173</v>
      </c>
      <c r="E913" s="9">
        <v>0.13472222222222222</v>
      </c>
      <c r="F913" s="11" t="s">
        <v>14</v>
      </c>
      <c r="G913" s="1" t="s">
        <v>46</v>
      </c>
      <c r="H913" s="11" t="s">
        <v>16</v>
      </c>
      <c r="I913" s="1" t="s">
        <v>35</v>
      </c>
      <c r="J913" s="1">
        <v>85</v>
      </c>
      <c r="K913" s="1">
        <v>2</v>
      </c>
      <c r="L913" s="1" t="s">
        <v>18</v>
      </c>
      <c r="M913" s="1" t="s">
        <v>40</v>
      </c>
      <c r="N913" s="1" t="s">
        <v>36</v>
      </c>
      <c r="O913" s="1" t="s">
        <v>21</v>
      </c>
      <c r="P913" s="6">
        <v>45170</v>
      </c>
      <c r="Q913" s="10">
        <v>0.42083333333333334</v>
      </c>
    </row>
    <row r="914" spans="1:17" x14ac:dyDescent="0.35">
      <c r="A914" s="1">
        <v>1913</v>
      </c>
      <c r="B914" s="1" t="s">
        <v>757</v>
      </c>
      <c r="C914" s="1" t="s">
        <v>150</v>
      </c>
      <c r="D914" s="6">
        <v>45172</v>
      </c>
      <c r="E914" s="9">
        <v>0.19305555555555556</v>
      </c>
      <c r="F914" s="11" t="s">
        <v>38</v>
      </c>
      <c r="G914" s="1" t="s">
        <v>31</v>
      </c>
      <c r="H914" s="11" t="s">
        <v>16</v>
      </c>
      <c r="I914" s="1" t="s">
        <v>47</v>
      </c>
      <c r="J914" s="1">
        <v>68</v>
      </c>
      <c r="K914" s="1">
        <v>14</v>
      </c>
      <c r="L914" s="1" t="s">
        <v>18</v>
      </c>
      <c r="M914" s="1" t="s">
        <v>40</v>
      </c>
      <c r="N914" s="1" t="s">
        <v>20</v>
      </c>
      <c r="O914" s="1" t="s">
        <v>21</v>
      </c>
      <c r="P914" s="6">
        <v>45170</v>
      </c>
      <c r="Q914" s="10">
        <v>0.17708333333333334</v>
      </c>
    </row>
    <row r="915" spans="1:17" x14ac:dyDescent="0.35">
      <c r="A915" s="1">
        <v>1914</v>
      </c>
      <c r="B915" s="1" t="s">
        <v>982</v>
      </c>
      <c r="C915" s="1" t="s">
        <v>156</v>
      </c>
      <c r="D915" s="6">
        <v>45175</v>
      </c>
      <c r="E915" s="9">
        <v>0.34583333333333333</v>
      </c>
      <c r="F915" s="11" t="s">
        <v>14</v>
      </c>
      <c r="G915" s="1" t="s">
        <v>118</v>
      </c>
      <c r="H915" s="11" t="s">
        <v>34</v>
      </c>
      <c r="I915" s="1" t="s">
        <v>47</v>
      </c>
      <c r="J915" s="1">
        <v>72</v>
      </c>
      <c r="K915" s="1">
        <v>25</v>
      </c>
      <c r="L915" s="1" t="s">
        <v>30</v>
      </c>
      <c r="M915" s="1" t="s">
        <v>32</v>
      </c>
      <c r="N915" s="1" t="s">
        <v>20</v>
      </c>
      <c r="O915" s="1" t="s">
        <v>37</v>
      </c>
      <c r="P915" s="6">
        <v>45170</v>
      </c>
      <c r="Q915" s="10">
        <v>0.52638888888888891</v>
      </c>
    </row>
    <row r="916" spans="1:17" x14ac:dyDescent="0.35">
      <c r="A916" s="1">
        <v>1915</v>
      </c>
      <c r="B916" s="1" t="s">
        <v>983</v>
      </c>
      <c r="C916" s="1" t="s">
        <v>159</v>
      </c>
      <c r="D916" s="6">
        <v>45173</v>
      </c>
      <c r="E916" s="9">
        <v>0.15555555555555556</v>
      </c>
      <c r="F916" s="11" t="s">
        <v>14</v>
      </c>
      <c r="G916" s="1" t="s">
        <v>84</v>
      </c>
      <c r="H916" s="11" t="s">
        <v>16</v>
      </c>
      <c r="I916" s="1" t="s">
        <v>29</v>
      </c>
      <c r="J916" s="1">
        <v>214</v>
      </c>
      <c r="K916" s="1">
        <v>13</v>
      </c>
      <c r="L916" s="1" t="s">
        <v>25</v>
      </c>
      <c r="M916" s="1" t="s">
        <v>40</v>
      </c>
      <c r="N916" s="1" t="s">
        <v>36</v>
      </c>
      <c r="O916" s="1" t="s">
        <v>37</v>
      </c>
      <c r="P916" s="6">
        <v>45170</v>
      </c>
      <c r="Q916" s="10">
        <v>0.13472222222222222</v>
      </c>
    </row>
    <row r="917" spans="1:17" x14ac:dyDescent="0.35">
      <c r="A917" s="1">
        <v>1916</v>
      </c>
      <c r="B917" s="1" t="s">
        <v>984</v>
      </c>
      <c r="C917" s="1" t="s">
        <v>159</v>
      </c>
      <c r="D917" s="6">
        <v>45172</v>
      </c>
      <c r="E917" s="9">
        <v>5.1388888888888887E-2</v>
      </c>
      <c r="F917" s="11" t="s">
        <v>38</v>
      </c>
      <c r="G917" s="1" t="s">
        <v>86</v>
      </c>
      <c r="H917" s="11" t="s">
        <v>34</v>
      </c>
      <c r="I917" s="1" t="s">
        <v>24</v>
      </c>
      <c r="J917" s="1">
        <v>194</v>
      </c>
      <c r="K917" s="1">
        <v>12</v>
      </c>
      <c r="L917" s="1" t="s">
        <v>25</v>
      </c>
      <c r="M917" s="1" t="s">
        <v>43</v>
      </c>
      <c r="N917" s="1" t="s">
        <v>20</v>
      </c>
      <c r="O917" s="1" t="s">
        <v>21</v>
      </c>
      <c r="P917" s="6">
        <v>45170</v>
      </c>
      <c r="Q917" s="10">
        <v>0.38333333333333336</v>
      </c>
    </row>
    <row r="918" spans="1:17" x14ac:dyDescent="0.35">
      <c r="A918" s="1">
        <v>1917</v>
      </c>
      <c r="B918" s="1" t="s">
        <v>985</v>
      </c>
      <c r="C918" s="1" t="s">
        <v>154</v>
      </c>
      <c r="D918" s="6">
        <v>45176</v>
      </c>
      <c r="E918" s="9">
        <v>0.47708333333333336</v>
      </c>
      <c r="F918" s="11" t="s">
        <v>14</v>
      </c>
      <c r="G918" s="1" t="s">
        <v>62</v>
      </c>
      <c r="H918" s="11" t="s">
        <v>34</v>
      </c>
      <c r="I918" s="1" t="s">
        <v>29</v>
      </c>
      <c r="J918" s="1">
        <v>140</v>
      </c>
      <c r="K918" s="1">
        <v>3</v>
      </c>
      <c r="L918" s="1" t="s">
        <v>18</v>
      </c>
      <c r="M918" s="1" t="s">
        <v>19</v>
      </c>
      <c r="N918" s="1" t="s">
        <v>27</v>
      </c>
      <c r="O918" s="1" t="s">
        <v>37</v>
      </c>
      <c r="P918" s="6">
        <v>45170</v>
      </c>
      <c r="Q918" s="10">
        <v>7.9861111111111105E-2</v>
      </c>
    </row>
    <row r="919" spans="1:17" x14ac:dyDescent="0.35">
      <c r="A919" s="1">
        <v>1918</v>
      </c>
      <c r="B919" s="1" t="s">
        <v>331</v>
      </c>
      <c r="C919" s="1" t="s">
        <v>156</v>
      </c>
      <c r="D919" s="6">
        <v>45175</v>
      </c>
      <c r="E919" s="9">
        <v>0.3972222222222222</v>
      </c>
      <c r="F919" s="11" t="s">
        <v>14</v>
      </c>
      <c r="G919" s="1" t="s">
        <v>51</v>
      </c>
      <c r="H919" s="11" t="s">
        <v>16</v>
      </c>
      <c r="I919" s="1" t="s">
        <v>24</v>
      </c>
      <c r="J919" s="1">
        <v>106</v>
      </c>
      <c r="K919" s="1">
        <v>14</v>
      </c>
      <c r="L919" s="1" t="s">
        <v>30</v>
      </c>
      <c r="M919" s="1" t="s">
        <v>26</v>
      </c>
      <c r="N919" s="1" t="s">
        <v>27</v>
      </c>
      <c r="O919" s="1" t="s">
        <v>21</v>
      </c>
      <c r="P919" s="6">
        <v>45170</v>
      </c>
      <c r="Q919" s="10">
        <v>0.10347222222222222</v>
      </c>
    </row>
    <row r="920" spans="1:17" x14ac:dyDescent="0.35">
      <c r="A920" s="1">
        <v>1919</v>
      </c>
      <c r="B920" s="1" t="s">
        <v>332</v>
      </c>
      <c r="C920" s="1" t="s">
        <v>156</v>
      </c>
      <c r="D920" s="6">
        <v>45176</v>
      </c>
      <c r="E920" s="9">
        <v>0.35416666666666669</v>
      </c>
      <c r="F920" s="11" t="s">
        <v>38</v>
      </c>
      <c r="G920" s="1" t="s">
        <v>117</v>
      </c>
      <c r="H920" s="11" t="s">
        <v>23</v>
      </c>
      <c r="I920" s="1" t="s">
        <v>17</v>
      </c>
      <c r="J920" s="1">
        <v>122</v>
      </c>
      <c r="K920" s="1">
        <v>6</v>
      </c>
      <c r="L920" s="1" t="s">
        <v>25</v>
      </c>
      <c r="M920" s="1" t="s">
        <v>40</v>
      </c>
      <c r="N920" s="1" t="s">
        <v>36</v>
      </c>
      <c r="O920" s="1" t="s">
        <v>37</v>
      </c>
      <c r="P920" s="6">
        <v>45170</v>
      </c>
      <c r="Q920" s="10">
        <v>9.2361111111111116E-2</v>
      </c>
    </row>
    <row r="921" spans="1:17" x14ac:dyDescent="0.35">
      <c r="A921" s="1">
        <v>1920</v>
      </c>
      <c r="B921" s="1" t="s">
        <v>986</v>
      </c>
      <c r="C921" s="1" t="s">
        <v>167</v>
      </c>
      <c r="D921" s="6">
        <v>45170</v>
      </c>
      <c r="E921" s="9">
        <v>0.4152777777777778</v>
      </c>
      <c r="F921" s="11" t="s">
        <v>14</v>
      </c>
      <c r="G921" s="1" t="s">
        <v>64</v>
      </c>
      <c r="H921" s="11" t="s">
        <v>23</v>
      </c>
      <c r="I921" s="1" t="s">
        <v>29</v>
      </c>
      <c r="J921" s="1">
        <v>141</v>
      </c>
      <c r="K921" s="1">
        <v>20</v>
      </c>
      <c r="L921" s="1" t="s">
        <v>18</v>
      </c>
      <c r="M921" s="1" t="s">
        <v>43</v>
      </c>
      <c r="N921" s="1" t="s">
        <v>27</v>
      </c>
      <c r="O921" s="1" t="s">
        <v>37</v>
      </c>
      <c r="P921" s="6">
        <v>45170</v>
      </c>
      <c r="Q921" s="10">
        <v>6.458333333333334E-2</v>
      </c>
    </row>
    <row r="922" spans="1:17" x14ac:dyDescent="0.35">
      <c r="A922" s="1">
        <v>1921</v>
      </c>
      <c r="B922" s="1" t="s">
        <v>987</v>
      </c>
      <c r="C922" s="1" t="s">
        <v>154</v>
      </c>
      <c r="D922" s="6">
        <v>45170</v>
      </c>
      <c r="E922" s="9">
        <v>0.18680555555555556</v>
      </c>
      <c r="F922" s="11" t="s">
        <v>14</v>
      </c>
      <c r="G922" s="1" t="s">
        <v>54</v>
      </c>
      <c r="H922" s="11" t="s">
        <v>23</v>
      </c>
      <c r="I922" s="1" t="s">
        <v>35</v>
      </c>
      <c r="J922" s="1">
        <v>67</v>
      </c>
      <c r="K922" s="1">
        <v>1</v>
      </c>
      <c r="L922" s="1" t="s">
        <v>18</v>
      </c>
      <c r="M922" s="1" t="s">
        <v>32</v>
      </c>
      <c r="N922" s="1" t="s">
        <v>20</v>
      </c>
      <c r="O922" s="1" t="s">
        <v>21</v>
      </c>
      <c r="P922" s="6">
        <v>45170</v>
      </c>
      <c r="Q922" s="10">
        <v>0.39027777777777778</v>
      </c>
    </row>
    <row r="923" spans="1:17" x14ac:dyDescent="0.35">
      <c r="A923" s="1">
        <v>1922</v>
      </c>
      <c r="B923" s="1" t="s">
        <v>988</v>
      </c>
      <c r="C923" s="1" t="s">
        <v>167</v>
      </c>
      <c r="D923" s="6">
        <v>45176</v>
      </c>
      <c r="E923" s="9">
        <v>0.17430555555555555</v>
      </c>
      <c r="F923" s="11" t="s">
        <v>38</v>
      </c>
      <c r="G923" s="1" t="s">
        <v>99</v>
      </c>
      <c r="H923" s="11" t="s">
        <v>16</v>
      </c>
      <c r="I923" s="1" t="s">
        <v>17</v>
      </c>
      <c r="J923" s="1">
        <v>217</v>
      </c>
      <c r="K923" s="1">
        <v>3</v>
      </c>
      <c r="L923" s="1" t="s">
        <v>30</v>
      </c>
      <c r="M923" s="1" t="s">
        <v>26</v>
      </c>
      <c r="N923" s="1" t="s">
        <v>36</v>
      </c>
      <c r="O923" s="1" t="s">
        <v>41</v>
      </c>
      <c r="P923" s="6">
        <v>45170</v>
      </c>
      <c r="Q923" s="10">
        <v>0.53263888888888888</v>
      </c>
    </row>
    <row r="924" spans="1:17" x14ac:dyDescent="0.35">
      <c r="A924" s="1">
        <v>1923</v>
      </c>
      <c r="B924" s="1" t="s">
        <v>989</v>
      </c>
      <c r="C924" s="1" t="s">
        <v>167</v>
      </c>
      <c r="D924" s="6">
        <v>45171</v>
      </c>
      <c r="E924" s="9">
        <v>0.15972222222222221</v>
      </c>
      <c r="F924" s="11" t="s">
        <v>38</v>
      </c>
      <c r="G924" s="1" t="s">
        <v>28</v>
      </c>
      <c r="H924" s="11" t="s">
        <v>16</v>
      </c>
      <c r="I924" s="1" t="s">
        <v>35</v>
      </c>
      <c r="J924" s="1">
        <v>90</v>
      </c>
      <c r="K924" s="1">
        <v>9</v>
      </c>
      <c r="L924" s="1" t="s">
        <v>30</v>
      </c>
      <c r="M924" s="1" t="s">
        <v>32</v>
      </c>
      <c r="N924" s="1" t="s">
        <v>36</v>
      </c>
      <c r="O924" s="1" t="s">
        <v>21</v>
      </c>
      <c r="P924" s="6">
        <v>45170</v>
      </c>
      <c r="Q924" s="10">
        <v>0.38819444444444445</v>
      </c>
    </row>
    <row r="925" spans="1:17" x14ac:dyDescent="0.35">
      <c r="A925" s="1">
        <v>1924</v>
      </c>
      <c r="B925" s="1" t="s">
        <v>990</v>
      </c>
      <c r="C925" s="1" t="s">
        <v>159</v>
      </c>
      <c r="D925" s="6">
        <v>45172</v>
      </c>
      <c r="E925" s="9">
        <v>0.20208333333333334</v>
      </c>
      <c r="F925" s="11" t="s">
        <v>38</v>
      </c>
      <c r="G925" s="1" t="s">
        <v>90</v>
      </c>
      <c r="H925" s="11" t="s">
        <v>16</v>
      </c>
      <c r="I925" s="1" t="s">
        <v>47</v>
      </c>
      <c r="J925" s="1">
        <v>115</v>
      </c>
      <c r="K925" s="1">
        <v>9</v>
      </c>
      <c r="L925" s="1" t="s">
        <v>25</v>
      </c>
      <c r="M925" s="1" t="s">
        <v>40</v>
      </c>
      <c r="N925" s="1" t="s">
        <v>36</v>
      </c>
      <c r="O925" s="1" t="s">
        <v>21</v>
      </c>
      <c r="P925" s="6">
        <v>45170</v>
      </c>
      <c r="Q925" s="10">
        <v>0.1361111111111111</v>
      </c>
    </row>
    <row r="926" spans="1:17" x14ac:dyDescent="0.35">
      <c r="A926" s="1">
        <v>1925</v>
      </c>
      <c r="B926" s="1" t="s">
        <v>991</v>
      </c>
      <c r="C926" s="1" t="s">
        <v>159</v>
      </c>
      <c r="D926" s="6">
        <v>45170</v>
      </c>
      <c r="E926" s="9">
        <v>0.47499999999999998</v>
      </c>
      <c r="F926" s="11" t="s">
        <v>14</v>
      </c>
      <c r="G926" s="1" t="s">
        <v>130</v>
      </c>
      <c r="H926" s="11" t="s">
        <v>34</v>
      </c>
      <c r="I926" s="1" t="s">
        <v>29</v>
      </c>
      <c r="J926" s="1">
        <v>198</v>
      </c>
      <c r="K926" s="1">
        <v>17</v>
      </c>
      <c r="L926" s="1" t="s">
        <v>25</v>
      </c>
      <c r="M926" s="1" t="s">
        <v>26</v>
      </c>
      <c r="N926" s="1" t="s">
        <v>27</v>
      </c>
      <c r="O926" s="1" t="s">
        <v>21</v>
      </c>
      <c r="P926" s="6">
        <v>45170</v>
      </c>
      <c r="Q926" s="10">
        <v>0.37708333333333333</v>
      </c>
    </row>
    <row r="927" spans="1:17" x14ac:dyDescent="0.35">
      <c r="A927" s="1">
        <v>1926</v>
      </c>
      <c r="B927" s="1" t="s">
        <v>562</v>
      </c>
      <c r="C927" s="1" t="s">
        <v>156</v>
      </c>
      <c r="D927" s="6">
        <v>45177</v>
      </c>
      <c r="E927" s="9">
        <v>0.375</v>
      </c>
      <c r="F927" s="11" t="s">
        <v>38</v>
      </c>
      <c r="G927" s="1" t="s">
        <v>66</v>
      </c>
      <c r="H927" s="11" t="s">
        <v>16</v>
      </c>
      <c r="I927" s="1" t="s">
        <v>17</v>
      </c>
      <c r="J927" s="1">
        <v>181</v>
      </c>
      <c r="K927" s="1">
        <v>7</v>
      </c>
      <c r="L927" s="1" t="s">
        <v>30</v>
      </c>
      <c r="M927" s="1" t="s">
        <v>43</v>
      </c>
      <c r="N927" s="1" t="s">
        <v>20</v>
      </c>
      <c r="O927" s="1" t="s">
        <v>41</v>
      </c>
      <c r="P927" s="6">
        <v>45170</v>
      </c>
      <c r="Q927" s="10">
        <v>8.7499999999999994E-2</v>
      </c>
    </row>
    <row r="928" spans="1:17" x14ac:dyDescent="0.35">
      <c r="A928" s="1">
        <v>1927</v>
      </c>
      <c r="B928" s="1" t="s">
        <v>992</v>
      </c>
      <c r="C928" s="1" t="s">
        <v>156</v>
      </c>
      <c r="D928" s="6">
        <v>45176</v>
      </c>
      <c r="E928" s="9">
        <v>0.38124999999999998</v>
      </c>
      <c r="F928" s="11" t="s">
        <v>38</v>
      </c>
      <c r="G928" s="1" t="s">
        <v>67</v>
      </c>
      <c r="H928" s="11" t="s">
        <v>16</v>
      </c>
      <c r="I928" s="1" t="s">
        <v>35</v>
      </c>
      <c r="J928" s="1">
        <v>72</v>
      </c>
      <c r="K928" s="1">
        <v>27</v>
      </c>
      <c r="L928" s="1" t="s">
        <v>25</v>
      </c>
      <c r="M928" s="1" t="s">
        <v>40</v>
      </c>
      <c r="N928" s="1" t="s">
        <v>36</v>
      </c>
      <c r="O928" s="1" t="s">
        <v>21</v>
      </c>
      <c r="P928" s="6">
        <v>45170</v>
      </c>
      <c r="Q928" s="10">
        <v>0.22847222222222222</v>
      </c>
    </row>
    <row r="929" spans="1:17" x14ac:dyDescent="0.35">
      <c r="A929" s="1">
        <v>1928</v>
      </c>
      <c r="B929" s="1" t="s">
        <v>993</v>
      </c>
      <c r="C929" s="1" t="s">
        <v>167</v>
      </c>
      <c r="D929" s="6">
        <v>45173</v>
      </c>
      <c r="E929" s="9">
        <v>0.39027777777777778</v>
      </c>
      <c r="F929" s="11" t="s">
        <v>14</v>
      </c>
      <c r="G929" s="1" t="s">
        <v>136</v>
      </c>
      <c r="H929" s="11" t="s">
        <v>16</v>
      </c>
      <c r="I929" s="1" t="s">
        <v>47</v>
      </c>
      <c r="J929" s="1">
        <v>205</v>
      </c>
      <c r="K929" s="1">
        <v>14</v>
      </c>
      <c r="L929" s="1" t="s">
        <v>18</v>
      </c>
      <c r="M929" s="1" t="s">
        <v>32</v>
      </c>
      <c r="N929" s="1" t="s">
        <v>36</v>
      </c>
      <c r="O929" s="1" t="s">
        <v>41</v>
      </c>
      <c r="P929" s="6">
        <v>45170</v>
      </c>
      <c r="Q929" s="10">
        <v>0.18541666666666667</v>
      </c>
    </row>
    <row r="930" spans="1:17" x14ac:dyDescent="0.35">
      <c r="A930" s="1">
        <v>1929</v>
      </c>
      <c r="B930" s="1" t="s">
        <v>994</v>
      </c>
      <c r="C930" s="1" t="s">
        <v>150</v>
      </c>
      <c r="D930" s="6">
        <v>45172</v>
      </c>
      <c r="E930" s="9">
        <v>0.19652777777777777</v>
      </c>
      <c r="F930" s="11" t="s">
        <v>14</v>
      </c>
      <c r="G930" s="1" t="s">
        <v>81</v>
      </c>
      <c r="H930" s="11" t="s">
        <v>34</v>
      </c>
      <c r="I930" s="1" t="s">
        <v>24</v>
      </c>
      <c r="J930" s="1">
        <v>95</v>
      </c>
      <c r="K930" s="1">
        <v>13</v>
      </c>
      <c r="L930" s="1" t="s">
        <v>30</v>
      </c>
      <c r="M930" s="1" t="s">
        <v>32</v>
      </c>
      <c r="N930" s="1" t="s">
        <v>27</v>
      </c>
      <c r="O930" s="1" t="s">
        <v>41</v>
      </c>
      <c r="P930" s="6">
        <v>45170</v>
      </c>
      <c r="Q930" s="10">
        <v>0.11805555555555555</v>
      </c>
    </row>
    <row r="931" spans="1:17" x14ac:dyDescent="0.35">
      <c r="A931" s="1">
        <v>1930</v>
      </c>
      <c r="B931" s="1" t="s">
        <v>995</v>
      </c>
      <c r="C931" s="1" t="s">
        <v>159</v>
      </c>
      <c r="D931" s="6">
        <v>45177</v>
      </c>
      <c r="E931" s="9">
        <v>0.41249999999999998</v>
      </c>
      <c r="F931" s="11" t="s">
        <v>38</v>
      </c>
      <c r="G931" s="1" t="s">
        <v>60</v>
      </c>
      <c r="H931" s="11" t="s">
        <v>34</v>
      </c>
      <c r="I931" s="1" t="s">
        <v>47</v>
      </c>
      <c r="J931" s="1">
        <v>232</v>
      </c>
      <c r="K931" s="1">
        <v>24</v>
      </c>
      <c r="L931" s="1" t="s">
        <v>30</v>
      </c>
      <c r="M931" s="1" t="s">
        <v>32</v>
      </c>
      <c r="N931" s="1" t="s">
        <v>20</v>
      </c>
      <c r="O931" s="1" t="s">
        <v>41</v>
      </c>
      <c r="P931" s="6">
        <v>45170</v>
      </c>
      <c r="Q931" s="10">
        <v>0.36458333333333331</v>
      </c>
    </row>
    <row r="932" spans="1:17" x14ac:dyDescent="0.35">
      <c r="A932" s="1">
        <v>1931</v>
      </c>
      <c r="B932" s="1" t="s">
        <v>996</v>
      </c>
      <c r="C932" s="1" t="s">
        <v>167</v>
      </c>
      <c r="D932" s="6">
        <v>45174</v>
      </c>
      <c r="E932" s="9">
        <v>0.12430555555555556</v>
      </c>
      <c r="F932" s="11" t="s">
        <v>14</v>
      </c>
      <c r="G932" s="1" t="s">
        <v>46</v>
      </c>
      <c r="H932" s="11" t="s">
        <v>23</v>
      </c>
      <c r="I932" s="1" t="s">
        <v>17</v>
      </c>
      <c r="J932" s="1">
        <v>196</v>
      </c>
      <c r="K932" s="1">
        <v>5</v>
      </c>
      <c r="L932" s="1" t="s">
        <v>30</v>
      </c>
      <c r="M932" s="1" t="s">
        <v>40</v>
      </c>
      <c r="N932" s="1" t="s">
        <v>27</v>
      </c>
      <c r="O932" s="1" t="s">
        <v>37</v>
      </c>
      <c r="P932" s="6">
        <v>45170</v>
      </c>
      <c r="Q932" s="10">
        <v>0.11388888888888889</v>
      </c>
    </row>
    <row r="933" spans="1:17" x14ac:dyDescent="0.35">
      <c r="A933" s="1">
        <v>1932</v>
      </c>
      <c r="B933" s="1" t="s">
        <v>997</v>
      </c>
      <c r="C933" s="1" t="s">
        <v>167</v>
      </c>
      <c r="D933" s="6">
        <v>45174</v>
      </c>
      <c r="E933" s="9">
        <v>0.2048611111111111</v>
      </c>
      <c r="F933" s="11" t="s">
        <v>14</v>
      </c>
      <c r="G933" s="1" t="s">
        <v>61</v>
      </c>
      <c r="H933" s="11" t="s">
        <v>16</v>
      </c>
      <c r="I933" s="1" t="s">
        <v>17</v>
      </c>
      <c r="J933" s="1">
        <v>168</v>
      </c>
      <c r="K933" s="1">
        <v>12</v>
      </c>
      <c r="L933" s="1" t="s">
        <v>30</v>
      </c>
      <c r="M933" s="1" t="s">
        <v>26</v>
      </c>
      <c r="N933" s="1" t="s">
        <v>27</v>
      </c>
      <c r="O933" s="1" t="s">
        <v>41</v>
      </c>
      <c r="P933" s="6">
        <v>45170</v>
      </c>
      <c r="Q933" s="10">
        <v>0.51111111111111107</v>
      </c>
    </row>
    <row r="934" spans="1:17" x14ac:dyDescent="0.35">
      <c r="A934" s="1">
        <v>1933</v>
      </c>
      <c r="B934" s="1" t="s">
        <v>684</v>
      </c>
      <c r="C934" s="1" t="s">
        <v>167</v>
      </c>
      <c r="D934" s="6">
        <v>45173</v>
      </c>
      <c r="E934" s="9">
        <v>0.10416666666666667</v>
      </c>
      <c r="F934" s="11" t="s">
        <v>38</v>
      </c>
      <c r="G934" s="1" t="s">
        <v>84</v>
      </c>
      <c r="H934" s="11" t="s">
        <v>16</v>
      </c>
      <c r="I934" s="1" t="s">
        <v>47</v>
      </c>
      <c r="J934" s="1">
        <v>85</v>
      </c>
      <c r="K934" s="1">
        <v>22</v>
      </c>
      <c r="L934" s="1" t="s">
        <v>18</v>
      </c>
      <c r="M934" s="1" t="s">
        <v>19</v>
      </c>
      <c r="N934" s="1" t="s">
        <v>20</v>
      </c>
      <c r="O934" s="1" t="s">
        <v>37</v>
      </c>
      <c r="P934" s="6">
        <v>45170</v>
      </c>
      <c r="Q934" s="10">
        <v>0.53541666666666665</v>
      </c>
    </row>
    <row r="935" spans="1:17" x14ac:dyDescent="0.35">
      <c r="A935" s="1">
        <v>1934</v>
      </c>
      <c r="B935" s="1" t="s">
        <v>998</v>
      </c>
      <c r="C935" s="1" t="s">
        <v>156</v>
      </c>
      <c r="D935" s="6">
        <v>45174</v>
      </c>
      <c r="E935" s="9">
        <v>6.1111111111111109E-2</v>
      </c>
      <c r="F935" s="11" t="s">
        <v>14</v>
      </c>
      <c r="G935" s="1" t="s">
        <v>70</v>
      </c>
      <c r="H935" s="11" t="s">
        <v>16</v>
      </c>
      <c r="I935" s="1" t="s">
        <v>24</v>
      </c>
      <c r="J935" s="1">
        <v>206</v>
      </c>
      <c r="K935" s="1">
        <v>13</v>
      </c>
      <c r="L935" s="1" t="s">
        <v>30</v>
      </c>
      <c r="M935" s="1" t="s">
        <v>19</v>
      </c>
      <c r="N935" s="1" t="s">
        <v>36</v>
      </c>
      <c r="O935" s="1" t="s">
        <v>41</v>
      </c>
      <c r="P935" s="6">
        <v>45170</v>
      </c>
      <c r="Q935" s="10">
        <v>0.35416666666666669</v>
      </c>
    </row>
    <row r="936" spans="1:17" x14ac:dyDescent="0.35">
      <c r="A936" s="1">
        <v>1935</v>
      </c>
      <c r="B936" s="1" t="s">
        <v>999</v>
      </c>
      <c r="C936" s="1" t="s">
        <v>159</v>
      </c>
      <c r="D936" s="6">
        <v>45173</v>
      </c>
      <c r="E936" s="9">
        <v>0.42291666666666666</v>
      </c>
      <c r="F936" s="11" t="s">
        <v>14</v>
      </c>
      <c r="G936" s="1" t="s">
        <v>103</v>
      </c>
      <c r="H936" s="11" t="s">
        <v>16</v>
      </c>
      <c r="I936" s="1" t="s">
        <v>47</v>
      </c>
      <c r="J936" s="1">
        <v>188</v>
      </c>
      <c r="K936" s="1">
        <v>15</v>
      </c>
      <c r="L936" s="1" t="s">
        <v>18</v>
      </c>
      <c r="M936" s="1" t="s">
        <v>19</v>
      </c>
      <c r="N936" s="1" t="s">
        <v>27</v>
      </c>
      <c r="O936" s="1" t="s">
        <v>21</v>
      </c>
      <c r="P936" s="6">
        <v>45170</v>
      </c>
      <c r="Q936" s="10">
        <v>6.7361111111111108E-2</v>
      </c>
    </row>
    <row r="937" spans="1:17" x14ac:dyDescent="0.35">
      <c r="A937" s="1">
        <v>1936</v>
      </c>
      <c r="B937" s="1" t="s">
        <v>340</v>
      </c>
      <c r="C937" s="1" t="s">
        <v>159</v>
      </c>
      <c r="D937" s="6">
        <v>45172</v>
      </c>
      <c r="E937" s="9">
        <v>0.48888888888888887</v>
      </c>
      <c r="F937" s="11" t="s">
        <v>14</v>
      </c>
      <c r="G937" s="1" t="s">
        <v>102</v>
      </c>
      <c r="H937" s="11" t="s">
        <v>34</v>
      </c>
      <c r="I937" s="1" t="s">
        <v>35</v>
      </c>
      <c r="J937" s="1">
        <v>173</v>
      </c>
      <c r="K937" s="1">
        <v>19</v>
      </c>
      <c r="L937" s="1" t="s">
        <v>25</v>
      </c>
      <c r="M937" s="1" t="s">
        <v>32</v>
      </c>
      <c r="N937" s="1" t="s">
        <v>27</v>
      </c>
      <c r="O937" s="1" t="s">
        <v>41</v>
      </c>
      <c r="P937" s="6">
        <v>45170</v>
      </c>
      <c r="Q937" s="10">
        <v>0.12777777777777777</v>
      </c>
    </row>
    <row r="938" spans="1:17" x14ac:dyDescent="0.35">
      <c r="A938" s="1">
        <v>1937</v>
      </c>
      <c r="B938" s="1" t="s">
        <v>578</v>
      </c>
      <c r="C938" s="1" t="s">
        <v>156</v>
      </c>
      <c r="D938" s="6">
        <v>45170</v>
      </c>
      <c r="E938" s="9">
        <v>0.4236111111111111</v>
      </c>
      <c r="F938" s="11" t="s">
        <v>38</v>
      </c>
      <c r="G938" s="1" t="s">
        <v>131</v>
      </c>
      <c r="H938" s="11" t="s">
        <v>16</v>
      </c>
      <c r="I938" s="1" t="s">
        <v>35</v>
      </c>
      <c r="J938" s="1">
        <v>222</v>
      </c>
      <c r="K938" s="1">
        <v>7</v>
      </c>
      <c r="L938" s="1" t="s">
        <v>18</v>
      </c>
      <c r="M938" s="1" t="s">
        <v>26</v>
      </c>
      <c r="N938" s="1" t="s">
        <v>20</v>
      </c>
      <c r="O938" s="1" t="s">
        <v>37</v>
      </c>
      <c r="P938" s="6">
        <v>45170</v>
      </c>
      <c r="Q938" s="10">
        <v>0.50555555555555554</v>
      </c>
    </row>
    <row r="939" spans="1:17" x14ac:dyDescent="0.35">
      <c r="A939" s="1">
        <v>1938</v>
      </c>
      <c r="B939" s="1" t="s">
        <v>1000</v>
      </c>
      <c r="C939" s="1" t="s">
        <v>150</v>
      </c>
      <c r="D939" s="6">
        <v>45174</v>
      </c>
      <c r="E939" s="9">
        <v>0.40833333333333333</v>
      </c>
      <c r="F939" s="11" t="s">
        <v>38</v>
      </c>
      <c r="G939" s="1" t="s">
        <v>70</v>
      </c>
      <c r="H939" s="11" t="s">
        <v>34</v>
      </c>
      <c r="I939" s="1" t="s">
        <v>17</v>
      </c>
      <c r="J939" s="1">
        <v>73</v>
      </c>
      <c r="K939" s="1">
        <v>21</v>
      </c>
      <c r="L939" s="1" t="s">
        <v>18</v>
      </c>
      <c r="M939" s="1" t="s">
        <v>32</v>
      </c>
      <c r="N939" s="1" t="s">
        <v>36</v>
      </c>
      <c r="O939" s="1" t="s">
        <v>21</v>
      </c>
      <c r="P939" s="6">
        <v>45170</v>
      </c>
      <c r="Q939" s="10">
        <v>0.18263888888888888</v>
      </c>
    </row>
    <row r="940" spans="1:17" x14ac:dyDescent="0.35">
      <c r="A940" s="1">
        <v>1939</v>
      </c>
      <c r="B940" s="1" t="s">
        <v>1001</v>
      </c>
      <c r="C940" s="1" t="s">
        <v>156</v>
      </c>
      <c r="D940" s="6">
        <v>45175</v>
      </c>
      <c r="E940" s="9">
        <v>0.50624999999999998</v>
      </c>
      <c r="F940" s="11" t="s">
        <v>14</v>
      </c>
      <c r="G940" s="1" t="s">
        <v>82</v>
      </c>
      <c r="H940" s="11" t="s">
        <v>23</v>
      </c>
      <c r="I940" s="1" t="s">
        <v>24</v>
      </c>
      <c r="J940" s="1">
        <v>187</v>
      </c>
      <c r="K940" s="1">
        <v>22</v>
      </c>
      <c r="L940" s="1" t="s">
        <v>18</v>
      </c>
      <c r="M940" s="1" t="s">
        <v>19</v>
      </c>
      <c r="N940" s="1" t="s">
        <v>20</v>
      </c>
      <c r="O940" s="1" t="s">
        <v>37</v>
      </c>
      <c r="P940" s="6">
        <v>45170</v>
      </c>
      <c r="Q940" s="10">
        <v>0.17430555555555555</v>
      </c>
    </row>
    <row r="941" spans="1:17" x14ac:dyDescent="0.35">
      <c r="A941" s="1">
        <v>1940</v>
      </c>
      <c r="B941" s="1" t="s">
        <v>1002</v>
      </c>
      <c r="C941" s="1" t="s">
        <v>159</v>
      </c>
      <c r="D941" s="6">
        <v>45172</v>
      </c>
      <c r="E941" s="9">
        <v>0.19583333333333333</v>
      </c>
      <c r="F941" s="11" t="s">
        <v>38</v>
      </c>
      <c r="G941" s="1" t="s">
        <v>127</v>
      </c>
      <c r="H941" s="11" t="s">
        <v>16</v>
      </c>
      <c r="I941" s="1" t="s">
        <v>24</v>
      </c>
      <c r="J941" s="1">
        <v>143</v>
      </c>
      <c r="K941" s="1">
        <v>23</v>
      </c>
      <c r="L941" s="1" t="s">
        <v>25</v>
      </c>
      <c r="M941" s="1" t="s">
        <v>19</v>
      </c>
      <c r="N941" s="1" t="s">
        <v>36</v>
      </c>
      <c r="O941" s="1" t="s">
        <v>41</v>
      </c>
      <c r="P941" s="6">
        <v>45170</v>
      </c>
      <c r="Q941" s="10">
        <v>7.9166666666666663E-2</v>
      </c>
    </row>
    <row r="942" spans="1:17" x14ac:dyDescent="0.35">
      <c r="A942" s="1">
        <v>1941</v>
      </c>
      <c r="B942" s="1" t="s">
        <v>1003</v>
      </c>
      <c r="C942" s="1" t="s">
        <v>154</v>
      </c>
      <c r="D942" s="6">
        <v>45175</v>
      </c>
      <c r="E942" s="9">
        <v>0.42430555555555555</v>
      </c>
      <c r="F942" s="11" t="s">
        <v>14</v>
      </c>
      <c r="G942" s="1" t="s">
        <v>108</v>
      </c>
      <c r="H942" s="11" t="s">
        <v>34</v>
      </c>
      <c r="I942" s="1" t="s">
        <v>35</v>
      </c>
      <c r="J942" s="1">
        <v>115</v>
      </c>
      <c r="K942" s="1">
        <v>16</v>
      </c>
      <c r="L942" s="1" t="s">
        <v>25</v>
      </c>
      <c r="M942" s="1" t="s">
        <v>32</v>
      </c>
      <c r="N942" s="1" t="s">
        <v>20</v>
      </c>
      <c r="O942" s="1" t="s">
        <v>41</v>
      </c>
      <c r="P942" s="6">
        <v>45170</v>
      </c>
      <c r="Q942" s="10">
        <v>0.36736111111111114</v>
      </c>
    </row>
    <row r="943" spans="1:17" x14ac:dyDescent="0.35">
      <c r="A943" s="1">
        <v>1942</v>
      </c>
      <c r="B943" s="1" t="s">
        <v>1004</v>
      </c>
      <c r="C943" s="1" t="s">
        <v>154</v>
      </c>
      <c r="D943" s="6">
        <v>45176</v>
      </c>
      <c r="E943" s="9">
        <v>8.5416666666666669E-2</v>
      </c>
      <c r="F943" s="11" t="s">
        <v>14</v>
      </c>
      <c r="G943" s="1" t="s">
        <v>93</v>
      </c>
      <c r="H943" s="11" t="s">
        <v>23</v>
      </c>
      <c r="I943" s="1" t="s">
        <v>35</v>
      </c>
      <c r="J943" s="1">
        <v>161</v>
      </c>
      <c r="K943" s="1">
        <v>6</v>
      </c>
      <c r="L943" s="1" t="s">
        <v>18</v>
      </c>
      <c r="M943" s="1" t="s">
        <v>32</v>
      </c>
      <c r="N943" s="1" t="s">
        <v>36</v>
      </c>
      <c r="O943" s="1" t="s">
        <v>21</v>
      </c>
      <c r="P943" s="6">
        <v>45170</v>
      </c>
      <c r="Q943" s="10">
        <v>0.51111111111111107</v>
      </c>
    </row>
    <row r="944" spans="1:17" x14ac:dyDescent="0.35">
      <c r="A944" s="1">
        <v>1943</v>
      </c>
      <c r="B944" s="1" t="s">
        <v>536</v>
      </c>
      <c r="C944" s="1" t="s">
        <v>156</v>
      </c>
      <c r="D944" s="6">
        <v>45175</v>
      </c>
      <c r="E944" s="9">
        <v>0.45277777777777778</v>
      </c>
      <c r="F944" s="11" t="s">
        <v>14</v>
      </c>
      <c r="G944" s="1" t="s">
        <v>86</v>
      </c>
      <c r="H944" s="11" t="s">
        <v>23</v>
      </c>
      <c r="I944" s="1" t="s">
        <v>17</v>
      </c>
      <c r="J944" s="1">
        <v>200</v>
      </c>
      <c r="K944" s="1">
        <v>21</v>
      </c>
      <c r="L944" s="1" t="s">
        <v>30</v>
      </c>
      <c r="M944" s="1" t="s">
        <v>40</v>
      </c>
      <c r="N944" s="1" t="s">
        <v>20</v>
      </c>
      <c r="O944" s="1" t="s">
        <v>41</v>
      </c>
      <c r="P944" s="6">
        <v>45170</v>
      </c>
      <c r="Q944" s="10">
        <v>0.13750000000000001</v>
      </c>
    </row>
    <row r="945" spans="1:17" x14ac:dyDescent="0.35">
      <c r="A945" s="1">
        <v>1944</v>
      </c>
      <c r="B945" s="1" t="s">
        <v>1005</v>
      </c>
      <c r="C945" s="1" t="s">
        <v>150</v>
      </c>
      <c r="D945" s="6">
        <v>45170</v>
      </c>
      <c r="E945" s="9">
        <v>0.47430555555555554</v>
      </c>
      <c r="F945" s="11" t="s">
        <v>38</v>
      </c>
      <c r="G945" s="1" t="s">
        <v>67</v>
      </c>
      <c r="H945" s="11" t="s">
        <v>34</v>
      </c>
      <c r="I945" s="1" t="s">
        <v>17</v>
      </c>
      <c r="J945" s="1">
        <v>91</v>
      </c>
      <c r="K945" s="1">
        <v>19</v>
      </c>
      <c r="L945" s="1" t="s">
        <v>30</v>
      </c>
      <c r="M945" s="1" t="s">
        <v>32</v>
      </c>
      <c r="N945" s="1" t="s">
        <v>20</v>
      </c>
      <c r="O945" s="1" t="s">
        <v>21</v>
      </c>
      <c r="P945" s="6">
        <v>45170</v>
      </c>
      <c r="Q945" s="10">
        <v>0.47152777777777777</v>
      </c>
    </row>
    <row r="946" spans="1:17" x14ac:dyDescent="0.35">
      <c r="A946" s="1">
        <v>1945</v>
      </c>
      <c r="B946" s="1" t="s">
        <v>1006</v>
      </c>
      <c r="C946" s="1" t="s">
        <v>156</v>
      </c>
      <c r="D946" s="6">
        <v>45177</v>
      </c>
      <c r="E946" s="9">
        <v>9.375E-2</v>
      </c>
      <c r="F946" s="11" t="s">
        <v>38</v>
      </c>
      <c r="G946" s="1" t="s">
        <v>116</v>
      </c>
      <c r="H946" s="11" t="s">
        <v>34</v>
      </c>
      <c r="I946" s="1" t="s">
        <v>29</v>
      </c>
      <c r="J946" s="1">
        <v>177</v>
      </c>
      <c r="K946" s="1">
        <v>17</v>
      </c>
      <c r="L946" s="1" t="s">
        <v>30</v>
      </c>
      <c r="M946" s="1" t="s">
        <v>43</v>
      </c>
      <c r="N946" s="1" t="s">
        <v>36</v>
      </c>
      <c r="O946" s="1" t="s">
        <v>21</v>
      </c>
      <c r="P946" s="6">
        <v>45170</v>
      </c>
      <c r="Q946" s="10">
        <v>0.1076388888888889</v>
      </c>
    </row>
    <row r="947" spans="1:17" x14ac:dyDescent="0.35">
      <c r="A947" s="1">
        <v>1946</v>
      </c>
      <c r="B947" s="1" t="s">
        <v>1007</v>
      </c>
      <c r="C947" s="1" t="s">
        <v>150</v>
      </c>
      <c r="D947" s="6">
        <v>45171</v>
      </c>
      <c r="E947" s="9">
        <v>0.46111111111111114</v>
      </c>
      <c r="F947" s="11" t="s">
        <v>14</v>
      </c>
      <c r="G947" s="1" t="s">
        <v>134</v>
      </c>
      <c r="H947" s="11" t="s">
        <v>34</v>
      </c>
      <c r="I947" s="1" t="s">
        <v>29</v>
      </c>
      <c r="J947" s="1">
        <v>128</v>
      </c>
      <c r="K947" s="1">
        <v>13</v>
      </c>
      <c r="L947" s="1" t="s">
        <v>30</v>
      </c>
      <c r="M947" s="1" t="s">
        <v>40</v>
      </c>
      <c r="N947" s="1" t="s">
        <v>36</v>
      </c>
      <c r="O947" s="1" t="s">
        <v>37</v>
      </c>
      <c r="P947" s="6">
        <v>45170</v>
      </c>
      <c r="Q947" s="10">
        <v>5.4166666666666669E-2</v>
      </c>
    </row>
    <row r="948" spans="1:17" x14ac:dyDescent="0.35">
      <c r="A948" s="1">
        <v>1947</v>
      </c>
      <c r="B948" s="1" t="s">
        <v>1008</v>
      </c>
      <c r="C948" s="1" t="s">
        <v>154</v>
      </c>
      <c r="D948" s="6">
        <v>45174</v>
      </c>
      <c r="E948" s="9">
        <v>0.16875000000000001</v>
      </c>
      <c r="F948" s="11" t="s">
        <v>38</v>
      </c>
      <c r="G948" s="1" t="s">
        <v>116</v>
      </c>
      <c r="H948" s="11" t="s">
        <v>23</v>
      </c>
      <c r="I948" s="1" t="s">
        <v>24</v>
      </c>
      <c r="J948" s="1">
        <v>109</v>
      </c>
      <c r="K948" s="1">
        <v>12</v>
      </c>
      <c r="L948" s="1" t="s">
        <v>18</v>
      </c>
      <c r="M948" s="1" t="s">
        <v>43</v>
      </c>
      <c r="N948" s="1" t="s">
        <v>36</v>
      </c>
      <c r="O948" s="1" t="s">
        <v>41</v>
      </c>
      <c r="P948" s="6">
        <v>45170</v>
      </c>
      <c r="Q948" s="10">
        <v>0.20347222222222222</v>
      </c>
    </row>
    <row r="949" spans="1:17" x14ac:dyDescent="0.35">
      <c r="A949" s="1">
        <v>1948</v>
      </c>
      <c r="B949" s="1" t="s">
        <v>1009</v>
      </c>
      <c r="C949" s="1" t="s">
        <v>156</v>
      </c>
      <c r="D949" s="6">
        <v>45177</v>
      </c>
      <c r="E949" s="9">
        <v>0.11319444444444444</v>
      </c>
      <c r="F949" s="11" t="s">
        <v>38</v>
      </c>
      <c r="G949" s="1" t="s">
        <v>115</v>
      </c>
      <c r="H949" s="11" t="s">
        <v>34</v>
      </c>
      <c r="I949" s="1" t="s">
        <v>29</v>
      </c>
      <c r="J949" s="1">
        <v>120</v>
      </c>
      <c r="K949" s="1">
        <v>16</v>
      </c>
      <c r="L949" s="1" t="s">
        <v>30</v>
      </c>
      <c r="M949" s="1" t="s">
        <v>26</v>
      </c>
      <c r="N949" s="1" t="s">
        <v>36</v>
      </c>
      <c r="O949" s="1" t="s">
        <v>37</v>
      </c>
      <c r="P949" s="6">
        <v>45170</v>
      </c>
      <c r="Q949" s="10">
        <v>0.46597222222222223</v>
      </c>
    </row>
    <row r="950" spans="1:17" x14ac:dyDescent="0.35">
      <c r="A950" s="1">
        <v>1949</v>
      </c>
      <c r="B950" s="1" t="s">
        <v>194</v>
      </c>
      <c r="C950" s="1" t="s">
        <v>159</v>
      </c>
      <c r="D950" s="6">
        <v>45173</v>
      </c>
      <c r="E950" s="9">
        <v>0.50416666666666665</v>
      </c>
      <c r="F950" s="11" t="s">
        <v>38</v>
      </c>
      <c r="G950" s="1" t="s">
        <v>39</v>
      </c>
      <c r="H950" s="11" t="s">
        <v>16</v>
      </c>
      <c r="I950" s="1" t="s">
        <v>17</v>
      </c>
      <c r="J950" s="1">
        <v>233</v>
      </c>
      <c r="K950" s="1">
        <v>24</v>
      </c>
      <c r="L950" s="1" t="s">
        <v>25</v>
      </c>
      <c r="M950" s="1" t="s">
        <v>40</v>
      </c>
      <c r="N950" s="1" t="s">
        <v>36</v>
      </c>
      <c r="O950" s="1" t="s">
        <v>21</v>
      </c>
      <c r="P950" s="6">
        <v>45170</v>
      </c>
      <c r="Q950" s="10">
        <v>0.36944444444444446</v>
      </c>
    </row>
    <row r="951" spans="1:17" x14ac:dyDescent="0.35">
      <c r="A951" s="1">
        <v>1950</v>
      </c>
      <c r="B951" s="1" t="s">
        <v>1010</v>
      </c>
      <c r="C951" s="1" t="s">
        <v>159</v>
      </c>
      <c r="D951" s="6">
        <v>45175</v>
      </c>
      <c r="E951" s="9">
        <v>0.35486111111111113</v>
      </c>
      <c r="F951" s="11" t="s">
        <v>14</v>
      </c>
      <c r="G951" s="1" t="s">
        <v>132</v>
      </c>
      <c r="H951" s="11" t="s">
        <v>16</v>
      </c>
      <c r="I951" s="1" t="s">
        <v>47</v>
      </c>
      <c r="J951" s="1">
        <v>65</v>
      </c>
      <c r="K951" s="1">
        <v>20</v>
      </c>
      <c r="L951" s="1" t="s">
        <v>30</v>
      </c>
      <c r="M951" s="1" t="s">
        <v>43</v>
      </c>
      <c r="N951" s="1" t="s">
        <v>20</v>
      </c>
      <c r="O951" s="1" t="s">
        <v>41</v>
      </c>
      <c r="P951" s="6">
        <v>45170</v>
      </c>
      <c r="Q951" s="10">
        <v>0.4597222222222222</v>
      </c>
    </row>
    <row r="952" spans="1:17" x14ac:dyDescent="0.35">
      <c r="A952" s="1">
        <v>1951</v>
      </c>
      <c r="B952" s="1" t="s">
        <v>762</v>
      </c>
      <c r="C952" s="1" t="s">
        <v>159</v>
      </c>
      <c r="D952" s="6">
        <v>45174</v>
      </c>
      <c r="E952" s="9">
        <v>0.49583333333333335</v>
      </c>
      <c r="F952" s="11" t="s">
        <v>14</v>
      </c>
      <c r="G952" s="1" t="s">
        <v>89</v>
      </c>
      <c r="H952" s="11" t="s">
        <v>16</v>
      </c>
      <c r="I952" s="1" t="s">
        <v>24</v>
      </c>
      <c r="J952" s="1">
        <v>207</v>
      </c>
      <c r="K952" s="1">
        <v>19</v>
      </c>
      <c r="L952" s="1" t="s">
        <v>18</v>
      </c>
      <c r="M952" s="1" t="s">
        <v>19</v>
      </c>
      <c r="N952" s="1" t="s">
        <v>27</v>
      </c>
      <c r="O952" s="1" t="s">
        <v>41</v>
      </c>
      <c r="P952" s="6">
        <v>45170</v>
      </c>
      <c r="Q952" s="10">
        <v>0.46736111111111112</v>
      </c>
    </row>
    <row r="953" spans="1:17" x14ac:dyDescent="0.35">
      <c r="A953" s="1">
        <v>1952</v>
      </c>
      <c r="B953" s="1" t="s">
        <v>1011</v>
      </c>
      <c r="C953" s="1" t="s">
        <v>167</v>
      </c>
      <c r="D953" s="6">
        <v>45175</v>
      </c>
      <c r="E953" s="9">
        <v>0.40347222222222223</v>
      </c>
      <c r="F953" s="11" t="s">
        <v>38</v>
      </c>
      <c r="G953" s="1" t="s">
        <v>45</v>
      </c>
      <c r="H953" s="11" t="s">
        <v>16</v>
      </c>
      <c r="I953" s="1" t="s">
        <v>17</v>
      </c>
      <c r="J953" s="1">
        <v>172</v>
      </c>
      <c r="K953" s="1">
        <v>24</v>
      </c>
      <c r="L953" s="1" t="s">
        <v>25</v>
      </c>
      <c r="M953" s="1" t="s">
        <v>32</v>
      </c>
      <c r="N953" s="1" t="s">
        <v>20</v>
      </c>
      <c r="O953" s="1" t="s">
        <v>41</v>
      </c>
      <c r="P953" s="6">
        <v>45170</v>
      </c>
      <c r="Q953" s="10">
        <v>0.43888888888888888</v>
      </c>
    </row>
    <row r="954" spans="1:17" x14ac:dyDescent="0.35">
      <c r="A954" s="1">
        <v>1953</v>
      </c>
      <c r="B954" s="1" t="s">
        <v>339</v>
      </c>
      <c r="C954" s="1" t="s">
        <v>167</v>
      </c>
      <c r="D954" s="6">
        <v>45171</v>
      </c>
      <c r="E954" s="9">
        <v>0.41666666666666669</v>
      </c>
      <c r="F954" s="11" t="s">
        <v>14</v>
      </c>
      <c r="G954" s="1" t="s">
        <v>112</v>
      </c>
      <c r="H954" s="11" t="s">
        <v>16</v>
      </c>
      <c r="I954" s="1" t="s">
        <v>35</v>
      </c>
      <c r="J954" s="1">
        <v>65</v>
      </c>
      <c r="K954" s="1">
        <v>0</v>
      </c>
      <c r="L954" s="1" t="s">
        <v>18</v>
      </c>
      <c r="M954" s="1" t="s">
        <v>19</v>
      </c>
      <c r="N954" s="1" t="s">
        <v>27</v>
      </c>
      <c r="O954" s="1" t="s">
        <v>41</v>
      </c>
      <c r="P954" s="6">
        <v>45170</v>
      </c>
      <c r="Q954" s="10">
        <v>0.20069444444444445</v>
      </c>
    </row>
    <row r="955" spans="1:17" x14ac:dyDescent="0.35">
      <c r="A955" s="1">
        <v>1954</v>
      </c>
      <c r="B955" s="1" t="s">
        <v>1012</v>
      </c>
      <c r="C955" s="1" t="s">
        <v>159</v>
      </c>
      <c r="D955" s="6">
        <v>45176</v>
      </c>
      <c r="E955" s="9">
        <v>0.49236111111111114</v>
      </c>
      <c r="F955" s="11" t="s">
        <v>38</v>
      </c>
      <c r="G955" s="1" t="s">
        <v>133</v>
      </c>
      <c r="H955" s="11" t="s">
        <v>23</v>
      </c>
      <c r="I955" s="1" t="s">
        <v>17</v>
      </c>
      <c r="J955" s="1">
        <v>185</v>
      </c>
      <c r="K955" s="1">
        <v>14</v>
      </c>
      <c r="L955" s="1" t="s">
        <v>25</v>
      </c>
      <c r="M955" s="1" t="s">
        <v>40</v>
      </c>
      <c r="N955" s="1" t="s">
        <v>36</v>
      </c>
      <c r="O955" s="1" t="s">
        <v>37</v>
      </c>
      <c r="P955" s="6">
        <v>45170</v>
      </c>
      <c r="Q955" s="10">
        <v>0.34861111111111109</v>
      </c>
    </row>
    <row r="956" spans="1:17" x14ac:dyDescent="0.35">
      <c r="A956" s="1">
        <v>1955</v>
      </c>
      <c r="B956" s="1" t="s">
        <v>1013</v>
      </c>
      <c r="C956" s="1" t="s">
        <v>150</v>
      </c>
      <c r="D956" s="6">
        <v>45170</v>
      </c>
      <c r="E956" s="9">
        <v>0.43402777777777779</v>
      </c>
      <c r="F956" s="11" t="s">
        <v>38</v>
      </c>
      <c r="G956" s="1" t="s">
        <v>87</v>
      </c>
      <c r="H956" s="11" t="s">
        <v>34</v>
      </c>
      <c r="I956" s="1" t="s">
        <v>29</v>
      </c>
      <c r="J956" s="1">
        <v>92</v>
      </c>
      <c r="K956" s="1">
        <v>18</v>
      </c>
      <c r="L956" s="1" t="s">
        <v>18</v>
      </c>
      <c r="M956" s="1" t="s">
        <v>26</v>
      </c>
      <c r="N956" s="1" t="s">
        <v>27</v>
      </c>
      <c r="O956" s="1" t="s">
        <v>41</v>
      </c>
      <c r="P956" s="6">
        <v>45170</v>
      </c>
      <c r="Q956" s="10">
        <v>0.16180555555555556</v>
      </c>
    </row>
    <row r="957" spans="1:17" x14ac:dyDescent="0.35">
      <c r="A957" s="1">
        <v>1956</v>
      </c>
      <c r="B957" s="1" t="s">
        <v>1014</v>
      </c>
      <c r="C957" s="1" t="s">
        <v>159</v>
      </c>
      <c r="D957" s="6">
        <v>45174</v>
      </c>
      <c r="E957" s="9">
        <v>0.2013888888888889</v>
      </c>
      <c r="F957" s="11" t="s">
        <v>38</v>
      </c>
      <c r="G957" s="1" t="s">
        <v>133</v>
      </c>
      <c r="H957" s="11" t="s">
        <v>23</v>
      </c>
      <c r="I957" s="1" t="s">
        <v>47</v>
      </c>
      <c r="J957" s="1">
        <v>101</v>
      </c>
      <c r="K957" s="1">
        <v>26</v>
      </c>
      <c r="L957" s="1" t="s">
        <v>30</v>
      </c>
      <c r="M957" s="1" t="s">
        <v>32</v>
      </c>
      <c r="N957" s="1" t="s">
        <v>36</v>
      </c>
      <c r="O957" s="1" t="s">
        <v>21</v>
      </c>
      <c r="P957" s="6">
        <v>45170</v>
      </c>
      <c r="Q957" s="10">
        <v>0.53680555555555554</v>
      </c>
    </row>
    <row r="958" spans="1:17" x14ac:dyDescent="0.35">
      <c r="A958" s="1">
        <v>1957</v>
      </c>
      <c r="B958" s="1" t="s">
        <v>437</v>
      </c>
      <c r="C958" s="1" t="s">
        <v>154</v>
      </c>
      <c r="D958" s="6">
        <v>45177</v>
      </c>
      <c r="E958" s="9">
        <v>9.3055555555555558E-2</v>
      </c>
      <c r="F958" s="11" t="s">
        <v>38</v>
      </c>
      <c r="G958" s="1" t="s">
        <v>137</v>
      </c>
      <c r="H958" s="11" t="s">
        <v>23</v>
      </c>
      <c r="I958" s="1" t="s">
        <v>24</v>
      </c>
      <c r="J958" s="1">
        <v>215</v>
      </c>
      <c r="K958" s="1">
        <v>5</v>
      </c>
      <c r="L958" s="1" t="s">
        <v>25</v>
      </c>
      <c r="M958" s="1" t="s">
        <v>43</v>
      </c>
      <c r="N958" s="1" t="s">
        <v>36</v>
      </c>
      <c r="O958" s="1" t="s">
        <v>37</v>
      </c>
      <c r="P958" s="6">
        <v>45170</v>
      </c>
      <c r="Q958" s="10">
        <v>6.6666666666666666E-2</v>
      </c>
    </row>
    <row r="959" spans="1:17" x14ac:dyDescent="0.35">
      <c r="A959" s="1">
        <v>1958</v>
      </c>
      <c r="B959" s="1" t="s">
        <v>1015</v>
      </c>
      <c r="C959" s="1" t="s">
        <v>150</v>
      </c>
      <c r="D959" s="6">
        <v>45171</v>
      </c>
      <c r="E959" s="9">
        <v>5.8333333333333334E-2</v>
      </c>
      <c r="F959" s="11" t="s">
        <v>38</v>
      </c>
      <c r="G959" s="1" t="s">
        <v>49</v>
      </c>
      <c r="H959" s="11" t="s">
        <v>23</v>
      </c>
      <c r="I959" s="1" t="s">
        <v>35</v>
      </c>
      <c r="J959" s="1">
        <v>228</v>
      </c>
      <c r="K959" s="1">
        <v>21</v>
      </c>
      <c r="L959" s="1" t="s">
        <v>25</v>
      </c>
      <c r="M959" s="1" t="s">
        <v>40</v>
      </c>
      <c r="N959" s="1" t="s">
        <v>20</v>
      </c>
      <c r="O959" s="1" t="s">
        <v>37</v>
      </c>
      <c r="P959" s="6">
        <v>45170</v>
      </c>
      <c r="Q959" s="10">
        <v>0.11388888888888889</v>
      </c>
    </row>
    <row r="960" spans="1:17" x14ac:dyDescent="0.35">
      <c r="A960" s="1">
        <v>1959</v>
      </c>
      <c r="B960" s="1" t="s">
        <v>982</v>
      </c>
      <c r="C960" s="1" t="s">
        <v>159</v>
      </c>
      <c r="D960" s="6">
        <v>45174</v>
      </c>
      <c r="E960" s="9">
        <v>7.3611111111111113E-2</v>
      </c>
      <c r="F960" s="11" t="s">
        <v>38</v>
      </c>
      <c r="G960" s="1" t="s">
        <v>66</v>
      </c>
      <c r="H960" s="11" t="s">
        <v>34</v>
      </c>
      <c r="I960" s="1" t="s">
        <v>35</v>
      </c>
      <c r="J960" s="1">
        <v>63</v>
      </c>
      <c r="K960" s="1">
        <v>10</v>
      </c>
      <c r="L960" s="1" t="s">
        <v>25</v>
      </c>
      <c r="M960" s="1" t="s">
        <v>32</v>
      </c>
      <c r="N960" s="1" t="s">
        <v>36</v>
      </c>
      <c r="O960" s="1" t="s">
        <v>21</v>
      </c>
      <c r="P960" s="6">
        <v>45170</v>
      </c>
      <c r="Q960" s="10">
        <v>7.9861111111111105E-2</v>
      </c>
    </row>
    <row r="961" spans="1:17" x14ac:dyDescent="0.35">
      <c r="A961" s="1">
        <v>1960</v>
      </c>
      <c r="B961" s="1" t="s">
        <v>1016</v>
      </c>
      <c r="C961" s="1" t="s">
        <v>167</v>
      </c>
      <c r="D961" s="6">
        <v>45175</v>
      </c>
      <c r="E961" s="9">
        <v>0.12638888888888888</v>
      </c>
      <c r="F961" s="11" t="s">
        <v>38</v>
      </c>
      <c r="G961" s="1" t="s">
        <v>135</v>
      </c>
      <c r="H961" s="11" t="s">
        <v>23</v>
      </c>
      <c r="I961" s="1" t="s">
        <v>17</v>
      </c>
      <c r="J961" s="1">
        <v>116</v>
      </c>
      <c r="K961" s="1">
        <v>26</v>
      </c>
      <c r="L961" s="1" t="s">
        <v>30</v>
      </c>
      <c r="M961" s="1" t="s">
        <v>43</v>
      </c>
      <c r="N961" s="1" t="s">
        <v>27</v>
      </c>
      <c r="O961" s="1" t="s">
        <v>41</v>
      </c>
      <c r="P961" s="6">
        <v>45170</v>
      </c>
      <c r="Q961" s="10">
        <v>7.4305555555555555E-2</v>
      </c>
    </row>
    <row r="962" spans="1:17" x14ac:dyDescent="0.35">
      <c r="A962" s="1">
        <v>1961</v>
      </c>
      <c r="B962" s="1" t="s">
        <v>1017</v>
      </c>
      <c r="C962" s="1" t="s">
        <v>150</v>
      </c>
      <c r="D962" s="6">
        <v>45171</v>
      </c>
      <c r="E962" s="9">
        <v>5.2777777777777778E-2</v>
      </c>
      <c r="F962" s="11" t="s">
        <v>14</v>
      </c>
      <c r="G962" s="1" t="s">
        <v>55</v>
      </c>
      <c r="H962" s="11" t="s">
        <v>34</v>
      </c>
      <c r="I962" s="1" t="s">
        <v>17</v>
      </c>
      <c r="J962" s="1">
        <v>208</v>
      </c>
      <c r="K962" s="1">
        <v>20</v>
      </c>
      <c r="L962" s="1" t="s">
        <v>30</v>
      </c>
      <c r="M962" s="1" t="s">
        <v>40</v>
      </c>
      <c r="N962" s="1" t="s">
        <v>20</v>
      </c>
      <c r="O962" s="1" t="s">
        <v>21</v>
      </c>
      <c r="P962" s="6">
        <v>45170</v>
      </c>
      <c r="Q962" s="10">
        <v>0.3576388888888889</v>
      </c>
    </row>
    <row r="963" spans="1:17" x14ac:dyDescent="0.35">
      <c r="A963" s="1">
        <v>1962</v>
      </c>
      <c r="B963" s="1" t="s">
        <v>1018</v>
      </c>
      <c r="C963" s="1" t="s">
        <v>167</v>
      </c>
      <c r="D963" s="6">
        <v>45171</v>
      </c>
      <c r="E963" s="9">
        <v>0.45763888888888887</v>
      </c>
      <c r="F963" s="11" t="s">
        <v>14</v>
      </c>
      <c r="G963" s="1" t="s">
        <v>100</v>
      </c>
      <c r="H963" s="11" t="s">
        <v>23</v>
      </c>
      <c r="I963" s="1" t="s">
        <v>47</v>
      </c>
      <c r="J963" s="1">
        <v>224</v>
      </c>
      <c r="K963" s="1">
        <v>10</v>
      </c>
      <c r="L963" s="1" t="s">
        <v>30</v>
      </c>
      <c r="M963" s="1" t="s">
        <v>19</v>
      </c>
      <c r="N963" s="1" t="s">
        <v>36</v>
      </c>
      <c r="O963" s="1" t="s">
        <v>21</v>
      </c>
      <c r="P963" s="6">
        <v>45170</v>
      </c>
      <c r="Q963" s="10">
        <v>0.18541666666666667</v>
      </c>
    </row>
    <row r="964" spans="1:17" x14ac:dyDescent="0.35">
      <c r="A964" s="1">
        <v>1963</v>
      </c>
      <c r="B964" s="1" t="s">
        <v>959</v>
      </c>
      <c r="C964" s="1" t="s">
        <v>159</v>
      </c>
      <c r="D964" s="6">
        <v>45176</v>
      </c>
      <c r="E964" s="9">
        <v>4.5138888888888888E-2</v>
      </c>
      <c r="F964" s="11" t="s">
        <v>38</v>
      </c>
      <c r="G964" s="1" t="s">
        <v>132</v>
      </c>
      <c r="H964" s="11" t="s">
        <v>34</v>
      </c>
      <c r="I964" s="1" t="s">
        <v>35</v>
      </c>
      <c r="J964" s="1">
        <v>230</v>
      </c>
      <c r="K964" s="1">
        <v>21</v>
      </c>
      <c r="L964" s="1" t="s">
        <v>30</v>
      </c>
      <c r="M964" s="1" t="s">
        <v>40</v>
      </c>
      <c r="N964" s="1" t="s">
        <v>20</v>
      </c>
      <c r="O964" s="1" t="s">
        <v>41</v>
      </c>
      <c r="P964" s="6">
        <v>45170</v>
      </c>
      <c r="Q964" s="10">
        <v>9.0277777777777776E-2</v>
      </c>
    </row>
    <row r="965" spans="1:17" x14ac:dyDescent="0.35">
      <c r="A965" s="1">
        <v>1964</v>
      </c>
      <c r="B965" s="1" t="s">
        <v>1019</v>
      </c>
      <c r="C965" s="1" t="s">
        <v>156</v>
      </c>
      <c r="D965" s="6">
        <v>45171</v>
      </c>
      <c r="E965" s="9">
        <v>0.50277777777777777</v>
      </c>
      <c r="F965" s="11" t="s">
        <v>14</v>
      </c>
      <c r="G965" s="1" t="s">
        <v>89</v>
      </c>
      <c r="H965" s="11" t="s">
        <v>16</v>
      </c>
      <c r="I965" s="1" t="s">
        <v>47</v>
      </c>
      <c r="J965" s="1">
        <v>130</v>
      </c>
      <c r="K965" s="1">
        <v>18</v>
      </c>
      <c r="L965" s="1" t="s">
        <v>30</v>
      </c>
      <c r="M965" s="1" t="s">
        <v>43</v>
      </c>
      <c r="N965" s="1" t="s">
        <v>36</v>
      </c>
      <c r="O965" s="1" t="s">
        <v>41</v>
      </c>
      <c r="P965" s="6">
        <v>45170</v>
      </c>
      <c r="Q965" s="10">
        <v>0.5229166666666667</v>
      </c>
    </row>
    <row r="966" spans="1:17" x14ac:dyDescent="0.35">
      <c r="A966" s="1">
        <v>1965</v>
      </c>
      <c r="B966" s="1" t="s">
        <v>1020</v>
      </c>
      <c r="C966" s="1" t="s">
        <v>154</v>
      </c>
      <c r="D966" s="6">
        <v>45176</v>
      </c>
      <c r="E966" s="9">
        <v>5.6250000000000001E-2</v>
      </c>
      <c r="F966" s="11" t="s">
        <v>38</v>
      </c>
      <c r="G966" s="1" t="s">
        <v>119</v>
      </c>
      <c r="H966" s="11" t="s">
        <v>16</v>
      </c>
      <c r="I966" s="1" t="s">
        <v>17</v>
      </c>
      <c r="J966" s="1">
        <v>230</v>
      </c>
      <c r="K966" s="1">
        <v>14</v>
      </c>
      <c r="L966" s="1" t="s">
        <v>30</v>
      </c>
      <c r="M966" s="1" t="s">
        <v>19</v>
      </c>
      <c r="N966" s="1" t="s">
        <v>36</v>
      </c>
      <c r="O966" s="1" t="s">
        <v>37</v>
      </c>
      <c r="P966" s="6">
        <v>45170</v>
      </c>
      <c r="Q966" s="10">
        <v>0.13750000000000001</v>
      </c>
    </row>
    <row r="967" spans="1:17" x14ac:dyDescent="0.35">
      <c r="A967" s="1">
        <v>1966</v>
      </c>
      <c r="B967" s="1" t="s">
        <v>1021</v>
      </c>
      <c r="C967" s="1" t="s">
        <v>167</v>
      </c>
      <c r="D967" s="6">
        <v>45171</v>
      </c>
      <c r="E967" s="9">
        <v>0.50069444444444444</v>
      </c>
      <c r="F967" s="11" t="s">
        <v>38</v>
      </c>
      <c r="G967" s="1" t="s">
        <v>28</v>
      </c>
      <c r="H967" s="11" t="s">
        <v>16</v>
      </c>
      <c r="I967" s="1" t="s">
        <v>17</v>
      </c>
      <c r="J967" s="1">
        <v>168</v>
      </c>
      <c r="K967" s="1">
        <v>28</v>
      </c>
      <c r="L967" s="1" t="s">
        <v>18</v>
      </c>
      <c r="M967" s="1" t="s">
        <v>32</v>
      </c>
      <c r="N967" s="1" t="s">
        <v>27</v>
      </c>
      <c r="O967" s="1" t="s">
        <v>41</v>
      </c>
      <c r="P967" s="6">
        <v>45170</v>
      </c>
      <c r="Q967" s="10">
        <v>0.49722222222222223</v>
      </c>
    </row>
    <row r="968" spans="1:17" x14ac:dyDescent="0.35">
      <c r="A968" s="1">
        <v>1967</v>
      </c>
      <c r="B968" s="1" t="s">
        <v>1022</v>
      </c>
      <c r="C968" s="1" t="s">
        <v>159</v>
      </c>
      <c r="D968" s="6">
        <v>45173</v>
      </c>
      <c r="E968" s="9">
        <v>0.10902777777777778</v>
      </c>
      <c r="F968" s="11" t="s">
        <v>38</v>
      </c>
      <c r="G968" s="1" t="s">
        <v>119</v>
      </c>
      <c r="H968" s="11" t="s">
        <v>16</v>
      </c>
      <c r="I968" s="1" t="s">
        <v>35</v>
      </c>
      <c r="J968" s="1">
        <v>202</v>
      </c>
      <c r="K968" s="1">
        <v>14</v>
      </c>
      <c r="L968" s="1" t="s">
        <v>18</v>
      </c>
      <c r="M968" s="1" t="s">
        <v>43</v>
      </c>
      <c r="N968" s="1" t="s">
        <v>20</v>
      </c>
      <c r="O968" s="1" t="s">
        <v>41</v>
      </c>
      <c r="P968" s="6">
        <v>45170</v>
      </c>
      <c r="Q968" s="10">
        <v>0.47847222222222224</v>
      </c>
    </row>
    <row r="969" spans="1:17" x14ac:dyDescent="0.35">
      <c r="A969" s="1">
        <v>1968</v>
      </c>
      <c r="B969" s="1" t="s">
        <v>1023</v>
      </c>
      <c r="C969" s="1" t="s">
        <v>167</v>
      </c>
      <c r="D969" s="6">
        <v>45177</v>
      </c>
      <c r="E969" s="9">
        <v>6.1111111111111109E-2</v>
      </c>
      <c r="F969" s="11" t="s">
        <v>14</v>
      </c>
      <c r="G969" s="1" t="s">
        <v>55</v>
      </c>
      <c r="H969" s="11" t="s">
        <v>34</v>
      </c>
      <c r="I969" s="1" t="s">
        <v>47</v>
      </c>
      <c r="J969" s="1">
        <v>141</v>
      </c>
      <c r="K969" s="1">
        <v>2</v>
      </c>
      <c r="L969" s="1" t="s">
        <v>18</v>
      </c>
      <c r="M969" s="1" t="s">
        <v>26</v>
      </c>
      <c r="N969" s="1" t="s">
        <v>20</v>
      </c>
      <c r="O969" s="1" t="s">
        <v>41</v>
      </c>
      <c r="P969" s="6">
        <v>45170</v>
      </c>
      <c r="Q969" s="10">
        <v>9.7916666666666666E-2</v>
      </c>
    </row>
    <row r="970" spans="1:17" x14ac:dyDescent="0.35">
      <c r="A970" s="1">
        <v>1969</v>
      </c>
      <c r="B970" s="1" t="s">
        <v>1024</v>
      </c>
      <c r="C970" s="1" t="s">
        <v>167</v>
      </c>
      <c r="D970" s="6">
        <v>45172</v>
      </c>
      <c r="E970" s="9">
        <v>7.7083333333333337E-2</v>
      </c>
      <c r="F970" s="11" t="s">
        <v>38</v>
      </c>
      <c r="G970" s="1" t="s">
        <v>95</v>
      </c>
      <c r="H970" s="11" t="s">
        <v>34</v>
      </c>
      <c r="I970" s="1" t="s">
        <v>24</v>
      </c>
      <c r="J970" s="1">
        <v>219</v>
      </c>
      <c r="K970" s="1">
        <v>13</v>
      </c>
      <c r="L970" s="1" t="s">
        <v>25</v>
      </c>
      <c r="M970" s="1" t="s">
        <v>26</v>
      </c>
      <c r="N970" s="1" t="s">
        <v>27</v>
      </c>
      <c r="O970" s="1" t="s">
        <v>37</v>
      </c>
      <c r="P970" s="6">
        <v>45170</v>
      </c>
      <c r="Q970" s="10">
        <v>0.5229166666666667</v>
      </c>
    </row>
    <row r="971" spans="1:17" x14ac:dyDescent="0.35">
      <c r="A971" s="1">
        <v>1970</v>
      </c>
      <c r="B971" s="1" t="s">
        <v>1025</v>
      </c>
      <c r="C971" s="1" t="s">
        <v>154</v>
      </c>
      <c r="D971" s="6">
        <v>45170</v>
      </c>
      <c r="E971" s="9">
        <v>0.35416666666666669</v>
      </c>
      <c r="F971" s="11" t="s">
        <v>38</v>
      </c>
      <c r="G971" s="1" t="s">
        <v>52</v>
      </c>
      <c r="H971" s="11" t="s">
        <v>23</v>
      </c>
      <c r="I971" s="1" t="s">
        <v>47</v>
      </c>
      <c r="J971" s="1">
        <v>78</v>
      </c>
      <c r="K971" s="1">
        <v>3</v>
      </c>
      <c r="L971" s="1" t="s">
        <v>18</v>
      </c>
      <c r="M971" s="1" t="s">
        <v>43</v>
      </c>
      <c r="N971" s="1" t="s">
        <v>36</v>
      </c>
      <c r="O971" s="1" t="s">
        <v>41</v>
      </c>
      <c r="P971" s="6">
        <v>45170</v>
      </c>
      <c r="Q971" s="10">
        <v>0.49930555555555556</v>
      </c>
    </row>
    <row r="972" spans="1:17" x14ac:dyDescent="0.35">
      <c r="A972" s="1">
        <v>1971</v>
      </c>
      <c r="B972" s="1" t="s">
        <v>1026</v>
      </c>
      <c r="C972" s="1" t="s">
        <v>167</v>
      </c>
      <c r="D972" s="6">
        <v>45174</v>
      </c>
      <c r="E972" s="9">
        <v>0.41736111111111113</v>
      </c>
      <c r="F972" s="11" t="s">
        <v>38</v>
      </c>
      <c r="G972" s="1" t="s">
        <v>94</v>
      </c>
      <c r="H972" s="11" t="s">
        <v>23</v>
      </c>
      <c r="I972" s="1" t="s">
        <v>24</v>
      </c>
      <c r="J972" s="1">
        <v>202</v>
      </c>
      <c r="K972" s="1">
        <v>15</v>
      </c>
      <c r="L972" s="1" t="s">
        <v>18</v>
      </c>
      <c r="M972" s="1" t="s">
        <v>19</v>
      </c>
      <c r="N972" s="1" t="s">
        <v>27</v>
      </c>
      <c r="O972" s="1" t="s">
        <v>37</v>
      </c>
      <c r="P972" s="6">
        <v>45170</v>
      </c>
      <c r="Q972" s="10">
        <v>9.3055555555555558E-2</v>
      </c>
    </row>
    <row r="973" spans="1:17" x14ac:dyDescent="0.35">
      <c r="A973" s="1">
        <v>1972</v>
      </c>
      <c r="B973" s="1" t="s">
        <v>1027</v>
      </c>
      <c r="C973" s="1" t="s">
        <v>159</v>
      </c>
      <c r="D973" s="6">
        <v>45172</v>
      </c>
      <c r="E973" s="9">
        <v>0.43541666666666667</v>
      </c>
      <c r="F973" s="11" t="s">
        <v>38</v>
      </c>
      <c r="G973" s="1" t="s">
        <v>97</v>
      </c>
      <c r="H973" s="11" t="s">
        <v>23</v>
      </c>
      <c r="I973" s="1" t="s">
        <v>29</v>
      </c>
      <c r="J973" s="1">
        <v>93</v>
      </c>
      <c r="K973" s="1">
        <v>6</v>
      </c>
      <c r="L973" s="1" t="s">
        <v>25</v>
      </c>
      <c r="M973" s="1" t="s">
        <v>43</v>
      </c>
      <c r="N973" s="1" t="s">
        <v>36</v>
      </c>
      <c r="O973" s="1" t="s">
        <v>21</v>
      </c>
      <c r="P973" s="6">
        <v>45170</v>
      </c>
      <c r="Q973" s="10">
        <v>0.45624999999999999</v>
      </c>
    </row>
    <row r="974" spans="1:17" x14ac:dyDescent="0.35">
      <c r="A974" s="1">
        <v>1973</v>
      </c>
      <c r="B974" s="1" t="s">
        <v>1028</v>
      </c>
      <c r="C974" s="1" t="s">
        <v>150</v>
      </c>
      <c r="D974" s="6">
        <v>45177</v>
      </c>
      <c r="E974" s="9">
        <v>0.33611111111111114</v>
      </c>
      <c r="F974" s="11" t="s">
        <v>14</v>
      </c>
      <c r="G974" s="1" t="s">
        <v>99</v>
      </c>
      <c r="H974" s="11" t="s">
        <v>34</v>
      </c>
      <c r="I974" s="1" t="s">
        <v>17</v>
      </c>
      <c r="J974" s="1">
        <v>170</v>
      </c>
      <c r="K974" s="1">
        <v>1</v>
      </c>
      <c r="L974" s="1" t="s">
        <v>25</v>
      </c>
      <c r="M974" s="1" t="s">
        <v>43</v>
      </c>
      <c r="N974" s="1" t="s">
        <v>20</v>
      </c>
      <c r="O974" s="1" t="s">
        <v>21</v>
      </c>
      <c r="P974" s="6">
        <v>45170</v>
      </c>
      <c r="Q974" s="10">
        <v>0.47152777777777777</v>
      </c>
    </row>
    <row r="975" spans="1:17" x14ac:dyDescent="0.35">
      <c r="A975" s="1">
        <v>1974</v>
      </c>
      <c r="B975" s="1" t="s">
        <v>1029</v>
      </c>
      <c r="C975" s="1" t="s">
        <v>159</v>
      </c>
      <c r="D975" s="6">
        <v>45171</v>
      </c>
      <c r="E975" s="9">
        <v>0.38055555555555554</v>
      </c>
      <c r="F975" s="11" t="s">
        <v>38</v>
      </c>
      <c r="G975" s="1" t="s">
        <v>98</v>
      </c>
      <c r="H975" s="11" t="s">
        <v>34</v>
      </c>
      <c r="I975" s="1" t="s">
        <v>24</v>
      </c>
      <c r="J975" s="1">
        <v>90</v>
      </c>
      <c r="K975" s="1">
        <v>24</v>
      </c>
      <c r="L975" s="1" t="s">
        <v>25</v>
      </c>
      <c r="M975" s="1" t="s">
        <v>19</v>
      </c>
      <c r="N975" s="1" t="s">
        <v>20</v>
      </c>
      <c r="O975" s="1" t="s">
        <v>37</v>
      </c>
      <c r="P975" s="6">
        <v>45170</v>
      </c>
      <c r="Q975" s="10">
        <v>0.41041666666666665</v>
      </c>
    </row>
    <row r="976" spans="1:17" x14ac:dyDescent="0.35">
      <c r="A976" s="1">
        <v>1975</v>
      </c>
      <c r="B976" s="1" t="s">
        <v>1030</v>
      </c>
      <c r="C976" s="1" t="s">
        <v>159</v>
      </c>
      <c r="D976" s="6">
        <v>45171</v>
      </c>
      <c r="E976" s="9">
        <v>0.42986111111111114</v>
      </c>
      <c r="F976" s="11" t="s">
        <v>14</v>
      </c>
      <c r="G976" s="1" t="s">
        <v>105</v>
      </c>
      <c r="H976" s="11" t="s">
        <v>23</v>
      </c>
      <c r="I976" s="1" t="s">
        <v>29</v>
      </c>
      <c r="J976" s="1">
        <v>114</v>
      </c>
      <c r="K976" s="1">
        <v>17</v>
      </c>
      <c r="L976" s="1" t="s">
        <v>18</v>
      </c>
      <c r="M976" s="1" t="s">
        <v>40</v>
      </c>
      <c r="N976" s="1" t="s">
        <v>27</v>
      </c>
      <c r="O976" s="1" t="s">
        <v>37</v>
      </c>
      <c r="P976" s="6">
        <v>45170</v>
      </c>
      <c r="Q976" s="10">
        <v>0.46180555555555558</v>
      </c>
    </row>
    <row r="977" spans="1:17" x14ac:dyDescent="0.35">
      <c r="A977" s="1">
        <v>1976</v>
      </c>
      <c r="B977" s="1" t="s">
        <v>1031</v>
      </c>
      <c r="C977" s="1" t="s">
        <v>167</v>
      </c>
      <c r="D977" s="6">
        <v>45173</v>
      </c>
      <c r="E977" s="9">
        <v>0.48333333333333334</v>
      </c>
      <c r="F977" s="11" t="s">
        <v>38</v>
      </c>
      <c r="G977" s="1" t="s">
        <v>122</v>
      </c>
      <c r="H977" s="11" t="s">
        <v>23</v>
      </c>
      <c r="I977" s="1" t="s">
        <v>29</v>
      </c>
      <c r="J977" s="1">
        <v>150</v>
      </c>
      <c r="K977" s="1">
        <v>6</v>
      </c>
      <c r="L977" s="1" t="s">
        <v>30</v>
      </c>
      <c r="M977" s="1" t="s">
        <v>43</v>
      </c>
      <c r="N977" s="1" t="s">
        <v>36</v>
      </c>
      <c r="O977" s="1" t="s">
        <v>41</v>
      </c>
      <c r="P977" s="6">
        <v>45170</v>
      </c>
      <c r="Q977" s="10">
        <v>0.13055555555555556</v>
      </c>
    </row>
    <row r="978" spans="1:17" x14ac:dyDescent="0.35">
      <c r="A978" s="1">
        <v>1977</v>
      </c>
      <c r="B978" s="1" t="s">
        <v>1032</v>
      </c>
      <c r="C978" s="1" t="s">
        <v>156</v>
      </c>
      <c r="D978" s="6">
        <v>45176</v>
      </c>
      <c r="E978" s="9">
        <v>0.12291666666666666</v>
      </c>
      <c r="F978" s="11" t="s">
        <v>14</v>
      </c>
      <c r="G978" s="1" t="s">
        <v>111</v>
      </c>
      <c r="H978" s="11" t="s">
        <v>16</v>
      </c>
      <c r="I978" s="1" t="s">
        <v>17</v>
      </c>
      <c r="J978" s="1">
        <v>205</v>
      </c>
      <c r="K978" s="1">
        <v>21</v>
      </c>
      <c r="L978" s="1" t="s">
        <v>30</v>
      </c>
      <c r="M978" s="1" t="s">
        <v>43</v>
      </c>
      <c r="N978" s="1" t="s">
        <v>20</v>
      </c>
      <c r="O978" s="1" t="s">
        <v>37</v>
      </c>
      <c r="P978" s="6">
        <v>45170</v>
      </c>
      <c r="Q978" s="10">
        <v>0.40138888888888891</v>
      </c>
    </row>
    <row r="979" spans="1:17" x14ac:dyDescent="0.35">
      <c r="A979" s="1">
        <v>1978</v>
      </c>
      <c r="B979" s="1" t="s">
        <v>1033</v>
      </c>
      <c r="C979" s="1" t="s">
        <v>150</v>
      </c>
      <c r="D979" s="6">
        <v>45177</v>
      </c>
      <c r="E979" s="9">
        <v>0.14861111111111111</v>
      </c>
      <c r="F979" s="11" t="s">
        <v>38</v>
      </c>
      <c r="G979" s="1" t="s">
        <v>137</v>
      </c>
      <c r="H979" s="11" t="s">
        <v>23</v>
      </c>
      <c r="I979" s="1" t="s">
        <v>24</v>
      </c>
      <c r="J979" s="1">
        <v>179</v>
      </c>
      <c r="K979" s="1">
        <v>14</v>
      </c>
      <c r="L979" s="1" t="s">
        <v>18</v>
      </c>
      <c r="M979" s="1" t="s">
        <v>26</v>
      </c>
      <c r="N979" s="1" t="s">
        <v>36</v>
      </c>
      <c r="O979" s="1" t="s">
        <v>37</v>
      </c>
      <c r="P979" s="6">
        <v>45170</v>
      </c>
      <c r="Q979" s="10">
        <v>0.40902777777777777</v>
      </c>
    </row>
    <row r="980" spans="1:17" x14ac:dyDescent="0.35">
      <c r="A980" s="1">
        <v>1979</v>
      </c>
      <c r="B980" s="1" t="s">
        <v>1034</v>
      </c>
      <c r="C980" s="1" t="s">
        <v>156</v>
      </c>
      <c r="D980" s="6">
        <v>45177</v>
      </c>
      <c r="E980" s="9">
        <v>8.4722222222222227E-2</v>
      </c>
      <c r="F980" s="11" t="s">
        <v>14</v>
      </c>
      <c r="G980" s="1" t="s">
        <v>42</v>
      </c>
      <c r="H980" s="11" t="s">
        <v>23</v>
      </c>
      <c r="I980" s="1" t="s">
        <v>29</v>
      </c>
      <c r="J980" s="1">
        <v>110</v>
      </c>
      <c r="K980" s="1">
        <v>26</v>
      </c>
      <c r="L980" s="1" t="s">
        <v>18</v>
      </c>
      <c r="M980" s="1" t="s">
        <v>43</v>
      </c>
      <c r="N980" s="1" t="s">
        <v>36</v>
      </c>
      <c r="O980" s="1" t="s">
        <v>37</v>
      </c>
      <c r="P980" s="6">
        <v>45170</v>
      </c>
      <c r="Q980" s="10">
        <v>0.44861111111111113</v>
      </c>
    </row>
    <row r="981" spans="1:17" x14ac:dyDescent="0.35">
      <c r="A981" s="1">
        <v>1980</v>
      </c>
      <c r="B981" s="1" t="s">
        <v>1035</v>
      </c>
      <c r="C981" s="1" t="s">
        <v>167</v>
      </c>
      <c r="D981" s="6">
        <v>45172</v>
      </c>
      <c r="E981" s="9">
        <v>0.46111111111111114</v>
      </c>
      <c r="F981" s="11" t="s">
        <v>14</v>
      </c>
      <c r="G981" s="1" t="s">
        <v>74</v>
      </c>
      <c r="H981" s="11" t="s">
        <v>23</v>
      </c>
      <c r="I981" s="1" t="s">
        <v>29</v>
      </c>
      <c r="J981" s="1">
        <v>214</v>
      </c>
      <c r="K981" s="1">
        <v>10</v>
      </c>
      <c r="L981" s="1" t="s">
        <v>18</v>
      </c>
      <c r="M981" s="1" t="s">
        <v>43</v>
      </c>
      <c r="N981" s="1" t="s">
        <v>20</v>
      </c>
      <c r="O981" s="1" t="s">
        <v>41</v>
      </c>
      <c r="P981" s="6">
        <v>45170</v>
      </c>
      <c r="Q981" s="10">
        <v>0.43055555555555558</v>
      </c>
    </row>
    <row r="982" spans="1:17" x14ac:dyDescent="0.35">
      <c r="A982" s="1">
        <v>1981</v>
      </c>
      <c r="B982" s="1" t="s">
        <v>1036</v>
      </c>
      <c r="C982" s="1" t="s">
        <v>150</v>
      </c>
      <c r="D982" s="6">
        <v>45177</v>
      </c>
      <c r="E982" s="9">
        <v>0.10486111111111111</v>
      </c>
      <c r="F982" s="11" t="s">
        <v>14</v>
      </c>
      <c r="G982" s="1" t="s">
        <v>124</v>
      </c>
      <c r="H982" s="11" t="s">
        <v>16</v>
      </c>
      <c r="I982" s="1" t="s">
        <v>35</v>
      </c>
      <c r="J982" s="1">
        <v>123</v>
      </c>
      <c r="K982" s="1">
        <v>11</v>
      </c>
      <c r="L982" s="1" t="s">
        <v>25</v>
      </c>
      <c r="M982" s="1" t="s">
        <v>43</v>
      </c>
      <c r="N982" s="1" t="s">
        <v>27</v>
      </c>
      <c r="O982" s="1" t="s">
        <v>21</v>
      </c>
      <c r="P982" s="6">
        <v>45170</v>
      </c>
      <c r="Q982" s="10">
        <v>0.41319444444444442</v>
      </c>
    </row>
    <row r="983" spans="1:17" x14ac:dyDescent="0.35">
      <c r="A983" s="1">
        <v>1982</v>
      </c>
      <c r="B983" s="1" t="s">
        <v>1037</v>
      </c>
      <c r="C983" s="1" t="s">
        <v>150</v>
      </c>
      <c r="D983" s="6">
        <v>45172</v>
      </c>
      <c r="E983" s="9">
        <v>0.46180555555555558</v>
      </c>
      <c r="F983" s="11" t="s">
        <v>14</v>
      </c>
      <c r="G983" s="1" t="s">
        <v>76</v>
      </c>
      <c r="H983" s="11" t="s">
        <v>16</v>
      </c>
      <c r="I983" s="1" t="s">
        <v>47</v>
      </c>
      <c r="J983" s="1">
        <v>155</v>
      </c>
      <c r="K983" s="1">
        <v>24</v>
      </c>
      <c r="L983" s="1" t="s">
        <v>25</v>
      </c>
      <c r="M983" s="1" t="s">
        <v>43</v>
      </c>
      <c r="N983" s="1" t="s">
        <v>27</v>
      </c>
      <c r="O983" s="1" t="s">
        <v>37</v>
      </c>
      <c r="P983" s="6">
        <v>45170</v>
      </c>
      <c r="Q983" s="10">
        <v>0.24166666666666667</v>
      </c>
    </row>
    <row r="984" spans="1:17" x14ac:dyDescent="0.35">
      <c r="A984" s="1">
        <v>1983</v>
      </c>
      <c r="B984" s="1" t="s">
        <v>190</v>
      </c>
      <c r="C984" s="1" t="s">
        <v>150</v>
      </c>
      <c r="D984" s="6">
        <v>45176</v>
      </c>
      <c r="E984" s="9">
        <v>0.43611111111111112</v>
      </c>
      <c r="F984" s="11" t="s">
        <v>14</v>
      </c>
      <c r="G984" s="1" t="s">
        <v>57</v>
      </c>
      <c r="H984" s="11" t="s">
        <v>23</v>
      </c>
      <c r="I984" s="1" t="s">
        <v>24</v>
      </c>
      <c r="J984" s="1">
        <v>203</v>
      </c>
      <c r="K984" s="1">
        <v>24</v>
      </c>
      <c r="L984" s="1" t="s">
        <v>25</v>
      </c>
      <c r="M984" s="1" t="s">
        <v>26</v>
      </c>
      <c r="N984" s="1" t="s">
        <v>36</v>
      </c>
      <c r="O984" s="1" t="s">
        <v>21</v>
      </c>
      <c r="P984" s="6">
        <v>45170</v>
      </c>
      <c r="Q984" s="10">
        <v>0.46111111111111114</v>
      </c>
    </row>
    <row r="985" spans="1:17" x14ac:dyDescent="0.35">
      <c r="A985" s="1">
        <v>1984</v>
      </c>
      <c r="B985" s="1" t="s">
        <v>1038</v>
      </c>
      <c r="C985" s="1" t="s">
        <v>167</v>
      </c>
      <c r="D985" s="6">
        <v>45175</v>
      </c>
      <c r="E985" s="9">
        <v>0.35347222222222224</v>
      </c>
      <c r="F985" s="11" t="s">
        <v>14</v>
      </c>
      <c r="G985" s="1" t="s">
        <v>106</v>
      </c>
      <c r="H985" s="11" t="s">
        <v>34</v>
      </c>
      <c r="I985" s="1" t="s">
        <v>35</v>
      </c>
      <c r="J985" s="1">
        <v>61</v>
      </c>
      <c r="K985" s="1">
        <v>29</v>
      </c>
      <c r="L985" s="1" t="s">
        <v>30</v>
      </c>
      <c r="M985" s="1" t="s">
        <v>40</v>
      </c>
      <c r="N985" s="1" t="s">
        <v>27</v>
      </c>
      <c r="O985" s="1" t="s">
        <v>41</v>
      </c>
      <c r="P985" s="6">
        <v>45170</v>
      </c>
      <c r="Q985" s="10">
        <v>8.1944444444444445E-2</v>
      </c>
    </row>
    <row r="986" spans="1:17" x14ac:dyDescent="0.35">
      <c r="A986" s="1">
        <v>1985</v>
      </c>
      <c r="B986" s="1" t="s">
        <v>1039</v>
      </c>
      <c r="C986" s="1" t="s">
        <v>159</v>
      </c>
      <c r="D986" s="6">
        <v>45177</v>
      </c>
      <c r="E986" s="9">
        <v>0.19027777777777777</v>
      </c>
      <c r="F986" s="11" t="s">
        <v>14</v>
      </c>
      <c r="G986" s="1" t="s">
        <v>96</v>
      </c>
      <c r="H986" s="11" t="s">
        <v>34</v>
      </c>
      <c r="I986" s="1" t="s">
        <v>17</v>
      </c>
      <c r="J986" s="1">
        <v>214</v>
      </c>
      <c r="K986" s="1">
        <v>23</v>
      </c>
      <c r="L986" s="1" t="s">
        <v>18</v>
      </c>
      <c r="M986" s="1" t="s">
        <v>26</v>
      </c>
      <c r="N986" s="1" t="s">
        <v>27</v>
      </c>
      <c r="O986" s="1" t="s">
        <v>21</v>
      </c>
      <c r="P986" s="6">
        <v>45170</v>
      </c>
      <c r="Q986" s="10">
        <v>0.47361111111111109</v>
      </c>
    </row>
    <row r="987" spans="1:17" x14ac:dyDescent="0.35">
      <c r="A987" s="1">
        <v>1986</v>
      </c>
      <c r="B987" s="1" t="s">
        <v>1040</v>
      </c>
      <c r="C987" s="1" t="s">
        <v>159</v>
      </c>
      <c r="D987" s="6">
        <v>45175</v>
      </c>
      <c r="E987" s="9">
        <v>0.18472222222222223</v>
      </c>
      <c r="F987" s="11" t="s">
        <v>38</v>
      </c>
      <c r="G987" s="1" t="s">
        <v>114</v>
      </c>
      <c r="H987" s="11" t="s">
        <v>16</v>
      </c>
      <c r="I987" s="1" t="s">
        <v>17</v>
      </c>
      <c r="J987" s="1">
        <v>160</v>
      </c>
      <c r="K987" s="1">
        <v>6</v>
      </c>
      <c r="L987" s="1" t="s">
        <v>18</v>
      </c>
      <c r="M987" s="1" t="s">
        <v>26</v>
      </c>
      <c r="N987" s="1" t="s">
        <v>20</v>
      </c>
      <c r="O987" s="1" t="s">
        <v>21</v>
      </c>
      <c r="P987" s="6">
        <v>45170</v>
      </c>
      <c r="Q987" s="10">
        <v>0.11874999999999999</v>
      </c>
    </row>
    <row r="988" spans="1:17" x14ac:dyDescent="0.35">
      <c r="A988" s="1">
        <v>1987</v>
      </c>
      <c r="B988" s="1" t="s">
        <v>986</v>
      </c>
      <c r="C988" s="1" t="s">
        <v>167</v>
      </c>
      <c r="D988" s="6">
        <v>45173</v>
      </c>
      <c r="E988" s="9">
        <v>0.49513888888888891</v>
      </c>
      <c r="F988" s="11" t="s">
        <v>38</v>
      </c>
      <c r="G988" s="1" t="s">
        <v>110</v>
      </c>
      <c r="H988" s="11" t="s">
        <v>34</v>
      </c>
      <c r="I988" s="1" t="s">
        <v>24</v>
      </c>
      <c r="J988" s="1">
        <v>235</v>
      </c>
      <c r="K988" s="1">
        <v>6</v>
      </c>
      <c r="L988" s="1" t="s">
        <v>30</v>
      </c>
      <c r="M988" s="1" t="s">
        <v>32</v>
      </c>
      <c r="N988" s="1" t="s">
        <v>27</v>
      </c>
      <c r="O988" s="1" t="s">
        <v>21</v>
      </c>
      <c r="P988" s="6">
        <v>45170</v>
      </c>
      <c r="Q988" s="10">
        <v>0.19930555555555557</v>
      </c>
    </row>
    <row r="989" spans="1:17" x14ac:dyDescent="0.35">
      <c r="A989" s="1">
        <v>1988</v>
      </c>
      <c r="B989" s="1" t="s">
        <v>1041</v>
      </c>
      <c r="C989" s="1" t="s">
        <v>156</v>
      </c>
      <c r="D989" s="6">
        <v>45171</v>
      </c>
      <c r="E989" s="9">
        <v>0.5083333333333333</v>
      </c>
      <c r="F989" s="11" t="s">
        <v>38</v>
      </c>
      <c r="G989" s="1" t="s">
        <v>31</v>
      </c>
      <c r="H989" s="11" t="s">
        <v>23</v>
      </c>
      <c r="I989" s="1" t="s">
        <v>24</v>
      </c>
      <c r="J989" s="1">
        <v>131</v>
      </c>
      <c r="K989" s="1">
        <v>21</v>
      </c>
      <c r="L989" s="1" t="s">
        <v>25</v>
      </c>
      <c r="M989" s="1" t="s">
        <v>19</v>
      </c>
      <c r="N989" s="1" t="s">
        <v>27</v>
      </c>
      <c r="O989" s="1" t="s">
        <v>21</v>
      </c>
      <c r="P989" s="6">
        <v>45170</v>
      </c>
      <c r="Q989" s="10">
        <v>0.36041666666666666</v>
      </c>
    </row>
    <row r="990" spans="1:17" x14ac:dyDescent="0.35">
      <c r="A990" s="1">
        <v>1989</v>
      </c>
      <c r="B990" s="1" t="s">
        <v>1042</v>
      </c>
      <c r="C990" s="1" t="s">
        <v>150</v>
      </c>
      <c r="D990" s="6">
        <v>45176</v>
      </c>
      <c r="E990" s="9">
        <v>0.40277777777777779</v>
      </c>
      <c r="F990" s="11" t="s">
        <v>14</v>
      </c>
      <c r="G990" s="1" t="s">
        <v>112</v>
      </c>
      <c r="H990" s="11" t="s">
        <v>34</v>
      </c>
      <c r="I990" s="1" t="s">
        <v>29</v>
      </c>
      <c r="J990" s="1">
        <v>165</v>
      </c>
      <c r="K990" s="1">
        <v>12</v>
      </c>
      <c r="L990" s="1" t="s">
        <v>30</v>
      </c>
      <c r="M990" s="1" t="s">
        <v>32</v>
      </c>
      <c r="N990" s="1" t="s">
        <v>36</v>
      </c>
      <c r="O990" s="1" t="s">
        <v>21</v>
      </c>
      <c r="P990" s="6">
        <v>45170</v>
      </c>
      <c r="Q990" s="10">
        <v>0.46805555555555556</v>
      </c>
    </row>
    <row r="991" spans="1:17" x14ac:dyDescent="0.35">
      <c r="A991" s="1">
        <v>1990</v>
      </c>
      <c r="B991" s="1" t="s">
        <v>1043</v>
      </c>
      <c r="C991" s="1" t="s">
        <v>154</v>
      </c>
      <c r="D991" s="6">
        <v>45173</v>
      </c>
      <c r="E991" s="9">
        <v>5.486111111111111E-2</v>
      </c>
      <c r="F991" s="11" t="s">
        <v>38</v>
      </c>
      <c r="G991" s="1" t="s">
        <v>54</v>
      </c>
      <c r="H991" s="11" t="s">
        <v>16</v>
      </c>
      <c r="I991" s="1" t="s">
        <v>35</v>
      </c>
      <c r="J991" s="1">
        <v>75</v>
      </c>
      <c r="K991" s="1">
        <v>28</v>
      </c>
      <c r="L991" s="1" t="s">
        <v>18</v>
      </c>
      <c r="M991" s="1" t="s">
        <v>32</v>
      </c>
      <c r="N991" s="1" t="s">
        <v>27</v>
      </c>
      <c r="O991" s="1" t="s">
        <v>37</v>
      </c>
      <c r="P991" s="6">
        <v>45170</v>
      </c>
      <c r="Q991" s="10">
        <v>0.34722222222222221</v>
      </c>
    </row>
    <row r="992" spans="1:17" x14ac:dyDescent="0.35">
      <c r="A992" s="1">
        <v>1991</v>
      </c>
      <c r="B992" s="1" t="s">
        <v>300</v>
      </c>
      <c r="C992" s="1" t="s">
        <v>167</v>
      </c>
      <c r="D992" s="6">
        <v>45175</v>
      </c>
      <c r="E992" s="9">
        <v>0.35555555555555557</v>
      </c>
      <c r="F992" s="11" t="s">
        <v>14</v>
      </c>
      <c r="G992" s="1" t="s">
        <v>88</v>
      </c>
      <c r="H992" s="11" t="s">
        <v>16</v>
      </c>
      <c r="I992" s="1" t="s">
        <v>17</v>
      </c>
      <c r="J992" s="1">
        <v>88</v>
      </c>
      <c r="K992" s="1">
        <v>13</v>
      </c>
      <c r="L992" s="1" t="s">
        <v>30</v>
      </c>
      <c r="M992" s="1" t="s">
        <v>43</v>
      </c>
      <c r="N992" s="1" t="s">
        <v>20</v>
      </c>
      <c r="O992" s="1" t="s">
        <v>41</v>
      </c>
      <c r="P992" s="6">
        <v>45170</v>
      </c>
      <c r="Q992" s="10">
        <v>0.4909722222222222</v>
      </c>
    </row>
    <row r="993" spans="1:17" x14ac:dyDescent="0.35">
      <c r="A993" s="1">
        <v>1992</v>
      </c>
      <c r="B993" s="1" t="s">
        <v>1044</v>
      </c>
      <c r="C993" s="1" t="s">
        <v>159</v>
      </c>
      <c r="D993" s="6">
        <v>45171</v>
      </c>
      <c r="E993" s="9">
        <v>0.42638888888888887</v>
      </c>
      <c r="F993" s="11" t="s">
        <v>14</v>
      </c>
      <c r="G993" s="1" t="s">
        <v>82</v>
      </c>
      <c r="H993" s="11" t="s">
        <v>34</v>
      </c>
      <c r="I993" s="1" t="s">
        <v>47</v>
      </c>
      <c r="J993" s="1">
        <v>151</v>
      </c>
      <c r="K993" s="1">
        <v>17</v>
      </c>
      <c r="L993" s="1" t="s">
        <v>30</v>
      </c>
      <c r="M993" s="1" t="s">
        <v>43</v>
      </c>
      <c r="N993" s="1" t="s">
        <v>20</v>
      </c>
      <c r="O993" s="1" t="s">
        <v>37</v>
      </c>
      <c r="P993" s="6">
        <v>45170</v>
      </c>
      <c r="Q993" s="10">
        <v>0.18124999999999999</v>
      </c>
    </row>
    <row r="994" spans="1:17" x14ac:dyDescent="0.35">
      <c r="A994" s="1">
        <v>1993</v>
      </c>
      <c r="B994" s="1" t="s">
        <v>1045</v>
      </c>
      <c r="C994" s="1" t="s">
        <v>150</v>
      </c>
      <c r="D994" s="6">
        <v>45172</v>
      </c>
      <c r="E994" s="9">
        <v>0.41805555555555557</v>
      </c>
      <c r="F994" s="11" t="s">
        <v>14</v>
      </c>
      <c r="G994" s="1" t="s">
        <v>64</v>
      </c>
      <c r="H994" s="11" t="s">
        <v>23</v>
      </c>
      <c r="I994" s="1" t="s">
        <v>17</v>
      </c>
      <c r="J994" s="1">
        <v>63</v>
      </c>
      <c r="K994" s="1">
        <v>27</v>
      </c>
      <c r="L994" s="1" t="s">
        <v>30</v>
      </c>
      <c r="M994" s="1" t="s">
        <v>43</v>
      </c>
      <c r="N994" s="1" t="s">
        <v>20</v>
      </c>
      <c r="O994" s="1" t="s">
        <v>21</v>
      </c>
      <c r="P994" s="6">
        <v>45170</v>
      </c>
      <c r="Q994" s="10">
        <v>0.23680555555555555</v>
      </c>
    </row>
    <row r="995" spans="1:17" x14ac:dyDescent="0.35">
      <c r="A995" s="1">
        <v>1994</v>
      </c>
      <c r="B995" s="1" t="s">
        <v>893</v>
      </c>
      <c r="C995" s="1" t="s">
        <v>156</v>
      </c>
      <c r="D995" s="6">
        <v>45171</v>
      </c>
      <c r="E995" s="9">
        <v>0.40069444444444446</v>
      </c>
      <c r="F995" s="11" t="s">
        <v>14</v>
      </c>
      <c r="G995" s="1" t="s">
        <v>50</v>
      </c>
      <c r="H995" s="11" t="s">
        <v>23</v>
      </c>
      <c r="I995" s="1" t="s">
        <v>24</v>
      </c>
      <c r="J995" s="1">
        <v>162</v>
      </c>
      <c r="K995" s="1">
        <v>25</v>
      </c>
      <c r="L995" s="1" t="s">
        <v>30</v>
      </c>
      <c r="M995" s="1" t="s">
        <v>43</v>
      </c>
      <c r="N995" s="1" t="s">
        <v>36</v>
      </c>
      <c r="O995" s="1" t="s">
        <v>37</v>
      </c>
      <c r="P995" s="6">
        <v>45170</v>
      </c>
      <c r="Q995" s="10">
        <v>4.9305555555555554E-2</v>
      </c>
    </row>
    <row r="996" spans="1:17" x14ac:dyDescent="0.35">
      <c r="A996" s="1">
        <v>1995</v>
      </c>
      <c r="B996" s="1" t="s">
        <v>1046</v>
      </c>
      <c r="C996" s="1" t="s">
        <v>156</v>
      </c>
      <c r="D996" s="6">
        <v>45170</v>
      </c>
      <c r="E996" s="9">
        <v>7.8472222222222221E-2</v>
      </c>
      <c r="F996" s="11" t="s">
        <v>38</v>
      </c>
      <c r="G996" s="1" t="s">
        <v>48</v>
      </c>
      <c r="H996" s="11" t="s">
        <v>34</v>
      </c>
      <c r="I996" s="1" t="s">
        <v>35</v>
      </c>
      <c r="J996" s="1">
        <v>172</v>
      </c>
      <c r="K996" s="1">
        <v>29</v>
      </c>
      <c r="L996" s="1" t="s">
        <v>18</v>
      </c>
      <c r="M996" s="1" t="s">
        <v>19</v>
      </c>
      <c r="N996" s="1" t="s">
        <v>20</v>
      </c>
      <c r="O996" s="1" t="s">
        <v>37</v>
      </c>
      <c r="P996" s="6">
        <v>45170</v>
      </c>
      <c r="Q996" s="10">
        <v>0.43611111111111112</v>
      </c>
    </row>
    <row r="997" spans="1:17" x14ac:dyDescent="0.35">
      <c r="A997" s="1">
        <v>1996</v>
      </c>
      <c r="B997" s="1" t="s">
        <v>1047</v>
      </c>
      <c r="C997" s="1" t="s">
        <v>159</v>
      </c>
      <c r="D997" s="6">
        <v>45176</v>
      </c>
      <c r="E997" s="9">
        <v>6.3194444444444442E-2</v>
      </c>
      <c r="F997" s="11" t="s">
        <v>38</v>
      </c>
      <c r="G997" s="1" t="s">
        <v>76</v>
      </c>
      <c r="H997" s="11" t="s">
        <v>34</v>
      </c>
      <c r="I997" s="1" t="s">
        <v>24</v>
      </c>
      <c r="J997" s="1">
        <v>236</v>
      </c>
      <c r="K997" s="1">
        <v>27</v>
      </c>
      <c r="L997" s="1" t="s">
        <v>18</v>
      </c>
      <c r="M997" s="1" t="s">
        <v>43</v>
      </c>
      <c r="N997" s="1" t="s">
        <v>36</v>
      </c>
      <c r="O997" s="1" t="s">
        <v>37</v>
      </c>
      <c r="P997" s="6">
        <v>45170</v>
      </c>
      <c r="Q997" s="10">
        <v>0.42986111111111114</v>
      </c>
    </row>
    <row r="998" spans="1:17" x14ac:dyDescent="0.35">
      <c r="A998" s="1">
        <v>1997</v>
      </c>
      <c r="B998" s="1" t="s">
        <v>1048</v>
      </c>
      <c r="C998" s="1" t="s">
        <v>154</v>
      </c>
      <c r="D998" s="6">
        <v>45177</v>
      </c>
      <c r="E998" s="9">
        <v>0.51249999999999996</v>
      </c>
      <c r="F998" s="11" t="s">
        <v>14</v>
      </c>
      <c r="G998" s="1" t="s">
        <v>83</v>
      </c>
      <c r="H998" s="11" t="s">
        <v>34</v>
      </c>
      <c r="I998" s="1" t="s">
        <v>47</v>
      </c>
      <c r="J998" s="1">
        <v>145</v>
      </c>
      <c r="K998" s="1">
        <v>14</v>
      </c>
      <c r="L998" s="1" t="s">
        <v>25</v>
      </c>
      <c r="M998" s="1" t="s">
        <v>19</v>
      </c>
      <c r="N998" s="1" t="s">
        <v>27</v>
      </c>
      <c r="O998" s="1" t="s">
        <v>21</v>
      </c>
      <c r="P998" s="6">
        <v>45170</v>
      </c>
      <c r="Q998" s="10">
        <v>0.36249999999999999</v>
      </c>
    </row>
    <row r="999" spans="1:17" x14ac:dyDescent="0.35">
      <c r="A999" s="1">
        <v>1998</v>
      </c>
      <c r="B999" s="1" t="s">
        <v>1049</v>
      </c>
      <c r="C999" s="1" t="s">
        <v>156</v>
      </c>
      <c r="D999" s="6">
        <v>45170</v>
      </c>
      <c r="E999" s="9">
        <v>0.52083333333333337</v>
      </c>
      <c r="F999" s="11" t="s">
        <v>38</v>
      </c>
      <c r="G999" s="1" t="s">
        <v>91</v>
      </c>
      <c r="H999" s="11" t="s">
        <v>23</v>
      </c>
      <c r="I999" s="1" t="s">
        <v>29</v>
      </c>
      <c r="J999" s="1">
        <v>159</v>
      </c>
      <c r="K999" s="1">
        <v>12</v>
      </c>
      <c r="L999" s="1" t="s">
        <v>25</v>
      </c>
      <c r="M999" s="1" t="s">
        <v>40</v>
      </c>
      <c r="N999" s="1" t="s">
        <v>20</v>
      </c>
      <c r="O999" s="1" t="s">
        <v>37</v>
      </c>
      <c r="P999" s="6">
        <v>45170</v>
      </c>
      <c r="Q999" s="10">
        <v>0.49722222222222223</v>
      </c>
    </row>
    <row r="1000" spans="1:17" x14ac:dyDescent="0.35">
      <c r="A1000" s="1">
        <v>1999</v>
      </c>
      <c r="B1000" s="1" t="s">
        <v>1050</v>
      </c>
      <c r="C1000" s="1" t="s">
        <v>156</v>
      </c>
      <c r="D1000" s="6">
        <v>45172</v>
      </c>
      <c r="E1000" s="9">
        <v>0.33333333333333331</v>
      </c>
      <c r="F1000" s="11" t="s">
        <v>38</v>
      </c>
      <c r="G1000" s="1" t="s">
        <v>116</v>
      </c>
      <c r="H1000" s="11" t="s">
        <v>34</v>
      </c>
      <c r="I1000" s="1" t="s">
        <v>24</v>
      </c>
      <c r="J1000" s="1">
        <v>239</v>
      </c>
      <c r="K1000" s="1">
        <v>10</v>
      </c>
      <c r="L1000" s="1" t="s">
        <v>25</v>
      </c>
      <c r="M1000" s="1" t="s">
        <v>32</v>
      </c>
      <c r="N1000" s="1" t="s">
        <v>27</v>
      </c>
      <c r="O1000" s="1" t="s">
        <v>41</v>
      </c>
      <c r="P1000" s="6">
        <v>45170</v>
      </c>
      <c r="Q1000" s="10">
        <v>0.50138888888888888</v>
      </c>
    </row>
    <row r="1001" spans="1:17" x14ac:dyDescent="0.35">
      <c r="A1001" s="1">
        <v>2000</v>
      </c>
      <c r="B1001" s="1" t="s">
        <v>1051</v>
      </c>
      <c r="C1001" s="1" t="s">
        <v>150</v>
      </c>
      <c r="D1001" s="6">
        <v>45177</v>
      </c>
      <c r="E1001" s="9">
        <v>0.1076388888888889</v>
      </c>
      <c r="F1001" s="11" t="s">
        <v>14</v>
      </c>
      <c r="G1001" s="1" t="s">
        <v>120</v>
      </c>
      <c r="H1001" s="11" t="s">
        <v>23</v>
      </c>
      <c r="I1001" s="1" t="s">
        <v>24</v>
      </c>
      <c r="J1001" s="1">
        <v>138</v>
      </c>
      <c r="K1001" s="1">
        <v>25</v>
      </c>
      <c r="L1001" s="1" t="s">
        <v>18</v>
      </c>
      <c r="M1001" s="1" t="s">
        <v>43</v>
      </c>
      <c r="N1001" s="1" t="s">
        <v>36</v>
      </c>
      <c r="O1001" s="1" t="s">
        <v>21</v>
      </c>
      <c r="P1001" s="6">
        <v>45170</v>
      </c>
      <c r="Q1001" s="10">
        <v>0.50624999999999998</v>
      </c>
    </row>
    <row r="1002" spans="1:17" x14ac:dyDescent="0.35">
      <c r="A1002" s="1">
        <v>2001</v>
      </c>
      <c r="B1002" s="1" t="s">
        <v>954</v>
      </c>
      <c r="C1002" s="1" t="s">
        <v>150</v>
      </c>
      <c r="D1002" s="6">
        <v>45174</v>
      </c>
      <c r="E1002" s="9">
        <v>9.6527777777777782E-2</v>
      </c>
      <c r="F1002" s="11" t="s">
        <v>38</v>
      </c>
      <c r="G1002" s="1" t="s">
        <v>49</v>
      </c>
      <c r="H1002" s="11" t="s">
        <v>16</v>
      </c>
      <c r="I1002" s="1" t="s">
        <v>29</v>
      </c>
      <c r="J1002" s="1">
        <v>168</v>
      </c>
      <c r="K1002" s="1">
        <v>13</v>
      </c>
      <c r="L1002" s="1" t="s">
        <v>30</v>
      </c>
      <c r="M1002" s="1" t="s">
        <v>43</v>
      </c>
      <c r="N1002" s="1" t="s">
        <v>27</v>
      </c>
      <c r="O1002" s="1" t="s">
        <v>37</v>
      </c>
      <c r="P1002" s="6">
        <v>45170</v>
      </c>
      <c r="Q1002" s="10">
        <v>0.15486111111111112</v>
      </c>
    </row>
    <row r="1003" spans="1:17" x14ac:dyDescent="0.35">
      <c r="A1003" s="1">
        <v>2002</v>
      </c>
      <c r="B1003" s="1" t="s">
        <v>1052</v>
      </c>
      <c r="C1003" s="1" t="s">
        <v>154</v>
      </c>
      <c r="D1003" s="6">
        <v>45176</v>
      </c>
      <c r="E1003" s="9">
        <v>0.19583333333333333</v>
      </c>
      <c r="F1003" s="11" t="s">
        <v>38</v>
      </c>
      <c r="G1003" s="1" t="s">
        <v>85</v>
      </c>
      <c r="H1003" s="11" t="s">
        <v>23</v>
      </c>
      <c r="I1003" s="1" t="s">
        <v>24</v>
      </c>
      <c r="J1003" s="1">
        <v>133</v>
      </c>
      <c r="K1003" s="1">
        <v>25</v>
      </c>
      <c r="L1003" s="1" t="s">
        <v>18</v>
      </c>
      <c r="M1003" s="1" t="s">
        <v>43</v>
      </c>
      <c r="N1003" s="1" t="s">
        <v>20</v>
      </c>
      <c r="O1003" s="1" t="s">
        <v>21</v>
      </c>
      <c r="P1003" s="6">
        <v>45170</v>
      </c>
      <c r="Q1003" s="10">
        <v>0.33541666666666664</v>
      </c>
    </row>
    <row r="1004" spans="1:17" x14ac:dyDescent="0.35">
      <c r="A1004" s="1">
        <v>2003</v>
      </c>
      <c r="B1004" s="1" t="s">
        <v>1053</v>
      </c>
      <c r="C1004" s="1" t="s">
        <v>159</v>
      </c>
      <c r="D1004" s="6">
        <v>45174</v>
      </c>
      <c r="E1004" s="9">
        <v>0.1423611111111111</v>
      </c>
      <c r="F1004" s="11" t="s">
        <v>14</v>
      </c>
      <c r="G1004" s="1" t="s">
        <v>92</v>
      </c>
      <c r="H1004" s="11" t="s">
        <v>34</v>
      </c>
      <c r="I1004" s="1" t="s">
        <v>17</v>
      </c>
      <c r="J1004" s="1">
        <v>158</v>
      </c>
      <c r="K1004" s="1">
        <v>16</v>
      </c>
      <c r="L1004" s="1" t="s">
        <v>30</v>
      </c>
      <c r="M1004" s="1" t="s">
        <v>19</v>
      </c>
      <c r="N1004" s="1" t="s">
        <v>20</v>
      </c>
      <c r="O1004" s="1" t="s">
        <v>21</v>
      </c>
      <c r="P1004" s="6">
        <v>45170</v>
      </c>
      <c r="Q1004" s="10">
        <v>0.37222222222222223</v>
      </c>
    </row>
    <row r="1005" spans="1:17" x14ac:dyDescent="0.35">
      <c r="A1005" s="1">
        <v>2004</v>
      </c>
      <c r="B1005" s="1" t="s">
        <v>760</v>
      </c>
      <c r="C1005" s="1" t="s">
        <v>150</v>
      </c>
      <c r="D1005" s="6">
        <v>45177</v>
      </c>
      <c r="E1005" s="9">
        <v>0.15069444444444444</v>
      </c>
      <c r="F1005" s="11" t="s">
        <v>14</v>
      </c>
      <c r="G1005" s="1" t="s">
        <v>122</v>
      </c>
      <c r="H1005" s="11" t="s">
        <v>16</v>
      </c>
      <c r="I1005" s="1" t="s">
        <v>47</v>
      </c>
      <c r="J1005" s="1">
        <v>147</v>
      </c>
      <c r="K1005" s="1">
        <v>9</v>
      </c>
      <c r="L1005" s="1" t="s">
        <v>18</v>
      </c>
      <c r="M1005" s="1" t="s">
        <v>40</v>
      </c>
      <c r="N1005" s="1" t="s">
        <v>36</v>
      </c>
      <c r="O1005" s="1" t="s">
        <v>37</v>
      </c>
      <c r="P1005" s="6">
        <v>45170</v>
      </c>
      <c r="Q1005" s="10">
        <v>6.458333333333334E-2</v>
      </c>
    </row>
    <row r="1006" spans="1:17" x14ac:dyDescent="0.35">
      <c r="A1006" s="1">
        <v>2005</v>
      </c>
      <c r="B1006" s="1" t="s">
        <v>1054</v>
      </c>
      <c r="C1006" s="1" t="s">
        <v>156</v>
      </c>
      <c r="D1006" s="6">
        <v>45171</v>
      </c>
      <c r="E1006" s="9">
        <v>0.53888888888888886</v>
      </c>
      <c r="F1006" s="11" t="s">
        <v>38</v>
      </c>
      <c r="G1006" s="1" t="s">
        <v>103</v>
      </c>
      <c r="H1006" s="11" t="s">
        <v>34</v>
      </c>
      <c r="I1006" s="1" t="s">
        <v>29</v>
      </c>
      <c r="J1006" s="1">
        <v>141</v>
      </c>
      <c r="K1006" s="1">
        <v>9</v>
      </c>
      <c r="L1006" s="1" t="s">
        <v>30</v>
      </c>
      <c r="M1006" s="1" t="s">
        <v>32</v>
      </c>
      <c r="N1006" s="1" t="s">
        <v>36</v>
      </c>
      <c r="O1006" s="1" t="s">
        <v>21</v>
      </c>
      <c r="P1006" s="6">
        <v>45170</v>
      </c>
      <c r="Q1006" s="10">
        <v>9.7222222222222224E-2</v>
      </c>
    </row>
    <row r="1007" spans="1:17" x14ac:dyDescent="0.35">
      <c r="A1007" s="1">
        <v>2006</v>
      </c>
      <c r="B1007" s="1" t="s">
        <v>1055</v>
      </c>
      <c r="C1007" s="1" t="s">
        <v>167</v>
      </c>
      <c r="D1007" s="6">
        <v>45173</v>
      </c>
      <c r="E1007" s="9">
        <v>0.11944444444444445</v>
      </c>
      <c r="F1007" s="11" t="s">
        <v>38</v>
      </c>
      <c r="G1007" s="1" t="s">
        <v>103</v>
      </c>
      <c r="H1007" s="11" t="s">
        <v>23</v>
      </c>
      <c r="I1007" s="1" t="s">
        <v>35</v>
      </c>
      <c r="J1007" s="1">
        <v>230</v>
      </c>
      <c r="K1007" s="1">
        <v>23</v>
      </c>
      <c r="L1007" s="1" t="s">
        <v>30</v>
      </c>
      <c r="M1007" s="1" t="s">
        <v>43</v>
      </c>
      <c r="N1007" s="1" t="s">
        <v>20</v>
      </c>
      <c r="O1007" s="1" t="s">
        <v>21</v>
      </c>
      <c r="P1007" s="6">
        <v>45170</v>
      </c>
      <c r="Q1007" s="10">
        <v>8.9583333333333334E-2</v>
      </c>
    </row>
    <row r="1008" spans="1:17" x14ac:dyDescent="0.35">
      <c r="A1008" s="1">
        <v>2007</v>
      </c>
      <c r="B1008" s="1" t="s">
        <v>1056</v>
      </c>
      <c r="C1008" s="1" t="s">
        <v>154</v>
      </c>
      <c r="D1008" s="6">
        <v>45175</v>
      </c>
      <c r="E1008" s="9">
        <v>0.12222222222222222</v>
      </c>
      <c r="F1008" s="11" t="s">
        <v>38</v>
      </c>
      <c r="G1008" s="1" t="s">
        <v>52</v>
      </c>
      <c r="H1008" s="11" t="s">
        <v>34</v>
      </c>
      <c r="I1008" s="1" t="s">
        <v>24</v>
      </c>
      <c r="J1008" s="1">
        <v>159</v>
      </c>
      <c r="K1008" s="1">
        <v>21</v>
      </c>
      <c r="L1008" s="1" t="s">
        <v>30</v>
      </c>
      <c r="M1008" s="1" t="s">
        <v>32</v>
      </c>
      <c r="N1008" s="1" t="s">
        <v>36</v>
      </c>
      <c r="O1008" s="1" t="s">
        <v>41</v>
      </c>
      <c r="P1008" s="6">
        <v>45170</v>
      </c>
      <c r="Q1008" s="10">
        <v>5.2083333333333336E-2</v>
      </c>
    </row>
    <row r="1009" spans="1:17" x14ac:dyDescent="0.35">
      <c r="A1009" s="1">
        <v>2008</v>
      </c>
      <c r="B1009" s="1" t="s">
        <v>1057</v>
      </c>
      <c r="C1009" s="1" t="s">
        <v>154</v>
      </c>
      <c r="D1009" s="6">
        <v>45170</v>
      </c>
      <c r="E1009" s="9">
        <v>0.11388888888888889</v>
      </c>
      <c r="F1009" s="11" t="s">
        <v>38</v>
      </c>
      <c r="G1009" s="1" t="s">
        <v>115</v>
      </c>
      <c r="H1009" s="11" t="s">
        <v>34</v>
      </c>
      <c r="I1009" s="1" t="s">
        <v>29</v>
      </c>
      <c r="J1009" s="1">
        <v>79</v>
      </c>
      <c r="K1009" s="1">
        <v>12</v>
      </c>
      <c r="L1009" s="1" t="s">
        <v>18</v>
      </c>
      <c r="M1009" s="1" t="s">
        <v>40</v>
      </c>
      <c r="N1009" s="1" t="s">
        <v>20</v>
      </c>
      <c r="O1009" s="1" t="s">
        <v>41</v>
      </c>
      <c r="P1009" s="6">
        <v>45170</v>
      </c>
      <c r="Q1009" s="10">
        <v>0.42986111111111114</v>
      </c>
    </row>
    <row r="1010" spans="1:17" x14ac:dyDescent="0.35">
      <c r="A1010" s="1">
        <v>2009</v>
      </c>
      <c r="B1010" s="1" t="s">
        <v>340</v>
      </c>
      <c r="C1010" s="1" t="s">
        <v>167</v>
      </c>
      <c r="D1010" s="6">
        <v>45175</v>
      </c>
      <c r="E1010" s="9">
        <v>0.53749999999999998</v>
      </c>
      <c r="F1010" s="11" t="s">
        <v>38</v>
      </c>
      <c r="G1010" s="1" t="s">
        <v>56</v>
      </c>
      <c r="H1010" s="11" t="s">
        <v>34</v>
      </c>
      <c r="I1010" s="1" t="s">
        <v>24</v>
      </c>
      <c r="J1010" s="1">
        <v>88</v>
      </c>
      <c r="K1010" s="1">
        <v>1</v>
      </c>
      <c r="L1010" s="1" t="s">
        <v>30</v>
      </c>
      <c r="M1010" s="1" t="s">
        <v>43</v>
      </c>
      <c r="N1010" s="1" t="s">
        <v>20</v>
      </c>
      <c r="O1010" s="1" t="s">
        <v>37</v>
      </c>
      <c r="P1010" s="6">
        <v>45170</v>
      </c>
      <c r="Q1010" s="10">
        <v>8.3333333333333329E-2</v>
      </c>
    </row>
    <row r="1011" spans="1:17" x14ac:dyDescent="0.35">
      <c r="A1011" s="1">
        <v>2010</v>
      </c>
      <c r="B1011" s="1" t="s">
        <v>1058</v>
      </c>
      <c r="C1011" s="1" t="s">
        <v>150</v>
      </c>
      <c r="D1011" s="6">
        <v>45176</v>
      </c>
      <c r="E1011" s="9">
        <v>0.33402777777777776</v>
      </c>
      <c r="F1011" s="11" t="s">
        <v>14</v>
      </c>
      <c r="G1011" s="1" t="s">
        <v>88</v>
      </c>
      <c r="H1011" s="11" t="s">
        <v>34</v>
      </c>
      <c r="I1011" s="1" t="s">
        <v>47</v>
      </c>
      <c r="J1011" s="1">
        <v>210</v>
      </c>
      <c r="K1011" s="1">
        <v>0</v>
      </c>
      <c r="L1011" s="1" t="s">
        <v>30</v>
      </c>
      <c r="M1011" s="1" t="s">
        <v>40</v>
      </c>
      <c r="N1011" s="1" t="s">
        <v>20</v>
      </c>
      <c r="O1011" s="1" t="s">
        <v>21</v>
      </c>
      <c r="P1011" s="6">
        <v>45170</v>
      </c>
      <c r="Q1011" s="10">
        <v>0.53194444444444444</v>
      </c>
    </row>
    <row r="1012" spans="1:17" x14ac:dyDescent="0.35">
      <c r="A1012" s="1">
        <v>2011</v>
      </c>
      <c r="B1012" s="1" t="s">
        <v>1059</v>
      </c>
      <c r="C1012" s="1" t="s">
        <v>154</v>
      </c>
      <c r="D1012" s="6">
        <v>45175</v>
      </c>
      <c r="E1012" s="9">
        <v>0.47361111111111109</v>
      </c>
      <c r="F1012" s="11" t="s">
        <v>38</v>
      </c>
      <c r="G1012" s="1" t="s">
        <v>53</v>
      </c>
      <c r="H1012" s="11" t="s">
        <v>34</v>
      </c>
      <c r="I1012" s="1" t="s">
        <v>24</v>
      </c>
      <c r="J1012" s="1">
        <v>217</v>
      </c>
      <c r="K1012" s="1">
        <v>29</v>
      </c>
      <c r="L1012" s="1" t="s">
        <v>25</v>
      </c>
      <c r="M1012" s="1" t="s">
        <v>19</v>
      </c>
      <c r="N1012" s="1" t="s">
        <v>27</v>
      </c>
      <c r="O1012" s="1" t="s">
        <v>21</v>
      </c>
      <c r="P1012" s="6">
        <v>45170</v>
      </c>
      <c r="Q1012" s="10">
        <v>0.17777777777777778</v>
      </c>
    </row>
    <row r="1013" spans="1:17" x14ac:dyDescent="0.35">
      <c r="A1013" s="1">
        <v>2012</v>
      </c>
      <c r="B1013" s="1" t="s">
        <v>1060</v>
      </c>
      <c r="C1013" s="1" t="s">
        <v>154</v>
      </c>
      <c r="D1013" s="6">
        <v>45173</v>
      </c>
      <c r="E1013" s="9">
        <v>0.47916666666666669</v>
      </c>
      <c r="F1013" s="11" t="s">
        <v>38</v>
      </c>
      <c r="G1013" s="1" t="s">
        <v>105</v>
      </c>
      <c r="H1013" s="11" t="s">
        <v>16</v>
      </c>
      <c r="I1013" s="1" t="s">
        <v>17</v>
      </c>
      <c r="J1013" s="1">
        <v>192</v>
      </c>
      <c r="K1013" s="1">
        <v>8</v>
      </c>
      <c r="L1013" s="1" t="s">
        <v>30</v>
      </c>
      <c r="M1013" s="1" t="s">
        <v>43</v>
      </c>
      <c r="N1013" s="1" t="s">
        <v>27</v>
      </c>
      <c r="O1013" s="1" t="s">
        <v>37</v>
      </c>
      <c r="P1013" s="6">
        <v>45170</v>
      </c>
      <c r="Q1013" s="10">
        <v>0.42638888888888887</v>
      </c>
    </row>
    <row r="1014" spans="1:17" x14ac:dyDescent="0.35">
      <c r="A1014" s="1">
        <v>2013</v>
      </c>
      <c r="B1014" s="1" t="s">
        <v>1061</v>
      </c>
      <c r="C1014" s="1" t="s">
        <v>154</v>
      </c>
      <c r="D1014" s="6">
        <v>45176</v>
      </c>
      <c r="E1014" s="9">
        <v>0.35902777777777778</v>
      </c>
      <c r="F1014" s="11" t="s">
        <v>38</v>
      </c>
      <c r="G1014" s="1" t="s">
        <v>92</v>
      </c>
      <c r="H1014" s="11" t="s">
        <v>16</v>
      </c>
      <c r="I1014" s="1" t="s">
        <v>17</v>
      </c>
      <c r="J1014" s="1">
        <v>94</v>
      </c>
      <c r="K1014" s="1">
        <v>28</v>
      </c>
      <c r="L1014" s="1" t="s">
        <v>18</v>
      </c>
      <c r="M1014" s="1" t="s">
        <v>26</v>
      </c>
      <c r="N1014" s="1" t="s">
        <v>27</v>
      </c>
      <c r="O1014" s="1" t="s">
        <v>37</v>
      </c>
      <c r="P1014" s="6">
        <v>45170</v>
      </c>
      <c r="Q1014" s="10">
        <v>6.8750000000000006E-2</v>
      </c>
    </row>
    <row r="1015" spans="1:17" x14ac:dyDescent="0.35">
      <c r="A1015" s="1">
        <v>2014</v>
      </c>
      <c r="B1015" s="1" t="s">
        <v>1062</v>
      </c>
      <c r="C1015" s="1" t="s">
        <v>167</v>
      </c>
      <c r="D1015" s="6">
        <v>45176</v>
      </c>
      <c r="E1015" s="9">
        <v>0.52500000000000002</v>
      </c>
      <c r="F1015" s="11" t="s">
        <v>38</v>
      </c>
      <c r="G1015" s="1" t="s">
        <v>39</v>
      </c>
      <c r="H1015" s="11" t="s">
        <v>16</v>
      </c>
      <c r="I1015" s="1" t="s">
        <v>24</v>
      </c>
      <c r="J1015" s="1">
        <v>221</v>
      </c>
      <c r="K1015" s="1">
        <v>8</v>
      </c>
      <c r="L1015" s="1" t="s">
        <v>30</v>
      </c>
      <c r="M1015" s="1" t="s">
        <v>40</v>
      </c>
      <c r="N1015" s="1" t="s">
        <v>36</v>
      </c>
      <c r="O1015" s="1" t="s">
        <v>41</v>
      </c>
      <c r="P1015" s="6">
        <v>45170</v>
      </c>
      <c r="Q1015" s="10">
        <v>0.10902777777777778</v>
      </c>
    </row>
    <row r="1016" spans="1:17" x14ac:dyDescent="0.35">
      <c r="A1016" s="1">
        <v>2015</v>
      </c>
      <c r="B1016" s="1" t="s">
        <v>1063</v>
      </c>
      <c r="C1016" s="1" t="s">
        <v>150</v>
      </c>
      <c r="D1016" s="6">
        <v>45177</v>
      </c>
      <c r="E1016" s="9">
        <v>0.43680555555555556</v>
      </c>
      <c r="F1016" s="11" t="s">
        <v>14</v>
      </c>
      <c r="G1016" s="1" t="s">
        <v>69</v>
      </c>
      <c r="H1016" s="11" t="s">
        <v>34</v>
      </c>
      <c r="I1016" s="1" t="s">
        <v>17</v>
      </c>
      <c r="J1016" s="1">
        <v>198</v>
      </c>
      <c r="K1016" s="1">
        <v>27</v>
      </c>
      <c r="L1016" s="1" t="s">
        <v>30</v>
      </c>
      <c r="M1016" s="1" t="s">
        <v>32</v>
      </c>
      <c r="N1016" s="1" t="s">
        <v>27</v>
      </c>
      <c r="O1016" s="1" t="s">
        <v>37</v>
      </c>
      <c r="P1016" s="6">
        <v>45170</v>
      </c>
      <c r="Q1016" s="10">
        <v>0.49652777777777779</v>
      </c>
    </row>
    <row r="1017" spans="1:17" x14ac:dyDescent="0.35">
      <c r="A1017" s="1">
        <v>2016</v>
      </c>
      <c r="B1017" s="1" t="s">
        <v>1064</v>
      </c>
      <c r="C1017" s="1" t="s">
        <v>159</v>
      </c>
      <c r="D1017" s="6">
        <v>45175</v>
      </c>
      <c r="E1017" s="9">
        <v>0.37986111111111109</v>
      </c>
      <c r="F1017" s="11" t="s">
        <v>14</v>
      </c>
      <c r="G1017" s="1" t="s">
        <v>94</v>
      </c>
      <c r="H1017" s="11" t="s">
        <v>16</v>
      </c>
      <c r="I1017" s="1" t="s">
        <v>24</v>
      </c>
      <c r="J1017" s="1">
        <v>111</v>
      </c>
      <c r="K1017" s="1">
        <v>8</v>
      </c>
      <c r="L1017" s="1" t="s">
        <v>25</v>
      </c>
      <c r="M1017" s="1" t="s">
        <v>32</v>
      </c>
      <c r="N1017" s="1" t="s">
        <v>20</v>
      </c>
      <c r="O1017" s="1" t="s">
        <v>41</v>
      </c>
      <c r="P1017" s="6">
        <v>45170</v>
      </c>
      <c r="Q1017" s="10">
        <v>0.47847222222222224</v>
      </c>
    </row>
    <row r="1018" spans="1:17" x14ac:dyDescent="0.35">
      <c r="A1018" s="1">
        <v>2017</v>
      </c>
      <c r="B1018" s="1" t="s">
        <v>1065</v>
      </c>
      <c r="C1018" s="1" t="s">
        <v>156</v>
      </c>
      <c r="D1018" s="6">
        <v>45176</v>
      </c>
      <c r="E1018" s="9">
        <v>0.44166666666666665</v>
      </c>
      <c r="F1018" s="11" t="s">
        <v>38</v>
      </c>
      <c r="G1018" s="1" t="s">
        <v>97</v>
      </c>
      <c r="H1018" s="11" t="s">
        <v>34</v>
      </c>
      <c r="I1018" s="1" t="s">
        <v>29</v>
      </c>
      <c r="J1018" s="1">
        <v>193</v>
      </c>
      <c r="K1018" s="1">
        <v>27</v>
      </c>
      <c r="L1018" s="1" t="s">
        <v>25</v>
      </c>
      <c r="M1018" s="1" t="s">
        <v>43</v>
      </c>
      <c r="N1018" s="1" t="s">
        <v>20</v>
      </c>
      <c r="O1018" s="1" t="s">
        <v>37</v>
      </c>
      <c r="P1018" s="6">
        <v>45170</v>
      </c>
      <c r="Q1018" s="10">
        <v>0.18541666666666667</v>
      </c>
    </row>
    <row r="1019" spans="1:17" x14ac:dyDescent="0.35">
      <c r="A1019" s="1">
        <v>2018</v>
      </c>
      <c r="B1019" s="1" t="s">
        <v>1066</v>
      </c>
      <c r="C1019" s="1" t="s">
        <v>156</v>
      </c>
      <c r="D1019" s="6">
        <v>45173</v>
      </c>
      <c r="E1019" s="9">
        <v>0.47222222222222221</v>
      </c>
      <c r="F1019" s="11" t="s">
        <v>14</v>
      </c>
      <c r="G1019" s="1" t="s">
        <v>97</v>
      </c>
      <c r="H1019" s="11" t="s">
        <v>23</v>
      </c>
      <c r="I1019" s="1" t="s">
        <v>47</v>
      </c>
      <c r="J1019" s="1">
        <v>219</v>
      </c>
      <c r="K1019" s="1">
        <v>14</v>
      </c>
      <c r="L1019" s="1" t="s">
        <v>18</v>
      </c>
      <c r="M1019" s="1" t="s">
        <v>43</v>
      </c>
      <c r="N1019" s="1" t="s">
        <v>27</v>
      </c>
      <c r="O1019" s="1" t="s">
        <v>21</v>
      </c>
      <c r="P1019" s="6">
        <v>45170</v>
      </c>
      <c r="Q1019" s="10">
        <v>0.20347222222222222</v>
      </c>
    </row>
    <row r="1020" spans="1:17" x14ac:dyDescent="0.35">
      <c r="A1020" s="1">
        <v>2019</v>
      </c>
      <c r="B1020" s="1" t="s">
        <v>1067</v>
      </c>
      <c r="C1020" s="1" t="s">
        <v>159</v>
      </c>
      <c r="D1020" s="6">
        <v>45175</v>
      </c>
      <c r="E1020" s="9">
        <v>0.36388888888888887</v>
      </c>
      <c r="F1020" s="11" t="s">
        <v>14</v>
      </c>
      <c r="G1020" s="1" t="s">
        <v>71</v>
      </c>
      <c r="H1020" s="11" t="s">
        <v>34</v>
      </c>
      <c r="I1020" s="1" t="s">
        <v>29</v>
      </c>
      <c r="J1020" s="1">
        <v>84</v>
      </c>
      <c r="K1020" s="1">
        <v>13</v>
      </c>
      <c r="L1020" s="1" t="s">
        <v>30</v>
      </c>
      <c r="M1020" s="1" t="s">
        <v>40</v>
      </c>
      <c r="N1020" s="1" t="s">
        <v>36</v>
      </c>
      <c r="O1020" s="1" t="s">
        <v>21</v>
      </c>
      <c r="P1020" s="6">
        <v>45170</v>
      </c>
      <c r="Q1020" s="10">
        <v>0.53125</v>
      </c>
    </row>
    <row r="1021" spans="1:17" x14ac:dyDescent="0.35">
      <c r="A1021" s="1">
        <v>2020</v>
      </c>
      <c r="B1021" s="1" t="s">
        <v>1068</v>
      </c>
      <c r="C1021" s="1" t="s">
        <v>156</v>
      </c>
      <c r="D1021" s="6">
        <v>45170</v>
      </c>
      <c r="E1021" s="9">
        <v>0.15694444444444444</v>
      </c>
      <c r="F1021" s="11" t="s">
        <v>14</v>
      </c>
      <c r="G1021" s="1" t="s">
        <v>114</v>
      </c>
      <c r="H1021" s="11" t="s">
        <v>34</v>
      </c>
      <c r="I1021" s="1" t="s">
        <v>47</v>
      </c>
      <c r="J1021" s="1">
        <v>200</v>
      </c>
      <c r="K1021" s="1">
        <v>10</v>
      </c>
      <c r="L1021" s="1" t="s">
        <v>30</v>
      </c>
      <c r="M1021" s="1" t="s">
        <v>40</v>
      </c>
      <c r="N1021" s="1" t="s">
        <v>27</v>
      </c>
      <c r="O1021" s="1" t="s">
        <v>41</v>
      </c>
      <c r="P1021" s="6">
        <v>45170</v>
      </c>
      <c r="Q1021" s="10">
        <v>5.1388888888888887E-2</v>
      </c>
    </row>
    <row r="1022" spans="1:17" x14ac:dyDescent="0.35">
      <c r="A1022" s="1">
        <v>2021</v>
      </c>
      <c r="B1022" s="1" t="s">
        <v>1069</v>
      </c>
      <c r="C1022" s="1" t="s">
        <v>167</v>
      </c>
      <c r="D1022" s="6">
        <v>45175</v>
      </c>
      <c r="E1022" s="9">
        <v>0.43263888888888891</v>
      </c>
      <c r="F1022" s="11" t="s">
        <v>14</v>
      </c>
      <c r="G1022" s="1" t="s">
        <v>94</v>
      </c>
      <c r="H1022" s="11" t="s">
        <v>16</v>
      </c>
      <c r="I1022" s="1" t="s">
        <v>17</v>
      </c>
      <c r="J1022" s="1">
        <v>78</v>
      </c>
      <c r="K1022" s="1">
        <v>17</v>
      </c>
      <c r="L1022" s="1" t="s">
        <v>18</v>
      </c>
      <c r="M1022" s="1" t="s">
        <v>40</v>
      </c>
      <c r="N1022" s="1" t="s">
        <v>36</v>
      </c>
      <c r="O1022" s="1" t="s">
        <v>41</v>
      </c>
      <c r="P1022" s="6">
        <v>45170</v>
      </c>
      <c r="Q1022" s="10">
        <v>4.7222222222222221E-2</v>
      </c>
    </row>
    <row r="1023" spans="1:17" x14ac:dyDescent="0.35">
      <c r="A1023" s="1">
        <v>2022</v>
      </c>
      <c r="B1023" s="1" t="s">
        <v>1070</v>
      </c>
      <c r="C1023" s="1" t="s">
        <v>150</v>
      </c>
      <c r="D1023" s="6">
        <v>45172</v>
      </c>
      <c r="E1023" s="9">
        <v>0.38194444444444442</v>
      </c>
      <c r="F1023" s="11" t="s">
        <v>14</v>
      </c>
      <c r="G1023" s="1" t="s">
        <v>107</v>
      </c>
      <c r="H1023" s="11" t="s">
        <v>16</v>
      </c>
      <c r="I1023" s="1" t="s">
        <v>47</v>
      </c>
      <c r="J1023" s="1">
        <v>111</v>
      </c>
      <c r="K1023" s="1">
        <v>18</v>
      </c>
      <c r="L1023" s="1" t="s">
        <v>30</v>
      </c>
      <c r="M1023" s="1" t="s">
        <v>19</v>
      </c>
      <c r="N1023" s="1" t="s">
        <v>27</v>
      </c>
      <c r="O1023" s="1" t="s">
        <v>41</v>
      </c>
      <c r="P1023" s="6">
        <v>45170</v>
      </c>
      <c r="Q1023" s="10">
        <v>0.15972222222222221</v>
      </c>
    </row>
    <row r="1024" spans="1:17" x14ac:dyDescent="0.35">
      <c r="A1024" s="1">
        <v>2023</v>
      </c>
      <c r="B1024" s="1" t="s">
        <v>1071</v>
      </c>
      <c r="C1024" s="1" t="s">
        <v>159</v>
      </c>
      <c r="D1024" s="6">
        <v>45173</v>
      </c>
      <c r="E1024" s="9">
        <v>0.14305555555555555</v>
      </c>
      <c r="F1024" s="11" t="s">
        <v>14</v>
      </c>
      <c r="G1024" s="1" t="s">
        <v>124</v>
      </c>
      <c r="H1024" s="11" t="s">
        <v>23</v>
      </c>
      <c r="I1024" s="1" t="s">
        <v>17</v>
      </c>
      <c r="J1024" s="1">
        <v>205</v>
      </c>
      <c r="K1024" s="1">
        <v>10</v>
      </c>
      <c r="L1024" s="1" t="s">
        <v>30</v>
      </c>
      <c r="M1024" s="1" t="s">
        <v>26</v>
      </c>
      <c r="N1024" s="1" t="s">
        <v>36</v>
      </c>
      <c r="O1024" s="1" t="s">
        <v>41</v>
      </c>
      <c r="P1024" s="6">
        <v>45170</v>
      </c>
      <c r="Q1024" s="10">
        <v>0.41458333333333336</v>
      </c>
    </row>
    <row r="1025" spans="1:17" x14ac:dyDescent="0.35">
      <c r="A1025" s="1">
        <v>2024</v>
      </c>
      <c r="B1025" s="1" t="s">
        <v>1072</v>
      </c>
      <c r="C1025" s="1" t="s">
        <v>154</v>
      </c>
      <c r="D1025" s="6">
        <v>45173</v>
      </c>
      <c r="E1025" s="9">
        <v>9.6527777777777782E-2</v>
      </c>
      <c r="F1025" s="11" t="s">
        <v>14</v>
      </c>
      <c r="G1025" s="1" t="s">
        <v>124</v>
      </c>
      <c r="H1025" s="11" t="s">
        <v>16</v>
      </c>
      <c r="I1025" s="1" t="s">
        <v>29</v>
      </c>
      <c r="J1025" s="1">
        <v>218</v>
      </c>
      <c r="K1025" s="1">
        <v>24</v>
      </c>
      <c r="L1025" s="1" t="s">
        <v>25</v>
      </c>
      <c r="M1025" s="1" t="s">
        <v>19</v>
      </c>
      <c r="N1025" s="1" t="s">
        <v>20</v>
      </c>
      <c r="O1025" s="1" t="s">
        <v>37</v>
      </c>
      <c r="P1025" s="6">
        <v>45170</v>
      </c>
      <c r="Q1025" s="10">
        <v>7.9861111111111105E-2</v>
      </c>
    </row>
    <row r="1026" spans="1:17" x14ac:dyDescent="0.35">
      <c r="A1026" s="1">
        <v>2025</v>
      </c>
      <c r="B1026" s="1" t="s">
        <v>1073</v>
      </c>
      <c r="C1026" s="1" t="s">
        <v>156</v>
      </c>
      <c r="D1026" s="6">
        <v>45175</v>
      </c>
      <c r="E1026" s="9">
        <v>0.41249999999999998</v>
      </c>
      <c r="F1026" s="11" t="s">
        <v>38</v>
      </c>
      <c r="G1026" s="1" t="s">
        <v>72</v>
      </c>
      <c r="H1026" s="11" t="s">
        <v>23</v>
      </c>
      <c r="I1026" s="1" t="s">
        <v>17</v>
      </c>
      <c r="J1026" s="1">
        <v>161</v>
      </c>
      <c r="K1026" s="1">
        <v>2</v>
      </c>
      <c r="L1026" s="1" t="s">
        <v>25</v>
      </c>
      <c r="M1026" s="1" t="s">
        <v>19</v>
      </c>
      <c r="N1026" s="1" t="s">
        <v>20</v>
      </c>
      <c r="O1026" s="1" t="s">
        <v>41</v>
      </c>
      <c r="P1026" s="6">
        <v>45170</v>
      </c>
      <c r="Q1026" s="10">
        <v>0.41875000000000001</v>
      </c>
    </row>
    <row r="1027" spans="1:17" x14ac:dyDescent="0.35">
      <c r="A1027" s="1">
        <v>2026</v>
      </c>
      <c r="B1027" s="1" t="s">
        <v>1074</v>
      </c>
      <c r="C1027" s="1" t="s">
        <v>156</v>
      </c>
      <c r="D1027" s="6">
        <v>45175</v>
      </c>
      <c r="E1027" s="9">
        <v>0.54027777777777775</v>
      </c>
      <c r="F1027" s="11" t="s">
        <v>14</v>
      </c>
      <c r="G1027" s="1" t="s">
        <v>126</v>
      </c>
      <c r="H1027" s="11" t="s">
        <v>34</v>
      </c>
      <c r="I1027" s="1" t="s">
        <v>47</v>
      </c>
      <c r="J1027" s="1">
        <v>224</v>
      </c>
      <c r="K1027" s="1">
        <v>15</v>
      </c>
      <c r="L1027" s="1" t="s">
        <v>30</v>
      </c>
      <c r="M1027" s="1" t="s">
        <v>26</v>
      </c>
      <c r="N1027" s="1" t="s">
        <v>36</v>
      </c>
      <c r="O1027" s="1" t="s">
        <v>37</v>
      </c>
      <c r="P1027" s="6">
        <v>45170</v>
      </c>
      <c r="Q1027" s="10">
        <v>0.16527777777777777</v>
      </c>
    </row>
    <row r="1028" spans="1:17" x14ac:dyDescent="0.35">
      <c r="A1028" s="1">
        <v>2027</v>
      </c>
      <c r="B1028" s="1" t="s">
        <v>644</v>
      </c>
      <c r="C1028" s="1" t="s">
        <v>167</v>
      </c>
      <c r="D1028" s="6">
        <v>45174</v>
      </c>
      <c r="E1028" s="9">
        <v>9.8611111111111108E-2</v>
      </c>
      <c r="F1028" s="11" t="s">
        <v>14</v>
      </c>
      <c r="G1028" s="1" t="s">
        <v>137</v>
      </c>
      <c r="H1028" s="11" t="s">
        <v>34</v>
      </c>
      <c r="I1028" s="1" t="s">
        <v>35</v>
      </c>
      <c r="J1028" s="1">
        <v>134</v>
      </c>
      <c r="K1028" s="1">
        <v>1</v>
      </c>
      <c r="L1028" s="1" t="s">
        <v>25</v>
      </c>
      <c r="M1028" s="1" t="s">
        <v>40</v>
      </c>
      <c r="N1028" s="1" t="s">
        <v>27</v>
      </c>
      <c r="O1028" s="1" t="s">
        <v>37</v>
      </c>
      <c r="P1028" s="6">
        <v>45170</v>
      </c>
      <c r="Q1028" s="10">
        <v>0.13333333333333333</v>
      </c>
    </row>
    <row r="1029" spans="1:17" x14ac:dyDescent="0.35">
      <c r="A1029" s="1">
        <v>2028</v>
      </c>
      <c r="B1029" s="1" t="s">
        <v>1075</v>
      </c>
      <c r="C1029" s="1" t="s">
        <v>154</v>
      </c>
      <c r="D1029" s="6">
        <v>45176</v>
      </c>
      <c r="E1029" s="9">
        <v>0.1125</v>
      </c>
      <c r="F1029" s="11" t="s">
        <v>14</v>
      </c>
      <c r="G1029" s="1" t="s">
        <v>28</v>
      </c>
      <c r="H1029" s="11" t="s">
        <v>16</v>
      </c>
      <c r="I1029" s="1" t="s">
        <v>35</v>
      </c>
      <c r="J1029" s="1">
        <v>157</v>
      </c>
      <c r="K1029" s="1">
        <v>20</v>
      </c>
      <c r="L1029" s="1" t="s">
        <v>25</v>
      </c>
      <c r="M1029" s="1" t="s">
        <v>19</v>
      </c>
      <c r="N1029" s="1" t="s">
        <v>27</v>
      </c>
      <c r="O1029" s="1" t="s">
        <v>41</v>
      </c>
      <c r="P1029" s="6">
        <v>45170</v>
      </c>
      <c r="Q1029" s="10">
        <v>5.9027777777777776E-2</v>
      </c>
    </row>
    <row r="1030" spans="1:17" x14ac:dyDescent="0.35">
      <c r="A1030" s="1">
        <v>2029</v>
      </c>
      <c r="B1030" s="1" t="s">
        <v>1076</v>
      </c>
      <c r="C1030" s="1" t="s">
        <v>167</v>
      </c>
      <c r="D1030" s="6">
        <v>45175</v>
      </c>
      <c r="E1030" s="9">
        <v>0.47152777777777777</v>
      </c>
      <c r="F1030" s="11" t="s">
        <v>14</v>
      </c>
      <c r="G1030" s="1" t="s">
        <v>73</v>
      </c>
      <c r="H1030" s="11" t="s">
        <v>23</v>
      </c>
      <c r="I1030" s="1" t="s">
        <v>17</v>
      </c>
      <c r="J1030" s="1">
        <v>139</v>
      </c>
      <c r="K1030" s="1">
        <v>3</v>
      </c>
      <c r="L1030" s="1" t="s">
        <v>25</v>
      </c>
      <c r="M1030" s="1" t="s">
        <v>43</v>
      </c>
      <c r="N1030" s="1" t="s">
        <v>27</v>
      </c>
      <c r="O1030" s="1" t="s">
        <v>37</v>
      </c>
      <c r="P1030" s="6">
        <v>45170</v>
      </c>
      <c r="Q1030" s="10">
        <v>0.46666666666666667</v>
      </c>
    </row>
    <row r="1031" spans="1:17" x14ac:dyDescent="0.35">
      <c r="A1031" s="1">
        <v>2030</v>
      </c>
      <c r="B1031" s="1" t="s">
        <v>1077</v>
      </c>
      <c r="C1031" s="1" t="s">
        <v>156</v>
      </c>
      <c r="D1031" s="6">
        <v>45174</v>
      </c>
      <c r="E1031" s="9">
        <v>0.53819444444444442</v>
      </c>
      <c r="F1031" s="11" t="s">
        <v>38</v>
      </c>
      <c r="G1031" s="1" t="s">
        <v>116</v>
      </c>
      <c r="H1031" s="11" t="s">
        <v>23</v>
      </c>
      <c r="I1031" s="1" t="s">
        <v>35</v>
      </c>
      <c r="J1031" s="1">
        <v>201</v>
      </c>
      <c r="K1031" s="1">
        <v>14</v>
      </c>
      <c r="L1031" s="1" t="s">
        <v>25</v>
      </c>
      <c r="M1031" s="1" t="s">
        <v>26</v>
      </c>
      <c r="N1031" s="1" t="s">
        <v>27</v>
      </c>
      <c r="O1031" s="1" t="s">
        <v>41</v>
      </c>
      <c r="P1031" s="6">
        <v>45170</v>
      </c>
      <c r="Q1031" s="10">
        <v>9.166666666666666E-2</v>
      </c>
    </row>
    <row r="1032" spans="1:17" x14ac:dyDescent="0.35">
      <c r="A1032" s="1">
        <v>2031</v>
      </c>
      <c r="B1032" s="1" t="s">
        <v>1078</v>
      </c>
      <c r="C1032" s="1" t="s">
        <v>167</v>
      </c>
      <c r="D1032" s="6">
        <v>45174</v>
      </c>
      <c r="E1032" s="9">
        <v>0.47152777777777777</v>
      </c>
      <c r="F1032" s="11" t="s">
        <v>38</v>
      </c>
      <c r="G1032" s="1" t="s">
        <v>110</v>
      </c>
      <c r="H1032" s="11" t="s">
        <v>23</v>
      </c>
      <c r="I1032" s="1" t="s">
        <v>24</v>
      </c>
      <c r="J1032" s="1">
        <v>181</v>
      </c>
      <c r="K1032" s="1">
        <v>19</v>
      </c>
      <c r="L1032" s="1" t="s">
        <v>18</v>
      </c>
      <c r="M1032" s="1" t="s">
        <v>40</v>
      </c>
      <c r="N1032" s="1" t="s">
        <v>27</v>
      </c>
      <c r="O1032" s="1" t="s">
        <v>37</v>
      </c>
      <c r="P1032" s="6">
        <v>45170</v>
      </c>
      <c r="Q1032" s="10">
        <v>0.39305555555555555</v>
      </c>
    </row>
    <row r="1033" spans="1:17" x14ac:dyDescent="0.35">
      <c r="A1033" s="1">
        <v>2032</v>
      </c>
      <c r="B1033" s="1" t="s">
        <v>1079</v>
      </c>
      <c r="C1033" s="1" t="s">
        <v>154</v>
      </c>
      <c r="D1033" s="6">
        <v>45174</v>
      </c>
      <c r="E1033" s="9">
        <v>0.40972222222222221</v>
      </c>
      <c r="F1033" s="11" t="s">
        <v>14</v>
      </c>
      <c r="G1033" s="1" t="s">
        <v>99</v>
      </c>
      <c r="H1033" s="11" t="s">
        <v>34</v>
      </c>
      <c r="I1033" s="1" t="s">
        <v>24</v>
      </c>
      <c r="J1033" s="1">
        <v>93</v>
      </c>
      <c r="K1033" s="1">
        <v>18</v>
      </c>
      <c r="L1033" s="1" t="s">
        <v>25</v>
      </c>
      <c r="M1033" s="1" t="s">
        <v>19</v>
      </c>
      <c r="N1033" s="1" t="s">
        <v>36</v>
      </c>
      <c r="O1033" s="1" t="s">
        <v>37</v>
      </c>
      <c r="P1033" s="6">
        <v>45170</v>
      </c>
      <c r="Q1033" s="10">
        <v>0.44444444444444442</v>
      </c>
    </row>
    <row r="1034" spans="1:17" x14ac:dyDescent="0.35">
      <c r="A1034" s="1">
        <v>2033</v>
      </c>
      <c r="B1034" s="1" t="s">
        <v>1080</v>
      </c>
      <c r="C1034" s="1" t="s">
        <v>154</v>
      </c>
      <c r="D1034" s="6">
        <v>45173</v>
      </c>
      <c r="E1034" s="9">
        <v>0.3923611111111111</v>
      </c>
      <c r="F1034" s="11" t="s">
        <v>38</v>
      </c>
      <c r="G1034" s="1" t="s">
        <v>109</v>
      </c>
      <c r="H1034" s="11" t="s">
        <v>34</v>
      </c>
      <c r="I1034" s="1" t="s">
        <v>29</v>
      </c>
      <c r="J1034" s="1">
        <v>150</v>
      </c>
      <c r="K1034" s="1">
        <v>3</v>
      </c>
      <c r="L1034" s="1" t="s">
        <v>30</v>
      </c>
      <c r="M1034" s="1" t="s">
        <v>40</v>
      </c>
      <c r="N1034" s="1" t="s">
        <v>36</v>
      </c>
      <c r="O1034" s="1" t="s">
        <v>41</v>
      </c>
      <c r="P1034" s="6">
        <v>45170</v>
      </c>
      <c r="Q1034" s="10">
        <v>8.6805555555555552E-2</v>
      </c>
    </row>
    <row r="1035" spans="1:17" x14ac:dyDescent="0.35">
      <c r="A1035" s="1">
        <v>2034</v>
      </c>
      <c r="B1035" s="1" t="s">
        <v>1035</v>
      </c>
      <c r="C1035" s="1" t="s">
        <v>159</v>
      </c>
      <c r="D1035" s="6">
        <v>45174</v>
      </c>
      <c r="E1035" s="9">
        <v>0.49513888888888891</v>
      </c>
      <c r="F1035" s="11" t="s">
        <v>14</v>
      </c>
      <c r="G1035" s="1" t="s">
        <v>105</v>
      </c>
      <c r="H1035" s="11" t="s">
        <v>34</v>
      </c>
      <c r="I1035" s="1" t="s">
        <v>47</v>
      </c>
      <c r="J1035" s="1">
        <v>91</v>
      </c>
      <c r="K1035" s="1">
        <v>22</v>
      </c>
      <c r="L1035" s="1" t="s">
        <v>25</v>
      </c>
      <c r="M1035" s="1" t="s">
        <v>26</v>
      </c>
      <c r="N1035" s="1" t="s">
        <v>36</v>
      </c>
      <c r="O1035" s="1" t="s">
        <v>37</v>
      </c>
      <c r="P1035" s="6">
        <v>45170</v>
      </c>
      <c r="Q1035" s="10">
        <v>0.38055555555555554</v>
      </c>
    </row>
    <row r="1036" spans="1:17" x14ac:dyDescent="0.35">
      <c r="A1036" s="1">
        <v>2035</v>
      </c>
      <c r="B1036" s="1" t="s">
        <v>1081</v>
      </c>
      <c r="C1036" s="1" t="s">
        <v>156</v>
      </c>
      <c r="D1036" s="6">
        <v>45177</v>
      </c>
      <c r="E1036" s="9">
        <v>0.52569444444444446</v>
      </c>
      <c r="F1036" s="11" t="s">
        <v>38</v>
      </c>
      <c r="G1036" s="1" t="s">
        <v>54</v>
      </c>
      <c r="H1036" s="11" t="s">
        <v>34</v>
      </c>
      <c r="I1036" s="1" t="s">
        <v>17</v>
      </c>
      <c r="J1036" s="1">
        <v>197</v>
      </c>
      <c r="K1036" s="1">
        <v>5</v>
      </c>
      <c r="L1036" s="1" t="s">
        <v>18</v>
      </c>
      <c r="M1036" s="1" t="s">
        <v>32</v>
      </c>
      <c r="N1036" s="1" t="s">
        <v>36</v>
      </c>
      <c r="O1036" s="1" t="s">
        <v>37</v>
      </c>
      <c r="P1036" s="6">
        <v>45170</v>
      </c>
      <c r="Q1036" s="10">
        <v>0.44236111111111109</v>
      </c>
    </row>
    <row r="1037" spans="1:17" x14ac:dyDescent="0.35">
      <c r="A1037" s="1">
        <v>2036</v>
      </c>
      <c r="B1037" s="1" t="s">
        <v>1082</v>
      </c>
      <c r="C1037" s="1" t="s">
        <v>154</v>
      </c>
      <c r="D1037" s="6">
        <v>45174</v>
      </c>
      <c r="E1037" s="9">
        <v>0.50972222222222219</v>
      </c>
      <c r="F1037" s="11" t="s">
        <v>38</v>
      </c>
      <c r="G1037" s="1" t="s">
        <v>115</v>
      </c>
      <c r="H1037" s="11" t="s">
        <v>16</v>
      </c>
      <c r="I1037" s="1" t="s">
        <v>17</v>
      </c>
      <c r="J1037" s="1">
        <v>173</v>
      </c>
      <c r="K1037" s="1">
        <v>2</v>
      </c>
      <c r="L1037" s="1" t="s">
        <v>18</v>
      </c>
      <c r="M1037" s="1" t="s">
        <v>32</v>
      </c>
      <c r="N1037" s="1" t="s">
        <v>20</v>
      </c>
      <c r="O1037" s="1" t="s">
        <v>21</v>
      </c>
      <c r="P1037" s="6">
        <v>45170</v>
      </c>
      <c r="Q1037" s="10">
        <v>0.34513888888888888</v>
      </c>
    </row>
    <row r="1038" spans="1:17" x14ac:dyDescent="0.35">
      <c r="A1038" s="1">
        <v>2037</v>
      </c>
      <c r="B1038" s="1" t="s">
        <v>173</v>
      </c>
      <c r="C1038" s="1" t="s">
        <v>156</v>
      </c>
      <c r="D1038" s="6">
        <v>45170</v>
      </c>
      <c r="E1038" s="9">
        <v>9.4444444444444442E-2</v>
      </c>
      <c r="F1038" s="11" t="s">
        <v>14</v>
      </c>
      <c r="G1038" s="1" t="s">
        <v>126</v>
      </c>
      <c r="H1038" s="11" t="s">
        <v>23</v>
      </c>
      <c r="I1038" s="1" t="s">
        <v>17</v>
      </c>
      <c r="J1038" s="1">
        <v>153</v>
      </c>
      <c r="K1038" s="1">
        <v>1</v>
      </c>
      <c r="L1038" s="1" t="s">
        <v>18</v>
      </c>
      <c r="M1038" s="1" t="s">
        <v>26</v>
      </c>
      <c r="N1038" s="1" t="s">
        <v>36</v>
      </c>
      <c r="O1038" s="1" t="s">
        <v>37</v>
      </c>
      <c r="P1038" s="6">
        <v>45170</v>
      </c>
      <c r="Q1038" s="10">
        <v>0.4909722222222222</v>
      </c>
    </row>
    <row r="1039" spans="1:17" x14ac:dyDescent="0.35">
      <c r="A1039" s="1">
        <v>2038</v>
      </c>
      <c r="B1039" s="1" t="s">
        <v>679</v>
      </c>
      <c r="C1039" s="1" t="s">
        <v>167</v>
      </c>
      <c r="D1039" s="6">
        <v>45172</v>
      </c>
      <c r="E1039" s="9">
        <v>0.2</v>
      </c>
      <c r="F1039" s="11" t="s">
        <v>14</v>
      </c>
      <c r="G1039" s="1" t="s">
        <v>50</v>
      </c>
      <c r="H1039" s="11" t="s">
        <v>16</v>
      </c>
      <c r="I1039" s="1" t="s">
        <v>35</v>
      </c>
      <c r="J1039" s="1">
        <v>173</v>
      </c>
      <c r="K1039" s="1">
        <v>21</v>
      </c>
      <c r="L1039" s="1" t="s">
        <v>30</v>
      </c>
      <c r="M1039" s="1" t="s">
        <v>19</v>
      </c>
      <c r="N1039" s="1" t="s">
        <v>36</v>
      </c>
      <c r="O1039" s="1" t="s">
        <v>41</v>
      </c>
      <c r="P1039" s="6">
        <v>45170</v>
      </c>
      <c r="Q1039" s="10">
        <v>0.41319444444444442</v>
      </c>
    </row>
    <row r="1040" spans="1:17" x14ac:dyDescent="0.35">
      <c r="A1040" s="1">
        <v>2039</v>
      </c>
      <c r="B1040" s="1" t="s">
        <v>1083</v>
      </c>
      <c r="C1040" s="1" t="s">
        <v>167</v>
      </c>
      <c r="D1040" s="6">
        <v>45170</v>
      </c>
      <c r="E1040" s="9">
        <v>0.42638888888888887</v>
      </c>
      <c r="F1040" s="11" t="s">
        <v>14</v>
      </c>
      <c r="G1040" s="1" t="s">
        <v>22</v>
      </c>
      <c r="H1040" s="11" t="s">
        <v>23</v>
      </c>
      <c r="I1040" s="1" t="s">
        <v>17</v>
      </c>
      <c r="J1040" s="1">
        <v>179</v>
      </c>
      <c r="K1040" s="1">
        <v>14</v>
      </c>
      <c r="L1040" s="1" t="s">
        <v>18</v>
      </c>
      <c r="M1040" s="1" t="s">
        <v>43</v>
      </c>
      <c r="N1040" s="1" t="s">
        <v>36</v>
      </c>
      <c r="O1040" s="1" t="s">
        <v>37</v>
      </c>
      <c r="P1040" s="6">
        <v>45170</v>
      </c>
      <c r="Q1040" s="10">
        <v>0.23749999999999999</v>
      </c>
    </row>
    <row r="1041" spans="1:17" x14ac:dyDescent="0.35">
      <c r="A1041" s="1">
        <v>2040</v>
      </c>
      <c r="B1041" s="1" t="s">
        <v>168</v>
      </c>
      <c r="C1041" s="1" t="s">
        <v>159</v>
      </c>
      <c r="D1041" s="6">
        <v>45176</v>
      </c>
      <c r="E1041" s="9">
        <v>6.3888888888888884E-2</v>
      </c>
      <c r="F1041" s="11" t="s">
        <v>14</v>
      </c>
      <c r="G1041" s="1" t="s">
        <v>74</v>
      </c>
      <c r="H1041" s="11" t="s">
        <v>16</v>
      </c>
      <c r="I1041" s="1" t="s">
        <v>47</v>
      </c>
      <c r="J1041" s="1">
        <v>237</v>
      </c>
      <c r="K1041" s="1">
        <v>7</v>
      </c>
      <c r="L1041" s="1" t="s">
        <v>25</v>
      </c>
      <c r="M1041" s="1" t="s">
        <v>19</v>
      </c>
      <c r="N1041" s="1" t="s">
        <v>36</v>
      </c>
      <c r="O1041" s="1" t="s">
        <v>21</v>
      </c>
      <c r="P1041" s="6">
        <v>45170</v>
      </c>
      <c r="Q1041" s="10">
        <v>0.1423611111111111</v>
      </c>
    </row>
    <row r="1042" spans="1:17" x14ac:dyDescent="0.35">
      <c r="A1042" s="1">
        <v>2041</v>
      </c>
      <c r="B1042" s="1" t="s">
        <v>1084</v>
      </c>
      <c r="C1042" s="1" t="s">
        <v>159</v>
      </c>
      <c r="D1042" s="6">
        <v>45177</v>
      </c>
      <c r="E1042" s="9">
        <v>0.44305555555555554</v>
      </c>
      <c r="F1042" s="11" t="s">
        <v>38</v>
      </c>
      <c r="G1042" s="1" t="s">
        <v>57</v>
      </c>
      <c r="H1042" s="11" t="s">
        <v>16</v>
      </c>
      <c r="I1042" s="1" t="s">
        <v>29</v>
      </c>
      <c r="J1042" s="1">
        <v>218</v>
      </c>
      <c r="K1042" s="1">
        <v>28</v>
      </c>
      <c r="L1042" s="1" t="s">
        <v>25</v>
      </c>
      <c r="M1042" s="1" t="s">
        <v>43</v>
      </c>
      <c r="N1042" s="1" t="s">
        <v>27</v>
      </c>
      <c r="O1042" s="1" t="s">
        <v>37</v>
      </c>
      <c r="P1042" s="6">
        <v>45170</v>
      </c>
      <c r="Q1042" s="10">
        <v>0.17152777777777778</v>
      </c>
    </row>
    <row r="1043" spans="1:17" x14ac:dyDescent="0.35">
      <c r="A1043" s="1">
        <v>2042</v>
      </c>
      <c r="B1043" s="1" t="s">
        <v>1085</v>
      </c>
      <c r="C1043" s="1" t="s">
        <v>167</v>
      </c>
      <c r="D1043" s="6">
        <v>45174</v>
      </c>
      <c r="E1043" s="9">
        <v>0.48333333333333334</v>
      </c>
      <c r="F1043" s="11" t="s">
        <v>14</v>
      </c>
      <c r="G1043" s="1" t="s">
        <v>97</v>
      </c>
      <c r="H1043" s="11" t="s">
        <v>23</v>
      </c>
      <c r="I1043" s="1" t="s">
        <v>35</v>
      </c>
      <c r="J1043" s="1">
        <v>238</v>
      </c>
      <c r="K1043" s="1">
        <v>8</v>
      </c>
      <c r="L1043" s="1" t="s">
        <v>18</v>
      </c>
      <c r="M1043" s="1" t="s">
        <v>40</v>
      </c>
      <c r="N1043" s="1" t="s">
        <v>27</v>
      </c>
      <c r="O1043" s="1" t="s">
        <v>41</v>
      </c>
      <c r="P1043" s="6">
        <v>45170</v>
      </c>
      <c r="Q1043" s="10">
        <v>0.48333333333333334</v>
      </c>
    </row>
    <row r="1044" spans="1:17" x14ac:dyDescent="0.35">
      <c r="A1044" s="1">
        <v>2043</v>
      </c>
      <c r="B1044" s="1" t="s">
        <v>1086</v>
      </c>
      <c r="C1044" s="1" t="s">
        <v>154</v>
      </c>
      <c r="D1044" s="6">
        <v>45172</v>
      </c>
      <c r="E1044" s="9">
        <v>0.38541666666666669</v>
      </c>
      <c r="F1044" s="11" t="s">
        <v>14</v>
      </c>
      <c r="G1044" s="1" t="s">
        <v>134</v>
      </c>
      <c r="H1044" s="11" t="s">
        <v>23</v>
      </c>
      <c r="I1044" s="1" t="s">
        <v>24</v>
      </c>
      <c r="J1044" s="1">
        <v>131</v>
      </c>
      <c r="K1044" s="1">
        <v>7</v>
      </c>
      <c r="L1044" s="1" t="s">
        <v>18</v>
      </c>
      <c r="M1044" s="1" t="s">
        <v>32</v>
      </c>
      <c r="N1044" s="1" t="s">
        <v>20</v>
      </c>
      <c r="O1044" s="1" t="s">
        <v>37</v>
      </c>
      <c r="P1044" s="6">
        <v>45170</v>
      </c>
      <c r="Q1044" s="10">
        <v>0.43125000000000002</v>
      </c>
    </row>
    <row r="1045" spans="1:17" x14ac:dyDescent="0.35">
      <c r="A1045" s="1">
        <v>2044</v>
      </c>
      <c r="B1045" s="1" t="s">
        <v>1087</v>
      </c>
      <c r="C1045" s="1" t="s">
        <v>154</v>
      </c>
      <c r="D1045" s="6">
        <v>45177</v>
      </c>
      <c r="E1045" s="9">
        <v>0.375</v>
      </c>
      <c r="F1045" s="11" t="s">
        <v>14</v>
      </c>
      <c r="G1045" s="1" t="s">
        <v>116</v>
      </c>
      <c r="H1045" s="11" t="s">
        <v>16</v>
      </c>
      <c r="I1045" s="1" t="s">
        <v>24</v>
      </c>
      <c r="J1045" s="1">
        <v>182</v>
      </c>
      <c r="K1045" s="1">
        <v>17</v>
      </c>
      <c r="L1045" s="1" t="s">
        <v>30</v>
      </c>
      <c r="M1045" s="1" t="s">
        <v>32</v>
      </c>
      <c r="N1045" s="1" t="s">
        <v>36</v>
      </c>
      <c r="O1045" s="1" t="s">
        <v>37</v>
      </c>
      <c r="P1045" s="6">
        <v>45170</v>
      </c>
      <c r="Q1045" s="10">
        <v>0.15347222222222223</v>
      </c>
    </row>
    <row r="1046" spans="1:17" x14ac:dyDescent="0.35">
      <c r="A1046" s="1">
        <v>2045</v>
      </c>
      <c r="B1046" s="1" t="s">
        <v>296</v>
      </c>
      <c r="C1046" s="1" t="s">
        <v>167</v>
      </c>
      <c r="D1046" s="6">
        <v>45172</v>
      </c>
      <c r="E1046" s="9">
        <v>0.41875000000000001</v>
      </c>
      <c r="F1046" s="11" t="s">
        <v>38</v>
      </c>
      <c r="G1046" s="1" t="s">
        <v>106</v>
      </c>
      <c r="H1046" s="11" t="s">
        <v>23</v>
      </c>
      <c r="I1046" s="1" t="s">
        <v>29</v>
      </c>
      <c r="J1046" s="1">
        <v>102</v>
      </c>
      <c r="K1046" s="1">
        <v>4</v>
      </c>
      <c r="L1046" s="1" t="s">
        <v>25</v>
      </c>
      <c r="M1046" s="1" t="s">
        <v>19</v>
      </c>
      <c r="N1046" s="1" t="s">
        <v>20</v>
      </c>
      <c r="O1046" s="1" t="s">
        <v>21</v>
      </c>
      <c r="P1046" s="6">
        <v>45170</v>
      </c>
      <c r="Q1046" s="10">
        <v>7.3611111111111113E-2</v>
      </c>
    </row>
    <row r="1047" spans="1:17" x14ac:dyDescent="0.35">
      <c r="A1047" s="1">
        <v>2046</v>
      </c>
      <c r="B1047" s="1" t="s">
        <v>1088</v>
      </c>
      <c r="C1047" s="1" t="s">
        <v>156</v>
      </c>
      <c r="D1047" s="6">
        <v>45177</v>
      </c>
      <c r="E1047" s="9">
        <v>0.41319444444444442</v>
      </c>
      <c r="F1047" s="11" t="s">
        <v>14</v>
      </c>
      <c r="G1047" s="1" t="s">
        <v>109</v>
      </c>
      <c r="H1047" s="11" t="s">
        <v>16</v>
      </c>
      <c r="I1047" s="1" t="s">
        <v>17</v>
      </c>
      <c r="J1047" s="1">
        <v>102</v>
      </c>
      <c r="K1047" s="1">
        <v>24</v>
      </c>
      <c r="L1047" s="1" t="s">
        <v>30</v>
      </c>
      <c r="M1047" s="1" t="s">
        <v>26</v>
      </c>
      <c r="N1047" s="1" t="s">
        <v>20</v>
      </c>
      <c r="O1047" s="1" t="s">
        <v>41</v>
      </c>
      <c r="P1047" s="6">
        <v>45170</v>
      </c>
      <c r="Q1047" s="10">
        <v>0.41875000000000001</v>
      </c>
    </row>
    <row r="1048" spans="1:17" x14ac:dyDescent="0.35">
      <c r="A1048" s="1">
        <v>2047</v>
      </c>
      <c r="B1048" s="1" t="s">
        <v>263</v>
      </c>
      <c r="C1048" s="1" t="s">
        <v>159</v>
      </c>
      <c r="D1048" s="6">
        <v>45175</v>
      </c>
      <c r="E1048" s="9">
        <v>0.35416666666666669</v>
      </c>
      <c r="F1048" s="11" t="s">
        <v>38</v>
      </c>
      <c r="G1048" s="1" t="s">
        <v>88</v>
      </c>
      <c r="H1048" s="11" t="s">
        <v>23</v>
      </c>
      <c r="I1048" s="1" t="s">
        <v>24</v>
      </c>
      <c r="J1048" s="1">
        <v>121</v>
      </c>
      <c r="K1048" s="1">
        <v>0</v>
      </c>
      <c r="L1048" s="1" t="s">
        <v>25</v>
      </c>
      <c r="M1048" s="1" t="s">
        <v>19</v>
      </c>
      <c r="N1048" s="1" t="s">
        <v>36</v>
      </c>
      <c r="O1048" s="1" t="s">
        <v>37</v>
      </c>
      <c r="P1048" s="6">
        <v>45170</v>
      </c>
      <c r="Q1048" s="10">
        <v>0.14722222222222223</v>
      </c>
    </row>
    <row r="1049" spans="1:17" x14ac:dyDescent="0.35">
      <c r="A1049" s="1">
        <v>2048</v>
      </c>
      <c r="B1049" s="1" t="s">
        <v>1089</v>
      </c>
      <c r="C1049" s="1" t="s">
        <v>154</v>
      </c>
      <c r="D1049" s="6">
        <v>45175</v>
      </c>
      <c r="E1049" s="9">
        <v>0.5395833333333333</v>
      </c>
      <c r="F1049" s="11" t="s">
        <v>38</v>
      </c>
      <c r="G1049" s="1" t="s">
        <v>83</v>
      </c>
      <c r="H1049" s="11" t="s">
        <v>34</v>
      </c>
      <c r="I1049" s="1" t="s">
        <v>29</v>
      </c>
      <c r="J1049" s="1">
        <v>232</v>
      </c>
      <c r="K1049" s="1">
        <v>24</v>
      </c>
      <c r="L1049" s="1" t="s">
        <v>30</v>
      </c>
      <c r="M1049" s="1" t="s">
        <v>26</v>
      </c>
      <c r="N1049" s="1" t="s">
        <v>20</v>
      </c>
      <c r="O1049" s="1" t="s">
        <v>37</v>
      </c>
      <c r="P1049" s="6">
        <v>45170</v>
      </c>
      <c r="Q1049" s="10">
        <v>0.21111111111111111</v>
      </c>
    </row>
    <row r="1050" spans="1:17" x14ac:dyDescent="0.35">
      <c r="A1050" s="1">
        <v>2049</v>
      </c>
      <c r="B1050" s="1" t="s">
        <v>1090</v>
      </c>
      <c r="C1050" s="1" t="s">
        <v>150</v>
      </c>
      <c r="D1050" s="6">
        <v>45176</v>
      </c>
      <c r="E1050" s="9">
        <v>0.47083333333333333</v>
      </c>
      <c r="F1050" s="11" t="s">
        <v>14</v>
      </c>
      <c r="G1050" s="1" t="s">
        <v>48</v>
      </c>
      <c r="H1050" s="11" t="s">
        <v>16</v>
      </c>
      <c r="I1050" s="1" t="s">
        <v>17</v>
      </c>
      <c r="J1050" s="1">
        <v>100</v>
      </c>
      <c r="K1050" s="1">
        <v>12</v>
      </c>
      <c r="L1050" s="1" t="s">
        <v>25</v>
      </c>
      <c r="M1050" s="1" t="s">
        <v>43</v>
      </c>
      <c r="N1050" s="1" t="s">
        <v>20</v>
      </c>
      <c r="O1050" s="1" t="s">
        <v>37</v>
      </c>
      <c r="P1050" s="6">
        <v>45170</v>
      </c>
      <c r="Q1050" s="10">
        <v>0.20069444444444445</v>
      </c>
    </row>
    <row r="1051" spans="1:17" x14ac:dyDescent="0.35">
      <c r="A1051" s="1">
        <v>2050</v>
      </c>
      <c r="B1051" s="1" t="s">
        <v>1091</v>
      </c>
      <c r="C1051" s="1" t="s">
        <v>159</v>
      </c>
      <c r="D1051" s="6">
        <v>45177</v>
      </c>
      <c r="E1051" s="9">
        <v>5.6250000000000001E-2</v>
      </c>
      <c r="F1051" s="11" t="s">
        <v>38</v>
      </c>
      <c r="G1051" s="1" t="s">
        <v>108</v>
      </c>
      <c r="H1051" s="11" t="s">
        <v>34</v>
      </c>
      <c r="I1051" s="1" t="s">
        <v>24</v>
      </c>
      <c r="J1051" s="1">
        <v>123</v>
      </c>
      <c r="K1051" s="1">
        <v>26</v>
      </c>
      <c r="L1051" s="1" t="s">
        <v>18</v>
      </c>
      <c r="M1051" s="1" t="s">
        <v>26</v>
      </c>
      <c r="N1051" s="1" t="s">
        <v>27</v>
      </c>
      <c r="O1051" s="1" t="s">
        <v>41</v>
      </c>
      <c r="P1051" s="6">
        <v>45170</v>
      </c>
      <c r="Q1051" s="10">
        <v>0.52013888888888893</v>
      </c>
    </row>
    <row r="1052" spans="1:17" x14ac:dyDescent="0.35">
      <c r="A1052" s="1">
        <v>2051</v>
      </c>
      <c r="B1052" s="1" t="s">
        <v>1092</v>
      </c>
      <c r="C1052" s="1" t="s">
        <v>150</v>
      </c>
      <c r="D1052" s="6">
        <v>45172</v>
      </c>
      <c r="E1052" s="9">
        <v>0.45416666666666666</v>
      </c>
      <c r="F1052" s="11" t="s">
        <v>14</v>
      </c>
      <c r="G1052" s="1" t="s">
        <v>96</v>
      </c>
      <c r="H1052" s="11" t="s">
        <v>34</v>
      </c>
      <c r="I1052" s="1" t="s">
        <v>17</v>
      </c>
      <c r="J1052" s="1">
        <v>147</v>
      </c>
      <c r="K1052" s="1">
        <v>28</v>
      </c>
      <c r="L1052" s="1" t="s">
        <v>30</v>
      </c>
      <c r="M1052" s="1" t="s">
        <v>40</v>
      </c>
      <c r="N1052" s="1" t="s">
        <v>36</v>
      </c>
      <c r="O1052" s="1" t="s">
        <v>37</v>
      </c>
      <c r="P1052" s="6">
        <v>45170</v>
      </c>
      <c r="Q1052" s="10">
        <v>0.39097222222222222</v>
      </c>
    </row>
    <row r="1053" spans="1:17" x14ac:dyDescent="0.35">
      <c r="A1053" s="1">
        <v>2052</v>
      </c>
      <c r="B1053" s="1" t="s">
        <v>1093</v>
      </c>
      <c r="C1053" s="1" t="s">
        <v>167</v>
      </c>
      <c r="D1053" s="6">
        <v>45170</v>
      </c>
      <c r="E1053" s="9">
        <v>0.34375</v>
      </c>
      <c r="F1053" s="11" t="s">
        <v>38</v>
      </c>
      <c r="G1053" s="1" t="s">
        <v>82</v>
      </c>
      <c r="H1053" s="11" t="s">
        <v>16</v>
      </c>
      <c r="I1053" s="1" t="s">
        <v>29</v>
      </c>
      <c r="J1053" s="1">
        <v>172</v>
      </c>
      <c r="K1053" s="1">
        <v>3</v>
      </c>
      <c r="L1053" s="1" t="s">
        <v>30</v>
      </c>
      <c r="M1053" s="1" t="s">
        <v>40</v>
      </c>
      <c r="N1053" s="1" t="s">
        <v>20</v>
      </c>
      <c r="O1053" s="1" t="s">
        <v>41</v>
      </c>
      <c r="P1053" s="6">
        <v>45170</v>
      </c>
      <c r="Q1053" s="10">
        <v>0.45624999999999999</v>
      </c>
    </row>
    <row r="1054" spans="1:17" x14ac:dyDescent="0.35">
      <c r="A1054" s="1">
        <v>2053</v>
      </c>
      <c r="B1054" s="1" t="s">
        <v>1094</v>
      </c>
      <c r="C1054" s="1" t="s">
        <v>167</v>
      </c>
      <c r="D1054" s="6">
        <v>45174</v>
      </c>
      <c r="E1054" s="9">
        <v>0.34652777777777777</v>
      </c>
      <c r="F1054" s="11" t="s">
        <v>14</v>
      </c>
      <c r="G1054" s="1" t="s">
        <v>124</v>
      </c>
      <c r="H1054" s="11" t="s">
        <v>23</v>
      </c>
      <c r="I1054" s="1" t="s">
        <v>24</v>
      </c>
      <c r="J1054" s="1">
        <v>238</v>
      </c>
      <c r="K1054" s="1">
        <v>29</v>
      </c>
      <c r="L1054" s="1" t="s">
        <v>25</v>
      </c>
      <c r="M1054" s="1" t="s">
        <v>32</v>
      </c>
      <c r="N1054" s="1" t="s">
        <v>36</v>
      </c>
      <c r="O1054" s="1" t="s">
        <v>37</v>
      </c>
      <c r="P1054" s="6">
        <v>45170</v>
      </c>
      <c r="Q1054" s="10">
        <v>0.46041666666666664</v>
      </c>
    </row>
    <row r="1055" spans="1:17" x14ac:dyDescent="0.35">
      <c r="A1055" s="1">
        <v>2054</v>
      </c>
      <c r="B1055" s="1" t="s">
        <v>682</v>
      </c>
      <c r="C1055" s="1" t="s">
        <v>159</v>
      </c>
      <c r="D1055" s="6">
        <v>45174</v>
      </c>
      <c r="E1055" s="9">
        <v>0.12083333333333333</v>
      </c>
      <c r="F1055" s="11" t="s">
        <v>38</v>
      </c>
      <c r="G1055" s="1" t="s">
        <v>125</v>
      </c>
      <c r="H1055" s="11" t="s">
        <v>23</v>
      </c>
      <c r="I1055" s="1" t="s">
        <v>47</v>
      </c>
      <c r="J1055" s="1">
        <v>142</v>
      </c>
      <c r="K1055" s="1">
        <v>22</v>
      </c>
      <c r="L1055" s="1" t="s">
        <v>25</v>
      </c>
      <c r="M1055" s="1" t="s">
        <v>19</v>
      </c>
      <c r="N1055" s="1" t="s">
        <v>36</v>
      </c>
      <c r="O1055" s="1" t="s">
        <v>37</v>
      </c>
      <c r="P1055" s="6">
        <v>45170</v>
      </c>
      <c r="Q1055" s="10">
        <v>0.37638888888888888</v>
      </c>
    </row>
    <row r="1056" spans="1:17" x14ac:dyDescent="0.35">
      <c r="A1056" s="1">
        <v>2055</v>
      </c>
      <c r="B1056" s="1" t="s">
        <v>1095</v>
      </c>
      <c r="C1056" s="1" t="s">
        <v>159</v>
      </c>
      <c r="D1056" s="6">
        <v>45171</v>
      </c>
      <c r="E1056" s="9">
        <v>0.12430555555555556</v>
      </c>
      <c r="F1056" s="11" t="s">
        <v>38</v>
      </c>
      <c r="G1056" s="1" t="s">
        <v>121</v>
      </c>
      <c r="H1056" s="11" t="s">
        <v>16</v>
      </c>
      <c r="I1056" s="1" t="s">
        <v>29</v>
      </c>
      <c r="J1056" s="1">
        <v>92</v>
      </c>
      <c r="K1056" s="1">
        <v>29</v>
      </c>
      <c r="L1056" s="1" t="s">
        <v>25</v>
      </c>
      <c r="M1056" s="1" t="s">
        <v>40</v>
      </c>
      <c r="N1056" s="1" t="s">
        <v>20</v>
      </c>
      <c r="O1056" s="1" t="s">
        <v>41</v>
      </c>
      <c r="P1056" s="6">
        <v>45170</v>
      </c>
      <c r="Q1056" s="10">
        <v>0.1763888888888889</v>
      </c>
    </row>
    <row r="1057" spans="1:17" x14ac:dyDescent="0.35">
      <c r="A1057" s="1">
        <v>2056</v>
      </c>
      <c r="B1057" s="1" t="s">
        <v>1096</v>
      </c>
      <c r="C1057" s="1" t="s">
        <v>167</v>
      </c>
      <c r="D1057" s="6">
        <v>45173</v>
      </c>
      <c r="E1057" s="9">
        <v>0.44861111111111113</v>
      </c>
      <c r="F1057" s="11" t="s">
        <v>14</v>
      </c>
      <c r="G1057" s="1" t="s">
        <v>111</v>
      </c>
      <c r="H1057" s="11" t="s">
        <v>23</v>
      </c>
      <c r="I1057" s="1" t="s">
        <v>29</v>
      </c>
      <c r="J1057" s="1">
        <v>177</v>
      </c>
      <c r="K1057" s="1">
        <v>18</v>
      </c>
      <c r="L1057" s="1" t="s">
        <v>25</v>
      </c>
      <c r="M1057" s="1" t="s">
        <v>40</v>
      </c>
      <c r="N1057" s="1" t="s">
        <v>36</v>
      </c>
      <c r="O1057" s="1" t="s">
        <v>37</v>
      </c>
      <c r="P1057" s="6">
        <v>45170</v>
      </c>
      <c r="Q1057" s="10">
        <v>0.51666666666666672</v>
      </c>
    </row>
    <row r="1058" spans="1:17" x14ac:dyDescent="0.35">
      <c r="A1058" s="1">
        <v>2057</v>
      </c>
      <c r="B1058" s="1" t="s">
        <v>1097</v>
      </c>
      <c r="C1058" s="1" t="s">
        <v>150</v>
      </c>
      <c r="D1058" s="6">
        <v>45170</v>
      </c>
      <c r="E1058" s="9">
        <v>0.36944444444444446</v>
      </c>
      <c r="F1058" s="11" t="s">
        <v>38</v>
      </c>
      <c r="G1058" s="1" t="s">
        <v>103</v>
      </c>
      <c r="H1058" s="11" t="s">
        <v>23</v>
      </c>
      <c r="I1058" s="1" t="s">
        <v>29</v>
      </c>
      <c r="J1058" s="1">
        <v>118</v>
      </c>
      <c r="K1058" s="1">
        <v>2</v>
      </c>
      <c r="L1058" s="1" t="s">
        <v>25</v>
      </c>
      <c r="M1058" s="1" t="s">
        <v>43</v>
      </c>
      <c r="N1058" s="1" t="s">
        <v>36</v>
      </c>
      <c r="O1058" s="1" t="s">
        <v>37</v>
      </c>
      <c r="P1058" s="6">
        <v>45170</v>
      </c>
      <c r="Q1058" s="10">
        <v>0.23194444444444445</v>
      </c>
    </row>
    <row r="1059" spans="1:17" x14ac:dyDescent="0.35">
      <c r="A1059" s="1">
        <v>2058</v>
      </c>
      <c r="B1059" s="1" t="s">
        <v>1098</v>
      </c>
      <c r="C1059" s="1" t="s">
        <v>150</v>
      </c>
      <c r="D1059" s="6">
        <v>45175</v>
      </c>
      <c r="E1059" s="9">
        <v>0.45624999999999999</v>
      </c>
      <c r="F1059" s="11" t="s">
        <v>38</v>
      </c>
      <c r="G1059" s="1" t="s">
        <v>113</v>
      </c>
      <c r="H1059" s="11" t="s">
        <v>16</v>
      </c>
      <c r="I1059" s="1" t="s">
        <v>47</v>
      </c>
      <c r="J1059" s="1">
        <v>127</v>
      </c>
      <c r="K1059" s="1">
        <v>22</v>
      </c>
      <c r="L1059" s="1" t="s">
        <v>25</v>
      </c>
      <c r="M1059" s="1" t="s">
        <v>32</v>
      </c>
      <c r="N1059" s="1" t="s">
        <v>20</v>
      </c>
      <c r="O1059" s="1" t="s">
        <v>41</v>
      </c>
      <c r="P1059" s="6">
        <v>45170</v>
      </c>
      <c r="Q1059" s="10">
        <v>0.46527777777777779</v>
      </c>
    </row>
    <row r="1060" spans="1:17" x14ac:dyDescent="0.35">
      <c r="A1060" s="1">
        <v>2059</v>
      </c>
      <c r="B1060" s="1" t="s">
        <v>1099</v>
      </c>
      <c r="C1060" s="1" t="s">
        <v>156</v>
      </c>
      <c r="D1060" s="6">
        <v>45171</v>
      </c>
      <c r="E1060" s="9">
        <v>0.38055555555555554</v>
      </c>
      <c r="F1060" s="11" t="s">
        <v>14</v>
      </c>
      <c r="G1060" s="1" t="s">
        <v>134</v>
      </c>
      <c r="H1060" s="11" t="s">
        <v>16</v>
      </c>
      <c r="I1060" s="1" t="s">
        <v>24</v>
      </c>
      <c r="J1060" s="1">
        <v>183</v>
      </c>
      <c r="K1060" s="1">
        <v>14</v>
      </c>
      <c r="L1060" s="1" t="s">
        <v>30</v>
      </c>
      <c r="M1060" s="1" t="s">
        <v>19</v>
      </c>
      <c r="N1060" s="1" t="s">
        <v>27</v>
      </c>
      <c r="O1060" s="1" t="s">
        <v>21</v>
      </c>
      <c r="P1060" s="6">
        <v>45170</v>
      </c>
      <c r="Q1060" s="10">
        <v>0.39027777777777778</v>
      </c>
    </row>
    <row r="1061" spans="1:17" x14ac:dyDescent="0.35">
      <c r="A1061" s="1">
        <v>2060</v>
      </c>
      <c r="B1061" s="1" t="s">
        <v>1100</v>
      </c>
      <c r="C1061" s="1" t="s">
        <v>150</v>
      </c>
      <c r="D1061" s="6">
        <v>45177</v>
      </c>
      <c r="E1061" s="9">
        <v>0.49027777777777776</v>
      </c>
      <c r="F1061" s="11" t="s">
        <v>38</v>
      </c>
      <c r="G1061" s="1" t="s">
        <v>130</v>
      </c>
      <c r="H1061" s="11" t="s">
        <v>34</v>
      </c>
      <c r="I1061" s="1" t="s">
        <v>17</v>
      </c>
      <c r="J1061" s="1">
        <v>149</v>
      </c>
      <c r="K1061" s="1">
        <v>29</v>
      </c>
      <c r="L1061" s="1" t="s">
        <v>18</v>
      </c>
      <c r="M1061" s="1" t="s">
        <v>19</v>
      </c>
      <c r="N1061" s="1" t="s">
        <v>20</v>
      </c>
      <c r="O1061" s="1" t="s">
        <v>41</v>
      </c>
      <c r="P1061" s="6">
        <v>45170</v>
      </c>
      <c r="Q1061" s="10">
        <v>0.53402777777777777</v>
      </c>
    </row>
    <row r="1062" spans="1:17" x14ac:dyDescent="0.35">
      <c r="A1062" s="1">
        <v>2061</v>
      </c>
      <c r="B1062" s="1" t="s">
        <v>1101</v>
      </c>
      <c r="C1062" s="1" t="s">
        <v>159</v>
      </c>
      <c r="D1062" s="6">
        <v>45176</v>
      </c>
      <c r="E1062" s="9">
        <v>7.9166666666666663E-2</v>
      </c>
      <c r="F1062" s="11" t="s">
        <v>38</v>
      </c>
      <c r="G1062" s="1" t="s">
        <v>110</v>
      </c>
      <c r="H1062" s="11" t="s">
        <v>23</v>
      </c>
      <c r="I1062" s="1" t="s">
        <v>24</v>
      </c>
      <c r="J1062" s="1">
        <v>145</v>
      </c>
      <c r="K1062" s="1">
        <v>6</v>
      </c>
      <c r="L1062" s="1" t="s">
        <v>30</v>
      </c>
      <c r="M1062" s="1" t="s">
        <v>43</v>
      </c>
      <c r="N1062" s="1" t="s">
        <v>20</v>
      </c>
      <c r="O1062" s="1" t="s">
        <v>37</v>
      </c>
      <c r="P1062" s="6">
        <v>45170</v>
      </c>
      <c r="Q1062" s="10">
        <v>0.22083333333333333</v>
      </c>
    </row>
    <row r="1063" spans="1:17" x14ac:dyDescent="0.35">
      <c r="A1063" s="1">
        <v>2062</v>
      </c>
      <c r="B1063" s="1" t="s">
        <v>1102</v>
      </c>
      <c r="C1063" s="1" t="s">
        <v>154</v>
      </c>
      <c r="D1063" s="6">
        <v>45176</v>
      </c>
      <c r="E1063" s="9">
        <v>6.458333333333334E-2</v>
      </c>
      <c r="F1063" s="11" t="s">
        <v>38</v>
      </c>
      <c r="G1063" s="1" t="s">
        <v>28</v>
      </c>
      <c r="H1063" s="11" t="s">
        <v>34</v>
      </c>
      <c r="I1063" s="1" t="s">
        <v>17</v>
      </c>
      <c r="J1063" s="1">
        <v>154</v>
      </c>
      <c r="K1063" s="1">
        <v>4</v>
      </c>
      <c r="L1063" s="1" t="s">
        <v>18</v>
      </c>
      <c r="M1063" s="1" t="s">
        <v>26</v>
      </c>
      <c r="N1063" s="1" t="s">
        <v>20</v>
      </c>
      <c r="O1063" s="1" t="s">
        <v>37</v>
      </c>
      <c r="P1063" s="6">
        <v>45170</v>
      </c>
      <c r="Q1063" s="10">
        <v>0.11944444444444445</v>
      </c>
    </row>
    <row r="1064" spans="1:17" x14ac:dyDescent="0.35">
      <c r="A1064" s="1">
        <v>2063</v>
      </c>
      <c r="B1064" s="1" t="s">
        <v>1103</v>
      </c>
      <c r="C1064" s="1" t="s">
        <v>159</v>
      </c>
      <c r="D1064" s="6">
        <v>45175</v>
      </c>
      <c r="E1064" s="9">
        <v>0.47291666666666665</v>
      </c>
      <c r="F1064" s="11" t="s">
        <v>38</v>
      </c>
      <c r="G1064" s="1" t="s">
        <v>130</v>
      </c>
      <c r="H1064" s="11" t="s">
        <v>16</v>
      </c>
      <c r="I1064" s="1" t="s">
        <v>47</v>
      </c>
      <c r="J1064" s="1">
        <v>135</v>
      </c>
      <c r="K1064" s="1">
        <v>24</v>
      </c>
      <c r="L1064" s="1" t="s">
        <v>30</v>
      </c>
      <c r="M1064" s="1" t="s">
        <v>40</v>
      </c>
      <c r="N1064" s="1" t="s">
        <v>36</v>
      </c>
      <c r="O1064" s="1" t="s">
        <v>21</v>
      </c>
      <c r="P1064" s="6">
        <v>45170</v>
      </c>
      <c r="Q1064" s="10">
        <v>0.47083333333333333</v>
      </c>
    </row>
    <row r="1065" spans="1:17" x14ac:dyDescent="0.35">
      <c r="A1065" s="1">
        <v>2064</v>
      </c>
      <c r="B1065" s="1" t="s">
        <v>1104</v>
      </c>
      <c r="C1065" s="1" t="s">
        <v>156</v>
      </c>
      <c r="D1065" s="6">
        <v>45176</v>
      </c>
      <c r="E1065" s="9">
        <v>0.125</v>
      </c>
      <c r="F1065" s="11" t="s">
        <v>14</v>
      </c>
      <c r="G1065" s="1" t="s">
        <v>63</v>
      </c>
      <c r="H1065" s="11" t="s">
        <v>23</v>
      </c>
      <c r="I1065" s="1" t="s">
        <v>24</v>
      </c>
      <c r="J1065" s="1">
        <v>170</v>
      </c>
      <c r="K1065" s="1">
        <v>28</v>
      </c>
      <c r="L1065" s="1" t="s">
        <v>30</v>
      </c>
      <c r="M1065" s="1" t="s">
        <v>43</v>
      </c>
      <c r="N1065" s="1" t="s">
        <v>27</v>
      </c>
      <c r="O1065" s="1" t="s">
        <v>37</v>
      </c>
      <c r="P1065" s="6">
        <v>45170</v>
      </c>
      <c r="Q1065" s="10">
        <v>0.20902777777777778</v>
      </c>
    </row>
    <row r="1066" spans="1:17" x14ac:dyDescent="0.35">
      <c r="A1066" s="1">
        <v>2065</v>
      </c>
      <c r="B1066" s="1" t="s">
        <v>1105</v>
      </c>
      <c r="C1066" s="1" t="s">
        <v>154</v>
      </c>
      <c r="D1066" s="6">
        <v>45173</v>
      </c>
      <c r="E1066" s="9">
        <v>0.41597222222222224</v>
      </c>
      <c r="F1066" s="11" t="s">
        <v>38</v>
      </c>
      <c r="G1066" s="1" t="s">
        <v>110</v>
      </c>
      <c r="H1066" s="11" t="s">
        <v>23</v>
      </c>
      <c r="I1066" s="1" t="s">
        <v>47</v>
      </c>
      <c r="J1066" s="1">
        <v>203</v>
      </c>
      <c r="K1066" s="1">
        <v>24</v>
      </c>
      <c r="L1066" s="1" t="s">
        <v>25</v>
      </c>
      <c r="M1066" s="1" t="s">
        <v>32</v>
      </c>
      <c r="N1066" s="1" t="s">
        <v>36</v>
      </c>
      <c r="O1066" s="1" t="s">
        <v>21</v>
      </c>
      <c r="P1066" s="6">
        <v>45170</v>
      </c>
      <c r="Q1066" s="10">
        <v>0.42569444444444443</v>
      </c>
    </row>
    <row r="1067" spans="1:17" x14ac:dyDescent="0.35">
      <c r="A1067" s="1">
        <v>2066</v>
      </c>
      <c r="B1067" s="1" t="s">
        <v>1106</v>
      </c>
      <c r="C1067" s="1" t="s">
        <v>150</v>
      </c>
      <c r="D1067" s="6">
        <v>45175</v>
      </c>
      <c r="E1067" s="9">
        <v>0.38611111111111113</v>
      </c>
      <c r="F1067" s="11" t="s">
        <v>38</v>
      </c>
      <c r="G1067" s="1" t="s">
        <v>61</v>
      </c>
      <c r="H1067" s="11" t="s">
        <v>23</v>
      </c>
      <c r="I1067" s="1" t="s">
        <v>17</v>
      </c>
      <c r="J1067" s="1">
        <v>220</v>
      </c>
      <c r="K1067" s="1">
        <v>19</v>
      </c>
      <c r="L1067" s="1" t="s">
        <v>18</v>
      </c>
      <c r="M1067" s="1" t="s">
        <v>19</v>
      </c>
      <c r="N1067" s="1" t="s">
        <v>20</v>
      </c>
      <c r="O1067" s="1" t="s">
        <v>41</v>
      </c>
      <c r="P1067" s="6">
        <v>45170</v>
      </c>
      <c r="Q1067" s="10">
        <v>0.21041666666666667</v>
      </c>
    </row>
    <row r="1068" spans="1:17" x14ac:dyDescent="0.35">
      <c r="A1068" s="1">
        <v>2067</v>
      </c>
      <c r="B1068" s="1" t="s">
        <v>1107</v>
      </c>
      <c r="C1068" s="1" t="s">
        <v>150</v>
      </c>
      <c r="D1068" s="6">
        <v>45173</v>
      </c>
      <c r="E1068" s="9">
        <v>0.17986111111111111</v>
      </c>
      <c r="F1068" s="11" t="s">
        <v>14</v>
      </c>
      <c r="G1068" s="1" t="s">
        <v>33</v>
      </c>
      <c r="H1068" s="11" t="s">
        <v>34</v>
      </c>
      <c r="I1068" s="1" t="s">
        <v>24</v>
      </c>
      <c r="J1068" s="1">
        <v>86</v>
      </c>
      <c r="K1068" s="1">
        <v>13</v>
      </c>
      <c r="L1068" s="1" t="s">
        <v>30</v>
      </c>
      <c r="M1068" s="1" t="s">
        <v>43</v>
      </c>
      <c r="N1068" s="1" t="s">
        <v>36</v>
      </c>
      <c r="O1068" s="1" t="s">
        <v>21</v>
      </c>
      <c r="P1068" s="6">
        <v>45170</v>
      </c>
      <c r="Q1068" s="10">
        <v>0.15763888888888888</v>
      </c>
    </row>
    <row r="1069" spans="1:17" x14ac:dyDescent="0.35">
      <c r="A1069" s="1">
        <v>2068</v>
      </c>
      <c r="B1069" s="1" t="s">
        <v>1108</v>
      </c>
      <c r="C1069" s="1" t="s">
        <v>167</v>
      </c>
      <c r="D1069" s="6">
        <v>45175</v>
      </c>
      <c r="E1069" s="9">
        <v>0.53055555555555556</v>
      </c>
      <c r="F1069" s="11" t="s">
        <v>14</v>
      </c>
      <c r="G1069" s="1" t="s">
        <v>123</v>
      </c>
      <c r="H1069" s="11" t="s">
        <v>23</v>
      </c>
      <c r="I1069" s="1" t="s">
        <v>29</v>
      </c>
      <c r="J1069" s="1">
        <v>221</v>
      </c>
      <c r="K1069" s="1">
        <v>8</v>
      </c>
      <c r="L1069" s="1" t="s">
        <v>18</v>
      </c>
      <c r="M1069" s="1" t="s">
        <v>40</v>
      </c>
      <c r="N1069" s="1" t="s">
        <v>20</v>
      </c>
      <c r="O1069" s="1" t="s">
        <v>37</v>
      </c>
      <c r="P1069" s="6">
        <v>45170</v>
      </c>
      <c r="Q1069" s="10">
        <v>0.4284722222222222</v>
      </c>
    </row>
    <row r="1070" spans="1:17" x14ac:dyDescent="0.35">
      <c r="A1070" s="1">
        <v>2069</v>
      </c>
      <c r="B1070" s="1" t="s">
        <v>1109</v>
      </c>
      <c r="C1070" s="1" t="s">
        <v>154</v>
      </c>
      <c r="D1070" s="6">
        <v>45173</v>
      </c>
      <c r="E1070" s="9">
        <v>0.1</v>
      </c>
      <c r="F1070" s="11" t="s">
        <v>38</v>
      </c>
      <c r="G1070" s="1" t="s">
        <v>112</v>
      </c>
      <c r="H1070" s="11" t="s">
        <v>16</v>
      </c>
      <c r="I1070" s="1" t="s">
        <v>24</v>
      </c>
      <c r="J1070" s="1">
        <v>199</v>
      </c>
      <c r="K1070" s="1">
        <v>9</v>
      </c>
      <c r="L1070" s="1" t="s">
        <v>18</v>
      </c>
      <c r="M1070" s="1" t="s">
        <v>26</v>
      </c>
      <c r="N1070" s="1" t="s">
        <v>36</v>
      </c>
      <c r="O1070" s="1" t="s">
        <v>41</v>
      </c>
      <c r="P1070" s="6">
        <v>45170</v>
      </c>
      <c r="Q1070" s="10">
        <v>0.52152777777777781</v>
      </c>
    </row>
    <row r="1071" spans="1:17" x14ac:dyDescent="0.35">
      <c r="A1071" s="1">
        <v>2070</v>
      </c>
      <c r="B1071" s="1" t="s">
        <v>1110</v>
      </c>
      <c r="C1071" s="1" t="s">
        <v>156</v>
      </c>
      <c r="D1071" s="6">
        <v>45173</v>
      </c>
      <c r="E1071" s="9">
        <v>0.37777777777777777</v>
      </c>
      <c r="F1071" s="11" t="s">
        <v>14</v>
      </c>
      <c r="G1071" s="1" t="s">
        <v>92</v>
      </c>
      <c r="H1071" s="11" t="s">
        <v>16</v>
      </c>
      <c r="I1071" s="1" t="s">
        <v>47</v>
      </c>
      <c r="J1071" s="1">
        <v>207</v>
      </c>
      <c r="K1071" s="1">
        <v>5</v>
      </c>
      <c r="L1071" s="1" t="s">
        <v>30</v>
      </c>
      <c r="M1071" s="1" t="s">
        <v>32</v>
      </c>
      <c r="N1071" s="1" t="s">
        <v>36</v>
      </c>
      <c r="O1071" s="1" t="s">
        <v>37</v>
      </c>
      <c r="P1071" s="6">
        <v>45170</v>
      </c>
      <c r="Q1071" s="10">
        <v>0.42222222222222222</v>
      </c>
    </row>
    <row r="1072" spans="1:17" x14ac:dyDescent="0.35">
      <c r="A1072" s="1">
        <v>2071</v>
      </c>
      <c r="B1072" s="1" t="s">
        <v>1111</v>
      </c>
      <c r="C1072" s="1" t="s">
        <v>167</v>
      </c>
      <c r="D1072" s="6">
        <v>45175</v>
      </c>
      <c r="E1072" s="9">
        <v>0.19097222222222221</v>
      </c>
      <c r="F1072" s="11" t="s">
        <v>38</v>
      </c>
      <c r="G1072" s="1" t="s">
        <v>62</v>
      </c>
      <c r="H1072" s="11" t="s">
        <v>23</v>
      </c>
      <c r="I1072" s="1" t="s">
        <v>29</v>
      </c>
      <c r="J1072" s="1">
        <v>202</v>
      </c>
      <c r="K1072" s="1">
        <v>1</v>
      </c>
      <c r="L1072" s="1" t="s">
        <v>18</v>
      </c>
      <c r="M1072" s="1" t="s">
        <v>40</v>
      </c>
      <c r="N1072" s="1" t="s">
        <v>36</v>
      </c>
      <c r="O1072" s="1" t="s">
        <v>41</v>
      </c>
      <c r="P1072" s="6">
        <v>45170</v>
      </c>
      <c r="Q1072" s="10">
        <v>0.42083333333333334</v>
      </c>
    </row>
    <row r="1073" spans="1:17" x14ac:dyDescent="0.35">
      <c r="A1073" s="1">
        <v>2072</v>
      </c>
      <c r="B1073" s="1" t="s">
        <v>1112</v>
      </c>
      <c r="C1073" s="1" t="s">
        <v>156</v>
      </c>
      <c r="D1073" s="6">
        <v>45173</v>
      </c>
      <c r="E1073" s="9">
        <v>0.37222222222222223</v>
      </c>
      <c r="F1073" s="11" t="s">
        <v>14</v>
      </c>
      <c r="G1073" s="1" t="s">
        <v>100</v>
      </c>
      <c r="H1073" s="11" t="s">
        <v>34</v>
      </c>
      <c r="I1073" s="1" t="s">
        <v>47</v>
      </c>
      <c r="J1073" s="1">
        <v>170</v>
      </c>
      <c r="K1073" s="1">
        <v>14</v>
      </c>
      <c r="L1073" s="1" t="s">
        <v>30</v>
      </c>
      <c r="M1073" s="1" t="s">
        <v>40</v>
      </c>
      <c r="N1073" s="1" t="s">
        <v>20</v>
      </c>
      <c r="O1073" s="1" t="s">
        <v>21</v>
      </c>
      <c r="P1073" s="6">
        <v>45170</v>
      </c>
      <c r="Q1073" s="10">
        <v>0.38611111111111113</v>
      </c>
    </row>
    <row r="1074" spans="1:17" x14ac:dyDescent="0.35">
      <c r="A1074" s="1">
        <v>2073</v>
      </c>
      <c r="B1074" s="1" t="s">
        <v>1113</v>
      </c>
      <c r="C1074" s="1" t="s">
        <v>154</v>
      </c>
      <c r="D1074" s="6">
        <v>45172</v>
      </c>
      <c r="E1074" s="9">
        <v>0.53888888888888886</v>
      </c>
      <c r="F1074" s="11" t="s">
        <v>38</v>
      </c>
      <c r="G1074" s="1" t="s">
        <v>134</v>
      </c>
      <c r="H1074" s="11" t="s">
        <v>23</v>
      </c>
      <c r="I1074" s="1" t="s">
        <v>35</v>
      </c>
      <c r="J1074" s="1">
        <v>110</v>
      </c>
      <c r="K1074" s="1">
        <v>13</v>
      </c>
      <c r="L1074" s="1" t="s">
        <v>25</v>
      </c>
      <c r="M1074" s="1" t="s">
        <v>43</v>
      </c>
      <c r="N1074" s="1" t="s">
        <v>20</v>
      </c>
      <c r="O1074" s="1" t="s">
        <v>37</v>
      </c>
      <c r="P1074" s="6">
        <v>45170</v>
      </c>
      <c r="Q1074" s="10">
        <v>7.9166666666666663E-2</v>
      </c>
    </row>
    <row r="1075" spans="1:17" x14ac:dyDescent="0.35">
      <c r="A1075" s="1">
        <v>2074</v>
      </c>
      <c r="B1075" s="1" t="s">
        <v>1114</v>
      </c>
      <c r="C1075" s="1" t="s">
        <v>150</v>
      </c>
      <c r="D1075" s="6">
        <v>45176</v>
      </c>
      <c r="E1075" s="9">
        <v>0.49513888888888891</v>
      </c>
      <c r="F1075" s="11" t="s">
        <v>38</v>
      </c>
      <c r="G1075" s="1" t="s">
        <v>54</v>
      </c>
      <c r="H1075" s="11" t="s">
        <v>16</v>
      </c>
      <c r="I1075" s="1" t="s">
        <v>35</v>
      </c>
      <c r="J1075" s="1">
        <v>117</v>
      </c>
      <c r="K1075" s="1">
        <v>13</v>
      </c>
      <c r="L1075" s="1" t="s">
        <v>18</v>
      </c>
      <c r="M1075" s="1" t="s">
        <v>40</v>
      </c>
      <c r="N1075" s="1" t="s">
        <v>20</v>
      </c>
      <c r="O1075" s="1" t="s">
        <v>21</v>
      </c>
      <c r="P1075" s="6">
        <v>45170</v>
      </c>
      <c r="Q1075" s="10">
        <v>0.11319444444444444</v>
      </c>
    </row>
    <row r="1076" spans="1:17" x14ac:dyDescent="0.35">
      <c r="A1076" s="1">
        <v>2075</v>
      </c>
      <c r="B1076" s="1" t="s">
        <v>1115</v>
      </c>
      <c r="C1076" s="1" t="s">
        <v>159</v>
      </c>
      <c r="D1076" s="6">
        <v>45172</v>
      </c>
      <c r="E1076" s="9">
        <v>0.45763888888888887</v>
      </c>
      <c r="F1076" s="11" t="s">
        <v>38</v>
      </c>
      <c r="G1076" s="1" t="s">
        <v>137</v>
      </c>
      <c r="H1076" s="11" t="s">
        <v>16</v>
      </c>
      <c r="I1076" s="1" t="s">
        <v>35</v>
      </c>
      <c r="J1076" s="1">
        <v>131</v>
      </c>
      <c r="K1076" s="1">
        <v>24</v>
      </c>
      <c r="L1076" s="1" t="s">
        <v>25</v>
      </c>
      <c r="M1076" s="1" t="s">
        <v>19</v>
      </c>
      <c r="N1076" s="1" t="s">
        <v>27</v>
      </c>
      <c r="O1076" s="1" t="s">
        <v>41</v>
      </c>
      <c r="P1076" s="6">
        <v>45170</v>
      </c>
      <c r="Q1076" s="10">
        <v>0.4548611111111111</v>
      </c>
    </row>
    <row r="1077" spans="1:17" x14ac:dyDescent="0.35">
      <c r="A1077" s="1">
        <v>2076</v>
      </c>
      <c r="B1077" s="1" t="s">
        <v>1116</v>
      </c>
      <c r="C1077" s="1" t="s">
        <v>156</v>
      </c>
      <c r="D1077" s="6">
        <v>45173</v>
      </c>
      <c r="E1077" s="9">
        <v>0.37083333333333335</v>
      </c>
      <c r="F1077" s="11" t="s">
        <v>38</v>
      </c>
      <c r="G1077" s="1" t="s">
        <v>105</v>
      </c>
      <c r="H1077" s="11" t="s">
        <v>34</v>
      </c>
      <c r="I1077" s="1" t="s">
        <v>47</v>
      </c>
      <c r="J1077" s="1">
        <v>209</v>
      </c>
      <c r="K1077" s="1">
        <v>11</v>
      </c>
      <c r="L1077" s="1" t="s">
        <v>18</v>
      </c>
      <c r="M1077" s="1" t="s">
        <v>32</v>
      </c>
      <c r="N1077" s="1" t="s">
        <v>27</v>
      </c>
      <c r="O1077" s="1" t="s">
        <v>41</v>
      </c>
      <c r="P1077" s="6">
        <v>45170</v>
      </c>
      <c r="Q1077" s="10">
        <v>0.53541666666666665</v>
      </c>
    </row>
    <row r="1078" spans="1:17" x14ac:dyDescent="0.35">
      <c r="A1078" s="1">
        <v>2077</v>
      </c>
      <c r="B1078" s="1" t="s">
        <v>1117</v>
      </c>
      <c r="C1078" s="1" t="s">
        <v>156</v>
      </c>
      <c r="D1078" s="6">
        <v>45177</v>
      </c>
      <c r="E1078" s="9">
        <v>0.47152777777777777</v>
      </c>
      <c r="F1078" s="11" t="s">
        <v>14</v>
      </c>
      <c r="G1078" s="1" t="s">
        <v>60</v>
      </c>
      <c r="H1078" s="11" t="s">
        <v>23</v>
      </c>
      <c r="I1078" s="1" t="s">
        <v>35</v>
      </c>
      <c r="J1078" s="1">
        <v>159</v>
      </c>
      <c r="K1078" s="1">
        <v>19</v>
      </c>
      <c r="L1078" s="1" t="s">
        <v>30</v>
      </c>
      <c r="M1078" s="1" t="s">
        <v>26</v>
      </c>
      <c r="N1078" s="1" t="s">
        <v>20</v>
      </c>
      <c r="O1078" s="1" t="s">
        <v>41</v>
      </c>
      <c r="P1078" s="6">
        <v>45170</v>
      </c>
      <c r="Q1078" s="10">
        <v>7.9861111111111105E-2</v>
      </c>
    </row>
    <row r="1079" spans="1:17" x14ac:dyDescent="0.35">
      <c r="A1079" s="1">
        <v>2078</v>
      </c>
      <c r="B1079" s="1" t="s">
        <v>1118</v>
      </c>
      <c r="C1079" s="1" t="s">
        <v>150</v>
      </c>
      <c r="D1079" s="6">
        <v>45174</v>
      </c>
      <c r="E1079" s="9">
        <v>0.50763888888888886</v>
      </c>
      <c r="F1079" s="11" t="s">
        <v>14</v>
      </c>
      <c r="G1079" s="1" t="s">
        <v>81</v>
      </c>
      <c r="H1079" s="11" t="s">
        <v>23</v>
      </c>
      <c r="I1079" s="1" t="s">
        <v>17</v>
      </c>
      <c r="J1079" s="1">
        <v>91</v>
      </c>
      <c r="K1079" s="1">
        <v>4</v>
      </c>
      <c r="L1079" s="1" t="s">
        <v>25</v>
      </c>
      <c r="M1079" s="1" t="s">
        <v>40</v>
      </c>
      <c r="N1079" s="1" t="s">
        <v>20</v>
      </c>
      <c r="O1079" s="1" t="s">
        <v>41</v>
      </c>
      <c r="P1079" s="6">
        <v>45170</v>
      </c>
      <c r="Q1079" s="10">
        <v>0.44583333333333336</v>
      </c>
    </row>
    <row r="1080" spans="1:17" x14ac:dyDescent="0.35">
      <c r="A1080" s="1">
        <v>2079</v>
      </c>
      <c r="B1080" s="1" t="s">
        <v>223</v>
      </c>
      <c r="C1080" s="1" t="s">
        <v>159</v>
      </c>
      <c r="D1080" s="6">
        <v>45171</v>
      </c>
      <c r="E1080" s="9">
        <v>9.2361111111111116E-2</v>
      </c>
      <c r="F1080" s="11" t="s">
        <v>14</v>
      </c>
      <c r="G1080" s="1" t="s">
        <v>67</v>
      </c>
      <c r="H1080" s="11" t="s">
        <v>34</v>
      </c>
      <c r="I1080" s="1" t="s">
        <v>29</v>
      </c>
      <c r="J1080" s="1">
        <v>232</v>
      </c>
      <c r="K1080" s="1">
        <v>2</v>
      </c>
      <c r="L1080" s="1" t="s">
        <v>25</v>
      </c>
      <c r="M1080" s="1" t="s">
        <v>32</v>
      </c>
      <c r="N1080" s="1" t="s">
        <v>36</v>
      </c>
      <c r="O1080" s="1" t="s">
        <v>21</v>
      </c>
      <c r="P1080" s="6">
        <v>45170</v>
      </c>
      <c r="Q1080" s="10">
        <v>0.52916666666666667</v>
      </c>
    </row>
    <row r="1081" spans="1:17" x14ac:dyDescent="0.35">
      <c r="A1081" s="1">
        <v>2080</v>
      </c>
      <c r="B1081" s="1" t="s">
        <v>1119</v>
      </c>
      <c r="C1081" s="1" t="s">
        <v>154</v>
      </c>
      <c r="D1081" s="6">
        <v>45173</v>
      </c>
      <c r="E1081" s="9">
        <v>0.34652777777777777</v>
      </c>
      <c r="F1081" s="11" t="s">
        <v>38</v>
      </c>
      <c r="G1081" s="1" t="s">
        <v>70</v>
      </c>
      <c r="H1081" s="11" t="s">
        <v>16</v>
      </c>
      <c r="I1081" s="1" t="s">
        <v>47</v>
      </c>
      <c r="J1081" s="1">
        <v>239</v>
      </c>
      <c r="K1081" s="1">
        <v>21</v>
      </c>
      <c r="L1081" s="1" t="s">
        <v>18</v>
      </c>
      <c r="M1081" s="1" t="s">
        <v>19</v>
      </c>
      <c r="N1081" s="1" t="s">
        <v>36</v>
      </c>
      <c r="O1081" s="1" t="s">
        <v>41</v>
      </c>
      <c r="P1081" s="6">
        <v>45170</v>
      </c>
      <c r="Q1081" s="10">
        <v>0.53402777777777777</v>
      </c>
    </row>
    <row r="1082" spans="1:17" x14ac:dyDescent="0.35">
      <c r="A1082" s="1">
        <v>2081</v>
      </c>
      <c r="B1082" s="1" t="s">
        <v>1120</v>
      </c>
      <c r="C1082" s="1" t="s">
        <v>156</v>
      </c>
      <c r="D1082" s="6">
        <v>45176</v>
      </c>
      <c r="E1082" s="9">
        <v>0.15625</v>
      </c>
      <c r="F1082" s="11" t="s">
        <v>38</v>
      </c>
      <c r="G1082" s="1" t="s">
        <v>117</v>
      </c>
      <c r="H1082" s="11" t="s">
        <v>34</v>
      </c>
      <c r="I1082" s="1" t="s">
        <v>35</v>
      </c>
      <c r="J1082" s="1">
        <v>232</v>
      </c>
      <c r="K1082" s="1">
        <v>23</v>
      </c>
      <c r="L1082" s="1" t="s">
        <v>18</v>
      </c>
      <c r="M1082" s="1" t="s">
        <v>19</v>
      </c>
      <c r="N1082" s="1" t="s">
        <v>36</v>
      </c>
      <c r="O1082" s="1" t="s">
        <v>21</v>
      </c>
      <c r="P1082" s="6">
        <v>45170</v>
      </c>
      <c r="Q1082" s="10">
        <v>0.51666666666666672</v>
      </c>
    </row>
    <row r="1083" spans="1:17" x14ac:dyDescent="0.35">
      <c r="A1083" s="1">
        <v>2082</v>
      </c>
      <c r="B1083" s="1" t="s">
        <v>1121</v>
      </c>
      <c r="C1083" s="1" t="s">
        <v>156</v>
      </c>
      <c r="D1083" s="6">
        <v>45176</v>
      </c>
      <c r="E1083" s="9">
        <v>0.19930555555555557</v>
      </c>
      <c r="F1083" s="11" t="s">
        <v>14</v>
      </c>
      <c r="G1083" s="1" t="s">
        <v>87</v>
      </c>
      <c r="H1083" s="11" t="s">
        <v>16</v>
      </c>
      <c r="I1083" s="1" t="s">
        <v>35</v>
      </c>
      <c r="J1083" s="1">
        <v>92</v>
      </c>
      <c r="K1083" s="1">
        <v>16</v>
      </c>
      <c r="L1083" s="1" t="s">
        <v>30</v>
      </c>
      <c r="M1083" s="1" t="s">
        <v>40</v>
      </c>
      <c r="N1083" s="1" t="s">
        <v>20</v>
      </c>
      <c r="O1083" s="1" t="s">
        <v>21</v>
      </c>
      <c r="P1083" s="6">
        <v>45170</v>
      </c>
      <c r="Q1083" s="10">
        <v>8.8888888888888892E-2</v>
      </c>
    </row>
    <row r="1084" spans="1:17" x14ac:dyDescent="0.35">
      <c r="A1084" s="1">
        <v>2083</v>
      </c>
      <c r="B1084" s="1" t="s">
        <v>229</v>
      </c>
      <c r="C1084" s="1" t="s">
        <v>159</v>
      </c>
      <c r="D1084" s="6">
        <v>45170</v>
      </c>
      <c r="E1084" s="9">
        <v>0.20347222222222222</v>
      </c>
      <c r="F1084" s="11" t="s">
        <v>14</v>
      </c>
      <c r="G1084" s="1" t="s">
        <v>108</v>
      </c>
      <c r="H1084" s="11" t="s">
        <v>23</v>
      </c>
      <c r="I1084" s="1" t="s">
        <v>17</v>
      </c>
      <c r="J1084" s="1">
        <v>86</v>
      </c>
      <c r="K1084" s="1">
        <v>15</v>
      </c>
      <c r="L1084" s="1" t="s">
        <v>30</v>
      </c>
      <c r="M1084" s="1" t="s">
        <v>43</v>
      </c>
      <c r="N1084" s="1" t="s">
        <v>27</v>
      </c>
      <c r="O1084" s="1" t="s">
        <v>21</v>
      </c>
      <c r="P1084" s="6">
        <v>45170</v>
      </c>
      <c r="Q1084" s="10">
        <v>0.11597222222222223</v>
      </c>
    </row>
    <row r="1085" spans="1:17" x14ac:dyDescent="0.35">
      <c r="A1085" s="1">
        <v>2084</v>
      </c>
      <c r="B1085" s="1" t="s">
        <v>1122</v>
      </c>
      <c r="C1085" s="1" t="s">
        <v>150</v>
      </c>
      <c r="D1085" s="6">
        <v>45175</v>
      </c>
      <c r="E1085" s="9">
        <v>0.3576388888888889</v>
      </c>
      <c r="F1085" s="11" t="s">
        <v>14</v>
      </c>
      <c r="G1085" s="1" t="s">
        <v>61</v>
      </c>
      <c r="H1085" s="11" t="s">
        <v>23</v>
      </c>
      <c r="I1085" s="1" t="s">
        <v>29</v>
      </c>
      <c r="J1085" s="1">
        <v>84</v>
      </c>
      <c r="K1085" s="1">
        <v>29</v>
      </c>
      <c r="L1085" s="1" t="s">
        <v>18</v>
      </c>
      <c r="M1085" s="1" t="s">
        <v>40</v>
      </c>
      <c r="N1085" s="1" t="s">
        <v>36</v>
      </c>
      <c r="O1085" s="1" t="s">
        <v>21</v>
      </c>
      <c r="P1085" s="6">
        <v>45170</v>
      </c>
      <c r="Q1085" s="10">
        <v>0.13125000000000001</v>
      </c>
    </row>
    <row r="1086" spans="1:17" x14ac:dyDescent="0.35">
      <c r="A1086" s="1">
        <v>2085</v>
      </c>
      <c r="B1086" s="1" t="s">
        <v>1123</v>
      </c>
      <c r="C1086" s="1" t="s">
        <v>167</v>
      </c>
      <c r="D1086" s="6">
        <v>45174</v>
      </c>
      <c r="E1086" s="9">
        <v>0.44166666666666665</v>
      </c>
      <c r="F1086" s="11" t="s">
        <v>38</v>
      </c>
      <c r="G1086" s="1" t="s">
        <v>89</v>
      </c>
      <c r="H1086" s="11" t="s">
        <v>16</v>
      </c>
      <c r="I1086" s="1" t="s">
        <v>24</v>
      </c>
      <c r="J1086" s="1">
        <v>112</v>
      </c>
      <c r="K1086" s="1">
        <v>13</v>
      </c>
      <c r="L1086" s="1" t="s">
        <v>25</v>
      </c>
      <c r="M1086" s="1" t="s">
        <v>19</v>
      </c>
      <c r="N1086" s="1" t="s">
        <v>20</v>
      </c>
      <c r="O1086" s="1" t="s">
        <v>41</v>
      </c>
      <c r="P1086" s="6">
        <v>45170</v>
      </c>
      <c r="Q1086" s="10">
        <v>0.11736111111111111</v>
      </c>
    </row>
    <row r="1087" spans="1:17" x14ac:dyDescent="0.35">
      <c r="A1087" s="1">
        <v>2086</v>
      </c>
      <c r="B1087" s="1" t="s">
        <v>929</v>
      </c>
      <c r="C1087" s="1" t="s">
        <v>154</v>
      </c>
      <c r="D1087" s="6">
        <v>45170</v>
      </c>
      <c r="E1087" s="9">
        <v>0.11666666666666667</v>
      </c>
      <c r="F1087" s="11" t="s">
        <v>14</v>
      </c>
      <c r="G1087" s="1" t="s">
        <v>98</v>
      </c>
      <c r="H1087" s="11" t="s">
        <v>34</v>
      </c>
      <c r="I1087" s="1" t="s">
        <v>24</v>
      </c>
      <c r="J1087" s="1">
        <v>190</v>
      </c>
      <c r="K1087" s="1">
        <v>11</v>
      </c>
      <c r="L1087" s="1" t="s">
        <v>25</v>
      </c>
      <c r="M1087" s="1" t="s">
        <v>43</v>
      </c>
      <c r="N1087" s="1" t="s">
        <v>36</v>
      </c>
      <c r="O1087" s="1" t="s">
        <v>41</v>
      </c>
      <c r="P1087" s="6">
        <v>45170</v>
      </c>
      <c r="Q1087" s="10">
        <v>0.15972222222222221</v>
      </c>
    </row>
    <row r="1088" spans="1:17" x14ac:dyDescent="0.35">
      <c r="A1088" s="1">
        <v>2087</v>
      </c>
      <c r="B1088" s="1" t="s">
        <v>1124</v>
      </c>
      <c r="C1088" s="1" t="s">
        <v>159</v>
      </c>
      <c r="D1088" s="6">
        <v>45171</v>
      </c>
      <c r="E1088" s="9">
        <v>0.45555555555555555</v>
      </c>
      <c r="F1088" s="11" t="s">
        <v>14</v>
      </c>
      <c r="G1088" s="1" t="s">
        <v>96</v>
      </c>
      <c r="H1088" s="11" t="s">
        <v>23</v>
      </c>
      <c r="I1088" s="1" t="s">
        <v>47</v>
      </c>
      <c r="J1088" s="1">
        <v>238</v>
      </c>
      <c r="K1088" s="1">
        <v>24</v>
      </c>
      <c r="L1088" s="1" t="s">
        <v>25</v>
      </c>
      <c r="M1088" s="1" t="s">
        <v>43</v>
      </c>
      <c r="N1088" s="1" t="s">
        <v>27</v>
      </c>
      <c r="O1088" s="1" t="s">
        <v>21</v>
      </c>
      <c r="P1088" s="6">
        <v>45170</v>
      </c>
      <c r="Q1088" s="10">
        <v>9.7222222222222224E-2</v>
      </c>
    </row>
    <row r="1089" spans="1:17" x14ac:dyDescent="0.35">
      <c r="A1089" s="1">
        <v>2088</v>
      </c>
      <c r="B1089" s="1" t="s">
        <v>1125</v>
      </c>
      <c r="C1089" s="1" t="s">
        <v>150</v>
      </c>
      <c r="D1089" s="6">
        <v>45174</v>
      </c>
      <c r="E1089" s="9">
        <v>0.14444444444444443</v>
      </c>
      <c r="F1089" s="11" t="s">
        <v>14</v>
      </c>
      <c r="G1089" s="1" t="s">
        <v>109</v>
      </c>
      <c r="H1089" s="11" t="s">
        <v>16</v>
      </c>
      <c r="I1089" s="1" t="s">
        <v>24</v>
      </c>
      <c r="J1089" s="1">
        <v>77</v>
      </c>
      <c r="K1089" s="1">
        <v>21</v>
      </c>
      <c r="L1089" s="1" t="s">
        <v>18</v>
      </c>
      <c r="M1089" s="1" t="s">
        <v>40</v>
      </c>
      <c r="N1089" s="1" t="s">
        <v>27</v>
      </c>
      <c r="O1089" s="1" t="s">
        <v>41</v>
      </c>
      <c r="P1089" s="6">
        <v>45170</v>
      </c>
      <c r="Q1089" s="10">
        <v>7.1527777777777773E-2</v>
      </c>
    </row>
    <row r="1090" spans="1:17" x14ac:dyDescent="0.35">
      <c r="A1090" s="1">
        <v>2089</v>
      </c>
      <c r="B1090" s="1" t="s">
        <v>1126</v>
      </c>
      <c r="C1090" s="1" t="s">
        <v>167</v>
      </c>
      <c r="D1090" s="6">
        <v>45174</v>
      </c>
      <c r="E1090" s="9">
        <v>0.39513888888888887</v>
      </c>
      <c r="F1090" s="11" t="s">
        <v>38</v>
      </c>
      <c r="G1090" s="1" t="s">
        <v>124</v>
      </c>
      <c r="H1090" s="11" t="s">
        <v>16</v>
      </c>
      <c r="I1090" s="1" t="s">
        <v>35</v>
      </c>
      <c r="J1090" s="1">
        <v>127</v>
      </c>
      <c r="K1090" s="1">
        <v>9</v>
      </c>
      <c r="L1090" s="1" t="s">
        <v>18</v>
      </c>
      <c r="M1090" s="1" t="s">
        <v>43</v>
      </c>
      <c r="N1090" s="1" t="s">
        <v>27</v>
      </c>
      <c r="O1090" s="1" t="s">
        <v>21</v>
      </c>
      <c r="P1090" s="6">
        <v>45170</v>
      </c>
      <c r="Q1090" s="10">
        <v>4.7222222222222221E-2</v>
      </c>
    </row>
    <row r="1091" spans="1:17" x14ac:dyDescent="0.35">
      <c r="A1091" s="1">
        <v>2090</v>
      </c>
      <c r="B1091" s="1" t="s">
        <v>1127</v>
      </c>
      <c r="C1091" s="1" t="s">
        <v>150</v>
      </c>
      <c r="D1091" s="6">
        <v>45174</v>
      </c>
      <c r="E1091" s="9">
        <v>0.4597222222222222</v>
      </c>
      <c r="F1091" s="11" t="s">
        <v>38</v>
      </c>
      <c r="G1091" s="1" t="s">
        <v>92</v>
      </c>
      <c r="H1091" s="11" t="s">
        <v>23</v>
      </c>
      <c r="I1091" s="1" t="s">
        <v>47</v>
      </c>
      <c r="J1091" s="1">
        <v>119</v>
      </c>
      <c r="K1091" s="1">
        <v>9</v>
      </c>
      <c r="L1091" s="1" t="s">
        <v>30</v>
      </c>
      <c r="M1091" s="1" t="s">
        <v>19</v>
      </c>
      <c r="N1091" s="1" t="s">
        <v>36</v>
      </c>
      <c r="O1091" s="1" t="s">
        <v>21</v>
      </c>
      <c r="P1091" s="6">
        <v>45170</v>
      </c>
      <c r="Q1091" s="10">
        <v>0.3888888888888889</v>
      </c>
    </row>
    <row r="1092" spans="1:17" x14ac:dyDescent="0.35">
      <c r="A1092" s="1">
        <v>2091</v>
      </c>
      <c r="B1092" s="1" t="s">
        <v>1128</v>
      </c>
      <c r="C1092" s="1" t="s">
        <v>159</v>
      </c>
      <c r="D1092" s="6">
        <v>45175</v>
      </c>
      <c r="E1092" s="9">
        <v>0.49513888888888891</v>
      </c>
      <c r="F1092" s="11" t="s">
        <v>14</v>
      </c>
      <c r="G1092" s="1" t="s">
        <v>64</v>
      </c>
      <c r="H1092" s="11" t="s">
        <v>34</v>
      </c>
      <c r="I1092" s="1" t="s">
        <v>35</v>
      </c>
      <c r="J1092" s="1">
        <v>133</v>
      </c>
      <c r="K1092" s="1">
        <v>22</v>
      </c>
      <c r="L1092" s="1" t="s">
        <v>25</v>
      </c>
      <c r="M1092" s="1" t="s">
        <v>32</v>
      </c>
      <c r="N1092" s="1" t="s">
        <v>36</v>
      </c>
      <c r="O1092" s="1" t="s">
        <v>41</v>
      </c>
      <c r="P1092" s="6">
        <v>45170</v>
      </c>
      <c r="Q1092" s="10">
        <v>0.11666666666666667</v>
      </c>
    </row>
    <row r="1093" spans="1:17" x14ac:dyDescent="0.35">
      <c r="A1093" s="1">
        <v>2092</v>
      </c>
      <c r="B1093" s="1" t="s">
        <v>1129</v>
      </c>
      <c r="C1093" s="1" t="s">
        <v>150</v>
      </c>
      <c r="D1093" s="6">
        <v>45173</v>
      </c>
      <c r="E1093" s="9">
        <v>0.33958333333333335</v>
      </c>
      <c r="F1093" s="11" t="s">
        <v>38</v>
      </c>
      <c r="G1093" s="1" t="s">
        <v>104</v>
      </c>
      <c r="H1093" s="11" t="s">
        <v>16</v>
      </c>
      <c r="I1093" s="1" t="s">
        <v>47</v>
      </c>
      <c r="J1093" s="1">
        <v>200</v>
      </c>
      <c r="K1093" s="1">
        <v>11</v>
      </c>
      <c r="L1093" s="1" t="s">
        <v>18</v>
      </c>
      <c r="M1093" s="1" t="s">
        <v>43</v>
      </c>
      <c r="N1093" s="1" t="s">
        <v>20</v>
      </c>
      <c r="O1093" s="1" t="s">
        <v>41</v>
      </c>
      <c r="P1093" s="6">
        <v>45170</v>
      </c>
      <c r="Q1093" s="10">
        <v>5.9722222222222225E-2</v>
      </c>
    </row>
    <row r="1094" spans="1:17" x14ac:dyDescent="0.35">
      <c r="A1094" s="1">
        <v>2093</v>
      </c>
      <c r="B1094" s="1" t="s">
        <v>1130</v>
      </c>
      <c r="C1094" s="1" t="s">
        <v>154</v>
      </c>
      <c r="D1094" s="6">
        <v>45175</v>
      </c>
      <c r="E1094" s="9">
        <v>0.2013888888888889</v>
      </c>
      <c r="F1094" s="11" t="s">
        <v>38</v>
      </c>
      <c r="G1094" s="1" t="s">
        <v>44</v>
      </c>
      <c r="H1094" s="11" t="s">
        <v>23</v>
      </c>
      <c r="I1094" s="1" t="s">
        <v>35</v>
      </c>
      <c r="J1094" s="1">
        <v>94</v>
      </c>
      <c r="K1094" s="1">
        <v>21</v>
      </c>
      <c r="L1094" s="1" t="s">
        <v>18</v>
      </c>
      <c r="M1094" s="1" t="s">
        <v>43</v>
      </c>
      <c r="N1094" s="1" t="s">
        <v>20</v>
      </c>
      <c r="O1094" s="1" t="s">
        <v>37</v>
      </c>
      <c r="P1094" s="6">
        <v>45170</v>
      </c>
      <c r="Q1094" s="10">
        <v>0.4597222222222222</v>
      </c>
    </row>
    <row r="1095" spans="1:17" x14ac:dyDescent="0.35">
      <c r="A1095" s="1">
        <v>2094</v>
      </c>
      <c r="B1095" s="1" t="s">
        <v>821</v>
      </c>
      <c r="C1095" s="1" t="s">
        <v>154</v>
      </c>
      <c r="D1095" s="6">
        <v>45172</v>
      </c>
      <c r="E1095" s="9">
        <v>0.34027777777777779</v>
      </c>
      <c r="F1095" s="11" t="s">
        <v>14</v>
      </c>
      <c r="G1095" s="1" t="s">
        <v>77</v>
      </c>
      <c r="H1095" s="11" t="s">
        <v>16</v>
      </c>
      <c r="I1095" s="1" t="s">
        <v>47</v>
      </c>
      <c r="J1095" s="1">
        <v>125</v>
      </c>
      <c r="K1095" s="1">
        <v>25</v>
      </c>
      <c r="L1095" s="1" t="s">
        <v>25</v>
      </c>
      <c r="M1095" s="1" t="s">
        <v>43</v>
      </c>
      <c r="N1095" s="1" t="s">
        <v>36</v>
      </c>
      <c r="O1095" s="1" t="s">
        <v>41</v>
      </c>
      <c r="P1095" s="6">
        <v>45170</v>
      </c>
      <c r="Q1095" s="10">
        <v>8.1944444444444445E-2</v>
      </c>
    </row>
    <row r="1096" spans="1:17" x14ac:dyDescent="0.35">
      <c r="A1096" s="1">
        <v>2095</v>
      </c>
      <c r="B1096" s="1" t="s">
        <v>1131</v>
      </c>
      <c r="C1096" s="1" t="s">
        <v>159</v>
      </c>
      <c r="D1096" s="6">
        <v>45174</v>
      </c>
      <c r="E1096" s="9">
        <v>0.19375000000000001</v>
      </c>
      <c r="F1096" s="11" t="s">
        <v>14</v>
      </c>
      <c r="G1096" s="1" t="s">
        <v>39</v>
      </c>
      <c r="H1096" s="11" t="s">
        <v>23</v>
      </c>
      <c r="I1096" s="1" t="s">
        <v>29</v>
      </c>
      <c r="J1096" s="1">
        <v>197</v>
      </c>
      <c r="K1096" s="1">
        <v>4</v>
      </c>
      <c r="L1096" s="1" t="s">
        <v>25</v>
      </c>
      <c r="M1096" s="1" t="s">
        <v>19</v>
      </c>
      <c r="N1096" s="1" t="s">
        <v>20</v>
      </c>
      <c r="O1096" s="1" t="s">
        <v>37</v>
      </c>
      <c r="P1096" s="6">
        <v>45170</v>
      </c>
      <c r="Q1096" s="10">
        <v>8.4027777777777785E-2</v>
      </c>
    </row>
    <row r="1097" spans="1:17" x14ac:dyDescent="0.35">
      <c r="A1097" s="1">
        <v>2096</v>
      </c>
      <c r="B1097" s="1" t="s">
        <v>1132</v>
      </c>
      <c r="C1097" s="1" t="s">
        <v>150</v>
      </c>
      <c r="D1097" s="6">
        <v>45175</v>
      </c>
      <c r="E1097" s="9">
        <v>0.10069444444444445</v>
      </c>
      <c r="F1097" s="11" t="s">
        <v>38</v>
      </c>
      <c r="G1097" s="1" t="s">
        <v>72</v>
      </c>
      <c r="H1097" s="11" t="s">
        <v>34</v>
      </c>
      <c r="I1097" s="1" t="s">
        <v>17</v>
      </c>
      <c r="J1097" s="1">
        <v>195</v>
      </c>
      <c r="K1097" s="1">
        <v>4</v>
      </c>
      <c r="L1097" s="1" t="s">
        <v>25</v>
      </c>
      <c r="M1097" s="1" t="s">
        <v>43</v>
      </c>
      <c r="N1097" s="1" t="s">
        <v>27</v>
      </c>
      <c r="O1097" s="1" t="s">
        <v>41</v>
      </c>
      <c r="P1097" s="6">
        <v>45170</v>
      </c>
      <c r="Q1097" s="10">
        <v>0.4826388888888889</v>
      </c>
    </row>
    <row r="1098" spans="1:17" x14ac:dyDescent="0.35">
      <c r="A1098" s="1">
        <v>2097</v>
      </c>
      <c r="B1098" s="1" t="s">
        <v>1133</v>
      </c>
      <c r="C1098" s="1" t="s">
        <v>167</v>
      </c>
      <c r="D1098" s="6">
        <v>45175</v>
      </c>
      <c r="E1098" s="9">
        <v>0.43611111111111112</v>
      </c>
      <c r="F1098" s="11" t="s">
        <v>38</v>
      </c>
      <c r="G1098" s="1" t="s">
        <v>114</v>
      </c>
      <c r="H1098" s="11" t="s">
        <v>16</v>
      </c>
      <c r="I1098" s="1" t="s">
        <v>24</v>
      </c>
      <c r="J1098" s="1">
        <v>168</v>
      </c>
      <c r="K1098" s="1">
        <v>15</v>
      </c>
      <c r="L1098" s="1" t="s">
        <v>25</v>
      </c>
      <c r="M1098" s="1" t="s">
        <v>19</v>
      </c>
      <c r="N1098" s="1" t="s">
        <v>20</v>
      </c>
      <c r="O1098" s="1" t="s">
        <v>41</v>
      </c>
      <c r="P1098" s="6">
        <v>45170</v>
      </c>
      <c r="Q1098" s="10">
        <v>0.38958333333333334</v>
      </c>
    </row>
    <row r="1099" spans="1:17" x14ac:dyDescent="0.35">
      <c r="A1099" s="1">
        <v>2098</v>
      </c>
      <c r="B1099" s="1" t="s">
        <v>1134</v>
      </c>
      <c r="C1099" s="1" t="s">
        <v>167</v>
      </c>
      <c r="D1099" s="6">
        <v>45173</v>
      </c>
      <c r="E1099" s="9">
        <v>0.42499999999999999</v>
      </c>
      <c r="F1099" s="11" t="s">
        <v>14</v>
      </c>
      <c r="G1099" s="1" t="s">
        <v>109</v>
      </c>
      <c r="H1099" s="11" t="s">
        <v>34</v>
      </c>
      <c r="I1099" s="1" t="s">
        <v>17</v>
      </c>
      <c r="J1099" s="1">
        <v>180</v>
      </c>
      <c r="K1099" s="1">
        <v>26</v>
      </c>
      <c r="L1099" s="1" t="s">
        <v>25</v>
      </c>
      <c r="M1099" s="1" t="s">
        <v>32</v>
      </c>
      <c r="N1099" s="1" t="s">
        <v>20</v>
      </c>
      <c r="O1099" s="1" t="s">
        <v>21</v>
      </c>
      <c r="P1099" s="6">
        <v>45170</v>
      </c>
      <c r="Q1099" s="10">
        <v>0.46944444444444444</v>
      </c>
    </row>
    <row r="1100" spans="1:17" x14ac:dyDescent="0.35">
      <c r="A1100" s="1">
        <v>2099</v>
      </c>
      <c r="B1100" s="1" t="s">
        <v>1135</v>
      </c>
      <c r="C1100" s="1" t="s">
        <v>154</v>
      </c>
      <c r="D1100" s="6">
        <v>45172</v>
      </c>
      <c r="E1100" s="9">
        <v>0.43958333333333333</v>
      </c>
      <c r="F1100" s="11" t="s">
        <v>38</v>
      </c>
      <c r="G1100" s="1" t="s">
        <v>61</v>
      </c>
      <c r="H1100" s="11" t="s">
        <v>16</v>
      </c>
      <c r="I1100" s="1" t="s">
        <v>24</v>
      </c>
      <c r="J1100" s="1">
        <v>237</v>
      </c>
      <c r="K1100" s="1">
        <v>16</v>
      </c>
      <c r="L1100" s="1" t="s">
        <v>25</v>
      </c>
      <c r="M1100" s="1" t="s">
        <v>26</v>
      </c>
      <c r="N1100" s="1" t="s">
        <v>27</v>
      </c>
      <c r="O1100" s="1" t="s">
        <v>21</v>
      </c>
      <c r="P1100" s="6">
        <v>45170</v>
      </c>
      <c r="Q1100" s="10">
        <v>0.1361111111111111</v>
      </c>
    </row>
    <row r="1101" spans="1:17" x14ac:dyDescent="0.35">
      <c r="A1101" s="1">
        <v>2100</v>
      </c>
      <c r="B1101" s="1" t="s">
        <v>1136</v>
      </c>
      <c r="C1101" s="1" t="s">
        <v>159</v>
      </c>
      <c r="D1101" s="6">
        <v>45172</v>
      </c>
      <c r="E1101" s="9">
        <v>0.45833333333333331</v>
      </c>
      <c r="F1101" s="11" t="s">
        <v>14</v>
      </c>
      <c r="G1101" s="1" t="s">
        <v>101</v>
      </c>
      <c r="H1101" s="11" t="s">
        <v>16</v>
      </c>
      <c r="I1101" s="1" t="s">
        <v>47</v>
      </c>
      <c r="J1101" s="1">
        <v>79</v>
      </c>
      <c r="K1101" s="1">
        <v>11</v>
      </c>
      <c r="L1101" s="1" t="s">
        <v>18</v>
      </c>
      <c r="M1101" s="1" t="s">
        <v>19</v>
      </c>
      <c r="N1101" s="1" t="s">
        <v>27</v>
      </c>
      <c r="O1101" s="1" t="s">
        <v>41</v>
      </c>
      <c r="P1101" s="6">
        <v>45170</v>
      </c>
      <c r="Q1101" s="10">
        <v>0.45277777777777778</v>
      </c>
    </row>
    <row r="1102" spans="1:17" x14ac:dyDescent="0.35">
      <c r="A1102" s="1">
        <v>2101</v>
      </c>
      <c r="B1102" s="1" t="s">
        <v>223</v>
      </c>
      <c r="C1102" s="1" t="s">
        <v>150</v>
      </c>
      <c r="D1102" s="6">
        <v>45175</v>
      </c>
      <c r="E1102" s="9">
        <v>0.33888888888888891</v>
      </c>
      <c r="F1102" s="11" t="s">
        <v>14</v>
      </c>
      <c r="G1102" s="1" t="s">
        <v>89</v>
      </c>
      <c r="H1102" s="11" t="s">
        <v>16</v>
      </c>
      <c r="I1102" s="1" t="s">
        <v>47</v>
      </c>
      <c r="J1102" s="1">
        <v>90</v>
      </c>
      <c r="K1102" s="1">
        <v>20</v>
      </c>
      <c r="L1102" s="1" t="s">
        <v>30</v>
      </c>
      <c r="M1102" s="1" t="s">
        <v>40</v>
      </c>
      <c r="N1102" s="1" t="s">
        <v>20</v>
      </c>
      <c r="O1102" s="1" t="s">
        <v>41</v>
      </c>
      <c r="P1102" s="6">
        <v>45170</v>
      </c>
      <c r="Q1102" s="10">
        <v>7.2916666666666671E-2</v>
      </c>
    </row>
    <row r="1103" spans="1:17" x14ac:dyDescent="0.35">
      <c r="A1103" s="1">
        <v>2102</v>
      </c>
      <c r="B1103" s="1" t="s">
        <v>1137</v>
      </c>
      <c r="C1103" s="1" t="s">
        <v>156</v>
      </c>
      <c r="D1103" s="6">
        <v>45171</v>
      </c>
      <c r="E1103" s="9">
        <v>0.10833333333333334</v>
      </c>
      <c r="F1103" s="11" t="s">
        <v>38</v>
      </c>
      <c r="G1103" s="1" t="s">
        <v>113</v>
      </c>
      <c r="H1103" s="11" t="s">
        <v>34</v>
      </c>
      <c r="I1103" s="1" t="s">
        <v>29</v>
      </c>
      <c r="J1103" s="1">
        <v>203</v>
      </c>
      <c r="K1103" s="1">
        <v>5</v>
      </c>
      <c r="L1103" s="1" t="s">
        <v>30</v>
      </c>
      <c r="M1103" s="1" t="s">
        <v>19</v>
      </c>
      <c r="N1103" s="1" t="s">
        <v>36</v>
      </c>
      <c r="O1103" s="1" t="s">
        <v>41</v>
      </c>
      <c r="P1103" s="6">
        <v>45170</v>
      </c>
      <c r="Q1103" s="10">
        <v>0.18472222222222223</v>
      </c>
    </row>
    <row r="1104" spans="1:17" x14ac:dyDescent="0.35">
      <c r="A1104" s="1">
        <v>2103</v>
      </c>
      <c r="B1104" s="1" t="s">
        <v>1138</v>
      </c>
      <c r="C1104" s="1" t="s">
        <v>156</v>
      </c>
      <c r="D1104" s="6">
        <v>45170</v>
      </c>
      <c r="E1104" s="9">
        <v>0.46736111111111112</v>
      </c>
      <c r="F1104" s="11" t="s">
        <v>38</v>
      </c>
      <c r="G1104" s="1" t="s">
        <v>133</v>
      </c>
      <c r="H1104" s="11" t="s">
        <v>16</v>
      </c>
      <c r="I1104" s="1" t="s">
        <v>35</v>
      </c>
      <c r="J1104" s="1">
        <v>188</v>
      </c>
      <c r="K1104" s="1">
        <v>1</v>
      </c>
      <c r="L1104" s="1" t="s">
        <v>25</v>
      </c>
      <c r="M1104" s="1" t="s">
        <v>32</v>
      </c>
      <c r="N1104" s="1" t="s">
        <v>36</v>
      </c>
      <c r="O1104" s="1" t="s">
        <v>41</v>
      </c>
      <c r="P1104" s="6">
        <v>45170</v>
      </c>
      <c r="Q1104" s="10">
        <v>0.49930555555555556</v>
      </c>
    </row>
    <row r="1105" spans="1:17" x14ac:dyDescent="0.35">
      <c r="A1105" s="1">
        <v>2104</v>
      </c>
      <c r="B1105" s="1" t="s">
        <v>1139</v>
      </c>
      <c r="C1105" s="1" t="s">
        <v>156</v>
      </c>
      <c r="D1105" s="6">
        <v>45173</v>
      </c>
      <c r="E1105" s="9">
        <v>0.45902777777777776</v>
      </c>
      <c r="F1105" s="11" t="s">
        <v>38</v>
      </c>
      <c r="G1105" s="1" t="s">
        <v>104</v>
      </c>
      <c r="H1105" s="11" t="s">
        <v>16</v>
      </c>
      <c r="I1105" s="1" t="s">
        <v>47</v>
      </c>
      <c r="J1105" s="1">
        <v>191</v>
      </c>
      <c r="K1105" s="1">
        <v>23</v>
      </c>
      <c r="L1105" s="1" t="s">
        <v>30</v>
      </c>
      <c r="M1105" s="1" t="s">
        <v>26</v>
      </c>
      <c r="N1105" s="1" t="s">
        <v>36</v>
      </c>
      <c r="O1105" s="1" t="s">
        <v>21</v>
      </c>
      <c r="P1105" s="6">
        <v>45170</v>
      </c>
      <c r="Q1105" s="10">
        <v>4.3749999999999997E-2</v>
      </c>
    </row>
    <row r="1106" spans="1:17" x14ac:dyDescent="0.35">
      <c r="A1106" s="1">
        <v>2105</v>
      </c>
      <c r="B1106" s="1" t="s">
        <v>1140</v>
      </c>
      <c r="C1106" s="1" t="s">
        <v>156</v>
      </c>
      <c r="D1106" s="6">
        <v>45176</v>
      </c>
      <c r="E1106" s="9">
        <v>0.46944444444444444</v>
      </c>
      <c r="F1106" s="11" t="s">
        <v>14</v>
      </c>
      <c r="G1106" s="1" t="s">
        <v>119</v>
      </c>
      <c r="H1106" s="11" t="s">
        <v>34</v>
      </c>
      <c r="I1106" s="1" t="s">
        <v>24</v>
      </c>
      <c r="J1106" s="1">
        <v>162</v>
      </c>
      <c r="K1106" s="1">
        <v>9</v>
      </c>
      <c r="L1106" s="1" t="s">
        <v>30</v>
      </c>
      <c r="M1106" s="1" t="s">
        <v>32</v>
      </c>
      <c r="N1106" s="1" t="s">
        <v>20</v>
      </c>
      <c r="O1106" s="1" t="s">
        <v>41</v>
      </c>
      <c r="P1106" s="6">
        <v>45170</v>
      </c>
      <c r="Q1106" s="10">
        <v>0.40555555555555556</v>
      </c>
    </row>
    <row r="1107" spans="1:17" x14ac:dyDescent="0.35">
      <c r="A1107" s="1">
        <v>2106</v>
      </c>
      <c r="B1107" s="1" t="s">
        <v>1141</v>
      </c>
      <c r="C1107" s="1" t="s">
        <v>154</v>
      </c>
      <c r="D1107" s="6">
        <v>45171</v>
      </c>
      <c r="E1107" s="9">
        <v>0.14444444444444443</v>
      </c>
      <c r="F1107" s="11" t="s">
        <v>38</v>
      </c>
      <c r="G1107" s="1" t="s">
        <v>58</v>
      </c>
      <c r="H1107" s="11" t="s">
        <v>34</v>
      </c>
      <c r="I1107" s="1" t="s">
        <v>47</v>
      </c>
      <c r="J1107" s="1">
        <v>151</v>
      </c>
      <c r="K1107" s="1">
        <v>3</v>
      </c>
      <c r="L1107" s="1" t="s">
        <v>18</v>
      </c>
      <c r="M1107" s="1" t="s">
        <v>40</v>
      </c>
      <c r="N1107" s="1" t="s">
        <v>20</v>
      </c>
      <c r="O1107" s="1" t="s">
        <v>37</v>
      </c>
      <c r="P1107" s="6">
        <v>45170</v>
      </c>
      <c r="Q1107" s="10">
        <v>0.40694444444444444</v>
      </c>
    </row>
    <row r="1108" spans="1:17" x14ac:dyDescent="0.35">
      <c r="A1108" s="1">
        <v>2107</v>
      </c>
      <c r="B1108" s="1" t="s">
        <v>1142</v>
      </c>
      <c r="C1108" s="1" t="s">
        <v>156</v>
      </c>
      <c r="D1108" s="6">
        <v>45176</v>
      </c>
      <c r="E1108" s="9">
        <v>0.40416666666666667</v>
      </c>
      <c r="F1108" s="11" t="s">
        <v>38</v>
      </c>
      <c r="G1108" s="1" t="s">
        <v>125</v>
      </c>
      <c r="H1108" s="11" t="s">
        <v>23</v>
      </c>
      <c r="I1108" s="1" t="s">
        <v>17</v>
      </c>
      <c r="J1108" s="1">
        <v>98</v>
      </c>
      <c r="K1108" s="1">
        <v>26</v>
      </c>
      <c r="L1108" s="1" t="s">
        <v>30</v>
      </c>
      <c r="M1108" s="1" t="s">
        <v>19</v>
      </c>
      <c r="N1108" s="1" t="s">
        <v>36</v>
      </c>
      <c r="O1108" s="1" t="s">
        <v>41</v>
      </c>
      <c r="P1108" s="6">
        <v>45170</v>
      </c>
      <c r="Q1108" s="10">
        <v>8.1250000000000003E-2</v>
      </c>
    </row>
    <row r="1109" spans="1:17" x14ac:dyDescent="0.35">
      <c r="A1109" s="1">
        <v>2108</v>
      </c>
      <c r="B1109" s="1" t="s">
        <v>282</v>
      </c>
      <c r="C1109" s="1" t="s">
        <v>159</v>
      </c>
      <c r="D1109" s="6">
        <v>45170</v>
      </c>
      <c r="E1109" s="9">
        <v>0.14097222222222222</v>
      </c>
      <c r="F1109" s="11" t="s">
        <v>38</v>
      </c>
      <c r="G1109" s="1" t="s">
        <v>106</v>
      </c>
      <c r="H1109" s="11" t="s">
        <v>23</v>
      </c>
      <c r="I1109" s="1" t="s">
        <v>35</v>
      </c>
      <c r="J1109" s="1">
        <v>65</v>
      </c>
      <c r="K1109" s="1">
        <v>11</v>
      </c>
      <c r="L1109" s="1" t="s">
        <v>30</v>
      </c>
      <c r="M1109" s="1" t="s">
        <v>43</v>
      </c>
      <c r="N1109" s="1" t="s">
        <v>20</v>
      </c>
      <c r="O1109" s="1" t="s">
        <v>41</v>
      </c>
      <c r="P1109" s="6">
        <v>45170</v>
      </c>
      <c r="Q1109" s="10">
        <v>0.45763888888888887</v>
      </c>
    </row>
    <row r="1110" spans="1:17" x14ac:dyDescent="0.35">
      <c r="A1110" s="1">
        <v>2109</v>
      </c>
      <c r="B1110" s="1" t="s">
        <v>1143</v>
      </c>
      <c r="C1110" s="1" t="s">
        <v>167</v>
      </c>
      <c r="D1110" s="6">
        <v>45176</v>
      </c>
      <c r="E1110" s="9">
        <v>0.16250000000000001</v>
      </c>
      <c r="F1110" s="11" t="s">
        <v>14</v>
      </c>
      <c r="G1110" s="1" t="s">
        <v>89</v>
      </c>
      <c r="H1110" s="11" t="s">
        <v>34</v>
      </c>
      <c r="I1110" s="1" t="s">
        <v>17</v>
      </c>
      <c r="J1110" s="1">
        <v>177</v>
      </c>
      <c r="K1110" s="1">
        <v>12</v>
      </c>
      <c r="L1110" s="1" t="s">
        <v>30</v>
      </c>
      <c r="M1110" s="1" t="s">
        <v>26</v>
      </c>
      <c r="N1110" s="1" t="s">
        <v>36</v>
      </c>
      <c r="O1110" s="1" t="s">
        <v>41</v>
      </c>
      <c r="P1110" s="6">
        <v>45170</v>
      </c>
      <c r="Q1110" s="10">
        <v>0.51041666666666663</v>
      </c>
    </row>
    <row r="1111" spans="1:17" x14ac:dyDescent="0.35">
      <c r="A1111" s="1">
        <v>2110</v>
      </c>
      <c r="B1111" s="1" t="s">
        <v>1144</v>
      </c>
      <c r="C1111" s="1" t="s">
        <v>154</v>
      </c>
      <c r="D1111" s="6">
        <v>45177</v>
      </c>
      <c r="E1111" s="9">
        <v>0.45069444444444445</v>
      </c>
      <c r="F1111" s="11" t="s">
        <v>14</v>
      </c>
      <c r="G1111" s="1" t="s">
        <v>134</v>
      </c>
      <c r="H1111" s="11" t="s">
        <v>23</v>
      </c>
      <c r="I1111" s="1" t="s">
        <v>29</v>
      </c>
      <c r="J1111" s="1">
        <v>238</v>
      </c>
      <c r="K1111" s="1">
        <v>16</v>
      </c>
      <c r="L1111" s="1" t="s">
        <v>30</v>
      </c>
      <c r="M1111" s="1" t="s">
        <v>40</v>
      </c>
      <c r="N1111" s="1" t="s">
        <v>36</v>
      </c>
      <c r="O1111" s="1" t="s">
        <v>41</v>
      </c>
      <c r="P1111" s="6">
        <v>45170</v>
      </c>
      <c r="Q1111" s="10">
        <v>0.16944444444444445</v>
      </c>
    </row>
    <row r="1112" spans="1:17" x14ac:dyDescent="0.35">
      <c r="A1112" s="1">
        <v>2111</v>
      </c>
      <c r="B1112" s="1" t="s">
        <v>1145</v>
      </c>
      <c r="C1112" s="1" t="s">
        <v>156</v>
      </c>
      <c r="D1112" s="6">
        <v>45175</v>
      </c>
      <c r="E1112" s="9">
        <v>7.4999999999999997E-2</v>
      </c>
      <c r="F1112" s="11" t="s">
        <v>14</v>
      </c>
      <c r="G1112" s="1" t="s">
        <v>115</v>
      </c>
      <c r="H1112" s="11" t="s">
        <v>16</v>
      </c>
      <c r="I1112" s="1" t="s">
        <v>29</v>
      </c>
      <c r="J1112" s="1">
        <v>75</v>
      </c>
      <c r="K1112" s="1">
        <v>3</v>
      </c>
      <c r="L1112" s="1" t="s">
        <v>18</v>
      </c>
      <c r="M1112" s="1" t="s">
        <v>43</v>
      </c>
      <c r="N1112" s="1" t="s">
        <v>36</v>
      </c>
      <c r="O1112" s="1" t="s">
        <v>41</v>
      </c>
      <c r="P1112" s="6">
        <v>45170</v>
      </c>
      <c r="Q1112" s="10">
        <v>0.38611111111111113</v>
      </c>
    </row>
    <row r="1113" spans="1:17" x14ac:dyDescent="0.35">
      <c r="A1113" s="1">
        <v>2112</v>
      </c>
      <c r="B1113" s="1" t="s">
        <v>1146</v>
      </c>
      <c r="C1113" s="1" t="s">
        <v>159</v>
      </c>
      <c r="D1113" s="6">
        <v>45170</v>
      </c>
      <c r="E1113" s="9">
        <v>0.49791666666666667</v>
      </c>
      <c r="F1113" s="11" t="s">
        <v>38</v>
      </c>
      <c r="G1113" s="1" t="s">
        <v>103</v>
      </c>
      <c r="H1113" s="11" t="s">
        <v>16</v>
      </c>
      <c r="I1113" s="1" t="s">
        <v>24</v>
      </c>
      <c r="J1113" s="1">
        <v>64</v>
      </c>
      <c r="K1113" s="1">
        <v>10</v>
      </c>
      <c r="L1113" s="1" t="s">
        <v>18</v>
      </c>
      <c r="M1113" s="1" t="s">
        <v>43</v>
      </c>
      <c r="N1113" s="1" t="s">
        <v>27</v>
      </c>
      <c r="O1113" s="1" t="s">
        <v>21</v>
      </c>
      <c r="P1113" s="6">
        <v>45170</v>
      </c>
      <c r="Q1113" s="10">
        <v>9.5138888888888884E-2</v>
      </c>
    </row>
    <row r="1114" spans="1:17" x14ac:dyDescent="0.35">
      <c r="A1114" s="1">
        <v>2113</v>
      </c>
      <c r="B1114" s="1" t="s">
        <v>1147</v>
      </c>
      <c r="C1114" s="1" t="s">
        <v>159</v>
      </c>
      <c r="D1114" s="6">
        <v>45175</v>
      </c>
      <c r="E1114" s="9">
        <v>0.4284722222222222</v>
      </c>
      <c r="F1114" s="11" t="s">
        <v>38</v>
      </c>
      <c r="G1114" s="1" t="s">
        <v>71</v>
      </c>
      <c r="H1114" s="11" t="s">
        <v>16</v>
      </c>
      <c r="I1114" s="1" t="s">
        <v>47</v>
      </c>
      <c r="J1114" s="1">
        <v>110</v>
      </c>
      <c r="K1114" s="1">
        <v>14</v>
      </c>
      <c r="L1114" s="1" t="s">
        <v>25</v>
      </c>
      <c r="M1114" s="1" t="s">
        <v>43</v>
      </c>
      <c r="N1114" s="1" t="s">
        <v>20</v>
      </c>
      <c r="O1114" s="1" t="s">
        <v>41</v>
      </c>
      <c r="P1114" s="6">
        <v>45170</v>
      </c>
      <c r="Q1114" s="10">
        <v>0.2013888888888889</v>
      </c>
    </row>
    <row r="1115" spans="1:17" x14ac:dyDescent="0.35">
      <c r="A1115" s="1">
        <v>2114</v>
      </c>
      <c r="B1115" s="1" t="s">
        <v>1148</v>
      </c>
      <c r="C1115" s="1" t="s">
        <v>154</v>
      </c>
      <c r="D1115" s="6">
        <v>45171</v>
      </c>
      <c r="E1115" s="9">
        <v>0.46041666666666664</v>
      </c>
      <c r="F1115" s="11" t="s">
        <v>14</v>
      </c>
      <c r="G1115" s="1" t="s">
        <v>124</v>
      </c>
      <c r="H1115" s="11" t="s">
        <v>23</v>
      </c>
      <c r="I1115" s="1" t="s">
        <v>17</v>
      </c>
      <c r="J1115" s="1">
        <v>149</v>
      </c>
      <c r="K1115" s="1">
        <v>6</v>
      </c>
      <c r="L1115" s="1" t="s">
        <v>25</v>
      </c>
      <c r="M1115" s="1" t="s">
        <v>19</v>
      </c>
      <c r="N1115" s="1" t="s">
        <v>20</v>
      </c>
      <c r="O1115" s="1" t="s">
        <v>37</v>
      </c>
      <c r="P1115" s="6">
        <v>45170</v>
      </c>
      <c r="Q1115" s="10">
        <v>0.4375</v>
      </c>
    </row>
    <row r="1116" spans="1:17" x14ac:dyDescent="0.35">
      <c r="A1116" s="1">
        <v>2115</v>
      </c>
      <c r="B1116" s="1" t="s">
        <v>254</v>
      </c>
      <c r="C1116" s="1" t="s">
        <v>156</v>
      </c>
      <c r="D1116" s="6">
        <v>45173</v>
      </c>
      <c r="E1116" s="9">
        <v>0.45694444444444443</v>
      </c>
      <c r="F1116" s="11" t="s">
        <v>14</v>
      </c>
      <c r="G1116" s="1" t="s">
        <v>90</v>
      </c>
      <c r="H1116" s="11" t="s">
        <v>16</v>
      </c>
      <c r="I1116" s="1" t="s">
        <v>29</v>
      </c>
      <c r="J1116" s="1">
        <v>62</v>
      </c>
      <c r="K1116" s="1">
        <v>27</v>
      </c>
      <c r="L1116" s="1" t="s">
        <v>25</v>
      </c>
      <c r="M1116" s="1" t="s">
        <v>32</v>
      </c>
      <c r="N1116" s="1" t="s">
        <v>20</v>
      </c>
      <c r="O1116" s="1" t="s">
        <v>41</v>
      </c>
      <c r="P1116" s="6">
        <v>45170</v>
      </c>
      <c r="Q1116" s="10">
        <v>0.20972222222222223</v>
      </c>
    </row>
    <row r="1117" spans="1:17" x14ac:dyDescent="0.35">
      <c r="A1117" s="1">
        <v>2116</v>
      </c>
      <c r="B1117" s="1" t="s">
        <v>1149</v>
      </c>
      <c r="C1117" s="1" t="s">
        <v>156</v>
      </c>
      <c r="D1117" s="6">
        <v>45174</v>
      </c>
      <c r="E1117" s="9">
        <v>0.20069444444444445</v>
      </c>
      <c r="F1117" s="11" t="s">
        <v>14</v>
      </c>
      <c r="G1117" s="1" t="s">
        <v>111</v>
      </c>
      <c r="H1117" s="11" t="s">
        <v>34</v>
      </c>
      <c r="I1117" s="1" t="s">
        <v>29</v>
      </c>
      <c r="J1117" s="1">
        <v>184</v>
      </c>
      <c r="K1117" s="1">
        <v>13</v>
      </c>
      <c r="L1117" s="1" t="s">
        <v>25</v>
      </c>
      <c r="M1117" s="1" t="s">
        <v>43</v>
      </c>
      <c r="N1117" s="1" t="s">
        <v>36</v>
      </c>
      <c r="O1117" s="1" t="s">
        <v>41</v>
      </c>
      <c r="P1117" s="6">
        <v>45170</v>
      </c>
      <c r="Q1117" s="10">
        <v>0.35416666666666669</v>
      </c>
    </row>
    <row r="1118" spans="1:17" x14ac:dyDescent="0.35">
      <c r="A1118" s="1">
        <v>2117</v>
      </c>
      <c r="B1118" s="1" t="s">
        <v>339</v>
      </c>
      <c r="C1118" s="1" t="s">
        <v>154</v>
      </c>
      <c r="D1118" s="6">
        <v>45173</v>
      </c>
      <c r="E1118" s="9">
        <v>0.13194444444444445</v>
      </c>
      <c r="F1118" s="11" t="s">
        <v>14</v>
      </c>
      <c r="G1118" s="1" t="s">
        <v>122</v>
      </c>
      <c r="H1118" s="11" t="s">
        <v>16</v>
      </c>
      <c r="I1118" s="1" t="s">
        <v>24</v>
      </c>
      <c r="J1118" s="1">
        <v>184</v>
      </c>
      <c r="K1118" s="1">
        <v>18</v>
      </c>
      <c r="L1118" s="1" t="s">
        <v>18</v>
      </c>
      <c r="M1118" s="1" t="s">
        <v>26</v>
      </c>
      <c r="N1118" s="1" t="s">
        <v>36</v>
      </c>
      <c r="O1118" s="1" t="s">
        <v>21</v>
      </c>
      <c r="P1118" s="6">
        <v>45170</v>
      </c>
      <c r="Q1118" s="10">
        <v>0.49652777777777779</v>
      </c>
    </row>
    <row r="1119" spans="1:17" x14ac:dyDescent="0.35">
      <c r="A1119" s="1">
        <v>2118</v>
      </c>
      <c r="B1119" s="1" t="s">
        <v>1150</v>
      </c>
      <c r="C1119" s="1" t="s">
        <v>167</v>
      </c>
      <c r="D1119" s="6">
        <v>45174</v>
      </c>
      <c r="E1119" s="9">
        <v>0.34236111111111112</v>
      </c>
      <c r="F1119" s="11" t="s">
        <v>14</v>
      </c>
      <c r="G1119" s="1" t="s">
        <v>66</v>
      </c>
      <c r="H1119" s="11" t="s">
        <v>34</v>
      </c>
      <c r="I1119" s="1" t="s">
        <v>47</v>
      </c>
      <c r="J1119" s="1">
        <v>134</v>
      </c>
      <c r="K1119" s="1">
        <v>14</v>
      </c>
      <c r="L1119" s="1" t="s">
        <v>18</v>
      </c>
      <c r="M1119" s="1" t="s">
        <v>32</v>
      </c>
      <c r="N1119" s="1" t="s">
        <v>36</v>
      </c>
      <c r="O1119" s="1" t="s">
        <v>37</v>
      </c>
      <c r="P1119" s="6">
        <v>45170</v>
      </c>
      <c r="Q1119" s="10">
        <v>0.17569444444444443</v>
      </c>
    </row>
    <row r="1120" spans="1:17" x14ac:dyDescent="0.35">
      <c r="A1120" s="1">
        <v>2119</v>
      </c>
      <c r="B1120" s="1" t="s">
        <v>1151</v>
      </c>
      <c r="C1120" s="1" t="s">
        <v>150</v>
      </c>
      <c r="D1120" s="6">
        <v>45172</v>
      </c>
      <c r="E1120" s="9">
        <v>0.41805555555555557</v>
      </c>
      <c r="F1120" s="11" t="s">
        <v>38</v>
      </c>
      <c r="G1120" s="1" t="s">
        <v>64</v>
      </c>
      <c r="H1120" s="11" t="s">
        <v>23</v>
      </c>
      <c r="I1120" s="1" t="s">
        <v>35</v>
      </c>
      <c r="J1120" s="1">
        <v>235</v>
      </c>
      <c r="K1120" s="1">
        <v>22</v>
      </c>
      <c r="L1120" s="1" t="s">
        <v>25</v>
      </c>
      <c r="M1120" s="1" t="s">
        <v>40</v>
      </c>
      <c r="N1120" s="1" t="s">
        <v>27</v>
      </c>
      <c r="O1120" s="1" t="s">
        <v>21</v>
      </c>
      <c r="P1120" s="6">
        <v>45170</v>
      </c>
      <c r="Q1120" s="10">
        <v>4.3749999999999997E-2</v>
      </c>
    </row>
    <row r="1121" spans="1:17" x14ac:dyDescent="0.35">
      <c r="A1121" s="1">
        <v>2120</v>
      </c>
      <c r="B1121" s="1" t="s">
        <v>1152</v>
      </c>
      <c r="C1121" s="1" t="s">
        <v>150</v>
      </c>
      <c r="D1121" s="6">
        <v>45177</v>
      </c>
      <c r="E1121" s="9">
        <v>0.17916666666666667</v>
      </c>
      <c r="F1121" s="11" t="s">
        <v>14</v>
      </c>
      <c r="G1121" s="1" t="s">
        <v>88</v>
      </c>
      <c r="H1121" s="11" t="s">
        <v>16</v>
      </c>
      <c r="I1121" s="1" t="s">
        <v>47</v>
      </c>
      <c r="J1121" s="1">
        <v>167</v>
      </c>
      <c r="K1121" s="1">
        <v>4</v>
      </c>
      <c r="L1121" s="1" t="s">
        <v>30</v>
      </c>
      <c r="M1121" s="1" t="s">
        <v>26</v>
      </c>
      <c r="N1121" s="1" t="s">
        <v>20</v>
      </c>
      <c r="O1121" s="1" t="s">
        <v>37</v>
      </c>
      <c r="P1121" s="6">
        <v>45170</v>
      </c>
      <c r="Q1121" s="10">
        <v>0.46111111111111114</v>
      </c>
    </row>
    <row r="1122" spans="1:17" x14ac:dyDescent="0.35">
      <c r="A1122" s="1">
        <v>2121</v>
      </c>
      <c r="B1122" s="1" t="s">
        <v>1153</v>
      </c>
      <c r="C1122" s="1" t="s">
        <v>167</v>
      </c>
      <c r="D1122" s="6">
        <v>45170</v>
      </c>
      <c r="E1122" s="9">
        <v>0.41041666666666665</v>
      </c>
      <c r="F1122" s="11" t="s">
        <v>14</v>
      </c>
      <c r="G1122" s="1" t="s">
        <v>68</v>
      </c>
      <c r="H1122" s="11" t="s">
        <v>23</v>
      </c>
      <c r="I1122" s="1" t="s">
        <v>29</v>
      </c>
      <c r="J1122" s="1">
        <v>161</v>
      </c>
      <c r="K1122" s="1">
        <v>21</v>
      </c>
      <c r="L1122" s="1" t="s">
        <v>18</v>
      </c>
      <c r="M1122" s="1" t="s">
        <v>32</v>
      </c>
      <c r="N1122" s="1" t="s">
        <v>20</v>
      </c>
      <c r="O1122" s="1" t="s">
        <v>21</v>
      </c>
      <c r="P1122" s="6">
        <v>45170</v>
      </c>
      <c r="Q1122" s="10">
        <v>0.50624999999999998</v>
      </c>
    </row>
    <row r="1123" spans="1:17" x14ac:dyDescent="0.35">
      <c r="A1123" s="1">
        <v>2122</v>
      </c>
      <c r="B1123" s="1" t="s">
        <v>1154</v>
      </c>
      <c r="C1123" s="1" t="s">
        <v>156</v>
      </c>
      <c r="D1123" s="6">
        <v>45172</v>
      </c>
      <c r="E1123" s="9">
        <v>0.39513888888888887</v>
      </c>
      <c r="F1123" s="11" t="s">
        <v>38</v>
      </c>
      <c r="G1123" s="1" t="s">
        <v>136</v>
      </c>
      <c r="H1123" s="11" t="s">
        <v>16</v>
      </c>
      <c r="I1123" s="1" t="s">
        <v>35</v>
      </c>
      <c r="J1123" s="1">
        <v>74</v>
      </c>
      <c r="K1123" s="1">
        <v>19</v>
      </c>
      <c r="L1123" s="1" t="s">
        <v>30</v>
      </c>
      <c r="M1123" s="1" t="s">
        <v>43</v>
      </c>
      <c r="N1123" s="1" t="s">
        <v>20</v>
      </c>
      <c r="O1123" s="1" t="s">
        <v>41</v>
      </c>
      <c r="P1123" s="6">
        <v>45170</v>
      </c>
      <c r="Q1123" s="10">
        <v>0.44930555555555557</v>
      </c>
    </row>
    <row r="1124" spans="1:17" x14ac:dyDescent="0.35">
      <c r="A1124" s="1">
        <v>2123</v>
      </c>
      <c r="B1124" s="1" t="s">
        <v>1155</v>
      </c>
      <c r="C1124" s="1" t="s">
        <v>150</v>
      </c>
      <c r="D1124" s="6">
        <v>45172</v>
      </c>
      <c r="E1124" s="9">
        <v>0.44583333333333336</v>
      </c>
      <c r="F1124" s="11" t="s">
        <v>14</v>
      </c>
      <c r="G1124" s="1" t="s">
        <v>81</v>
      </c>
      <c r="H1124" s="11" t="s">
        <v>16</v>
      </c>
      <c r="I1124" s="1" t="s">
        <v>47</v>
      </c>
      <c r="J1124" s="1">
        <v>117</v>
      </c>
      <c r="K1124" s="1">
        <v>6</v>
      </c>
      <c r="L1124" s="1" t="s">
        <v>30</v>
      </c>
      <c r="M1124" s="1" t="s">
        <v>43</v>
      </c>
      <c r="N1124" s="1" t="s">
        <v>20</v>
      </c>
      <c r="O1124" s="1" t="s">
        <v>37</v>
      </c>
      <c r="P1124" s="6">
        <v>45170</v>
      </c>
      <c r="Q1124" s="10">
        <v>0.51666666666666672</v>
      </c>
    </row>
    <row r="1125" spans="1:17" x14ac:dyDescent="0.35">
      <c r="A1125" s="1">
        <v>2124</v>
      </c>
      <c r="B1125" s="1" t="s">
        <v>715</v>
      </c>
      <c r="C1125" s="1" t="s">
        <v>156</v>
      </c>
      <c r="D1125" s="6">
        <v>45175</v>
      </c>
      <c r="E1125" s="9">
        <v>0.50208333333333333</v>
      </c>
      <c r="F1125" s="11" t="s">
        <v>14</v>
      </c>
      <c r="G1125" s="1" t="s">
        <v>101</v>
      </c>
      <c r="H1125" s="11" t="s">
        <v>23</v>
      </c>
      <c r="I1125" s="1" t="s">
        <v>35</v>
      </c>
      <c r="J1125" s="1">
        <v>111</v>
      </c>
      <c r="K1125" s="1">
        <v>15</v>
      </c>
      <c r="L1125" s="1" t="s">
        <v>30</v>
      </c>
      <c r="M1125" s="1" t="s">
        <v>32</v>
      </c>
      <c r="N1125" s="1" t="s">
        <v>36</v>
      </c>
      <c r="O1125" s="1" t="s">
        <v>37</v>
      </c>
      <c r="P1125" s="6">
        <v>45170</v>
      </c>
      <c r="Q1125" s="10">
        <v>0.12222222222222222</v>
      </c>
    </row>
    <row r="1126" spans="1:17" x14ac:dyDescent="0.35">
      <c r="A1126" s="1">
        <v>2125</v>
      </c>
      <c r="B1126" s="1" t="s">
        <v>1156</v>
      </c>
      <c r="C1126" s="1" t="s">
        <v>154</v>
      </c>
      <c r="D1126" s="6">
        <v>45176</v>
      </c>
      <c r="E1126" s="9">
        <v>0.3527777777777778</v>
      </c>
      <c r="F1126" s="11" t="s">
        <v>38</v>
      </c>
      <c r="G1126" s="1" t="s">
        <v>74</v>
      </c>
      <c r="H1126" s="11" t="s">
        <v>16</v>
      </c>
      <c r="I1126" s="1" t="s">
        <v>24</v>
      </c>
      <c r="J1126" s="1">
        <v>154</v>
      </c>
      <c r="K1126" s="1">
        <v>13</v>
      </c>
      <c r="L1126" s="1" t="s">
        <v>30</v>
      </c>
      <c r="M1126" s="1" t="s">
        <v>19</v>
      </c>
      <c r="N1126" s="1" t="s">
        <v>36</v>
      </c>
      <c r="O1126" s="1" t="s">
        <v>37</v>
      </c>
      <c r="P1126" s="6">
        <v>45170</v>
      </c>
      <c r="Q1126" s="10">
        <v>0.1423611111111111</v>
      </c>
    </row>
    <row r="1127" spans="1:17" x14ac:dyDescent="0.35">
      <c r="A1127" s="1">
        <v>2126</v>
      </c>
      <c r="B1127" s="1" t="s">
        <v>1157</v>
      </c>
      <c r="C1127" s="1" t="s">
        <v>154</v>
      </c>
      <c r="D1127" s="6">
        <v>45177</v>
      </c>
      <c r="E1127" s="9">
        <v>0.52916666666666667</v>
      </c>
      <c r="F1127" s="11" t="s">
        <v>14</v>
      </c>
      <c r="G1127" s="1" t="s">
        <v>59</v>
      </c>
      <c r="H1127" s="11" t="s">
        <v>23</v>
      </c>
      <c r="I1127" s="1" t="s">
        <v>35</v>
      </c>
      <c r="J1127" s="1">
        <v>230</v>
      </c>
      <c r="K1127" s="1">
        <v>12</v>
      </c>
      <c r="L1127" s="1" t="s">
        <v>25</v>
      </c>
      <c r="M1127" s="1" t="s">
        <v>19</v>
      </c>
      <c r="N1127" s="1" t="s">
        <v>27</v>
      </c>
      <c r="O1127" s="1" t="s">
        <v>41</v>
      </c>
      <c r="P1127" s="6">
        <v>45170</v>
      </c>
      <c r="Q1127" s="10">
        <v>0.50416666666666665</v>
      </c>
    </row>
    <row r="1128" spans="1:17" x14ac:dyDescent="0.35">
      <c r="A1128" s="1">
        <v>2127</v>
      </c>
      <c r="B1128" s="1" t="s">
        <v>1158</v>
      </c>
      <c r="C1128" s="1" t="s">
        <v>167</v>
      </c>
      <c r="D1128" s="6">
        <v>45177</v>
      </c>
      <c r="E1128" s="9">
        <v>0.41180555555555554</v>
      </c>
      <c r="F1128" s="11" t="s">
        <v>38</v>
      </c>
      <c r="G1128" s="1" t="s">
        <v>67</v>
      </c>
      <c r="H1128" s="11" t="s">
        <v>34</v>
      </c>
      <c r="I1128" s="1" t="s">
        <v>35</v>
      </c>
      <c r="J1128" s="1">
        <v>206</v>
      </c>
      <c r="K1128" s="1">
        <v>13</v>
      </c>
      <c r="L1128" s="1" t="s">
        <v>25</v>
      </c>
      <c r="M1128" s="1" t="s">
        <v>32</v>
      </c>
      <c r="N1128" s="1" t="s">
        <v>36</v>
      </c>
      <c r="O1128" s="1" t="s">
        <v>37</v>
      </c>
      <c r="P1128" s="6">
        <v>45170</v>
      </c>
      <c r="Q1128" s="10">
        <v>0.49305555555555558</v>
      </c>
    </row>
    <row r="1129" spans="1:17" x14ac:dyDescent="0.35">
      <c r="A1129" s="1">
        <v>2128</v>
      </c>
      <c r="B1129" s="1" t="s">
        <v>1159</v>
      </c>
      <c r="C1129" s="1" t="s">
        <v>159</v>
      </c>
      <c r="D1129" s="6">
        <v>45174</v>
      </c>
      <c r="E1129" s="9">
        <v>0.1388888888888889</v>
      </c>
      <c r="F1129" s="11" t="s">
        <v>38</v>
      </c>
      <c r="G1129" s="1" t="s">
        <v>118</v>
      </c>
      <c r="H1129" s="11" t="s">
        <v>16</v>
      </c>
      <c r="I1129" s="1" t="s">
        <v>47</v>
      </c>
      <c r="J1129" s="1">
        <v>141</v>
      </c>
      <c r="K1129" s="1">
        <v>24</v>
      </c>
      <c r="L1129" s="1" t="s">
        <v>30</v>
      </c>
      <c r="M1129" s="1" t="s">
        <v>26</v>
      </c>
      <c r="N1129" s="1" t="s">
        <v>20</v>
      </c>
      <c r="O1129" s="1" t="s">
        <v>21</v>
      </c>
      <c r="P1129" s="6">
        <v>45170</v>
      </c>
      <c r="Q1129" s="10">
        <v>0.19375000000000001</v>
      </c>
    </row>
    <row r="1130" spans="1:17" x14ac:dyDescent="0.35">
      <c r="A1130" s="1">
        <v>2129</v>
      </c>
      <c r="B1130" s="1" t="s">
        <v>1160</v>
      </c>
      <c r="C1130" s="1" t="s">
        <v>167</v>
      </c>
      <c r="D1130" s="6">
        <v>45172</v>
      </c>
      <c r="E1130" s="9">
        <v>8.7499999999999994E-2</v>
      </c>
      <c r="F1130" s="11" t="s">
        <v>38</v>
      </c>
      <c r="G1130" s="1" t="s">
        <v>49</v>
      </c>
      <c r="H1130" s="11" t="s">
        <v>34</v>
      </c>
      <c r="I1130" s="1" t="s">
        <v>29</v>
      </c>
      <c r="J1130" s="1">
        <v>224</v>
      </c>
      <c r="K1130" s="1">
        <v>27</v>
      </c>
      <c r="L1130" s="1" t="s">
        <v>30</v>
      </c>
      <c r="M1130" s="1" t="s">
        <v>40</v>
      </c>
      <c r="N1130" s="1" t="s">
        <v>20</v>
      </c>
      <c r="O1130" s="1" t="s">
        <v>21</v>
      </c>
      <c r="P1130" s="6">
        <v>45170</v>
      </c>
      <c r="Q1130" s="10">
        <v>0.34097222222222223</v>
      </c>
    </row>
    <row r="1131" spans="1:17" x14ac:dyDescent="0.35">
      <c r="A1131" s="1">
        <v>2130</v>
      </c>
      <c r="B1131" s="1" t="s">
        <v>1161</v>
      </c>
      <c r="C1131" s="1" t="s">
        <v>154</v>
      </c>
      <c r="D1131" s="6">
        <v>45176</v>
      </c>
      <c r="E1131" s="9">
        <v>0.50208333333333333</v>
      </c>
      <c r="F1131" s="11" t="s">
        <v>38</v>
      </c>
      <c r="G1131" s="1" t="s">
        <v>120</v>
      </c>
      <c r="H1131" s="11" t="s">
        <v>34</v>
      </c>
      <c r="I1131" s="1" t="s">
        <v>35</v>
      </c>
      <c r="J1131" s="1">
        <v>167</v>
      </c>
      <c r="K1131" s="1">
        <v>22</v>
      </c>
      <c r="L1131" s="1" t="s">
        <v>30</v>
      </c>
      <c r="M1131" s="1" t="s">
        <v>26</v>
      </c>
      <c r="N1131" s="1" t="s">
        <v>20</v>
      </c>
      <c r="O1131" s="1" t="s">
        <v>41</v>
      </c>
      <c r="P1131" s="6">
        <v>45170</v>
      </c>
      <c r="Q1131" s="10">
        <v>0.49027777777777776</v>
      </c>
    </row>
    <row r="1132" spans="1:17" x14ac:dyDescent="0.35">
      <c r="A1132" s="1">
        <v>2131</v>
      </c>
      <c r="B1132" s="1" t="s">
        <v>1162</v>
      </c>
      <c r="C1132" s="1" t="s">
        <v>150</v>
      </c>
      <c r="D1132" s="6">
        <v>45173</v>
      </c>
      <c r="E1132" s="9">
        <v>6.9444444444444448E-2</v>
      </c>
      <c r="F1132" s="11" t="s">
        <v>38</v>
      </c>
      <c r="G1132" s="1" t="s">
        <v>49</v>
      </c>
      <c r="H1132" s="11" t="s">
        <v>23</v>
      </c>
      <c r="I1132" s="1" t="s">
        <v>17</v>
      </c>
      <c r="J1132" s="1">
        <v>188</v>
      </c>
      <c r="K1132" s="1">
        <v>15</v>
      </c>
      <c r="L1132" s="1" t="s">
        <v>18</v>
      </c>
      <c r="M1132" s="1" t="s">
        <v>40</v>
      </c>
      <c r="N1132" s="1" t="s">
        <v>20</v>
      </c>
      <c r="O1132" s="1" t="s">
        <v>41</v>
      </c>
      <c r="P1132" s="6">
        <v>45170</v>
      </c>
      <c r="Q1132" s="10">
        <v>0.45347222222222222</v>
      </c>
    </row>
    <row r="1133" spans="1:17" x14ac:dyDescent="0.35">
      <c r="A1133" s="1">
        <v>2132</v>
      </c>
      <c r="B1133" s="1" t="s">
        <v>1163</v>
      </c>
      <c r="C1133" s="1" t="s">
        <v>159</v>
      </c>
      <c r="D1133" s="6">
        <v>45177</v>
      </c>
      <c r="E1133" s="9">
        <v>0.2048611111111111</v>
      </c>
      <c r="F1133" s="11" t="s">
        <v>38</v>
      </c>
      <c r="G1133" s="1" t="s">
        <v>88</v>
      </c>
      <c r="H1133" s="11" t="s">
        <v>23</v>
      </c>
      <c r="I1133" s="1" t="s">
        <v>24</v>
      </c>
      <c r="J1133" s="1">
        <v>75</v>
      </c>
      <c r="K1133" s="1">
        <v>28</v>
      </c>
      <c r="L1133" s="1" t="s">
        <v>18</v>
      </c>
      <c r="M1133" s="1" t="s">
        <v>19</v>
      </c>
      <c r="N1133" s="1" t="s">
        <v>20</v>
      </c>
      <c r="O1133" s="1" t="s">
        <v>21</v>
      </c>
      <c r="P1133" s="6">
        <v>45170</v>
      </c>
      <c r="Q1133" s="10">
        <v>0.41180555555555554</v>
      </c>
    </row>
    <row r="1134" spans="1:17" x14ac:dyDescent="0.35">
      <c r="A1134" s="1">
        <v>2133</v>
      </c>
      <c r="B1134" s="1" t="s">
        <v>533</v>
      </c>
      <c r="C1134" s="1" t="s">
        <v>159</v>
      </c>
      <c r="D1134" s="6">
        <v>45177</v>
      </c>
      <c r="E1134" s="9">
        <v>0.4513888888888889</v>
      </c>
      <c r="F1134" s="11" t="s">
        <v>38</v>
      </c>
      <c r="G1134" s="1" t="s">
        <v>129</v>
      </c>
      <c r="H1134" s="11" t="s">
        <v>16</v>
      </c>
      <c r="I1134" s="1" t="s">
        <v>17</v>
      </c>
      <c r="J1134" s="1">
        <v>198</v>
      </c>
      <c r="K1134" s="1">
        <v>24</v>
      </c>
      <c r="L1134" s="1" t="s">
        <v>25</v>
      </c>
      <c r="M1134" s="1" t="s">
        <v>40</v>
      </c>
      <c r="N1134" s="1" t="s">
        <v>27</v>
      </c>
      <c r="O1134" s="1" t="s">
        <v>41</v>
      </c>
      <c r="P1134" s="6">
        <v>45170</v>
      </c>
      <c r="Q1134" s="10">
        <v>0.2013888888888889</v>
      </c>
    </row>
    <row r="1135" spans="1:17" x14ac:dyDescent="0.35">
      <c r="A1135" s="1">
        <v>2134</v>
      </c>
      <c r="B1135" s="1" t="s">
        <v>1164</v>
      </c>
      <c r="C1135" s="1" t="s">
        <v>154</v>
      </c>
      <c r="D1135" s="6">
        <v>45171</v>
      </c>
      <c r="E1135" s="9">
        <v>0.43125000000000002</v>
      </c>
      <c r="F1135" s="11" t="s">
        <v>38</v>
      </c>
      <c r="G1135" s="1" t="s">
        <v>57</v>
      </c>
      <c r="H1135" s="11" t="s">
        <v>23</v>
      </c>
      <c r="I1135" s="1" t="s">
        <v>29</v>
      </c>
      <c r="J1135" s="1">
        <v>64</v>
      </c>
      <c r="K1135" s="1">
        <v>18</v>
      </c>
      <c r="L1135" s="1" t="s">
        <v>30</v>
      </c>
      <c r="M1135" s="1" t="s">
        <v>32</v>
      </c>
      <c r="N1135" s="1" t="s">
        <v>36</v>
      </c>
      <c r="O1135" s="1" t="s">
        <v>41</v>
      </c>
      <c r="P1135" s="6">
        <v>45170</v>
      </c>
      <c r="Q1135" s="10">
        <v>0.52222222222222225</v>
      </c>
    </row>
    <row r="1136" spans="1:17" x14ac:dyDescent="0.35">
      <c r="A1136" s="1">
        <v>2135</v>
      </c>
      <c r="B1136" s="1" t="s">
        <v>1165</v>
      </c>
      <c r="C1136" s="1" t="s">
        <v>156</v>
      </c>
      <c r="D1136" s="6">
        <v>45175</v>
      </c>
      <c r="E1136" s="9">
        <v>0.42291666666666666</v>
      </c>
      <c r="F1136" s="11" t="s">
        <v>38</v>
      </c>
      <c r="G1136" s="1" t="s">
        <v>74</v>
      </c>
      <c r="H1136" s="11" t="s">
        <v>16</v>
      </c>
      <c r="I1136" s="1" t="s">
        <v>35</v>
      </c>
      <c r="J1136" s="1">
        <v>101</v>
      </c>
      <c r="K1136" s="1">
        <v>25</v>
      </c>
      <c r="L1136" s="1" t="s">
        <v>30</v>
      </c>
      <c r="M1136" s="1" t="s">
        <v>19</v>
      </c>
      <c r="N1136" s="1" t="s">
        <v>27</v>
      </c>
      <c r="O1136" s="1" t="s">
        <v>41</v>
      </c>
      <c r="P1136" s="6">
        <v>45170</v>
      </c>
      <c r="Q1136" s="10">
        <v>7.2222222222222215E-2</v>
      </c>
    </row>
    <row r="1137" spans="1:17" x14ac:dyDescent="0.35">
      <c r="A1137" s="1">
        <v>2136</v>
      </c>
      <c r="B1137" s="1" t="s">
        <v>1166</v>
      </c>
      <c r="C1137" s="1" t="s">
        <v>156</v>
      </c>
      <c r="D1137" s="6">
        <v>45175</v>
      </c>
      <c r="E1137" s="9">
        <v>0.36875000000000002</v>
      </c>
      <c r="F1137" s="11" t="s">
        <v>38</v>
      </c>
      <c r="G1137" s="1" t="s">
        <v>94</v>
      </c>
      <c r="H1137" s="11" t="s">
        <v>34</v>
      </c>
      <c r="I1137" s="1" t="s">
        <v>35</v>
      </c>
      <c r="J1137" s="1">
        <v>179</v>
      </c>
      <c r="K1137" s="1">
        <v>16</v>
      </c>
      <c r="L1137" s="1" t="s">
        <v>25</v>
      </c>
      <c r="M1137" s="1" t="s">
        <v>26</v>
      </c>
      <c r="N1137" s="1" t="s">
        <v>36</v>
      </c>
      <c r="O1137" s="1" t="s">
        <v>37</v>
      </c>
      <c r="P1137" s="6">
        <v>45170</v>
      </c>
      <c r="Q1137" s="10">
        <v>0.18472222222222223</v>
      </c>
    </row>
    <row r="1138" spans="1:17" x14ac:dyDescent="0.35">
      <c r="A1138" s="1">
        <v>2137</v>
      </c>
      <c r="B1138" s="1" t="s">
        <v>1167</v>
      </c>
      <c r="C1138" s="1" t="s">
        <v>156</v>
      </c>
      <c r="D1138" s="6">
        <v>45174</v>
      </c>
      <c r="E1138" s="9">
        <v>0.10069444444444445</v>
      </c>
      <c r="F1138" s="11" t="s">
        <v>38</v>
      </c>
      <c r="G1138" s="1" t="s">
        <v>117</v>
      </c>
      <c r="H1138" s="11" t="s">
        <v>23</v>
      </c>
      <c r="I1138" s="1" t="s">
        <v>24</v>
      </c>
      <c r="J1138" s="1">
        <v>137</v>
      </c>
      <c r="K1138" s="1">
        <v>0</v>
      </c>
      <c r="L1138" s="1" t="s">
        <v>18</v>
      </c>
      <c r="M1138" s="1" t="s">
        <v>19</v>
      </c>
      <c r="N1138" s="1" t="s">
        <v>27</v>
      </c>
      <c r="O1138" s="1" t="s">
        <v>37</v>
      </c>
      <c r="P1138" s="6">
        <v>45170</v>
      </c>
      <c r="Q1138" s="10">
        <v>0.51458333333333328</v>
      </c>
    </row>
    <row r="1139" spans="1:17" x14ac:dyDescent="0.35">
      <c r="A1139" s="1">
        <v>2138</v>
      </c>
      <c r="B1139" s="1" t="s">
        <v>1168</v>
      </c>
      <c r="C1139" s="1" t="s">
        <v>150</v>
      </c>
      <c r="D1139" s="6">
        <v>45172</v>
      </c>
      <c r="E1139" s="9">
        <v>0.54027777777777775</v>
      </c>
      <c r="F1139" s="11" t="s">
        <v>38</v>
      </c>
      <c r="G1139" s="1" t="s">
        <v>129</v>
      </c>
      <c r="H1139" s="11" t="s">
        <v>34</v>
      </c>
      <c r="I1139" s="1" t="s">
        <v>47</v>
      </c>
      <c r="J1139" s="1">
        <v>86</v>
      </c>
      <c r="K1139" s="1">
        <v>19</v>
      </c>
      <c r="L1139" s="1" t="s">
        <v>18</v>
      </c>
      <c r="M1139" s="1" t="s">
        <v>19</v>
      </c>
      <c r="N1139" s="1" t="s">
        <v>27</v>
      </c>
      <c r="O1139" s="1" t="s">
        <v>21</v>
      </c>
      <c r="P1139" s="6">
        <v>45170</v>
      </c>
      <c r="Q1139" s="10">
        <v>0.17986111111111111</v>
      </c>
    </row>
    <row r="1140" spans="1:17" x14ac:dyDescent="0.35">
      <c r="A1140" s="1">
        <v>2139</v>
      </c>
      <c r="B1140" s="1" t="s">
        <v>1169</v>
      </c>
      <c r="C1140" s="1" t="s">
        <v>150</v>
      </c>
      <c r="D1140" s="6">
        <v>45173</v>
      </c>
      <c r="E1140" s="9">
        <v>0.47986111111111113</v>
      </c>
      <c r="F1140" s="11" t="s">
        <v>38</v>
      </c>
      <c r="G1140" s="1" t="s">
        <v>77</v>
      </c>
      <c r="H1140" s="11" t="s">
        <v>23</v>
      </c>
      <c r="I1140" s="1" t="s">
        <v>29</v>
      </c>
      <c r="J1140" s="1">
        <v>73</v>
      </c>
      <c r="K1140" s="1">
        <v>9</v>
      </c>
      <c r="L1140" s="1" t="s">
        <v>18</v>
      </c>
      <c r="M1140" s="1" t="s">
        <v>19</v>
      </c>
      <c r="N1140" s="1" t="s">
        <v>27</v>
      </c>
      <c r="O1140" s="1" t="s">
        <v>21</v>
      </c>
      <c r="P1140" s="6">
        <v>45170</v>
      </c>
      <c r="Q1140" s="10">
        <v>0.11874999999999999</v>
      </c>
    </row>
    <row r="1141" spans="1:17" x14ac:dyDescent="0.35">
      <c r="A1141" s="1">
        <v>2140</v>
      </c>
      <c r="B1141" s="1" t="s">
        <v>1170</v>
      </c>
      <c r="C1141" s="1" t="s">
        <v>156</v>
      </c>
      <c r="D1141" s="6">
        <v>45171</v>
      </c>
      <c r="E1141" s="9">
        <v>0.4777777777777778</v>
      </c>
      <c r="F1141" s="11" t="s">
        <v>14</v>
      </c>
      <c r="G1141" s="1" t="s">
        <v>88</v>
      </c>
      <c r="H1141" s="11" t="s">
        <v>23</v>
      </c>
      <c r="I1141" s="1" t="s">
        <v>35</v>
      </c>
      <c r="J1141" s="1">
        <v>224</v>
      </c>
      <c r="K1141" s="1">
        <v>0</v>
      </c>
      <c r="L1141" s="1" t="s">
        <v>18</v>
      </c>
      <c r="M1141" s="1" t="s">
        <v>40</v>
      </c>
      <c r="N1141" s="1" t="s">
        <v>27</v>
      </c>
      <c r="O1141" s="1" t="s">
        <v>41</v>
      </c>
      <c r="P1141" s="6">
        <v>45170</v>
      </c>
      <c r="Q1141" s="10">
        <v>0.20416666666666666</v>
      </c>
    </row>
    <row r="1142" spans="1:17" x14ac:dyDescent="0.35">
      <c r="A1142" s="1">
        <v>2141</v>
      </c>
      <c r="B1142" s="1" t="s">
        <v>1171</v>
      </c>
      <c r="C1142" s="1" t="s">
        <v>159</v>
      </c>
      <c r="D1142" s="6">
        <v>45172</v>
      </c>
      <c r="E1142" s="9">
        <v>0.42083333333333334</v>
      </c>
      <c r="F1142" s="11" t="s">
        <v>38</v>
      </c>
      <c r="G1142" s="1" t="s">
        <v>85</v>
      </c>
      <c r="H1142" s="11" t="s">
        <v>23</v>
      </c>
      <c r="I1142" s="1" t="s">
        <v>17</v>
      </c>
      <c r="J1142" s="1">
        <v>232</v>
      </c>
      <c r="K1142" s="1">
        <v>10</v>
      </c>
      <c r="L1142" s="1" t="s">
        <v>18</v>
      </c>
      <c r="M1142" s="1" t="s">
        <v>40</v>
      </c>
      <c r="N1142" s="1" t="s">
        <v>36</v>
      </c>
      <c r="O1142" s="1" t="s">
        <v>41</v>
      </c>
      <c r="P1142" s="6">
        <v>45170</v>
      </c>
      <c r="Q1142" s="10">
        <v>0.21041666666666667</v>
      </c>
    </row>
    <row r="1143" spans="1:17" x14ac:dyDescent="0.35">
      <c r="A1143" s="1">
        <v>2142</v>
      </c>
      <c r="B1143" s="1" t="s">
        <v>1172</v>
      </c>
      <c r="C1143" s="1" t="s">
        <v>150</v>
      </c>
      <c r="D1143" s="6">
        <v>45170</v>
      </c>
      <c r="E1143" s="9">
        <v>0.37847222222222221</v>
      </c>
      <c r="F1143" s="11" t="s">
        <v>14</v>
      </c>
      <c r="G1143" s="1" t="s">
        <v>118</v>
      </c>
      <c r="H1143" s="11" t="s">
        <v>34</v>
      </c>
      <c r="I1143" s="1" t="s">
        <v>17</v>
      </c>
      <c r="J1143" s="1">
        <v>165</v>
      </c>
      <c r="K1143" s="1">
        <v>15</v>
      </c>
      <c r="L1143" s="1" t="s">
        <v>18</v>
      </c>
      <c r="M1143" s="1" t="s">
        <v>26</v>
      </c>
      <c r="N1143" s="1" t="s">
        <v>20</v>
      </c>
      <c r="O1143" s="1" t="s">
        <v>41</v>
      </c>
      <c r="P1143" s="6">
        <v>45170</v>
      </c>
      <c r="Q1143" s="10">
        <v>0.18958333333333333</v>
      </c>
    </row>
    <row r="1144" spans="1:17" x14ac:dyDescent="0.35">
      <c r="A1144" s="1">
        <v>2143</v>
      </c>
      <c r="B1144" s="1" t="s">
        <v>1173</v>
      </c>
      <c r="C1144" s="1" t="s">
        <v>167</v>
      </c>
      <c r="D1144" s="6">
        <v>45177</v>
      </c>
      <c r="E1144" s="9">
        <v>0.39791666666666664</v>
      </c>
      <c r="F1144" s="11" t="s">
        <v>38</v>
      </c>
      <c r="G1144" s="1" t="s">
        <v>53</v>
      </c>
      <c r="H1144" s="11" t="s">
        <v>23</v>
      </c>
      <c r="I1144" s="1" t="s">
        <v>47</v>
      </c>
      <c r="J1144" s="1">
        <v>184</v>
      </c>
      <c r="K1144" s="1">
        <v>1</v>
      </c>
      <c r="L1144" s="1" t="s">
        <v>30</v>
      </c>
      <c r="M1144" s="1" t="s">
        <v>26</v>
      </c>
      <c r="N1144" s="1" t="s">
        <v>20</v>
      </c>
      <c r="O1144" s="1" t="s">
        <v>41</v>
      </c>
      <c r="P1144" s="6">
        <v>45170</v>
      </c>
      <c r="Q1144" s="10">
        <v>0.41458333333333336</v>
      </c>
    </row>
    <row r="1145" spans="1:17" x14ac:dyDescent="0.35">
      <c r="A1145" s="1">
        <v>2144</v>
      </c>
      <c r="B1145" s="1" t="s">
        <v>369</v>
      </c>
      <c r="C1145" s="1" t="s">
        <v>156</v>
      </c>
      <c r="D1145" s="6">
        <v>45173</v>
      </c>
      <c r="E1145" s="9">
        <v>0.16805555555555557</v>
      </c>
      <c r="F1145" s="11" t="s">
        <v>38</v>
      </c>
      <c r="G1145" s="1" t="s">
        <v>109</v>
      </c>
      <c r="H1145" s="11" t="s">
        <v>34</v>
      </c>
      <c r="I1145" s="1" t="s">
        <v>24</v>
      </c>
      <c r="J1145" s="1">
        <v>142</v>
      </c>
      <c r="K1145" s="1">
        <v>25</v>
      </c>
      <c r="L1145" s="1" t="s">
        <v>25</v>
      </c>
      <c r="M1145" s="1" t="s">
        <v>19</v>
      </c>
      <c r="N1145" s="1" t="s">
        <v>36</v>
      </c>
      <c r="O1145" s="1" t="s">
        <v>41</v>
      </c>
      <c r="P1145" s="6">
        <v>45170</v>
      </c>
      <c r="Q1145" s="10">
        <v>0.12083333333333333</v>
      </c>
    </row>
    <row r="1146" spans="1:17" x14ac:dyDescent="0.35">
      <c r="A1146" s="1">
        <v>2145</v>
      </c>
      <c r="B1146" s="1" t="s">
        <v>1174</v>
      </c>
      <c r="C1146" s="1" t="s">
        <v>159</v>
      </c>
      <c r="D1146" s="6">
        <v>45176</v>
      </c>
      <c r="E1146" s="9">
        <v>7.2222222222222215E-2</v>
      </c>
      <c r="F1146" s="11" t="s">
        <v>14</v>
      </c>
      <c r="G1146" s="1" t="s">
        <v>48</v>
      </c>
      <c r="H1146" s="11" t="s">
        <v>23</v>
      </c>
      <c r="I1146" s="1" t="s">
        <v>35</v>
      </c>
      <c r="J1146" s="1">
        <v>115</v>
      </c>
      <c r="K1146" s="1">
        <v>16</v>
      </c>
      <c r="L1146" s="1" t="s">
        <v>18</v>
      </c>
      <c r="M1146" s="1" t="s">
        <v>26</v>
      </c>
      <c r="N1146" s="1" t="s">
        <v>36</v>
      </c>
      <c r="O1146" s="1" t="s">
        <v>37</v>
      </c>
      <c r="P1146" s="6">
        <v>45170</v>
      </c>
      <c r="Q1146" s="10">
        <v>9.930555555555555E-2</v>
      </c>
    </row>
    <row r="1147" spans="1:17" x14ac:dyDescent="0.35">
      <c r="A1147" s="1">
        <v>2146</v>
      </c>
      <c r="B1147" s="1" t="s">
        <v>1175</v>
      </c>
      <c r="C1147" s="1" t="s">
        <v>156</v>
      </c>
      <c r="D1147" s="6">
        <v>45171</v>
      </c>
      <c r="E1147" s="9">
        <v>0.36249999999999999</v>
      </c>
      <c r="F1147" s="11" t="s">
        <v>14</v>
      </c>
      <c r="G1147" s="1" t="s">
        <v>117</v>
      </c>
      <c r="H1147" s="11" t="s">
        <v>23</v>
      </c>
      <c r="I1147" s="1" t="s">
        <v>17</v>
      </c>
      <c r="J1147" s="1">
        <v>66</v>
      </c>
      <c r="K1147" s="1">
        <v>18</v>
      </c>
      <c r="L1147" s="1" t="s">
        <v>30</v>
      </c>
      <c r="M1147" s="1" t="s">
        <v>32</v>
      </c>
      <c r="N1147" s="1" t="s">
        <v>20</v>
      </c>
      <c r="O1147" s="1" t="s">
        <v>37</v>
      </c>
      <c r="P1147" s="6">
        <v>45170</v>
      </c>
      <c r="Q1147" s="10">
        <v>6.6666666666666666E-2</v>
      </c>
    </row>
    <row r="1148" spans="1:17" x14ac:dyDescent="0.35">
      <c r="A1148" s="1">
        <v>2147</v>
      </c>
      <c r="B1148" s="1" t="s">
        <v>752</v>
      </c>
      <c r="C1148" s="1" t="s">
        <v>159</v>
      </c>
      <c r="D1148" s="6">
        <v>45170</v>
      </c>
      <c r="E1148" s="9">
        <v>0.16250000000000001</v>
      </c>
      <c r="F1148" s="11" t="s">
        <v>14</v>
      </c>
      <c r="G1148" s="1" t="s">
        <v>78</v>
      </c>
      <c r="H1148" s="11" t="s">
        <v>34</v>
      </c>
      <c r="I1148" s="1" t="s">
        <v>29</v>
      </c>
      <c r="J1148" s="1">
        <v>204</v>
      </c>
      <c r="K1148" s="1">
        <v>29</v>
      </c>
      <c r="L1148" s="1" t="s">
        <v>25</v>
      </c>
      <c r="M1148" s="1" t="s">
        <v>19</v>
      </c>
      <c r="N1148" s="1" t="s">
        <v>20</v>
      </c>
      <c r="O1148" s="1" t="s">
        <v>21</v>
      </c>
      <c r="P1148" s="6">
        <v>45170</v>
      </c>
      <c r="Q1148" s="10">
        <v>5.8333333333333334E-2</v>
      </c>
    </row>
    <row r="1149" spans="1:17" x14ac:dyDescent="0.35">
      <c r="A1149" s="1">
        <v>2148</v>
      </c>
      <c r="B1149" s="1" t="s">
        <v>1176</v>
      </c>
      <c r="C1149" s="1" t="s">
        <v>150</v>
      </c>
      <c r="D1149" s="6">
        <v>45170</v>
      </c>
      <c r="E1149" s="9">
        <v>0.13750000000000001</v>
      </c>
      <c r="F1149" s="11" t="s">
        <v>38</v>
      </c>
      <c r="G1149" s="1" t="s">
        <v>114</v>
      </c>
      <c r="H1149" s="11" t="s">
        <v>34</v>
      </c>
      <c r="I1149" s="1" t="s">
        <v>29</v>
      </c>
      <c r="J1149" s="1">
        <v>170</v>
      </c>
      <c r="K1149" s="1">
        <v>29</v>
      </c>
      <c r="L1149" s="1" t="s">
        <v>25</v>
      </c>
      <c r="M1149" s="1" t="s">
        <v>19</v>
      </c>
      <c r="N1149" s="1" t="s">
        <v>36</v>
      </c>
      <c r="O1149" s="1" t="s">
        <v>41</v>
      </c>
      <c r="P1149" s="6">
        <v>45170</v>
      </c>
      <c r="Q1149" s="10">
        <v>0.44166666666666665</v>
      </c>
    </row>
    <row r="1150" spans="1:17" x14ac:dyDescent="0.35">
      <c r="A1150" s="1">
        <v>2149</v>
      </c>
      <c r="B1150" s="1" t="s">
        <v>1177</v>
      </c>
      <c r="C1150" s="1" t="s">
        <v>154</v>
      </c>
      <c r="D1150" s="6">
        <v>45172</v>
      </c>
      <c r="E1150" s="9">
        <v>0.48472222222222222</v>
      </c>
      <c r="F1150" s="11" t="s">
        <v>38</v>
      </c>
      <c r="G1150" s="1" t="s">
        <v>64</v>
      </c>
      <c r="H1150" s="11" t="s">
        <v>16</v>
      </c>
      <c r="I1150" s="1" t="s">
        <v>47</v>
      </c>
      <c r="J1150" s="1">
        <v>71</v>
      </c>
      <c r="K1150" s="1">
        <v>16</v>
      </c>
      <c r="L1150" s="1" t="s">
        <v>30</v>
      </c>
      <c r="M1150" s="1" t="s">
        <v>40</v>
      </c>
      <c r="N1150" s="1" t="s">
        <v>27</v>
      </c>
      <c r="O1150" s="1" t="s">
        <v>37</v>
      </c>
      <c r="P1150" s="6">
        <v>45170</v>
      </c>
      <c r="Q1150" s="10">
        <v>0.1</v>
      </c>
    </row>
    <row r="1151" spans="1:17" x14ac:dyDescent="0.35">
      <c r="A1151" s="1">
        <v>2150</v>
      </c>
      <c r="B1151" s="1" t="s">
        <v>1178</v>
      </c>
      <c r="C1151" s="1" t="s">
        <v>159</v>
      </c>
      <c r="D1151" s="6">
        <v>45174</v>
      </c>
      <c r="E1151" s="9">
        <v>4.583333333333333E-2</v>
      </c>
      <c r="F1151" s="11" t="s">
        <v>14</v>
      </c>
      <c r="G1151" s="1" t="s">
        <v>33</v>
      </c>
      <c r="H1151" s="11" t="s">
        <v>34</v>
      </c>
      <c r="I1151" s="1" t="s">
        <v>17</v>
      </c>
      <c r="J1151" s="1">
        <v>182</v>
      </c>
      <c r="K1151" s="1">
        <v>24</v>
      </c>
      <c r="L1151" s="1" t="s">
        <v>18</v>
      </c>
      <c r="M1151" s="1" t="s">
        <v>43</v>
      </c>
      <c r="N1151" s="1" t="s">
        <v>36</v>
      </c>
      <c r="O1151" s="1" t="s">
        <v>37</v>
      </c>
      <c r="P1151" s="6">
        <v>45170</v>
      </c>
      <c r="Q1151" s="10">
        <v>5.6250000000000001E-2</v>
      </c>
    </row>
    <row r="1152" spans="1:17" x14ac:dyDescent="0.35">
      <c r="A1152" s="1">
        <v>2151</v>
      </c>
      <c r="B1152" s="1" t="s">
        <v>1179</v>
      </c>
      <c r="C1152" s="1" t="s">
        <v>154</v>
      </c>
      <c r="D1152" s="6">
        <v>45175</v>
      </c>
      <c r="E1152" s="9">
        <v>4.9305555555555554E-2</v>
      </c>
      <c r="F1152" s="11" t="s">
        <v>38</v>
      </c>
      <c r="G1152" s="1" t="s">
        <v>104</v>
      </c>
      <c r="H1152" s="11" t="s">
        <v>34</v>
      </c>
      <c r="I1152" s="1" t="s">
        <v>35</v>
      </c>
      <c r="J1152" s="1">
        <v>114</v>
      </c>
      <c r="K1152" s="1">
        <v>5</v>
      </c>
      <c r="L1152" s="1" t="s">
        <v>30</v>
      </c>
      <c r="M1152" s="1" t="s">
        <v>40</v>
      </c>
      <c r="N1152" s="1" t="s">
        <v>20</v>
      </c>
      <c r="O1152" s="1" t="s">
        <v>41</v>
      </c>
      <c r="P1152" s="6">
        <v>45170</v>
      </c>
      <c r="Q1152" s="10">
        <v>0.37638888888888888</v>
      </c>
    </row>
    <row r="1153" spans="1:17" x14ac:dyDescent="0.35">
      <c r="A1153" s="1">
        <v>2152</v>
      </c>
      <c r="B1153" s="1" t="s">
        <v>1180</v>
      </c>
      <c r="C1153" s="1" t="s">
        <v>167</v>
      </c>
      <c r="D1153" s="6">
        <v>45171</v>
      </c>
      <c r="E1153" s="9">
        <v>0.39652777777777776</v>
      </c>
      <c r="F1153" s="11" t="s">
        <v>14</v>
      </c>
      <c r="G1153" s="1" t="s">
        <v>130</v>
      </c>
      <c r="H1153" s="11" t="s">
        <v>16</v>
      </c>
      <c r="I1153" s="1" t="s">
        <v>35</v>
      </c>
      <c r="J1153" s="1">
        <v>84</v>
      </c>
      <c r="K1153" s="1">
        <v>7</v>
      </c>
      <c r="L1153" s="1" t="s">
        <v>30</v>
      </c>
      <c r="M1153" s="1" t="s">
        <v>43</v>
      </c>
      <c r="N1153" s="1" t="s">
        <v>36</v>
      </c>
      <c r="O1153" s="1" t="s">
        <v>41</v>
      </c>
      <c r="P1153" s="6">
        <v>45170</v>
      </c>
      <c r="Q1153" s="10">
        <v>0.47569444444444442</v>
      </c>
    </row>
    <row r="1154" spans="1:17" x14ac:dyDescent="0.35">
      <c r="A1154" s="1">
        <v>2153</v>
      </c>
      <c r="B1154" s="1" t="s">
        <v>580</v>
      </c>
      <c r="C1154" s="1" t="s">
        <v>159</v>
      </c>
      <c r="D1154" s="6">
        <v>45172</v>
      </c>
      <c r="E1154" s="9">
        <v>0.42430555555555555</v>
      </c>
      <c r="F1154" s="11" t="s">
        <v>14</v>
      </c>
      <c r="G1154" s="1" t="s">
        <v>125</v>
      </c>
      <c r="H1154" s="11" t="s">
        <v>23</v>
      </c>
      <c r="I1154" s="1" t="s">
        <v>29</v>
      </c>
      <c r="J1154" s="1">
        <v>181</v>
      </c>
      <c r="K1154" s="1">
        <v>16</v>
      </c>
      <c r="L1154" s="1" t="s">
        <v>30</v>
      </c>
      <c r="M1154" s="1" t="s">
        <v>19</v>
      </c>
      <c r="N1154" s="1" t="s">
        <v>36</v>
      </c>
      <c r="O1154" s="1" t="s">
        <v>21</v>
      </c>
      <c r="P1154" s="6">
        <v>45170</v>
      </c>
      <c r="Q1154" s="10">
        <v>0.11319444444444444</v>
      </c>
    </row>
    <row r="1155" spans="1:17" x14ac:dyDescent="0.35">
      <c r="A1155" s="1">
        <v>2154</v>
      </c>
      <c r="B1155" s="1" t="s">
        <v>981</v>
      </c>
      <c r="C1155" s="1" t="s">
        <v>159</v>
      </c>
      <c r="D1155" s="6">
        <v>45174</v>
      </c>
      <c r="E1155" s="9">
        <v>0.14166666666666666</v>
      </c>
      <c r="F1155" s="11" t="s">
        <v>14</v>
      </c>
      <c r="G1155" s="1" t="s">
        <v>91</v>
      </c>
      <c r="H1155" s="11" t="s">
        <v>23</v>
      </c>
      <c r="I1155" s="1" t="s">
        <v>29</v>
      </c>
      <c r="J1155" s="1">
        <v>188</v>
      </c>
      <c r="K1155" s="1">
        <v>26</v>
      </c>
      <c r="L1155" s="1" t="s">
        <v>25</v>
      </c>
      <c r="M1155" s="1" t="s">
        <v>26</v>
      </c>
      <c r="N1155" s="1" t="s">
        <v>36</v>
      </c>
      <c r="O1155" s="1" t="s">
        <v>21</v>
      </c>
      <c r="P1155" s="6">
        <v>45170</v>
      </c>
      <c r="Q1155" s="10">
        <v>0.44027777777777777</v>
      </c>
    </row>
    <row r="1156" spans="1:17" x14ac:dyDescent="0.35">
      <c r="A1156" s="1">
        <v>2155</v>
      </c>
      <c r="B1156" s="1" t="s">
        <v>149</v>
      </c>
      <c r="C1156" s="1" t="s">
        <v>159</v>
      </c>
      <c r="D1156" s="6">
        <v>45177</v>
      </c>
      <c r="E1156" s="9">
        <v>0.46805555555555556</v>
      </c>
      <c r="F1156" s="11" t="s">
        <v>38</v>
      </c>
      <c r="G1156" s="1" t="s">
        <v>64</v>
      </c>
      <c r="H1156" s="11" t="s">
        <v>23</v>
      </c>
      <c r="I1156" s="1" t="s">
        <v>47</v>
      </c>
      <c r="J1156" s="1">
        <v>162</v>
      </c>
      <c r="K1156" s="1">
        <v>3</v>
      </c>
      <c r="L1156" s="1" t="s">
        <v>25</v>
      </c>
      <c r="M1156" s="1" t="s">
        <v>40</v>
      </c>
      <c r="N1156" s="1" t="s">
        <v>20</v>
      </c>
      <c r="O1156" s="1" t="s">
        <v>41</v>
      </c>
      <c r="P1156" s="6">
        <v>45170</v>
      </c>
      <c r="Q1156" s="10">
        <v>0.47638888888888886</v>
      </c>
    </row>
    <row r="1157" spans="1:17" x14ac:dyDescent="0.35">
      <c r="A1157" s="1">
        <v>2156</v>
      </c>
      <c r="B1157" s="1" t="s">
        <v>1181</v>
      </c>
      <c r="C1157" s="1" t="s">
        <v>150</v>
      </c>
      <c r="D1157" s="6">
        <v>45170</v>
      </c>
      <c r="E1157" s="9">
        <v>0.4236111111111111</v>
      </c>
      <c r="F1157" s="11" t="s">
        <v>38</v>
      </c>
      <c r="G1157" s="1" t="s">
        <v>87</v>
      </c>
      <c r="H1157" s="11" t="s">
        <v>34</v>
      </c>
      <c r="I1157" s="1" t="s">
        <v>47</v>
      </c>
      <c r="J1157" s="1">
        <v>227</v>
      </c>
      <c r="K1157" s="1">
        <v>1</v>
      </c>
      <c r="L1157" s="1" t="s">
        <v>25</v>
      </c>
      <c r="M1157" s="1" t="s">
        <v>26</v>
      </c>
      <c r="N1157" s="1" t="s">
        <v>20</v>
      </c>
      <c r="O1157" s="1" t="s">
        <v>37</v>
      </c>
      <c r="P1157" s="6">
        <v>45170</v>
      </c>
      <c r="Q1157" s="10">
        <v>0.34027777777777779</v>
      </c>
    </row>
    <row r="1158" spans="1:17" x14ac:dyDescent="0.35">
      <c r="A1158" s="1">
        <v>2157</v>
      </c>
      <c r="B1158" s="1" t="s">
        <v>1182</v>
      </c>
      <c r="C1158" s="1" t="s">
        <v>156</v>
      </c>
      <c r="D1158" s="6">
        <v>45174</v>
      </c>
      <c r="E1158" s="9">
        <v>7.9166666666666663E-2</v>
      </c>
      <c r="F1158" s="11" t="s">
        <v>38</v>
      </c>
      <c r="G1158" s="1" t="s">
        <v>39</v>
      </c>
      <c r="H1158" s="11" t="s">
        <v>34</v>
      </c>
      <c r="I1158" s="1" t="s">
        <v>47</v>
      </c>
      <c r="J1158" s="1">
        <v>131</v>
      </c>
      <c r="K1158" s="1">
        <v>27</v>
      </c>
      <c r="L1158" s="1" t="s">
        <v>30</v>
      </c>
      <c r="M1158" s="1" t="s">
        <v>40</v>
      </c>
      <c r="N1158" s="1" t="s">
        <v>36</v>
      </c>
      <c r="O1158" s="1" t="s">
        <v>37</v>
      </c>
      <c r="P1158" s="6">
        <v>45170</v>
      </c>
      <c r="Q1158" s="10">
        <v>7.1527777777777773E-2</v>
      </c>
    </row>
    <row r="1159" spans="1:17" x14ac:dyDescent="0.35">
      <c r="A1159" s="1">
        <v>2158</v>
      </c>
      <c r="B1159" s="1" t="s">
        <v>1183</v>
      </c>
      <c r="C1159" s="1" t="s">
        <v>154</v>
      </c>
      <c r="D1159" s="6">
        <v>45171</v>
      </c>
      <c r="E1159" s="9">
        <v>0.42291666666666666</v>
      </c>
      <c r="F1159" s="11" t="s">
        <v>38</v>
      </c>
      <c r="G1159" s="1" t="s">
        <v>61</v>
      </c>
      <c r="H1159" s="11" t="s">
        <v>16</v>
      </c>
      <c r="I1159" s="1" t="s">
        <v>47</v>
      </c>
      <c r="J1159" s="1">
        <v>219</v>
      </c>
      <c r="K1159" s="1">
        <v>10</v>
      </c>
      <c r="L1159" s="1" t="s">
        <v>18</v>
      </c>
      <c r="M1159" s="1" t="s">
        <v>26</v>
      </c>
      <c r="N1159" s="1" t="s">
        <v>27</v>
      </c>
      <c r="O1159" s="1" t="s">
        <v>41</v>
      </c>
      <c r="P1159" s="6">
        <v>45170</v>
      </c>
      <c r="Q1159" s="10">
        <v>0.41111111111111109</v>
      </c>
    </row>
    <row r="1160" spans="1:17" x14ac:dyDescent="0.35">
      <c r="A1160" s="1">
        <v>2159</v>
      </c>
      <c r="B1160" s="1" t="s">
        <v>1184</v>
      </c>
      <c r="C1160" s="1" t="s">
        <v>167</v>
      </c>
      <c r="D1160" s="6">
        <v>45176</v>
      </c>
      <c r="E1160" s="9">
        <v>9.0972222222222218E-2</v>
      </c>
      <c r="F1160" s="11" t="s">
        <v>38</v>
      </c>
      <c r="G1160" s="1" t="s">
        <v>83</v>
      </c>
      <c r="H1160" s="11" t="s">
        <v>34</v>
      </c>
      <c r="I1160" s="1" t="s">
        <v>29</v>
      </c>
      <c r="J1160" s="1">
        <v>139</v>
      </c>
      <c r="K1160" s="1">
        <v>26</v>
      </c>
      <c r="L1160" s="1" t="s">
        <v>18</v>
      </c>
      <c r="M1160" s="1" t="s">
        <v>43</v>
      </c>
      <c r="N1160" s="1" t="s">
        <v>20</v>
      </c>
      <c r="O1160" s="1" t="s">
        <v>37</v>
      </c>
      <c r="P1160" s="6">
        <v>45170</v>
      </c>
      <c r="Q1160" s="10">
        <v>0.22847222222222222</v>
      </c>
    </row>
    <row r="1161" spans="1:17" x14ac:dyDescent="0.35">
      <c r="A1161" s="1">
        <v>2160</v>
      </c>
      <c r="B1161" s="1" t="s">
        <v>1185</v>
      </c>
      <c r="C1161" s="1" t="s">
        <v>159</v>
      </c>
      <c r="D1161" s="6">
        <v>45174</v>
      </c>
      <c r="E1161" s="9">
        <v>7.1527777777777773E-2</v>
      </c>
      <c r="F1161" s="11" t="s">
        <v>38</v>
      </c>
      <c r="G1161" s="1" t="s">
        <v>22</v>
      </c>
      <c r="H1161" s="11" t="s">
        <v>23</v>
      </c>
      <c r="I1161" s="1" t="s">
        <v>24</v>
      </c>
      <c r="J1161" s="1">
        <v>217</v>
      </c>
      <c r="K1161" s="1">
        <v>7</v>
      </c>
      <c r="L1161" s="1" t="s">
        <v>30</v>
      </c>
      <c r="M1161" s="1" t="s">
        <v>32</v>
      </c>
      <c r="N1161" s="1" t="s">
        <v>36</v>
      </c>
      <c r="O1161" s="1" t="s">
        <v>37</v>
      </c>
      <c r="P1161" s="6">
        <v>45170</v>
      </c>
      <c r="Q1161" s="10">
        <v>0.39583333333333331</v>
      </c>
    </row>
    <row r="1162" spans="1:17" x14ac:dyDescent="0.35">
      <c r="A1162" s="1">
        <v>2161</v>
      </c>
      <c r="B1162" s="1" t="s">
        <v>1186</v>
      </c>
      <c r="C1162" s="1" t="s">
        <v>167</v>
      </c>
      <c r="D1162" s="6">
        <v>45173</v>
      </c>
      <c r="E1162" s="9">
        <v>0.12083333333333333</v>
      </c>
      <c r="F1162" s="11" t="s">
        <v>38</v>
      </c>
      <c r="G1162" s="1" t="s">
        <v>112</v>
      </c>
      <c r="H1162" s="11" t="s">
        <v>16</v>
      </c>
      <c r="I1162" s="1" t="s">
        <v>29</v>
      </c>
      <c r="J1162" s="1">
        <v>60</v>
      </c>
      <c r="K1162" s="1">
        <v>16</v>
      </c>
      <c r="L1162" s="1" t="s">
        <v>30</v>
      </c>
      <c r="M1162" s="1" t="s">
        <v>40</v>
      </c>
      <c r="N1162" s="1" t="s">
        <v>36</v>
      </c>
      <c r="O1162" s="1" t="s">
        <v>41</v>
      </c>
      <c r="P1162" s="6">
        <v>45170</v>
      </c>
      <c r="Q1162" s="10">
        <v>0.36527777777777776</v>
      </c>
    </row>
    <row r="1163" spans="1:17" x14ac:dyDescent="0.35">
      <c r="A1163" s="1">
        <v>2162</v>
      </c>
      <c r="B1163" s="1" t="s">
        <v>1187</v>
      </c>
      <c r="C1163" s="1" t="s">
        <v>159</v>
      </c>
      <c r="D1163" s="6">
        <v>45170</v>
      </c>
      <c r="E1163" s="9">
        <v>0.4909722222222222</v>
      </c>
      <c r="F1163" s="11" t="s">
        <v>14</v>
      </c>
      <c r="G1163" s="1" t="s">
        <v>98</v>
      </c>
      <c r="H1163" s="11" t="s">
        <v>23</v>
      </c>
      <c r="I1163" s="1" t="s">
        <v>29</v>
      </c>
      <c r="J1163" s="1">
        <v>118</v>
      </c>
      <c r="K1163" s="1">
        <v>11</v>
      </c>
      <c r="L1163" s="1" t="s">
        <v>25</v>
      </c>
      <c r="M1163" s="1" t="s">
        <v>32</v>
      </c>
      <c r="N1163" s="1" t="s">
        <v>20</v>
      </c>
      <c r="O1163" s="1" t="s">
        <v>41</v>
      </c>
      <c r="P1163" s="6">
        <v>45170</v>
      </c>
      <c r="Q1163" s="10">
        <v>0.21944444444444444</v>
      </c>
    </row>
    <row r="1164" spans="1:17" x14ac:dyDescent="0.35">
      <c r="A1164" s="1">
        <v>2163</v>
      </c>
      <c r="B1164" s="1" t="s">
        <v>1188</v>
      </c>
      <c r="C1164" s="1" t="s">
        <v>167</v>
      </c>
      <c r="D1164" s="6">
        <v>45173</v>
      </c>
      <c r="E1164" s="9">
        <v>0.20277777777777778</v>
      </c>
      <c r="F1164" s="11" t="s">
        <v>14</v>
      </c>
      <c r="G1164" s="1" t="s">
        <v>84</v>
      </c>
      <c r="H1164" s="11" t="s">
        <v>23</v>
      </c>
      <c r="I1164" s="1" t="s">
        <v>29</v>
      </c>
      <c r="J1164" s="1">
        <v>72</v>
      </c>
      <c r="K1164" s="1">
        <v>28</v>
      </c>
      <c r="L1164" s="1" t="s">
        <v>30</v>
      </c>
      <c r="M1164" s="1" t="s">
        <v>19</v>
      </c>
      <c r="N1164" s="1" t="s">
        <v>36</v>
      </c>
      <c r="O1164" s="1" t="s">
        <v>41</v>
      </c>
      <c r="P1164" s="6">
        <v>45170</v>
      </c>
      <c r="Q1164" s="10">
        <v>0.35694444444444445</v>
      </c>
    </row>
    <row r="1165" spans="1:17" x14ac:dyDescent="0.35">
      <c r="A1165" s="1">
        <v>2164</v>
      </c>
      <c r="B1165" s="1" t="s">
        <v>1189</v>
      </c>
      <c r="C1165" s="1" t="s">
        <v>167</v>
      </c>
      <c r="D1165" s="6">
        <v>45174</v>
      </c>
      <c r="E1165" s="9">
        <v>0.47083333333333333</v>
      </c>
      <c r="F1165" s="11" t="s">
        <v>14</v>
      </c>
      <c r="G1165" s="1" t="s">
        <v>87</v>
      </c>
      <c r="H1165" s="11" t="s">
        <v>34</v>
      </c>
      <c r="I1165" s="1" t="s">
        <v>17</v>
      </c>
      <c r="J1165" s="1">
        <v>118</v>
      </c>
      <c r="K1165" s="1">
        <v>0</v>
      </c>
      <c r="L1165" s="1" t="s">
        <v>30</v>
      </c>
      <c r="M1165" s="1" t="s">
        <v>43</v>
      </c>
      <c r="N1165" s="1" t="s">
        <v>27</v>
      </c>
      <c r="O1165" s="1" t="s">
        <v>21</v>
      </c>
      <c r="P1165" s="6">
        <v>45170</v>
      </c>
      <c r="Q1165" s="10">
        <v>0.38958333333333334</v>
      </c>
    </row>
    <row r="1166" spans="1:17" x14ac:dyDescent="0.35">
      <c r="A1166" s="1">
        <v>2165</v>
      </c>
      <c r="B1166" s="1" t="s">
        <v>1190</v>
      </c>
      <c r="C1166" s="1" t="s">
        <v>150</v>
      </c>
      <c r="D1166" s="6">
        <v>45170</v>
      </c>
      <c r="E1166" s="9">
        <v>0.51944444444444449</v>
      </c>
      <c r="F1166" s="11" t="s">
        <v>38</v>
      </c>
      <c r="G1166" s="1" t="s">
        <v>114</v>
      </c>
      <c r="H1166" s="11" t="s">
        <v>34</v>
      </c>
      <c r="I1166" s="1" t="s">
        <v>17</v>
      </c>
      <c r="J1166" s="1">
        <v>228</v>
      </c>
      <c r="K1166" s="1">
        <v>20</v>
      </c>
      <c r="L1166" s="1" t="s">
        <v>30</v>
      </c>
      <c r="M1166" s="1" t="s">
        <v>40</v>
      </c>
      <c r="N1166" s="1" t="s">
        <v>36</v>
      </c>
      <c r="O1166" s="1" t="s">
        <v>41</v>
      </c>
      <c r="P1166" s="6">
        <v>45170</v>
      </c>
      <c r="Q1166" s="10">
        <v>0.35555555555555557</v>
      </c>
    </row>
    <row r="1167" spans="1:17" x14ac:dyDescent="0.35">
      <c r="A1167" s="1">
        <v>2166</v>
      </c>
      <c r="B1167" s="1" t="s">
        <v>1191</v>
      </c>
      <c r="C1167" s="1" t="s">
        <v>150</v>
      </c>
      <c r="D1167" s="6">
        <v>45177</v>
      </c>
      <c r="E1167" s="9">
        <v>0.52222222222222225</v>
      </c>
      <c r="F1167" s="11" t="s">
        <v>14</v>
      </c>
      <c r="G1167" s="1" t="s">
        <v>106</v>
      </c>
      <c r="H1167" s="11" t="s">
        <v>34</v>
      </c>
      <c r="I1167" s="1" t="s">
        <v>17</v>
      </c>
      <c r="J1167" s="1">
        <v>212</v>
      </c>
      <c r="K1167" s="1">
        <v>9</v>
      </c>
      <c r="L1167" s="1" t="s">
        <v>18</v>
      </c>
      <c r="M1167" s="1" t="s">
        <v>19</v>
      </c>
      <c r="N1167" s="1" t="s">
        <v>36</v>
      </c>
      <c r="O1167" s="1" t="s">
        <v>41</v>
      </c>
      <c r="P1167" s="6">
        <v>45170</v>
      </c>
      <c r="Q1167" s="10">
        <v>0.40763888888888888</v>
      </c>
    </row>
    <row r="1168" spans="1:17" x14ac:dyDescent="0.35">
      <c r="A1168" s="1">
        <v>2167</v>
      </c>
      <c r="B1168" s="1" t="s">
        <v>199</v>
      </c>
      <c r="C1168" s="1" t="s">
        <v>150</v>
      </c>
      <c r="D1168" s="6">
        <v>45175</v>
      </c>
      <c r="E1168" s="9">
        <v>0.19305555555555556</v>
      </c>
      <c r="F1168" s="11" t="s">
        <v>38</v>
      </c>
      <c r="G1168" s="1" t="s">
        <v>117</v>
      </c>
      <c r="H1168" s="11" t="s">
        <v>23</v>
      </c>
      <c r="I1168" s="1" t="s">
        <v>29</v>
      </c>
      <c r="J1168" s="1">
        <v>169</v>
      </c>
      <c r="K1168" s="1">
        <v>24</v>
      </c>
      <c r="L1168" s="1" t="s">
        <v>18</v>
      </c>
      <c r="M1168" s="1" t="s">
        <v>43</v>
      </c>
      <c r="N1168" s="1" t="s">
        <v>36</v>
      </c>
      <c r="O1168" s="1" t="s">
        <v>21</v>
      </c>
      <c r="P1168" s="6">
        <v>45170</v>
      </c>
      <c r="Q1168" s="10">
        <v>0.1451388888888889</v>
      </c>
    </row>
    <row r="1169" spans="1:17" x14ac:dyDescent="0.35">
      <c r="A1169" s="1">
        <v>2168</v>
      </c>
      <c r="B1169" s="1" t="s">
        <v>503</v>
      </c>
      <c r="C1169" s="1" t="s">
        <v>154</v>
      </c>
      <c r="D1169" s="6">
        <v>45177</v>
      </c>
      <c r="E1169" s="9">
        <v>0.34513888888888888</v>
      </c>
      <c r="F1169" s="11" t="s">
        <v>14</v>
      </c>
      <c r="G1169" s="1" t="s">
        <v>133</v>
      </c>
      <c r="H1169" s="11" t="s">
        <v>16</v>
      </c>
      <c r="I1169" s="1" t="s">
        <v>35</v>
      </c>
      <c r="J1169" s="1">
        <v>138</v>
      </c>
      <c r="K1169" s="1">
        <v>19</v>
      </c>
      <c r="L1169" s="1" t="s">
        <v>18</v>
      </c>
      <c r="M1169" s="1" t="s">
        <v>26</v>
      </c>
      <c r="N1169" s="1" t="s">
        <v>27</v>
      </c>
      <c r="O1169" s="1" t="s">
        <v>21</v>
      </c>
      <c r="P1169" s="6">
        <v>45170</v>
      </c>
      <c r="Q1169" s="10">
        <v>7.4305555555555555E-2</v>
      </c>
    </row>
    <row r="1170" spans="1:17" x14ac:dyDescent="0.35">
      <c r="A1170" s="1">
        <v>2169</v>
      </c>
      <c r="B1170" s="1" t="s">
        <v>1192</v>
      </c>
      <c r="C1170" s="1" t="s">
        <v>156</v>
      </c>
      <c r="D1170" s="6">
        <v>45172</v>
      </c>
      <c r="E1170" s="9">
        <v>0.36875000000000002</v>
      </c>
      <c r="F1170" s="11" t="s">
        <v>14</v>
      </c>
      <c r="G1170" s="1" t="s">
        <v>127</v>
      </c>
      <c r="H1170" s="11" t="s">
        <v>16</v>
      </c>
      <c r="I1170" s="1" t="s">
        <v>17</v>
      </c>
      <c r="J1170" s="1">
        <v>99</v>
      </c>
      <c r="K1170" s="1">
        <v>13</v>
      </c>
      <c r="L1170" s="1" t="s">
        <v>30</v>
      </c>
      <c r="M1170" s="1" t="s">
        <v>32</v>
      </c>
      <c r="N1170" s="1" t="s">
        <v>27</v>
      </c>
      <c r="O1170" s="1" t="s">
        <v>41</v>
      </c>
      <c r="P1170" s="6">
        <v>45170</v>
      </c>
      <c r="Q1170" s="10">
        <v>0.50972222222222219</v>
      </c>
    </row>
    <row r="1171" spans="1:17" x14ac:dyDescent="0.35">
      <c r="A1171" s="1">
        <v>2170</v>
      </c>
      <c r="B1171" s="1" t="s">
        <v>1193</v>
      </c>
      <c r="C1171" s="1" t="s">
        <v>150</v>
      </c>
      <c r="D1171" s="6">
        <v>45175</v>
      </c>
      <c r="E1171" s="9">
        <v>0.37152777777777779</v>
      </c>
      <c r="F1171" s="11" t="s">
        <v>14</v>
      </c>
      <c r="G1171" s="1" t="s">
        <v>110</v>
      </c>
      <c r="H1171" s="11" t="s">
        <v>16</v>
      </c>
      <c r="I1171" s="1" t="s">
        <v>24</v>
      </c>
      <c r="J1171" s="1">
        <v>164</v>
      </c>
      <c r="K1171" s="1">
        <v>27</v>
      </c>
      <c r="L1171" s="1" t="s">
        <v>30</v>
      </c>
      <c r="M1171" s="1" t="s">
        <v>40</v>
      </c>
      <c r="N1171" s="1" t="s">
        <v>20</v>
      </c>
      <c r="O1171" s="1" t="s">
        <v>41</v>
      </c>
      <c r="P1171" s="6">
        <v>45170</v>
      </c>
      <c r="Q1171" s="10">
        <v>0.50902777777777775</v>
      </c>
    </row>
    <row r="1172" spans="1:17" x14ac:dyDescent="0.35">
      <c r="A1172" s="1">
        <v>2171</v>
      </c>
      <c r="B1172" s="1" t="s">
        <v>1194</v>
      </c>
      <c r="C1172" s="1" t="s">
        <v>167</v>
      </c>
      <c r="D1172" s="6">
        <v>45175</v>
      </c>
      <c r="E1172" s="9">
        <v>0.11736111111111111</v>
      </c>
      <c r="F1172" s="11" t="s">
        <v>14</v>
      </c>
      <c r="G1172" s="1" t="s">
        <v>85</v>
      </c>
      <c r="H1172" s="11" t="s">
        <v>23</v>
      </c>
      <c r="I1172" s="1" t="s">
        <v>47</v>
      </c>
      <c r="J1172" s="1">
        <v>82</v>
      </c>
      <c r="K1172" s="1">
        <v>13</v>
      </c>
      <c r="L1172" s="1" t="s">
        <v>18</v>
      </c>
      <c r="M1172" s="1" t="s">
        <v>43</v>
      </c>
      <c r="N1172" s="1" t="s">
        <v>27</v>
      </c>
      <c r="O1172" s="1" t="s">
        <v>41</v>
      </c>
      <c r="P1172" s="6">
        <v>45170</v>
      </c>
      <c r="Q1172" s="10">
        <v>0.40902777777777777</v>
      </c>
    </row>
    <row r="1173" spans="1:17" x14ac:dyDescent="0.35">
      <c r="A1173" s="1">
        <v>2172</v>
      </c>
      <c r="B1173" s="1" t="s">
        <v>347</v>
      </c>
      <c r="C1173" s="1" t="s">
        <v>159</v>
      </c>
      <c r="D1173" s="6">
        <v>45175</v>
      </c>
      <c r="E1173" s="9">
        <v>0.40208333333333335</v>
      </c>
      <c r="F1173" s="11" t="s">
        <v>14</v>
      </c>
      <c r="G1173" s="1" t="s">
        <v>33</v>
      </c>
      <c r="H1173" s="11" t="s">
        <v>16</v>
      </c>
      <c r="I1173" s="1" t="s">
        <v>35</v>
      </c>
      <c r="J1173" s="1">
        <v>164</v>
      </c>
      <c r="K1173" s="1">
        <v>6</v>
      </c>
      <c r="L1173" s="1" t="s">
        <v>18</v>
      </c>
      <c r="M1173" s="1" t="s">
        <v>43</v>
      </c>
      <c r="N1173" s="1" t="s">
        <v>20</v>
      </c>
      <c r="O1173" s="1" t="s">
        <v>21</v>
      </c>
      <c r="P1173" s="6">
        <v>45170</v>
      </c>
      <c r="Q1173" s="10">
        <v>0.49236111111111114</v>
      </c>
    </row>
    <row r="1174" spans="1:17" x14ac:dyDescent="0.35">
      <c r="A1174" s="1">
        <v>2173</v>
      </c>
      <c r="B1174" s="1" t="s">
        <v>1195</v>
      </c>
      <c r="C1174" s="1" t="s">
        <v>154</v>
      </c>
      <c r="D1174" s="6">
        <v>45177</v>
      </c>
      <c r="E1174" s="9">
        <v>0.49305555555555558</v>
      </c>
      <c r="F1174" s="11" t="s">
        <v>14</v>
      </c>
      <c r="G1174" s="1" t="s">
        <v>104</v>
      </c>
      <c r="H1174" s="11" t="s">
        <v>34</v>
      </c>
      <c r="I1174" s="1" t="s">
        <v>17</v>
      </c>
      <c r="J1174" s="1">
        <v>208</v>
      </c>
      <c r="K1174" s="1">
        <v>25</v>
      </c>
      <c r="L1174" s="1" t="s">
        <v>18</v>
      </c>
      <c r="M1174" s="1" t="s">
        <v>19</v>
      </c>
      <c r="N1174" s="1" t="s">
        <v>36</v>
      </c>
      <c r="O1174" s="1" t="s">
        <v>41</v>
      </c>
      <c r="P1174" s="6">
        <v>45170</v>
      </c>
      <c r="Q1174" s="10">
        <v>0.15416666666666667</v>
      </c>
    </row>
    <row r="1175" spans="1:17" x14ac:dyDescent="0.35">
      <c r="A1175" s="1">
        <v>2174</v>
      </c>
      <c r="B1175" s="1" t="s">
        <v>1196</v>
      </c>
      <c r="C1175" s="1" t="s">
        <v>150</v>
      </c>
      <c r="D1175" s="6">
        <v>45172</v>
      </c>
      <c r="E1175" s="9">
        <v>0.1361111111111111</v>
      </c>
      <c r="F1175" s="11" t="s">
        <v>38</v>
      </c>
      <c r="G1175" s="1" t="s">
        <v>92</v>
      </c>
      <c r="H1175" s="11" t="s">
        <v>16</v>
      </c>
      <c r="I1175" s="1" t="s">
        <v>35</v>
      </c>
      <c r="J1175" s="1">
        <v>89</v>
      </c>
      <c r="K1175" s="1">
        <v>18</v>
      </c>
      <c r="L1175" s="1" t="s">
        <v>30</v>
      </c>
      <c r="M1175" s="1" t="s">
        <v>19</v>
      </c>
      <c r="N1175" s="1" t="s">
        <v>20</v>
      </c>
      <c r="O1175" s="1" t="s">
        <v>37</v>
      </c>
      <c r="P1175" s="6">
        <v>45170</v>
      </c>
      <c r="Q1175" s="10">
        <v>0.17708333333333334</v>
      </c>
    </row>
    <row r="1176" spans="1:17" x14ac:dyDescent="0.35">
      <c r="A1176" s="1">
        <v>2175</v>
      </c>
      <c r="B1176" s="1" t="s">
        <v>1197</v>
      </c>
      <c r="C1176" s="1" t="s">
        <v>167</v>
      </c>
      <c r="D1176" s="6">
        <v>45173</v>
      </c>
      <c r="E1176" s="9">
        <v>0.10208333333333333</v>
      </c>
      <c r="F1176" s="11" t="s">
        <v>14</v>
      </c>
      <c r="G1176" s="1" t="s">
        <v>66</v>
      </c>
      <c r="H1176" s="11" t="s">
        <v>34</v>
      </c>
      <c r="I1176" s="1" t="s">
        <v>17</v>
      </c>
      <c r="J1176" s="1">
        <v>110</v>
      </c>
      <c r="K1176" s="1">
        <v>19</v>
      </c>
      <c r="L1176" s="1" t="s">
        <v>30</v>
      </c>
      <c r="M1176" s="1" t="s">
        <v>40</v>
      </c>
      <c r="N1176" s="1" t="s">
        <v>36</v>
      </c>
      <c r="O1176" s="1" t="s">
        <v>41</v>
      </c>
      <c r="P1176" s="6">
        <v>45170</v>
      </c>
      <c r="Q1176" s="10">
        <v>0.38819444444444445</v>
      </c>
    </row>
    <row r="1177" spans="1:17" x14ac:dyDescent="0.35">
      <c r="A1177" s="1">
        <v>2176</v>
      </c>
      <c r="B1177" s="1" t="s">
        <v>1198</v>
      </c>
      <c r="C1177" s="1" t="s">
        <v>154</v>
      </c>
      <c r="D1177" s="6">
        <v>45175</v>
      </c>
      <c r="E1177" s="9">
        <v>0.45555555555555555</v>
      </c>
      <c r="F1177" s="11" t="s">
        <v>38</v>
      </c>
      <c r="G1177" s="1" t="s">
        <v>113</v>
      </c>
      <c r="H1177" s="11" t="s">
        <v>16</v>
      </c>
      <c r="I1177" s="1" t="s">
        <v>29</v>
      </c>
      <c r="J1177" s="1">
        <v>105</v>
      </c>
      <c r="K1177" s="1">
        <v>29</v>
      </c>
      <c r="L1177" s="1" t="s">
        <v>30</v>
      </c>
      <c r="M1177" s="1" t="s">
        <v>40</v>
      </c>
      <c r="N1177" s="1" t="s">
        <v>36</v>
      </c>
      <c r="O1177" s="1" t="s">
        <v>37</v>
      </c>
      <c r="P1177" s="6">
        <v>45170</v>
      </c>
      <c r="Q1177" s="10">
        <v>0.37847222222222221</v>
      </c>
    </row>
    <row r="1178" spans="1:17" x14ac:dyDescent="0.35">
      <c r="A1178" s="1">
        <v>2177</v>
      </c>
      <c r="B1178" s="1" t="s">
        <v>1199</v>
      </c>
      <c r="C1178" s="1" t="s">
        <v>159</v>
      </c>
      <c r="D1178" s="6">
        <v>45174</v>
      </c>
      <c r="E1178" s="9">
        <v>9.3055555555555558E-2</v>
      </c>
      <c r="F1178" s="11" t="s">
        <v>14</v>
      </c>
      <c r="G1178" s="1" t="s">
        <v>55</v>
      </c>
      <c r="H1178" s="11" t="s">
        <v>16</v>
      </c>
      <c r="I1178" s="1" t="s">
        <v>47</v>
      </c>
      <c r="J1178" s="1">
        <v>107</v>
      </c>
      <c r="K1178" s="1">
        <v>28</v>
      </c>
      <c r="L1178" s="1" t="s">
        <v>18</v>
      </c>
      <c r="M1178" s="1" t="s">
        <v>32</v>
      </c>
      <c r="N1178" s="1" t="s">
        <v>20</v>
      </c>
      <c r="O1178" s="1" t="s">
        <v>21</v>
      </c>
      <c r="P1178" s="6">
        <v>45170</v>
      </c>
      <c r="Q1178" s="10">
        <v>0.14722222222222223</v>
      </c>
    </row>
    <row r="1179" spans="1:17" x14ac:dyDescent="0.35">
      <c r="A1179" s="1">
        <v>2178</v>
      </c>
      <c r="B1179" s="1" t="s">
        <v>1200</v>
      </c>
      <c r="C1179" s="1" t="s">
        <v>167</v>
      </c>
      <c r="D1179" s="6">
        <v>45177</v>
      </c>
      <c r="E1179" s="9">
        <v>0.43611111111111112</v>
      </c>
      <c r="F1179" s="11" t="s">
        <v>38</v>
      </c>
      <c r="G1179" s="1" t="s">
        <v>131</v>
      </c>
      <c r="H1179" s="11" t="s">
        <v>23</v>
      </c>
      <c r="I1179" s="1" t="s">
        <v>47</v>
      </c>
      <c r="J1179" s="1">
        <v>114</v>
      </c>
      <c r="K1179" s="1">
        <v>23</v>
      </c>
      <c r="L1179" s="1" t="s">
        <v>30</v>
      </c>
      <c r="M1179" s="1" t="s">
        <v>19</v>
      </c>
      <c r="N1179" s="1" t="s">
        <v>36</v>
      </c>
      <c r="O1179" s="1" t="s">
        <v>41</v>
      </c>
      <c r="P1179" s="6">
        <v>45170</v>
      </c>
      <c r="Q1179" s="10">
        <v>7.0833333333333331E-2</v>
      </c>
    </row>
    <row r="1180" spans="1:17" x14ac:dyDescent="0.35">
      <c r="A1180" s="1">
        <v>2179</v>
      </c>
      <c r="B1180" s="1" t="s">
        <v>1201</v>
      </c>
      <c r="C1180" s="1" t="s">
        <v>154</v>
      </c>
      <c r="D1180" s="6">
        <v>45172</v>
      </c>
      <c r="E1180" s="9">
        <v>0.1388888888888889</v>
      </c>
      <c r="F1180" s="11" t="s">
        <v>14</v>
      </c>
      <c r="G1180" s="1" t="s">
        <v>79</v>
      </c>
      <c r="H1180" s="11" t="s">
        <v>16</v>
      </c>
      <c r="I1180" s="1" t="s">
        <v>24</v>
      </c>
      <c r="J1180" s="1">
        <v>194</v>
      </c>
      <c r="K1180" s="1">
        <v>6</v>
      </c>
      <c r="L1180" s="1" t="s">
        <v>30</v>
      </c>
      <c r="M1180" s="1" t="s">
        <v>32</v>
      </c>
      <c r="N1180" s="1" t="s">
        <v>27</v>
      </c>
      <c r="O1180" s="1" t="s">
        <v>37</v>
      </c>
      <c r="P1180" s="6">
        <v>45170</v>
      </c>
      <c r="Q1180" s="10">
        <v>0.15138888888888888</v>
      </c>
    </row>
    <row r="1181" spans="1:17" x14ac:dyDescent="0.35">
      <c r="A1181" s="1">
        <v>2180</v>
      </c>
      <c r="B1181" s="1" t="s">
        <v>1202</v>
      </c>
      <c r="C1181" s="1" t="s">
        <v>159</v>
      </c>
      <c r="D1181" s="6">
        <v>45175</v>
      </c>
      <c r="E1181" s="9">
        <v>0.45694444444444443</v>
      </c>
      <c r="F1181" s="11" t="s">
        <v>38</v>
      </c>
      <c r="G1181" s="1" t="s">
        <v>114</v>
      </c>
      <c r="H1181" s="11" t="s">
        <v>16</v>
      </c>
      <c r="I1181" s="1" t="s">
        <v>35</v>
      </c>
      <c r="J1181" s="1">
        <v>105</v>
      </c>
      <c r="K1181" s="1">
        <v>13</v>
      </c>
      <c r="L1181" s="1" t="s">
        <v>30</v>
      </c>
      <c r="M1181" s="1" t="s">
        <v>19</v>
      </c>
      <c r="N1181" s="1" t="s">
        <v>20</v>
      </c>
      <c r="O1181" s="1" t="s">
        <v>21</v>
      </c>
      <c r="P1181" s="6">
        <v>45170</v>
      </c>
      <c r="Q1181" s="10">
        <v>0.16041666666666668</v>
      </c>
    </row>
    <row r="1182" spans="1:17" x14ac:dyDescent="0.35">
      <c r="A1182" s="1">
        <v>2181</v>
      </c>
      <c r="B1182" s="1" t="s">
        <v>1203</v>
      </c>
      <c r="C1182" s="1" t="s">
        <v>156</v>
      </c>
      <c r="D1182" s="6">
        <v>45176</v>
      </c>
      <c r="E1182" s="9">
        <v>0.41736111111111113</v>
      </c>
      <c r="F1182" s="11" t="s">
        <v>14</v>
      </c>
      <c r="G1182" s="1" t="s">
        <v>74</v>
      </c>
      <c r="H1182" s="11" t="s">
        <v>16</v>
      </c>
      <c r="I1182" s="1" t="s">
        <v>47</v>
      </c>
      <c r="J1182" s="1">
        <v>89</v>
      </c>
      <c r="K1182" s="1">
        <v>28</v>
      </c>
      <c r="L1182" s="1" t="s">
        <v>30</v>
      </c>
      <c r="M1182" s="1" t="s">
        <v>19</v>
      </c>
      <c r="N1182" s="1" t="s">
        <v>27</v>
      </c>
      <c r="O1182" s="1" t="s">
        <v>37</v>
      </c>
      <c r="P1182" s="6">
        <v>45170</v>
      </c>
      <c r="Q1182" s="10">
        <v>0.37777777777777777</v>
      </c>
    </row>
    <row r="1183" spans="1:17" x14ac:dyDescent="0.35">
      <c r="A1183" s="1">
        <v>2182</v>
      </c>
      <c r="B1183" s="1" t="s">
        <v>1204</v>
      </c>
      <c r="C1183" s="1" t="s">
        <v>150</v>
      </c>
      <c r="D1183" s="6">
        <v>45176</v>
      </c>
      <c r="E1183" s="9">
        <v>0.41388888888888886</v>
      </c>
      <c r="F1183" s="11" t="s">
        <v>38</v>
      </c>
      <c r="G1183" s="1" t="s">
        <v>69</v>
      </c>
      <c r="H1183" s="11" t="s">
        <v>16</v>
      </c>
      <c r="I1183" s="1" t="s">
        <v>17</v>
      </c>
      <c r="J1183" s="1">
        <v>173</v>
      </c>
      <c r="K1183" s="1">
        <v>28</v>
      </c>
      <c r="L1183" s="1" t="s">
        <v>18</v>
      </c>
      <c r="M1183" s="1" t="s">
        <v>40</v>
      </c>
      <c r="N1183" s="1" t="s">
        <v>36</v>
      </c>
      <c r="O1183" s="1" t="s">
        <v>37</v>
      </c>
      <c r="P1183" s="6">
        <v>45170</v>
      </c>
      <c r="Q1183" s="10">
        <v>0.37847222222222221</v>
      </c>
    </row>
    <row r="1184" spans="1:17" x14ac:dyDescent="0.35">
      <c r="A1184" s="1">
        <v>2183</v>
      </c>
      <c r="B1184" s="1" t="s">
        <v>1205</v>
      </c>
      <c r="C1184" s="1" t="s">
        <v>167</v>
      </c>
      <c r="D1184" s="6">
        <v>45171</v>
      </c>
      <c r="E1184" s="9">
        <v>6.5277777777777782E-2</v>
      </c>
      <c r="F1184" s="11" t="s">
        <v>14</v>
      </c>
      <c r="G1184" s="1" t="s">
        <v>110</v>
      </c>
      <c r="H1184" s="11" t="s">
        <v>23</v>
      </c>
      <c r="I1184" s="1" t="s">
        <v>17</v>
      </c>
      <c r="J1184" s="1">
        <v>72</v>
      </c>
      <c r="K1184" s="1">
        <v>4</v>
      </c>
      <c r="L1184" s="1" t="s">
        <v>18</v>
      </c>
      <c r="M1184" s="1" t="s">
        <v>19</v>
      </c>
      <c r="N1184" s="1" t="s">
        <v>36</v>
      </c>
      <c r="O1184" s="1" t="s">
        <v>37</v>
      </c>
      <c r="P1184" s="6">
        <v>45170</v>
      </c>
      <c r="Q1184" s="10">
        <v>0.2</v>
      </c>
    </row>
    <row r="1185" spans="1:17" x14ac:dyDescent="0.35">
      <c r="A1185" s="1">
        <v>2184</v>
      </c>
      <c r="B1185" s="1" t="s">
        <v>1206</v>
      </c>
      <c r="C1185" s="1" t="s">
        <v>167</v>
      </c>
      <c r="D1185" s="6">
        <v>45172</v>
      </c>
      <c r="E1185" s="9">
        <v>0.45208333333333334</v>
      </c>
      <c r="F1185" s="11" t="s">
        <v>38</v>
      </c>
      <c r="G1185" s="1" t="s">
        <v>79</v>
      </c>
      <c r="H1185" s="11" t="s">
        <v>34</v>
      </c>
      <c r="I1185" s="1" t="s">
        <v>29</v>
      </c>
      <c r="J1185" s="1">
        <v>205</v>
      </c>
      <c r="K1185" s="1">
        <v>20</v>
      </c>
      <c r="L1185" s="1" t="s">
        <v>25</v>
      </c>
      <c r="M1185" s="1" t="s">
        <v>40</v>
      </c>
      <c r="N1185" s="1" t="s">
        <v>27</v>
      </c>
      <c r="O1185" s="1" t="s">
        <v>41</v>
      </c>
      <c r="P1185" s="6">
        <v>45170</v>
      </c>
      <c r="Q1185" s="10">
        <v>0.43194444444444446</v>
      </c>
    </row>
    <row r="1186" spans="1:17" x14ac:dyDescent="0.35">
      <c r="A1186" s="1">
        <v>2185</v>
      </c>
      <c r="B1186" s="1" t="s">
        <v>1207</v>
      </c>
      <c r="C1186" s="1" t="s">
        <v>150</v>
      </c>
      <c r="D1186" s="6">
        <v>45175</v>
      </c>
      <c r="E1186" s="9">
        <v>0.36180555555555555</v>
      </c>
      <c r="F1186" s="11" t="s">
        <v>38</v>
      </c>
      <c r="G1186" s="1" t="s">
        <v>49</v>
      </c>
      <c r="H1186" s="11" t="s">
        <v>23</v>
      </c>
      <c r="I1186" s="1" t="s">
        <v>47</v>
      </c>
      <c r="J1186" s="1">
        <v>80</v>
      </c>
      <c r="K1186" s="1">
        <v>22</v>
      </c>
      <c r="L1186" s="1" t="s">
        <v>30</v>
      </c>
      <c r="M1186" s="1" t="s">
        <v>32</v>
      </c>
      <c r="N1186" s="1" t="s">
        <v>27</v>
      </c>
      <c r="O1186" s="1" t="s">
        <v>37</v>
      </c>
      <c r="P1186" s="6">
        <v>45170</v>
      </c>
      <c r="Q1186" s="10">
        <v>0.22152777777777777</v>
      </c>
    </row>
    <row r="1187" spans="1:17" x14ac:dyDescent="0.35">
      <c r="A1187" s="1">
        <v>2186</v>
      </c>
      <c r="B1187" s="1" t="s">
        <v>1208</v>
      </c>
      <c r="C1187" s="1" t="s">
        <v>150</v>
      </c>
      <c r="D1187" s="6">
        <v>45174</v>
      </c>
      <c r="E1187" s="9">
        <v>0.42291666666666666</v>
      </c>
      <c r="F1187" s="11" t="s">
        <v>14</v>
      </c>
      <c r="G1187" s="1" t="s">
        <v>91</v>
      </c>
      <c r="H1187" s="11" t="s">
        <v>34</v>
      </c>
      <c r="I1187" s="1" t="s">
        <v>47</v>
      </c>
      <c r="J1187" s="1">
        <v>105</v>
      </c>
      <c r="K1187" s="1">
        <v>14</v>
      </c>
      <c r="L1187" s="1" t="s">
        <v>25</v>
      </c>
      <c r="M1187" s="1" t="s">
        <v>40</v>
      </c>
      <c r="N1187" s="1" t="s">
        <v>20</v>
      </c>
      <c r="O1187" s="1" t="s">
        <v>37</v>
      </c>
      <c r="P1187" s="6">
        <v>45170</v>
      </c>
      <c r="Q1187" s="10">
        <v>0.50972222222222219</v>
      </c>
    </row>
    <row r="1188" spans="1:17" x14ac:dyDescent="0.35">
      <c r="A1188" s="1">
        <v>2187</v>
      </c>
      <c r="B1188" s="1" t="s">
        <v>1209</v>
      </c>
      <c r="C1188" s="1" t="s">
        <v>154</v>
      </c>
      <c r="D1188" s="6">
        <v>45175</v>
      </c>
      <c r="E1188" s="9">
        <v>0.37777777777777777</v>
      </c>
      <c r="F1188" s="11" t="s">
        <v>38</v>
      </c>
      <c r="G1188" s="1" t="s">
        <v>72</v>
      </c>
      <c r="H1188" s="11" t="s">
        <v>34</v>
      </c>
      <c r="I1188" s="1" t="s">
        <v>29</v>
      </c>
      <c r="J1188" s="1">
        <v>134</v>
      </c>
      <c r="K1188" s="1">
        <v>28</v>
      </c>
      <c r="L1188" s="1" t="s">
        <v>18</v>
      </c>
      <c r="M1188" s="1" t="s">
        <v>32</v>
      </c>
      <c r="N1188" s="1" t="s">
        <v>27</v>
      </c>
      <c r="O1188" s="1" t="s">
        <v>37</v>
      </c>
      <c r="P1188" s="6">
        <v>45170</v>
      </c>
      <c r="Q1188" s="10">
        <v>0.3972222222222222</v>
      </c>
    </row>
    <row r="1189" spans="1:17" x14ac:dyDescent="0.35">
      <c r="A1189" s="1">
        <v>2188</v>
      </c>
      <c r="B1189" s="1" t="s">
        <v>1210</v>
      </c>
      <c r="C1189" s="1" t="s">
        <v>156</v>
      </c>
      <c r="D1189" s="6">
        <v>45170</v>
      </c>
      <c r="E1189" s="9">
        <v>9.2361111111111116E-2</v>
      </c>
      <c r="F1189" s="11" t="s">
        <v>14</v>
      </c>
      <c r="G1189" s="1" t="s">
        <v>123</v>
      </c>
      <c r="H1189" s="11" t="s">
        <v>34</v>
      </c>
      <c r="I1189" s="1" t="s">
        <v>17</v>
      </c>
      <c r="J1189" s="1">
        <v>126</v>
      </c>
      <c r="K1189" s="1">
        <v>29</v>
      </c>
      <c r="L1189" s="1" t="s">
        <v>18</v>
      </c>
      <c r="M1189" s="1" t="s">
        <v>32</v>
      </c>
      <c r="N1189" s="1" t="s">
        <v>20</v>
      </c>
      <c r="O1189" s="1" t="s">
        <v>37</v>
      </c>
      <c r="P1189" s="6">
        <v>45170</v>
      </c>
      <c r="Q1189" s="10">
        <v>0.41388888888888886</v>
      </c>
    </row>
    <row r="1190" spans="1:17" x14ac:dyDescent="0.35">
      <c r="A1190" s="1">
        <v>2189</v>
      </c>
      <c r="B1190" s="1" t="s">
        <v>937</v>
      </c>
      <c r="C1190" s="1" t="s">
        <v>150</v>
      </c>
      <c r="D1190" s="6">
        <v>45175</v>
      </c>
      <c r="E1190" s="9">
        <v>0.44236111111111109</v>
      </c>
      <c r="F1190" s="11" t="s">
        <v>14</v>
      </c>
      <c r="G1190" s="1" t="s">
        <v>39</v>
      </c>
      <c r="H1190" s="11" t="s">
        <v>16</v>
      </c>
      <c r="I1190" s="1" t="s">
        <v>17</v>
      </c>
      <c r="J1190" s="1">
        <v>98</v>
      </c>
      <c r="K1190" s="1">
        <v>10</v>
      </c>
      <c r="L1190" s="1" t="s">
        <v>25</v>
      </c>
      <c r="M1190" s="1" t="s">
        <v>26</v>
      </c>
      <c r="N1190" s="1" t="s">
        <v>20</v>
      </c>
      <c r="O1190" s="1" t="s">
        <v>41</v>
      </c>
      <c r="P1190" s="6">
        <v>45170</v>
      </c>
      <c r="Q1190" s="10">
        <v>0.13750000000000001</v>
      </c>
    </row>
    <row r="1191" spans="1:17" x14ac:dyDescent="0.35">
      <c r="A1191" s="1">
        <v>2190</v>
      </c>
      <c r="B1191" s="1" t="s">
        <v>1098</v>
      </c>
      <c r="C1191" s="1" t="s">
        <v>150</v>
      </c>
      <c r="D1191" s="6">
        <v>45176</v>
      </c>
      <c r="E1191" s="9">
        <v>7.4999999999999997E-2</v>
      </c>
      <c r="F1191" s="11" t="s">
        <v>38</v>
      </c>
      <c r="G1191" s="1" t="s">
        <v>77</v>
      </c>
      <c r="H1191" s="11" t="s">
        <v>23</v>
      </c>
      <c r="I1191" s="1" t="s">
        <v>47</v>
      </c>
      <c r="J1191" s="1">
        <v>166</v>
      </c>
      <c r="K1191" s="1">
        <v>17</v>
      </c>
      <c r="L1191" s="1" t="s">
        <v>30</v>
      </c>
      <c r="M1191" s="1" t="s">
        <v>40</v>
      </c>
      <c r="N1191" s="1" t="s">
        <v>20</v>
      </c>
      <c r="O1191" s="1" t="s">
        <v>41</v>
      </c>
      <c r="P1191" s="6">
        <v>45170</v>
      </c>
      <c r="Q1191" s="10">
        <v>0.19027777777777777</v>
      </c>
    </row>
    <row r="1192" spans="1:17" x14ac:dyDescent="0.35">
      <c r="A1192" s="1">
        <v>2191</v>
      </c>
      <c r="B1192" s="1" t="s">
        <v>1211</v>
      </c>
      <c r="C1192" s="1" t="s">
        <v>167</v>
      </c>
      <c r="D1192" s="6">
        <v>45173</v>
      </c>
      <c r="E1192" s="9">
        <v>0.47708333333333336</v>
      </c>
      <c r="F1192" s="11" t="s">
        <v>38</v>
      </c>
      <c r="G1192" s="1" t="s">
        <v>61</v>
      </c>
      <c r="H1192" s="11" t="s">
        <v>23</v>
      </c>
      <c r="I1192" s="1" t="s">
        <v>24</v>
      </c>
      <c r="J1192" s="1">
        <v>162</v>
      </c>
      <c r="K1192" s="1">
        <v>0</v>
      </c>
      <c r="L1192" s="1" t="s">
        <v>25</v>
      </c>
      <c r="M1192" s="1" t="s">
        <v>32</v>
      </c>
      <c r="N1192" s="1" t="s">
        <v>27</v>
      </c>
      <c r="O1192" s="1" t="s">
        <v>21</v>
      </c>
      <c r="P1192" s="6">
        <v>45170</v>
      </c>
      <c r="Q1192" s="10">
        <v>0.42499999999999999</v>
      </c>
    </row>
    <row r="1193" spans="1:17" x14ac:dyDescent="0.35">
      <c r="A1193" s="1">
        <v>2192</v>
      </c>
      <c r="B1193" s="1" t="s">
        <v>330</v>
      </c>
      <c r="C1193" s="1" t="s">
        <v>150</v>
      </c>
      <c r="D1193" s="6">
        <v>45172</v>
      </c>
      <c r="E1193" s="9">
        <v>0.15416666666666667</v>
      </c>
      <c r="F1193" s="11" t="s">
        <v>38</v>
      </c>
      <c r="G1193" s="1" t="s">
        <v>48</v>
      </c>
      <c r="H1193" s="11" t="s">
        <v>16</v>
      </c>
      <c r="I1193" s="1" t="s">
        <v>29</v>
      </c>
      <c r="J1193" s="1">
        <v>174</v>
      </c>
      <c r="K1193" s="1">
        <v>22</v>
      </c>
      <c r="L1193" s="1" t="s">
        <v>25</v>
      </c>
      <c r="M1193" s="1" t="s">
        <v>26</v>
      </c>
      <c r="N1193" s="1" t="s">
        <v>20</v>
      </c>
      <c r="O1193" s="1" t="s">
        <v>41</v>
      </c>
      <c r="P1193" s="6">
        <v>45170</v>
      </c>
      <c r="Q1193" s="10">
        <v>0.19791666666666666</v>
      </c>
    </row>
    <row r="1194" spans="1:17" x14ac:dyDescent="0.35">
      <c r="A1194" s="1">
        <v>2193</v>
      </c>
      <c r="B1194" s="1" t="s">
        <v>1212</v>
      </c>
      <c r="C1194" s="1" t="s">
        <v>156</v>
      </c>
      <c r="D1194" s="6">
        <v>45174</v>
      </c>
      <c r="E1194" s="9">
        <v>9.0972222222222218E-2</v>
      </c>
      <c r="F1194" s="11" t="s">
        <v>38</v>
      </c>
      <c r="G1194" s="1" t="s">
        <v>126</v>
      </c>
      <c r="H1194" s="11" t="s">
        <v>16</v>
      </c>
      <c r="I1194" s="1" t="s">
        <v>29</v>
      </c>
      <c r="J1194" s="1">
        <v>155</v>
      </c>
      <c r="K1194" s="1">
        <v>1</v>
      </c>
      <c r="L1194" s="1" t="s">
        <v>18</v>
      </c>
      <c r="M1194" s="1" t="s">
        <v>19</v>
      </c>
      <c r="N1194" s="1" t="s">
        <v>20</v>
      </c>
      <c r="O1194" s="1" t="s">
        <v>41</v>
      </c>
      <c r="P1194" s="6">
        <v>45170</v>
      </c>
      <c r="Q1194" s="10">
        <v>0.11805555555555555</v>
      </c>
    </row>
    <row r="1195" spans="1:17" x14ac:dyDescent="0.35">
      <c r="A1195" s="1">
        <v>2194</v>
      </c>
      <c r="B1195" s="1" t="s">
        <v>1213</v>
      </c>
      <c r="C1195" s="1" t="s">
        <v>159</v>
      </c>
      <c r="D1195" s="6">
        <v>45176</v>
      </c>
      <c r="E1195" s="9">
        <v>0.41805555555555557</v>
      </c>
      <c r="F1195" s="11" t="s">
        <v>38</v>
      </c>
      <c r="G1195" s="1" t="s">
        <v>122</v>
      </c>
      <c r="H1195" s="11" t="s">
        <v>16</v>
      </c>
      <c r="I1195" s="1" t="s">
        <v>29</v>
      </c>
      <c r="J1195" s="1">
        <v>138</v>
      </c>
      <c r="K1195" s="1">
        <v>20</v>
      </c>
      <c r="L1195" s="1" t="s">
        <v>25</v>
      </c>
      <c r="M1195" s="1" t="s">
        <v>26</v>
      </c>
      <c r="N1195" s="1" t="s">
        <v>27</v>
      </c>
      <c r="O1195" s="1" t="s">
        <v>41</v>
      </c>
      <c r="P1195" s="6">
        <v>45170</v>
      </c>
      <c r="Q1195" s="10">
        <v>0.20416666666666666</v>
      </c>
    </row>
    <row r="1196" spans="1:17" x14ac:dyDescent="0.35">
      <c r="A1196" s="1">
        <v>2195</v>
      </c>
      <c r="B1196" s="1" t="s">
        <v>1214</v>
      </c>
      <c r="C1196" s="1" t="s">
        <v>159</v>
      </c>
      <c r="D1196" s="6">
        <v>45175</v>
      </c>
      <c r="E1196" s="9">
        <v>8.611111111111111E-2</v>
      </c>
      <c r="F1196" s="11" t="s">
        <v>14</v>
      </c>
      <c r="G1196" s="1" t="s">
        <v>112</v>
      </c>
      <c r="H1196" s="11" t="s">
        <v>23</v>
      </c>
      <c r="I1196" s="1" t="s">
        <v>24</v>
      </c>
      <c r="J1196" s="1">
        <v>135</v>
      </c>
      <c r="K1196" s="1">
        <v>12</v>
      </c>
      <c r="L1196" s="1" t="s">
        <v>30</v>
      </c>
      <c r="M1196" s="1" t="s">
        <v>40</v>
      </c>
      <c r="N1196" s="1" t="s">
        <v>27</v>
      </c>
      <c r="O1196" s="1" t="s">
        <v>21</v>
      </c>
      <c r="P1196" s="6">
        <v>45170</v>
      </c>
      <c r="Q1196" s="10">
        <v>0.48333333333333334</v>
      </c>
    </row>
    <row r="1197" spans="1:17" x14ac:dyDescent="0.35">
      <c r="A1197" s="1">
        <v>2196</v>
      </c>
      <c r="B1197" s="1" t="s">
        <v>1215</v>
      </c>
      <c r="C1197" s="1" t="s">
        <v>167</v>
      </c>
      <c r="D1197" s="6">
        <v>45170</v>
      </c>
      <c r="E1197" s="9">
        <v>0.52708333333333335</v>
      </c>
      <c r="F1197" s="11" t="s">
        <v>38</v>
      </c>
      <c r="G1197" s="1" t="s">
        <v>81</v>
      </c>
      <c r="H1197" s="11" t="s">
        <v>16</v>
      </c>
      <c r="I1197" s="1" t="s">
        <v>29</v>
      </c>
      <c r="J1197" s="1">
        <v>183</v>
      </c>
      <c r="K1197" s="1">
        <v>2</v>
      </c>
      <c r="L1197" s="1" t="s">
        <v>25</v>
      </c>
      <c r="M1197" s="1" t="s">
        <v>43</v>
      </c>
      <c r="N1197" s="1" t="s">
        <v>20</v>
      </c>
      <c r="O1197" s="1" t="s">
        <v>41</v>
      </c>
      <c r="P1197" s="6">
        <v>45170</v>
      </c>
      <c r="Q1197" s="10">
        <v>0.43402777777777779</v>
      </c>
    </row>
    <row r="1198" spans="1:17" x14ac:dyDescent="0.35">
      <c r="A1198" s="1">
        <v>2197</v>
      </c>
      <c r="B1198" s="1" t="s">
        <v>1216</v>
      </c>
      <c r="C1198" s="1" t="s">
        <v>159</v>
      </c>
      <c r="D1198" s="6">
        <v>45171</v>
      </c>
      <c r="E1198" s="9">
        <v>0.18124999999999999</v>
      </c>
      <c r="F1198" s="11" t="s">
        <v>38</v>
      </c>
      <c r="G1198" s="1" t="s">
        <v>85</v>
      </c>
      <c r="H1198" s="11" t="s">
        <v>23</v>
      </c>
      <c r="I1198" s="1" t="s">
        <v>17</v>
      </c>
      <c r="J1198" s="1">
        <v>189</v>
      </c>
      <c r="K1198" s="1">
        <v>22</v>
      </c>
      <c r="L1198" s="1" t="s">
        <v>18</v>
      </c>
      <c r="M1198" s="1" t="s">
        <v>32</v>
      </c>
      <c r="N1198" s="1" t="s">
        <v>36</v>
      </c>
      <c r="O1198" s="1" t="s">
        <v>41</v>
      </c>
      <c r="P1198" s="6">
        <v>45170</v>
      </c>
      <c r="Q1198" s="10">
        <v>0.37916666666666665</v>
      </c>
    </row>
    <row r="1199" spans="1:17" x14ac:dyDescent="0.35">
      <c r="A1199" s="1">
        <v>2198</v>
      </c>
      <c r="B1199" s="1" t="s">
        <v>1217</v>
      </c>
      <c r="C1199" s="1" t="s">
        <v>150</v>
      </c>
      <c r="D1199" s="6">
        <v>45171</v>
      </c>
      <c r="E1199" s="9">
        <v>0.46736111111111112</v>
      </c>
      <c r="F1199" s="11" t="s">
        <v>14</v>
      </c>
      <c r="G1199" s="1" t="s">
        <v>115</v>
      </c>
      <c r="H1199" s="11" t="s">
        <v>16</v>
      </c>
      <c r="I1199" s="1" t="s">
        <v>17</v>
      </c>
      <c r="J1199" s="1">
        <v>225</v>
      </c>
      <c r="K1199" s="1">
        <v>11</v>
      </c>
      <c r="L1199" s="1" t="s">
        <v>25</v>
      </c>
      <c r="M1199" s="1" t="s">
        <v>19</v>
      </c>
      <c r="N1199" s="1" t="s">
        <v>27</v>
      </c>
      <c r="O1199" s="1" t="s">
        <v>37</v>
      </c>
      <c r="P1199" s="6">
        <v>45170</v>
      </c>
      <c r="Q1199" s="10">
        <v>0.37152777777777779</v>
      </c>
    </row>
    <row r="1200" spans="1:17" x14ac:dyDescent="0.35">
      <c r="A1200" s="1">
        <v>2199</v>
      </c>
      <c r="B1200" s="1" t="s">
        <v>223</v>
      </c>
      <c r="C1200" s="1" t="s">
        <v>167</v>
      </c>
      <c r="D1200" s="6">
        <v>45170</v>
      </c>
      <c r="E1200" s="9">
        <v>0.48680555555555555</v>
      </c>
      <c r="F1200" s="11" t="s">
        <v>38</v>
      </c>
      <c r="G1200" s="1" t="s">
        <v>125</v>
      </c>
      <c r="H1200" s="11" t="s">
        <v>34</v>
      </c>
      <c r="I1200" s="1" t="s">
        <v>29</v>
      </c>
      <c r="J1200" s="1">
        <v>68</v>
      </c>
      <c r="K1200" s="1">
        <v>4</v>
      </c>
      <c r="L1200" s="1" t="s">
        <v>25</v>
      </c>
      <c r="M1200" s="1" t="s">
        <v>19</v>
      </c>
      <c r="N1200" s="1" t="s">
        <v>36</v>
      </c>
      <c r="O1200" s="1" t="s">
        <v>37</v>
      </c>
      <c r="P1200" s="6">
        <v>45170</v>
      </c>
      <c r="Q1200" s="10">
        <v>0.4826388888888889</v>
      </c>
    </row>
    <row r="1201" spans="1:17" x14ac:dyDescent="0.35">
      <c r="A1201" s="1">
        <v>2200</v>
      </c>
      <c r="B1201" s="1" t="s">
        <v>1218</v>
      </c>
      <c r="C1201" s="1" t="s">
        <v>156</v>
      </c>
      <c r="D1201" s="6">
        <v>45173</v>
      </c>
      <c r="E1201" s="9">
        <v>0.34513888888888888</v>
      </c>
      <c r="F1201" s="11" t="s">
        <v>14</v>
      </c>
      <c r="G1201" s="1" t="s">
        <v>112</v>
      </c>
      <c r="H1201" s="11" t="s">
        <v>16</v>
      </c>
      <c r="I1201" s="1" t="s">
        <v>47</v>
      </c>
      <c r="J1201" s="1">
        <v>163</v>
      </c>
      <c r="K1201" s="1">
        <v>9</v>
      </c>
      <c r="L1201" s="1" t="s">
        <v>25</v>
      </c>
      <c r="M1201" s="1" t="s">
        <v>26</v>
      </c>
      <c r="N1201" s="1" t="s">
        <v>36</v>
      </c>
      <c r="O1201" s="1" t="s">
        <v>41</v>
      </c>
      <c r="P1201" s="6">
        <v>45170</v>
      </c>
      <c r="Q1201" s="10">
        <v>4.3749999999999997E-2</v>
      </c>
    </row>
    <row r="1202" spans="1:17" x14ac:dyDescent="0.35">
      <c r="A1202" s="1">
        <v>2201</v>
      </c>
      <c r="B1202" s="1" t="s">
        <v>1219</v>
      </c>
      <c r="C1202" s="1" t="s">
        <v>154</v>
      </c>
      <c r="D1202" s="6">
        <v>45171</v>
      </c>
      <c r="E1202" s="9">
        <v>0.41944444444444445</v>
      </c>
      <c r="F1202" s="11" t="s">
        <v>38</v>
      </c>
      <c r="G1202" s="1" t="s">
        <v>136</v>
      </c>
      <c r="H1202" s="11" t="s">
        <v>34</v>
      </c>
      <c r="I1202" s="1" t="s">
        <v>47</v>
      </c>
      <c r="J1202" s="1">
        <v>234</v>
      </c>
      <c r="K1202" s="1">
        <v>3</v>
      </c>
      <c r="L1202" s="1" t="s">
        <v>18</v>
      </c>
      <c r="M1202" s="1" t="s">
        <v>32</v>
      </c>
      <c r="N1202" s="1" t="s">
        <v>20</v>
      </c>
      <c r="O1202" s="1" t="s">
        <v>41</v>
      </c>
      <c r="P1202" s="6">
        <v>45170</v>
      </c>
      <c r="Q1202" s="10">
        <v>0.19513888888888889</v>
      </c>
    </row>
    <row r="1203" spans="1:17" x14ac:dyDescent="0.35">
      <c r="A1203" s="1">
        <v>2202</v>
      </c>
      <c r="B1203" s="1" t="s">
        <v>686</v>
      </c>
      <c r="C1203" s="1" t="s">
        <v>150</v>
      </c>
      <c r="D1203" s="6">
        <v>45172</v>
      </c>
      <c r="E1203" s="9">
        <v>0.45416666666666666</v>
      </c>
      <c r="F1203" s="11" t="s">
        <v>38</v>
      </c>
      <c r="G1203" s="1" t="s">
        <v>119</v>
      </c>
      <c r="H1203" s="11" t="s">
        <v>23</v>
      </c>
      <c r="I1203" s="1" t="s">
        <v>35</v>
      </c>
      <c r="J1203" s="1">
        <v>160</v>
      </c>
      <c r="K1203" s="1">
        <v>27</v>
      </c>
      <c r="L1203" s="1" t="s">
        <v>30</v>
      </c>
      <c r="M1203" s="1" t="s">
        <v>26</v>
      </c>
      <c r="N1203" s="1" t="s">
        <v>27</v>
      </c>
      <c r="O1203" s="1" t="s">
        <v>21</v>
      </c>
      <c r="P1203" s="6">
        <v>45170</v>
      </c>
      <c r="Q1203" s="10">
        <v>7.4305555555555555E-2</v>
      </c>
    </row>
    <row r="1204" spans="1:17" x14ac:dyDescent="0.35">
      <c r="A1204" s="1">
        <v>2203</v>
      </c>
      <c r="B1204" s="1" t="s">
        <v>1220</v>
      </c>
      <c r="C1204" s="1" t="s">
        <v>156</v>
      </c>
      <c r="D1204" s="6">
        <v>45172</v>
      </c>
      <c r="E1204" s="9">
        <v>0.41180555555555554</v>
      </c>
      <c r="F1204" s="11" t="s">
        <v>14</v>
      </c>
      <c r="G1204" s="1" t="s">
        <v>64</v>
      </c>
      <c r="H1204" s="11" t="s">
        <v>16</v>
      </c>
      <c r="I1204" s="1" t="s">
        <v>29</v>
      </c>
      <c r="J1204" s="1">
        <v>105</v>
      </c>
      <c r="K1204" s="1">
        <v>21</v>
      </c>
      <c r="L1204" s="1" t="s">
        <v>30</v>
      </c>
      <c r="M1204" s="1" t="s">
        <v>26</v>
      </c>
      <c r="N1204" s="1" t="s">
        <v>36</v>
      </c>
      <c r="O1204" s="1" t="s">
        <v>41</v>
      </c>
      <c r="P1204" s="6">
        <v>45170</v>
      </c>
      <c r="Q1204" s="10">
        <v>0.16250000000000001</v>
      </c>
    </row>
    <row r="1205" spans="1:17" x14ac:dyDescent="0.35">
      <c r="A1205" s="1">
        <v>2204</v>
      </c>
      <c r="B1205" s="1" t="s">
        <v>1221</v>
      </c>
      <c r="C1205" s="1" t="s">
        <v>154</v>
      </c>
      <c r="D1205" s="6">
        <v>45174</v>
      </c>
      <c r="E1205" s="9">
        <v>0.39097222222222222</v>
      </c>
      <c r="F1205" s="11" t="s">
        <v>38</v>
      </c>
      <c r="G1205" s="1" t="s">
        <v>103</v>
      </c>
      <c r="H1205" s="11" t="s">
        <v>34</v>
      </c>
      <c r="I1205" s="1" t="s">
        <v>17</v>
      </c>
      <c r="J1205" s="1">
        <v>165</v>
      </c>
      <c r="K1205" s="1">
        <v>2</v>
      </c>
      <c r="L1205" s="1" t="s">
        <v>18</v>
      </c>
      <c r="M1205" s="1" t="s">
        <v>32</v>
      </c>
      <c r="N1205" s="1" t="s">
        <v>20</v>
      </c>
      <c r="O1205" s="1" t="s">
        <v>37</v>
      </c>
      <c r="P1205" s="6">
        <v>45170</v>
      </c>
      <c r="Q1205" s="10">
        <v>0.19305555555555556</v>
      </c>
    </row>
    <row r="1206" spans="1:17" x14ac:dyDescent="0.35">
      <c r="A1206" s="1">
        <v>2205</v>
      </c>
      <c r="B1206" s="1" t="s">
        <v>756</v>
      </c>
      <c r="C1206" s="1" t="s">
        <v>156</v>
      </c>
      <c r="D1206" s="6">
        <v>45171</v>
      </c>
      <c r="E1206" s="9">
        <v>0.19583333333333333</v>
      </c>
      <c r="F1206" s="11" t="s">
        <v>38</v>
      </c>
      <c r="G1206" s="1" t="s">
        <v>60</v>
      </c>
      <c r="H1206" s="11" t="s">
        <v>34</v>
      </c>
      <c r="I1206" s="1" t="s">
        <v>17</v>
      </c>
      <c r="J1206" s="1">
        <v>192</v>
      </c>
      <c r="K1206" s="1">
        <v>13</v>
      </c>
      <c r="L1206" s="1" t="s">
        <v>25</v>
      </c>
      <c r="M1206" s="1" t="s">
        <v>40</v>
      </c>
      <c r="N1206" s="1" t="s">
        <v>27</v>
      </c>
      <c r="O1206" s="1" t="s">
        <v>41</v>
      </c>
      <c r="P1206" s="6">
        <v>45170</v>
      </c>
      <c r="Q1206" s="10">
        <v>6.25E-2</v>
      </c>
    </row>
    <row r="1207" spans="1:17" x14ac:dyDescent="0.35">
      <c r="A1207" s="1">
        <v>2206</v>
      </c>
      <c r="B1207" s="1" t="s">
        <v>1222</v>
      </c>
      <c r="C1207" s="1" t="s">
        <v>156</v>
      </c>
      <c r="D1207" s="6">
        <v>45172</v>
      </c>
      <c r="E1207" s="9">
        <v>6.5277777777777782E-2</v>
      </c>
      <c r="F1207" s="11" t="s">
        <v>38</v>
      </c>
      <c r="G1207" s="1" t="s">
        <v>81</v>
      </c>
      <c r="H1207" s="11" t="s">
        <v>16</v>
      </c>
      <c r="I1207" s="1" t="s">
        <v>17</v>
      </c>
      <c r="J1207" s="1">
        <v>94</v>
      </c>
      <c r="K1207" s="1">
        <v>24</v>
      </c>
      <c r="L1207" s="1" t="s">
        <v>30</v>
      </c>
      <c r="M1207" s="1" t="s">
        <v>26</v>
      </c>
      <c r="N1207" s="1" t="s">
        <v>36</v>
      </c>
      <c r="O1207" s="1" t="s">
        <v>41</v>
      </c>
      <c r="P1207" s="6">
        <v>45170</v>
      </c>
      <c r="Q1207" s="10">
        <v>0.18611111111111112</v>
      </c>
    </row>
    <row r="1208" spans="1:17" x14ac:dyDescent="0.35">
      <c r="A1208" s="1">
        <v>2207</v>
      </c>
      <c r="B1208" s="1" t="s">
        <v>374</v>
      </c>
      <c r="C1208" s="1" t="s">
        <v>150</v>
      </c>
      <c r="D1208" s="6">
        <v>45176</v>
      </c>
      <c r="E1208" s="9">
        <v>0.10694444444444444</v>
      </c>
      <c r="F1208" s="11" t="s">
        <v>38</v>
      </c>
      <c r="G1208" s="1" t="s">
        <v>129</v>
      </c>
      <c r="H1208" s="11" t="s">
        <v>16</v>
      </c>
      <c r="I1208" s="1" t="s">
        <v>47</v>
      </c>
      <c r="J1208" s="1">
        <v>90</v>
      </c>
      <c r="K1208" s="1">
        <v>20</v>
      </c>
      <c r="L1208" s="1" t="s">
        <v>30</v>
      </c>
      <c r="M1208" s="1" t="s">
        <v>43</v>
      </c>
      <c r="N1208" s="1" t="s">
        <v>20</v>
      </c>
      <c r="O1208" s="1" t="s">
        <v>21</v>
      </c>
      <c r="P1208" s="6">
        <v>45170</v>
      </c>
      <c r="Q1208" s="10">
        <v>0.45069444444444445</v>
      </c>
    </row>
    <row r="1209" spans="1:17" x14ac:dyDescent="0.35">
      <c r="A1209" s="1">
        <v>2208</v>
      </c>
      <c r="B1209" s="1" t="s">
        <v>1223</v>
      </c>
      <c r="C1209" s="1" t="s">
        <v>156</v>
      </c>
      <c r="D1209" s="6">
        <v>45176</v>
      </c>
      <c r="E1209" s="9">
        <v>0.18819444444444444</v>
      </c>
      <c r="F1209" s="11" t="s">
        <v>14</v>
      </c>
      <c r="G1209" s="1" t="s">
        <v>44</v>
      </c>
      <c r="H1209" s="11" t="s">
        <v>34</v>
      </c>
      <c r="I1209" s="1" t="s">
        <v>17</v>
      </c>
      <c r="J1209" s="1">
        <v>219</v>
      </c>
      <c r="K1209" s="1">
        <v>17</v>
      </c>
      <c r="L1209" s="1" t="s">
        <v>25</v>
      </c>
      <c r="M1209" s="1" t="s">
        <v>26</v>
      </c>
      <c r="N1209" s="1" t="s">
        <v>27</v>
      </c>
      <c r="O1209" s="1" t="s">
        <v>21</v>
      </c>
      <c r="P1209" s="6">
        <v>45170</v>
      </c>
      <c r="Q1209" s="10">
        <v>0.44097222222222221</v>
      </c>
    </row>
    <row r="1210" spans="1:17" x14ac:dyDescent="0.35">
      <c r="A1210" s="1">
        <v>2209</v>
      </c>
      <c r="B1210" s="1" t="s">
        <v>1224</v>
      </c>
      <c r="C1210" s="1" t="s">
        <v>167</v>
      </c>
      <c r="D1210" s="6">
        <v>45170</v>
      </c>
      <c r="E1210" s="9">
        <v>0.5395833333333333</v>
      </c>
      <c r="F1210" s="11" t="s">
        <v>14</v>
      </c>
      <c r="G1210" s="1" t="s">
        <v>55</v>
      </c>
      <c r="H1210" s="11" t="s">
        <v>34</v>
      </c>
      <c r="I1210" s="1" t="s">
        <v>17</v>
      </c>
      <c r="J1210" s="1">
        <v>176</v>
      </c>
      <c r="K1210" s="1">
        <v>2</v>
      </c>
      <c r="L1210" s="1" t="s">
        <v>30</v>
      </c>
      <c r="M1210" s="1" t="s">
        <v>19</v>
      </c>
      <c r="N1210" s="1" t="s">
        <v>20</v>
      </c>
      <c r="O1210" s="1" t="s">
        <v>37</v>
      </c>
      <c r="P1210" s="6">
        <v>45170</v>
      </c>
      <c r="Q1210" s="10">
        <v>0.16388888888888889</v>
      </c>
    </row>
    <row r="1211" spans="1:17" x14ac:dyDescent="0.35">
      <c r="A1211" s="1">
        <v>2210</v>
      </c>
      <c r="B1211" s="1" t="s">
        <v>602</v>
      </c>
      <c r="C1211" s="1" t="s">
        <v>156</v>
      </c>
      <c r="D1211" s="6">
        <v>45171</v>
      </c>
      <c r="E1211" s="9">
        <v>0.40833333333333333</v>
      </c>
      <c r="F1211" s="11" t="s">
        <v>38</v>
      </c>
      <c r="G1211" s="1" t="s">
        <v>76</v>
      </c>
      <c r="H1211" s="11" t="s">
        <v>23</v>
      </c>
      <c r="I1211" s="1" t="s">
        <v>17</v>
      </c>
      <c r="J1211" s="1">
        <v>210</v>
      </c>
      <c r="K1211" s="1">
        <v>16</v>
      </c>
      <c r="L1211" s="1" t="s">
        <v>25</v>
      </c>
      <c r="M1211" s="1" t="s">
        <v>40</v>
      </c>
      <c r="N1211" s="1" t="s">
        <v>27</v>
      </c>
      <c r="O1211" s="1" t="s">
        <v>37</v>
      </c>
      <c r="P1211" s="6">
        <v>45170</v>
      </c>
      <c r="Q1211" s="10">
        <v>0.3659722222222222</v>
      </c>
    </row>
    <row r="1212" spans="1:17" x14ac:dyDescent="0.35">
      <c r="A1212" s="1">
        <v>2211</v>
      </c>
      <c r="B1212" s="1" t="s">
        <v>1225</v>
      </c>
      <c r="C1212" s="1" t="s">
        <v>154</v>
      </c>
      <c r="D1212" s="6">
        <v>45174</v>
      </c>
      <c r="E1212" s="9">
        <v>0.18055555555555555</v>
      </c>
      <c r="F1212" s="11" t="s">
        <v>14</v>
      </c>
      <c r="G1212" s="1" t="s">
        <v>51</v>
      </c>
      <c r="H1212" s="11" t="s">
        <v>16</v>
      </c>
      <c r="I1212" s="1" t="s">
        <v>47</v>
      </c>
      <c r="J1212" s="1">
        <v>64</v>
      </c>
      <c r="K1212" s="1">
        <v>0</v>
      </c>
      <c r="L1212" s="1" t="s">
        <v>25</v>
      </c>
      <c r="M1212" s="1" t="s">
        <v>40</v>
      </c>
      <c r="N1212" s="1" t="s">
        <v>20</v>
      </c>
      <c r="O1212" s="1" t="s">
        <v>21</v>
      </c>
      <c r="P1212" s="6">
        <v>45170</v>
      </c>
      <c r="Q1212" s="10">
        <v>0.10138888888888889</v>
      </c>
    </row>
    <row r="1213" spans="1:17" x14ac:dyDescent="0.35">
      <c r="A1213" s="1">
        <v>2212</v>
      </c>
      <c r="B1213" s="1" t="s">
        <v>1226</v>
      </c>
      <c r="C1213" s="1" t="s">
        <v>167</v>
      </c>
      <c r="D1213" s="6">
        <v>45170</v>
      </c>
      <c r="E1213" s="9">
        <v>0.19027777777777777</v>
      </c>
      <c r="F1213" s="11" t="s">
        <v>38</v>
      </c>
      <c r="G1213" s="1" t="s">
        <v>75</v>
      </c>
      <c r="H1213" s="11" t="s">
        <v>23</v>
      </c>
      <c r="I1213" s="1" t="s">
        <v>47</v>
      </c>
      <c r="J1213" s="1">
        <v>218</v>
      </c>
      <c r="K1213" s="1">
        <v>16</v>
      </c>
      <c r="L1213" s="1" t="s">
        <v>25</v>
      </c>
      <c r="M1213" s="1" t="s">
        <v>26</v>
      </c>
      <c r="N1213" s="1" t="s">
        <v>20</v>
      </c>
      <c r="O1213" s="1" t="s">
        <v>21</v>
      </c>
      <c r="P1213" s="6">
        <v>45170</v>
      </c>
      <c r="Q1213" s="10">
        <v>5.9722222222222225E-2</v>
      </c>
    </row>
    <row r="1214" spans="1:17" x14ac:dyDescent="0.35">
      <c r="A1214" s="1">
        <v>2213</v>
      </c>
      <c r="B1214" s="1" t="s">
        <v>1227</v>
      </c>
      <c r="C1214" s="1" t="s">
        <v>154</v>
      </c>
      <c r="D1214" s="6">
        <v>45174</v>
      </c>
      <c r="E1214" s="9">
        <v>9.6527777777777782E-2</v>
      </c>
      <c r="F1214" s="11" t="s">
        <v>14</v>
      </c>
      <c r="G1214" s="1" t="s">
        <v>42</v>
      </c>
      <c r="H1214" s="11" t="s">
        <v>34</v>
      </c>
      <c r="I1214" s="1" t="s">
        <v>35</v>
      </c>
      <c r="J1214" s="1">
        <v>198</v>
      </c>
      <c r="K1214" s="1">
        <v>23</v>
      </c>
      <c r="L1214" s="1" t="s">
        <v>25</v>
      </c>
      <c r="M1214" s="1" t="s">
        <v>32</v>
      </c>
      <c r="N1214" s="1" t="s">
        <v>27</v>
      </c>
      <c r="O1214" s="1" t="s">
        <v>21</v>
      </c>
      <c r="P1214" s="6">
        <v>45170</v>
      </c>
      <c r="Q1214" s="10">
        <v>0.12916666666666668</v>
      </c>
    </row>
    <row r="1215" spans="1:17" x14ac:dyDescent="0.35">
      <c r="A1215" s="1">
        <v>2214</v>
      </c>
      <c r="B1215" s="1" t="s">
        <v>1228</v>
      </c>
      <c r="C1215" s="1" t="s">
        <v>167</v>
      </c>
      <c r="D1215" s="6">
        <v>45170</v>
      </c>
      <c r="E1215" s="9">
        <v>0.45347222222222222</v>
      </c>
      <c r="F1215" s="11" t="s">
        <v>38</v>
      </c>
      <c r="G1215" s="1" t="s">
        <v>78</v>
      </c>
      <c r="H1215" s="11" t="s">
        <v>23</v>
      </c>
      <c r="I1215" s="1" t="s">
        <v>17</v>
      </c>
      <c r="J1215" s="1">
        <v>76</v>
      </c>
      <c r="K1215" s="1">
        <v>19</v>
      </c>
      <c r="L1215" s="1" t="s">
        <v>30</v>
      </c>
      <c r="M1215" s="1" t="s">
        <v>26</v>
      </c>
      <c r="N1215" s="1" t="s">
        <v>36</v>
      </c>
      <c r="O1215" s="1" t="s">
        <v>21</v>
      </c>
      <c r="P1215" s="6">
        <v>45170</v>
      </c>
      <c r="Q1215" s="10">
        <v>0.49444444444444446</v>
      </c>
    </row>
    <row r="1216" spans="1:17" x14ac:dyDescent="0.35">
      <c r="A1216" s="1">
        <v>2215</v>
      </c>
      <c r="B1216" s="1" t="s">
        <v>1229</v>
      </c>
      <c r="C1216" s="1" t="s">
        <v>159</v>
      </c>
      <c r="D1216" s="6">
        <v>45176</v>
      </c>
      <c r="E1216" s="9">
        <v>0.36805555555555558</v>
      </c>
      <c r="F1216" s="11" t="s">
        <v>38</v>
      </c>
      <c r="G1216" s="1" t="s">
        <v>80</v>
      </c>
      <c r="H1216" s="11" t="s">
        <v>23</v>
      </c>
      <c r="I1216" s="1" t="s">
        <v>29</v>
      </c>
      <c r="J1216" s="1">
        <v>148</v>
      </c>
      <c r="K1216" s="1">
        <v>20</v>
      </c>
      <c r="L1216" s="1" t="s">
        <v>30</v>
      </c>
      <c r="M1216" s="1" t="s">
        <v>40</v>
      </c>
      <c r="N1216" s="1" t="s">
        <v>36</v>
      </c>
      <c r="O1216" s="1" t="s">
        <v>37</v>
      </c>
      <c r="P1216" s="6">
        <v>45170</v>
      </c>
      <c r="Q1216" s="10">
        <v>0.46458333333333335</v>
      </c>
    </row>
    <row r="1217" spans="1:17" x14ac:dyDescent="0.35">
      <c r="A1217" s="1">
        <v>2216</v>
      </c>
      <c r="B1217" s="1" t="s">
        <v>1230</v>
      </c>
      <c r="C1217" s="1" t="s">
        <v>154</v>
      </c>
      <c r="D1217" s="6">
        <v>45177</v>
      </c>
      <c r="E1217" s="9">
        <v>0.44166666666666665</v>
      </c>
      <c r="F1217" s="11" t="s">
        <v>38</v>
      </c>
      <c r="G1217" s="1" t="s">
        <v>128</v>
      </c>
      <c r="H1217" s="11" t="s">
        <v>34</v>
      </c>
      <c r="I1217" s="1" t="s">
        <v>29</v>
      </c>
      <c r="J1217" s="1">
        <v>161</v>
      </c>
      <c r="K1217" s="1">
        <v>3</v>
      </c>
      <c r="L1217" s="1" t="s">
        <v>25</v>
      </c>
      <c r="M1217" s="1" t="s">
        <v>40</v>
      </c>
      <c r="N1217" s="1" t="s">
        <v>36</v>
      </c>
      <c r="O1217" s="1" t="s">
        <v>37</v>
      </c>
      <c r="P1217" s="6">
        <v>45170</v>
      </c>
      <c r="Q1217" s="10">
        <v>0.19027777777777777</v>
      </c>
    </row>
    <row r="1218" spans="1:17" x14ac:dyDescent="0.35">
      <c r="A1218" s="1">
        <v>2217</v>
      </c>
      <c r="B1218" s="1" t="s">
        <v>1231</v>
      </c>
      <c r="C1218" s="1" t="s">
        <v>156</v>
      </c>
      <c r="D1218" s="6">
        <v>45177</v>
      </c>
      <c r="E1218" s="9">
        <v>0.15277777777777779</v>
      </c>
      <c r="F1218" s="11" t="s">
        <v>38</v>
      </c>
      <c r="G1218" s="1" t="s">
        <v>126</v>
      </c>
      <c r="H1218" s="11" t="s">
        <v>34</v>
      </c>
      <c r="I1218" s="1" t="s">
        <v>17</v>
      </c>
      <c r="J1218" s="1">
        <v>121</v>
      </c>
      <c r="K1218" s="1">
        <v>10</v>
      </c>
      <c r="L1218" s="1" t="s">
        <v>25</v>
      </c>
      <c r="M1218" s="1" t="s">
        <v>43</v>
      </c>
      <c r="N1218" s="1" t="s">
        <v>27</v>
      </c>
      <c r="O1218" s="1" t="s">
        <v>21</v>
      </c>
      <c r="P1218" s="6">
        <v>45170</v>
      </c>
      <c r="Q1218" s="10">
        <v>0.49236111111111114</v>
      </c>
    </row>
    <row r="1219" spans="1:17" x14ac:dyDescent="0.35">
      <c r="A1219" s="1">
        <v>2218</v>
      </c>
      <c r="B1219" s="1" t="s">
        <v>1232</v>
      </c>
      <c r="C1219" s="1" t="s">
        <v>167</v>
      </c>
      <c r="D1219" s="6">
        <v>45175</v>
      </c>
      <c r="E1219" s="9">
        <v>0.49513888888888891</v>
      </c>
      <c r="F1219" s="11" t="s">
        <v>14</v>
      </c>
      <c r="G1219" s="1" t="s">
        <v>28</v>
      </c>
      <c r="H1219" s="11" t="s">
        <v>34</v>
      </c>
      <c r="I1219" s="1" t="s">
        <v>17</v>
      </c>
      <c r="J1219" s="1">
        <v>145</v>
      </c>
      <c r="K1219" s="1">
        <v>9</v>
      </c>
      <c r="L1219" s="1" t="s">
        <v>30</v>
      </c>
      <c r="M1219" s="1" t="s">
        <v>32</v>
      </c>
      <c r="N1219" s="1" t="s">
        <v>36</v>
      </c>
      <c r="O1219" s="1" t="s">
        <v>37</v>
      </c>
      <c r="P1219" s="6">
        <v>45170</v>
      </c>
      <c r="Q1219" s="10">
        <v>0.15347222222222223</v>
      </c>
    </row>
    <row r="1220" spans="1:17" x14ac:dyDescent="0.35">
      <c r="A1220" s="1">
        <v>2219</v>
      </c>
      <c r="B1220" s="1" t="s">
        <v>1233</v>
      </c>
      <c r="C1220" s="1" t="s">
        <v>156</v>
      </c>
      <c r="D1220" s="6">
        <v>45176</v>
      </c>
      <c r="E1220" s="9">
        <v>0.18055555555555555</v>
      </c>
      <c r="F1220" s="11" t="s">
        <v>14</v>
      </c>
      <c r="G1220" s="1" t="s">
        <v>74</v>
      </c>
      <c r="H1220" s="11" t="s">
        <v>34</v>
      </c>
      <c r="I1220" s="1" t="s">
        <v>29</v>
      </c>
      <c r="J1220" s="1">
        <v>220</v>
      </c>
      <c r="K1220" s="1">
        <v>22</v>
      </c>
      <c r="L1220" s="1" t="s">
        <v>18</v>
      </c>
      <c r="M1220" s="1" t="s">
        <v>32</v>
      </c>
      <c r="N1220" s="1" t="s">
        <v>20</v>
      </c>
      <c r="O1220" s="1" t="s">
        <v>41</v>
      </c>
      <c r="P1220" s="6">
        <v>45170</v>
      </c>
      <c r="Q1220" s="10">
        <v>0.12777777777777777</v>
      </c>
    </row>
    <row r="1221" spans="1:17" x14ac:dyDescent="0.35">
      <c r="A1221" s="1">
        <v>2220</v>
      </c>
      <c r="B1221" s="1" t="s">
        <v>1234</v>
      </c>
      <c r="C1221" s="1" t="s">
        <v>167</v>
      </c>
      <c r="D1221" s="6">
        <v>45176</v>
      </c>
      <c r="E1221" s="9">
        <v>9.583333333333334E-2</v>
      </c>
      <c r="F1221" s="11" t="s">
        <v>14</v>
      </c>
      <c r="G1221" s="1" t="s">
        <v>128</v>
      </c>
      <c r="H1221" s="11" t="s">
        <v>34</v>
      </c>
      <c r="I1221" s="1" t="s">
        <v>29</v>
      </c>
      <c r="J1221" s="1">
        <v>219</v>
      </c>
      <c r="K1221" s="1">
        <v>21</v>
      </c>
      <c r="L1221" s="1" t="s">
        <v>25</v>
      </c>
      <c r="M1221" s="1" t="s">
        <v>32</v>
      </c>
      <c r="N1221" s="1" t="s">
        <v>20</v>
      </c>
      <c r="O1221" s="1" t="s">
        <v>37</v>
      </c>
      <c r="P1221" s="6">
        <v>45170</v>
      </c>
      <c r="Q1221" s="10">
        <v>0.23055555555555557</v>
      </c>
    </row>
    <row r="1222" spans="1:17" x14ac:dyDescent="0.35">
      <c r="A1222" s="1">
        <v>2221</v>
      </c>
      <c r="B1222" s="1" t="s">
        <v>463</v>
      </c>
      <c r="C1222" s="1" t="s">
        <v>156</v>
      </c>
      <c r="D1222" s="6">
        <v>45171</v>
      </c>
      <c r="E1222" s="9">
        <v>0.53402777777777777</v>
      </c>
      <c r="F1222" s="11" t="s">
        <v>38</v>
      </c>
      <c r="G1222" s="1" t="s">
        <v>90</v>
      </c>
      <c r="H1222" s="11" t="s">
        <v>23</v>
      </c>
      <c r="I1222" s="1" t="s">
        <v>29</v>
      </c>
      <c r="J1222" s="1">
        <v>186</v>
      </c>
      <c r="K1222" s="1">
        <v>17</v>
      </c>
      <c r="L1222" s="1" t="s">
        <v>30</v>
      </c>
      <c r="M1222" s="1" t="s">
        <v>32</v>
      </c>
      <c r="N1222" s="1" t="s">
        <v>36</v>
      </c>
      <c r="O1222" s="1" t="s">
        <v>37</v>
      </c>
      <c r="P1222" s="6">
        <v>45170</v>
      </c>
      <c r="Q1222" s="10">
        <v>0.48333333333333334</v>
      </c>
    </row>
    <row r="1223" spans="1:17" x14ac:dyDescent="0.35">
      <c r="A1223" s="1">
        <v>2222</v>
      </c>
      <c r="B1223" s="1" t="s">
        <v>1235</v>
      </c>
      <c r="C1223" s="1" t="s">
        <v>159</v>
      </c>
      <c r="D1223" s="6">
        <v>45172</v>
      </c>
      <c r="E1223" s="9">
        <v>0.11527777777777778</v>
      </c>
      <c r="F1223" s="11" t="s">
        <v>38</v>
      </c>
      <c r="G1223" s="1" t="s">
        <v>60</v>
      </c>
      <c r="H1223" s="11" t="s">
        <v>34</v>
      </c>
      <c r="I1223" s="1" t="s">
        <v>17</v>
      </c>
      <c r="J1223" s="1">
        <v>229</v>
      </c>
      <c r="K1223" s="1">
        <v>18</v>
      </c>
      <c r="L1223" s="1" t="s">
        <v>18</v>
      </c>
      <c r="M1223" s="1" t="s">
        <v>32</v>
      </c>
      <c r="N1223" s="1" t="s">
        <v>36</v>
      </c>
      <c r="O1223" s="1" t="s">
        <v>21</v>
      </c>
      <c r="P1223" s="6">
        <v>45170</v>
      </c>
      <c r="Q1223" s="10">
        <v>0.41875000000000001</v>
      </c>
    </row>
    <row r="1224" spans="1:17" x14ac:dyDescent="0.35">
      <c r="A1224" s="1">
        <v>2223</v>
      </c>
      <c r="B1224" s="1" t="s">
        <v>1236</v>
      </c>
      <c r="C1224" s="1" t="s">
        <v>154</v>
      </c>
      <c r="D1224" s="6">
        <v>45172</v>
      </c>
      <c r="E1224" s="9">
        <v>0.47083333333333333</v>
      </c>
      <c r="F1224" s="11" t="s">
        <v>14</v>
      </c>
      <c r="G1224" s="1" t="s">
        <v>113</v>
      </c>
      <c r="H1224" s="11" t="s">
        <v>34</v>
      </c>
      <c r="I1224" s="1" t="s">
        <v>47</v>
      </c>
      <c r="J1224" s="1">
        <v>123</v>
      </c>
      <c r="K1224" s="1">
        <v>19</v>
      </c>
      <c r="L1224" s="1" t="s">
        <v>25</v>
      </c>
      <c r="M1224" s="1" t="s">
        <v>43</v>
      </c>
      <c r="N1224" s="1" t="s">
        <v>36</v>
      </c>
      <c r="O1224" s="1" t="s">
        <v>37</v>
      </c>
      <c r="P1224" s="6">
        <v>45170</v>
      </c>
      <c r="Q1224" s="10">
        <v>0.35416666666666669</v>
      </c>
    </row>
    <row r="1225" spans="1:17" x14ac:dyDescent="0.35">
      <c r="A1225" s="1">
        <v>2224</v>
      </c>
      <c r="B1225" s="1" t="s">
        <v>1237</v>
      </c>
      <c r="C1225" s="1" t="s">
        <v>154</v>
      </c>
      <c r="D1225" s="6">
        <v>45172</v>
      </c>
      <c r="E1225" s="9">
        <v>0.40208333333333335</v>
      </c>
      <c r="F1225" s="11" t="s">
        <v>14</v>
      </c>
      <c r="G1225" s="1" t="s">
        <v>100</v>
      </c>
      <c r="H1225" s="11" t="s">
        <v>34</v>
      </c>
      <c r="I1225" s="1" t="s">
        <v>35</v>
      </c>
      <c r="J1225" s="1">
        <v>176</v>
      </c>
      <c r="K1225" s="1">
        <v>12</v>
      </c>
      <c r="L1225" s="1" t="s">
        <v>25</v>
      </c>
      <c r="M1225" s="1" t="s">
        <v>40</v>
      </c>
      <c r="N1225" s="1" t="s">
        <v>36</v>
      </c>
      <c r="O1225" s="1" t="s">
        <v>21</v>
      </c>
      <c r="P1225" s="6">
        <v>45170</v>
      </c>
      <c r="Q1225" s="10">
        <v>0.4777777777777778</v>
      </c>
    </row>
    <row r="1226" spans="1:17" x14ac:dyDescent="0.35">
      <c r="A1226" s="1">
        <v>2225</v>
      </c>
      <c r="B1226" s="1" t="s">
        <v>1238</v>
      </c>
      <c r="C1226" s="1" t="s">
        <v>167</v>
      </c>
      <c r="D1226" s="6">
        <v>45172</v>
      </c>
      <c r="E1226" s="9">
        <v>0.11874999999999999</v>
      </c>
      <c r="F1226" s="11" t="s">
        <v>14</v>
      </c>
      <c r="G1226" s="1" t="s">
        <v>76</v>
      </c>
      <c r="H1226" s="11" t="s">
        <v>23</v>
      </c>
      <c r="I1226" s="1" t="s">
        <v>29</v>
      </c>
      <c r="J1226" s="1">
        <v>141</v>
      </c>
      <c r="K1226" s="1">
        <v>29</v>
      </c>
      <c r="L1226" s="1" t="s">
        <v>30</v>
      </c>
      <c r="M1226" s="1" t="s">
        <v>32</v>
      </c>
      <c r="N1226" s="1" t="s">
        <v>20</v>
      </c>
      <c r="O1226" s="1" t="s">
        <v>41</v>
      </c>
      <c r="P1226" s="6">
        <v>45170</v>
      </c>
      <c r="Q1226" s="10">
        <v>7.3611111111111113E-2</v>
      </c>
    </row>
    <row r="1227" spans="1:17" x14ac:dyDescent="0.35">
      <c r="A1227" s="1">
        <v>2226</v>
      </c>
      <c r="B1227" s="1" t="s">
        <v>956</v>
      </c>
      <c r="C1227" s="1" t="s">
        <v>150</v>
      </c>
      <c r="D1227" s="6">
        <v>45173</v>
      </c>
      <c r="E1227" s="9">
        <v>0.41944444444444445</v>
      </c>
      <c r="F1227" s="11" t="s">
        <v>14</v>
      </c>
      <c r="G1227" s="1" t="s">
        <v>104</v>
      </c>
      <c r="H1227" s="11" t="s">
        <v>23</v>
      </c>
      <c r="I1227" s="1" t="s">
        <v>24</v>
      </c>
      <c r="J1227" s="1">
        <v>170</v>
      </c>
      <c r="K1227" s="1">
        <v>23</v>
      </c>
      <c r="L1227" s="1" t="s">
        <v>18</v>
      </c>
      <c r="M1227" s="1" t="s">
        <v>43</v>
      </c>
      <c r="N1227" s="1" t="s">
        <v>27</v>
      </c>
      <c r="O1227" s="1" t="s">
        <v>21</v>
      </c>
      <c r="P1227" s="6">
        <v>45170</v>
      </c>
      <c r="Q1227" s="10">
        <v>0.38541666666666669</v>
      </c>
    </row>
    <row r="1228" spans="1:17" x14ac:dyDescent="0.35">
      <c r="A1228" s="1">
        <v>2227</v>
      </c>
      <c r="B1228" s="1" t="s">
        <v>272</v>
      </c>
      <c r="C1228" s="1" t="s">
        <v>156</v>
      </c>
      <c r="D1228" s="6">
        <v>45174</v>
      </c>
      <c r="E1228" s="9">
        <v>0.41736111111111113</v>
      </c>
      <c r="F1228" s="11" t="s">
        <v>14</v>
      </c>
      <c r="G1228" s="1" t="s">
        <v>45</v>
      </c>
      <c r="H1228" s="11" t="s">
        <v>16</v>
      </c>
      <c r="I1228" s="1" t="s">
        <v>35</v>
      </c>
      <c r="J1228" s="1">
        <v>94</v>
      </c>
      <c r="K1228" s="1">
        <v>19</v>
      </c>
      <c r="L1228" s="1" t="s">
        <v>30</v>
      </c>
      <c r="M1228" s="1" t="s">
        <v>43</v>
      </c>
      <c r="N1228" s="1" t="s">
        <v>20</v>
      </c>
      <c r="O1228" s="1" t="s">
        <v>21</v>
      </c>
      <c r="P1228" s="6">
        <v>45170</v>
      </c>
      <c r="Q1228" s="10">
        <v>0.22291666666666668</v>
      </c>
    </row>
    <row r="1229" spans="1:17" x14ac:dyDescent="0.35">
      <c r="A1229" s="1">
        <v>2228</v>
      </c>
      <c r="B1229" s="1" t="s">
        <v>1239</v>
      </c>
      <c r="C1229" s="1" t="s">
        <v>167</v>
      </c>
      <c r="D1229" s="6">
        <v>45174</v>
      </c>
      <c r="E1229" s="9">
        <v>0.37638888888888888</v>
      </c>
      <c r="F1229" s="11" t="s">
        <v>38</v>
      </c>
      <c r="G1229" s="1" t="s">
        <v>112</v>
      </c>
      <c r="H1229" s="11" t="s">
        <v>16</v>
      </c>
      <c r="I1229" s="1" t="s">
        <v>24</v>
      </c>
      <c r="J1229" s="1">
        <v>145</v>
      </c>
      <c r="K1229" s="1">
        <v>5</v>
      </c>
      <c r="L1229" s="1" t="s">
        <v>30</v>
      </c>
      <c r="M1229" s="1" t="s">
        <v>40</v>
      </c>
      <c r="N1229" s="1" t="s">
        <v>36</v>
      </c>
      <c r="O1229" s="1" t="s">
        <v>37</v>
      </c>
      <c r="P1229" s="6">
        <v>45170</v>
      </c>
      <c r="Q1229" s="10">
        <v>0.49861111111111112</v>
      </c>
    </row>
    <row r="1230" spans="1:17" x14ac:dyDescent="0.35">
      <c r="A1230" s="1">
        <v>2229</v>
      </c>
      <c r="B1230" s="1" t="s">
        <v>706</v>
      </c>
      <c r="C1230" s="1" t="s">
        <v>150</v>
      </c>
      <c r="D1230" s="6">
        <v>45174</v>
      </c>
      <c r="E1230" s="9">
        <v>0.44374999999999998</v>
      </c>
      <c r="F1230" s="11" t="s">
        <v>38</v>
      </c>
      <c r="G1230" s="1" t="s">
        <v>119</v>
      </c>
      <c r="H1230" s="11" t="s">
        <v>23</v>
      </c>
      <c r="I1230" s="1" t="s">
        <v>47</v>
      </c>
      <c r="J1230" s="1">
        <v>71</v>
      </c>
      <c r="K1230" s="1">
        <v>5</v>
      </c>
      <c r="L1230" s="1" t="s">
        <v>18</v>
      </c>
      <c r="M1230" s="1" t="s">
        <v>40</v>
      </c>
      <c r="N1230" s="1" t="s">
        <v>27</v>
      </c>
      <c r="O1230" s="1" t="s">
        <v>37</v>
      </c>
      <c r="P1230" s="6">
        <v>45170</v>
      </c>
      <c r="Q1230" s="10">
        <v>0.23194444444444445</v>
      </c>
    </row>
    <row r="1231" spans="1:17" x14ac:dyDescent="0.35">
      <c r="A1231" s="1">
        <v>2230</v>
      </c>
      <c r="B1231" s="1" t="s">
        <v>1240</v>
      </c>
      <c r="C1231" s="1" t="s">
        <v>167</v>
      </c>
      <c r="D1231" s="6">
        <v>45171</v>
      </c>
      <c r="E1231" s="9">
        <v>0.17569444444444443</v>
      </c>
      <c r="F1231" s="11" t="s">
        <v>14</v>
      </c>
      <c r="G1231" s="1" t="s">
        <v>15</v>
      </c>
      <c r="H1231" s="11" t="s">
        <v>16</v>
      </c>
      <c r="I1231" s="1" t="s">
        <v>35</v>
      </c>
      <c r="J1231" s="1">
        <v>84</v>
      </c>
      <c r="K1231" s="1">
        <v>0</v>
      </c>
      <c r="L1231" s="1" t="s">
        <v>25</v>
      </c>
      <c r="M1231" s="1" t="s">
        <v>32</v>
      </c>
      <c r="N1231" s="1" t="s">
        <v>27</v>
      </c>
      <c r="O1231" s="1" t="s">
        <v>21</v>
      </c>
      <c r="P1231" s="6">
        <v>45170</v>
      </c>
      <c r="Q1231" s="10">
        <v>0.16944444444444445</v>
      </c>
    </row>
    <row r="1232" spans="1:17" x14ac:dyDescent="0.35">
      <c r="A1232" s="1">
        <v>2231</v>
      </c>
      <c r="B1232" s="1" t="s">
        <v>1241</v>
      </c>
      <c r="C1232" s="1" t="s">
        <v>154</v>
      </c>
      <c r="D1232" s="6">
        <v>45177</v>
      </c>
      <c r="E1232" s="9">
        <v>0.53194444444444444</v>
      </c>
      <c r="F1232" s="11" t="s">
        <v>38</v>
      </c>
      <c r="G1232" s="1" t="s">
        <v>71</v>
      </c>
      <c r="H1232" s="11" t="s">
        <v>34</v>
      </c>
      <c r="I1232" s="1" t="s">
        <v>17</v>
      </c>
      <c r="J1232" s="1">
        <v>75</v>
      </c>
      <c r="K1232" s="1">
        <v>24</v>
      </c>
      <c r="L1232" s="1" t="s">
        <v>18</v>
      </c>
      <c r="M1232" s="1" t="s">
        <v>43</v>
      </c>
      <c r="N1232" s="1" t="s">
        <v>20</v>
      </c>
      <c r="O1232" s="1" t="s">
        <v>21</v>
      </c>
      <c r="P1232" s="6">
        <v>45170</v>
      </c>
      <c r="Q1232" s="10">
        <v>0.38124999999999998</v>
      </c>
    </row>
    <row r="1233" spans="1:17" x14ac:dyDescent="0.35">
      <c r="A1233" s="1">
        <v>2232</v>
      </c>
      <c r="B1233" s="1" t="s">
        <v>1242</v>
      </c>
      <c r="C1233" s="1" t="s">
        <v>167</v>
      </c>
      <c r="D1233" s="6">
        <v>45171</v>
      </c>
      <c r="E1233" s="9">
        <v>0.20694444444444443</v>
      </c>
      <c r="F1233" s="11" t="s">
        <v>14</v>
      </c>
      <c r="G1233" s="1" t="s">
        <v>128</v>
      </c>
      <c r="H1233" s="11" t="s">
        <v>34</v>
      </c>
      <c r="I1233" s="1" t="s">
        <v>47</v>
      </c>
      <c r="J1233" s="1">
        <v>140</v>
      </c>
      <c r="K1233" s="1">
        <v>22</v>
      </c>
      <c r="L1233" s="1" t="s">
        <v>25</v>
      </c>
      <c r="M1233" s="1" t="s">
        <v>32</v>
      </c>
      <c r="N1233" s="1" t="s">
        <v>36</v>
      </c>
      <c r="O1233" s="1" t="s">
        <v>37</v>
      </c>
      <c r="P1233" s="6">
        <v>45170</v>
      </c>
      <c r="Q1233" s="10">
        <v>0.52083333333333337</v>
      </c>
    </row>
    <row r="1234" spans="1:17" x14ac:dyDescent="0.35">
      <c r="A1234" s="1">
        <v>2233</v>
      </c>
      <c r="B1234" s="1" t="s">
        <v>1243</v>
      </c>
      <c r="C1234" s="1" t="s">
        <v>159</v>
      </c>
      <c r="D1234" s="6">
        <v>45177</v>
      </c>
      <c r="E1234" s="9">
        <v>0.39583333333333331</v>
      </c>
      <c r="F1234" s="11" t="s">
        <v>14</v>
      </c>
      <c r="G1234" s="1" t="s">
        <v>76</v>
      </c>
      <c r="H1234" s="11" t="s">
        <v>34</v>
      </c>
      <c r="I1234" s="1" t="s">
        <v>24</v>
      </c>
      <c r="J1234" s="1">
        <v>82</v>
      </c>
      <c r="K1234" s="1">
        <v>4</v>
      </c>
      <c r="L1234" s="1" t="s">
        <v>25</v>
      </c>
      <c r="M1234" s="1" t="s">
        <v>40</v>
      </c>
      <c r="N1234" s="1" t="s">
        <v>20</v>
      </c>
      <c r="O1234" s="1" t="s">
        <v>21</v>
      </c>
      <c r="P1234" s="6">
        <v>45170</v>
      </c>
      <c r="Q1234" s="10">
        <v>0.47222222222222221</v>
      </c>
    </row>
    <row r="1235" spans="1:17" x14ac:dyDescent="0.35">
      <c r="A1235" s="1">
        <v>2234</v>
      </c>
      <c r="B1235" s="1" t="s">
        <v>1244</v>
      </c>
      <c r="C1235" s="1" t="s">
        <v>156</v>
      </c>
      <c r="D1235" s="6">
        <v>45176</v>
      </c>
      <c r="E1235" s="9">
        <v>0.45277777777777778</v>
      </c>
      <c r="F1235" s="11" t="s">
        <v>38</v>
      </c>
      <c r="G1235" s="1" t="s">
        <v>117</v>
      </c>
      <c r="H1235" s="11" t="s">
        <v>16</v>
      </c>
      <c r="I1235" s="1" t="s">
        <v>17</v>
      </c>
      <c r="J1235" s="1">
        <v>195</v>
      </c>
      <c r="K1235" s="1">
        <v>10</v>
      </c>
      <c r="L1235" s="1" t="s">
        <v>18</v>
      </c>
      <c r="M1235" s="1" t="s">
        <v>26</v>
      </c>
      <c r="N1235" s="1" t="s">
        <v>20</v>
      </c>
      <c r="O1235" s="1" t="s">
        <v>41</v>
      </c>
      <c r="P1235" s="6">
        <v>45170</v>
      </c>
      <c r="Q1235" s="10">
        <v>0.16597222222222222</v>
      </c>
    </row>
    <row r="1236" spans="1:17" x14ac:dyDescent="0.35">
      <c r="A1236" s="1">
        <v>2235</v>
      </c>
      <c r="B1236" s="1" t="s">
        <v>546</v>
      </c>
      <c r="C1236" s="1" t="s">
        <v>156</v>
      </c>
      <c r="D1236" s="6">
        <v>45171</v>
      </c>
      <c r="E1236" s="9">
        <v>0.52500000000000002</v>
      </c>
      <c r="F1236" s="11" t="s">
        <v>38</v>
      </c>
      <c r="G1236" s="1" t="s">
        <v>94</v>
      </c>
      <c r="H1236" s="11" t="s">
        <v>23</v>
      </c>
      <c r="I1236" s="1" t="s">
        <v>35</v>
      </c>
      <c r="J1236" s="1">
        <v>93</v>
      </c>
      <c r="K1236" s="1">
        <v>28</v>
      </c>
      <c r="L1236" s="1" t="s">
        <v>18</v>
      </c>
      <c r="M1236" s="1" t="s">
        <v>40</v>
      </c>
      <c r="N1236" s="1" t="s">
        <v>20</v>
      </c>
      <c r="O1236" s="1" t="s">
        <v>37</v>
      </c>
      <c r="P1236" s="6">
        <v>45170</v>
      </c>
      <c r="Q1236" s="10">
        <v>0.41875000000000001</v>
      </c>
    </row>
    <row r="1237" spans="1:17" x14ac:dyDescent="0.35">
      <c r="A1237" s="1">
        <v>2236</v>
      </c>
      <c r="B1237" s="1" t="s">
        <v>1245</v>
      </c>
      <c r="C1237" s="1" t="s">
        <v>156</v>
      </c>
      <c r="D1237" s="6">
        <v>45173</v>
      </c>
      <c r="E1237" s="9">
        <v>0.43888888888888888</v>
      </c>
      <c r="F1237" s="11" t="s">
        <v>38</v>
      </c>
      <c r="G1237" s="1" t="s">
        <v>113</v>
      </c>
      <c r="H1237" s="11" t="s">
        <v>34</v>
      </c>
      <c r="I1237" s="1" t="s">
        <v>17</v>
      </c>
      <c r="J1237" s="1">
        <v>156</v>
      </c>
      <c r="K1237" s="1">
        <v>13</v>
      </c>
      <c r="L1237" s="1" t="s">
        <v>25</v>
      </c>
      <c r="M1237" s="1" t="s">
        <v>26</v>
      </c>
      <c r="N1237" s="1" t="s">
        <v>27</v>
      </c>
      <c r="O1237" s="1" t="s">
        <v>41</v>
      </c>
      <c r="P1237" s="6">
        <v>45170</v>
      </c>
      <c r="Q1237" s="10">
        <v>0.18472222222222223</v>
      </c>
    </row>
    <row r="1238" spans="1:17" x14ac:dyDescent="0.35">
      <c r="A1238" s="1">
        <v>2237</v>
      </c>
      <c r="B1238" s="1" t="s">
        <v>1155</v>
      </c>
      <c r="C1238" s="1" t="s">
        <v>167</v>
      </c>
      <c r="D1238" s="6">
        <v>45170</v>
      </c>
      <c r="E1238" s="9">
        <v>0.40763888888888888</v>
      </c>
      <c r="F1238" s="11" t="s">
        <v>14</v>
      </c>
      <c r="G1238" s="1" t="s">
        <v>118</v>
      </c>
      <c r="H1238" s="11" t="s">
        <v>16</v>
      </c>
      <c r="I1238" s="1" t="s">
        <v>47</v>
      </c>
      <c r="J1238" s="1">
        <v>123</v>
      </c>
      <c r="K1238" s="1">
        <v>13</v>
      </c>
      <c r="L1238" s="1" t="s">
        <v>18</v>
      </c>
      <c r="M1238" s="1" t="s">
        <v>40</v>
      </c>
      <c r="N1238" s="1" t="s">
        <v>20</v>
      </c>
      <c r="O1238" s="1" t="s">
        <v>41</v>
      </c>
      <c r="P1238" s="6">
        <v>45170</v>
      </c>
      <c r="Q1238" s="10">
        <v>7.7777777777777779E-2</v>
      </c>
    </row>
    <row r="1239" spans="1:17" x14ac:dyDescent="0.35">
      <c r="A1239" s="1">
        <v>2238</v>
      </c>
      <c r="B1239" s="1" t="s">
        <v>1246</v>
      </c>
      <c r="C1239" s="1" t="s">
        <v>159</v>
      </c>
      <c r="D1239" s="6">
        <v>45176</v>
      </c>
      <c r="E1239" s="9">
        <v>0.34305555555555556</v>
      </c>
      <c r="F1239" s="11" t="s">
        <v>14</v>
      </c>
      <c r="G1239" s="1" t="s">
        <v>58</v>
      </c>
      <c r="H1239" s="11" t="s">
        <v>16</v>
      </c>
      <c r="I1239" s="1" t="s">
        <v>24</v>
      </c>
      <c r="J1239" s="1">
        <v>217</v>
      </c>
      <c r="K1239" s="1">
        <v>1</v>
      </c>
      <c r="L1239" s="1" t="s">
        <v>18</v>
      </c>
      <c r="M1239" s="1" t="s">
        <v>43</v>
      </c>
      <c r="N1239" s="1" t="s">
        <v>20</v>
      </c>
      <c r="O1239" s="1" t="s">
        <v>41</v>
      </c>
      <c r="P1239" s="6">
        <v>45170</v>
      </c>
      <c r="Q1239" s="10">
        <v>0.17569444444444443</v>
      </c>
    </row>
    <row r="1240" spans="1:17" x14ac:dyDescent="0.35">
      <c r="A1240" s="1">
        <v>2239</v>
      </c>
      <c r="B1240" s="1" t="s">
        <v>1247</v>
      </c>
      <c r="C1240" s="1" t="s">
        <v>156</v>
      </c>
      <c r="D1240" s="6">
        <v>45170</v>
      </c>
      <c r="E1240" s="9">
        <v>0.10138888888888889</v>
      </c>
      <c r="F1240" s="11" t="s">
        <v>14</v>
      </c>
      <c r="G1240" s="1" t="s">
        <v>58</v>
      </c>
      <c r="H1240" s="11" t="s">
        <v>23</v>
      </c>
      <c r="I1240" s="1" t="s">
        <v>35</v>
      </c>
      <c r="J1240" s="1">
        <v>110</v>
      </c>
      <c r="K1240" s="1">
        <v>7</v>
      </c>
      <c r="L1240" s="1" t="s">
        <v>30</v>
      </c>
      <c r="M1240" s="1" t="s">
        <v>26</v>
      </c>
      <c r="N1240" s="1" t="s">
        <v>27</v>
      </c>
      <c r="O1240" s="1" t="s">
        <v>41</v>
      </c>
      <c r="P1240" s="6">
        <v>45170</v>
      </c>
      <c r="Q1240" s="10">
        <v>9.166666666666666E-2</v>
      </c>
    </row>
    <row r="1241" spans="1:17" x14ac:dyDescent="0.35">
      <c r="A1241" s="1">
        <v>2240</v>
      </c>
      <c r="B1241" s="1" t="s">
        <v>1248</v>
      </c>
      <c r="C1241" s="1" t="s">
        <v>159</v>
      </c>
      <c r="D1241" s="6">
        <v>45170</v>
      </c>
      <c r="E1241" s="9">
        <v>0.44791666666666669</v>
      </c>
      <c r="F1241" s="11" t="s">
        <v>14</v>
      </c>
      <c r="G1241" s="1" t="s">
        <v>119</v>
      </c>
      <c r="H1241" s="11" t="s">
        <v>16</v>
      </c>
      <c r="I1241" s="1" t="s">
        <v>47</v>
      </c>
      <c r="J1241" s="1">
        <v>169</v>
      </c>
      <c r="K1241" s="1">
        <v>8</v>
      </c>
      <c r="L1241" s="1" t="s">
        <v>30</v>
      </c>
      <c r="M1241" s="1" t="s">
        <v>43</v>
      </c>
      <c r="N1241" s="1" t="s">
        <v>36</v>
      </c>
      <c r="O1241" s="1" t="s">
        <v>41</v>
      </c>
      <c r="P1241" s="6">
        <v>45170</v>
      </c>
      <c r="Q1241" s="10">
        <v>0.3527777777777778</v>
      </c>
    </row>
    <row r="1242" spans="1:17" x14ac:dyDescent="0.35">
      <c r="A1242" s="1">
        <v>2241</v>
      </c>
      <c r="B1242" s="1" t="s">
        <v>1249</v>
      </c>
      <c r="C1242" s="1" t="s">
        <v>154</v>
      </c>
      <c r="D1242" s="6">
        <v>45175</v>
      </c>
      <c r="E1242" s="9">
        <v>0.33333333333333331</v>
      </c>
      <c r="F1242" s="11" t="s">
        <v>38</v>
      </c>
      <c r="G1242" s="1" t="s">
        <v>56</v>
      </c>
      <c r="H1242" s="11" t="s">
        <v>16</v>
      </c>
      <c r="I1242" s="1" t="s">
        <v>17</v>
      </c>
      <c r="J1242" s="1">
        <v>161</v>
      </c>
      <c r="K1242" s="1">
        <v>7</v>
      </c>
      <c r="L1242" s="1" t="s">
        <v>18</v>
      </c>
      <c r="M1242" s="1" t="s">
        <v>40</v>
      </c>
      <c r="N1242" s="1" t="s">
        <v>36</v>
      </c>
      <c r="O1242" s="1" t="s">
        <v>21</v>
      </c>
      <c r="P1242" s="6">
        <v>45170</v>
      </c>
      <c r="Q1242" s="10">
        <v>0.3840277777777778</v>
      </c>
    </row>
    <row r="1243" spans="1:17" x14ac:dyDescent="0.35">
      <c r="A1243" s="1">
        <v>2242</v>
      </c>
      <c r="B1243" s="1" t="s">
        <v>1250</v>
      </c>
      <c r="C1243" s="1" t="s">
        <v>159</v>
      </c>
      <c r="D1243" s="6">
        <v>45172</v>
      </c>
      <c r="E1243" s="9">
        <v>0.4909722222222222</v>
      </c>
      <c r="F1243" s="11" t="s">
        <v>14</v>
      </c>
      <c r="G1243" s="1" t="s">
        <v>135</v>
      </c>
      <c r="H1243" s="11" t="s">
        <v>23</v>
      </c>
      <c r="I1243" s="1" t="s">
        <v>17</v>
      </c>
      <c r="J1243" s="1">
        <v>175</v>
      </c>
      <c r="K1243" s="1">
        <v>5</v>
      </c>
      <c r="L1243" s="1" t="s">
        <v>30</v>
      </c>
      <c r="M1243" s="1" t="s">
        <v>43</v>
      </c>
      <c r="N1243" s="1" t="s">
        <v>20</v>
      </c>
      <c r="O1243" s="1" t="s">
        <v>21</v>
      </c>
      <c r="P1243" s="6">
        <v>45170</v>
      </c>
      <c r="Q1243" s="10">
        <v>0.37569444444444444</v>
      </c>
    </row>
    <row r="1244" spans="1:17" x14ac:dyDescent="0.35">
      <c r="A1244" s="1">
        <v>2243</v>
      </c>
      <c r="B1244" s="1" t="s">
        <v>1251</v>
      </c>
      <c r="C1244" s="1" t="s">
        <v>150</v>
      </c>
      <c r="D1244" s="6">
        <v>45173</v>
      </c>
      <c r="E1244" s="9">
        <v>0.18124999999999999</v>
      </c>
      <c r="F1244" s="11" t="s">
        <v>14</v>
      </c>
      <c r="G1244" s="1" t="s">
        <v>62</v>
      </c>
      <c r="H1244" s="11" t="s">
        <v>34</v>
      </c>
      <c r="I1244" s="1" t="s">
        <v>47</v>
      </c>
      <c r="J1244" s="1">
        <v>131</v>
      </c>
      <c r="K1244" s="1">
        <v>26</v>
      </c>
      <c r="L1244" s="1" t="s">
        <v>18</v>
      </c>
      <c r="M1244" s="1" t="s">
        <v>43</v>
      </c>
      <c r="N1244" s="1" t="s">
        <v>20</v>
      </c>
      <c r="O1244" s="1" t="s">
        <v>41</v>
      </c>
      <c r="P1244" s="6">
        <v>45170</v>
      </c>
      <c r="Q1244" s="10">
        <v>0.51458333333333328</v>
      </c>
    </row>
    <row r="1245" spans="1:17" x14ac:dyDescent="0.35">
      <c r="A1245" s="1">
        <v>2244</v>
      </c>
      <c r="B1245" s="1" t="s">
        <v>1252</v>
      </c>
      <c r="C1245" s="1" t="s">
        <v>156</v>
      </c>
      <c r="D1245" s="6">
        <v>45173</v>
      </c>
      <c r="E1245" s="9">
        <v>0.18402777777777779</v>
      </c>
      <c r="F1245" s="11" t="s">
        <v>14</v>
      </c>
      <c r="G1245" s="1" t="s">
        <v>98</v>
      </c>
      <c r="H1245" s="11" t="s">
        <v>16</v>
      </c>
      <c r="I1245" s="1" t="s">
        <v>17</v>
      </c>
      <c r="J1245" s="1">
        <v>193</v>
      </c>
      <c r="K1245" s="1">
        <v>24</v>
      </c>
      <c r="L1245" s="1" t="s">
        <v>18</v>
      </c>
      <c r="M1245" s="1" t="s">
        <v>32</v>
      </c>
      <c r="N1245" s="1" t="s">
        <v>20</v>
      </c>
      <c r="O1245" s="1" t="s">
        <v>21</v>
      </c>
      <c r="P1245" s="6">
        <v>45170</v>
      </c>
      <c r="Q1245" s="10">
        <v>4.2361111111111113E-2</v>
      </c>
    </row>
    <row r="1246" spans="1:17" x14ac:dyDescent="0.35">
      <c r="A1246" s="1">
        <v>2245</v>
      </c>
      <c r="B1246" s="1" t="s">
        <v>1253</v>
      </c>
      <c r="C1246" s="1" t="s">
        <v>156</v>
      </c>
      <c r="D1246" s="6">
        <v>45175</v>
      </c>
      <c r="E1246" s="9">
        <v>0.375</v>
      </c>
      <c r="F1246" s="11" t="s">
        <v>38</v>
      </c>
      <c r="G1246" s="1" t="s">
        <v>74</v>
      </c>
      <c r="H1246" s="11" t="s">
        <v>34</v>
      </c>
      <c r="I1246" s="1" t="s">
        <v>24</v>
      </c>
      <c r="J1246" s="1">
        <v>171</v>
      </c>
      <c r="K1246" s="1">
        <v>23</v>
      </c>
      <c r="L1246" s="1" t="s">
        <v>18</v>
      </c>
      <c r="M1246" s="1" t="s">
        <v>26</v>
      </c>
      <c r="N1246" s="1" t="s">
        <v>20</v>
      </c>
      <c r="O1246" s="1" t="s">
        <v>41</v>
      </c>
      <c r="P1246" s="6">
        <v>45170</v>
      </c>
      <c r="Q1246" s="10">
        <v>0.17291666666666666</v>
      </c>
    </row>
    <row r="1247" spans="1:17" x14ac:dyDescent="0.35">
      <c r="A1247" s="1">
        <v>2246</v>
      </c>
      <c r="B1247" s="1" t="s">
        <v>1254</v>
      </c>
      <c r="C1247" s="1" t="s">
        <v>156</v>
      </c>
      <c r="D1247" s="6">
        <v>45172</v>
      </c>
      <c r="E1247" s="9">
        <v>0.34722222222222221</v>
      </c>
      <c r="F1247" s="11" t="s">
        <v>38</v>
      </c>
      <c r="G1247" s="1" t="s">
        <v>50</v>
      </c>
      <c r="H1247" s="11" t="s">
        <v>23</v>
      </c>
      <c r="I1247" s="1" t="s">
        <v>47</v>
      </c>
      <c r="J1247" s="1">
        <v>223</v>
      </c>
      <c r="K1247" s="1">
        <v>27</v>
      </c>
      <c r="L1247" s="1" t="s">
        <v>25</v>
      </c>
      <c r="M1247" s="1" t="s">
        <v>19</v>
      </c>
      <c r="N1247" s="1" t="s">
        <v>20</v>
      </c>
      <c r="O1247" s="1" t="s">
        <v>41</v>
      </c>
      <c r="P1247" s="6">
        <v>45170</v>
      </c>
      <c r="Q1247" s="10">
        <v>0.38124999999999998</v>
      </c>
    </row>
    <row r="1248" spans="1:17" x14ac:dyDescent="0.35">
      <c r="A1248" s="1">
        <v>2247</v>
      </c>
      <c r="B1248" s="1" t="s">
        <v>789</v>
      </c>
      <c r="C1248" s="1" t="s">
        <v>156</v>
      </c>
      <c r="D1248" s="6">
        <v>45173</v>
      </c>
      <c r="E1248" s="9">
        <v>0.51041666666666663</v>
      </c>
      <c r="F1248" s="11" t="s">
        <v>38</v>
      </c>
      <c r="G1248" s="1" t="s">
        <v>95</v>
      </c>
      <c r="H1248" s="11" t="s">
        <v>16</v>
      </c>
      <c r="I1248" s="1" t="s">
        <v>47</v>
      </c>
      <c r="J1248" s="1">
        <v>224</v>
      </c>
      <c r="K1248" s="1">
        <v>12</v>
      </c>
      <c r="L1248" s="1" t="s">
        <v>18</v>
      </c>
      <c r="M1248" s="1" t="s">
        <v>26</v>
      </c>
      <c r="N1248" s="1" t="s">
        <v>36</v>
      </c>
      <c r="O1248" s="1" t="s">
        <v>21</v>
      </c>
      <c r="P1248" s="6">
        <v>45170</v>
      </c>
      <c r="Q1248" s="10">
        <v>0.1986111111111111</v>
      </c>
    </row>
    <row r="1249" spans="1:17" x14ac:dyDescent="0.35">
      <c r="A1249" s="1">
        <v>2248</v>
      </c>
      <c r="B1249" s="1" t="s">
        <v>1255</v>
      </c>
      <c r="C1249" s="1" t="s">
        <v>159</v>
      </c>
      <c r="D1249" s="6">
        <v>45170</v>
      </c>
      <c r="E1249" s="9">
        <v>0.19791666666666666</v>
      </c>
      <c r="F1249" s="11" t="s">
        <v>14</v>
      </c>
      <c r="G1249" s="1" t="s">
        <v>136</v>
      </c>
      <c r="H1249" s="11" t="s">
        <v>34</v>
      </c>
      <c r="I1249" s="1" t="s">
        <v>29</v>
      </c>
      <c r="J1249" s="1">
        <v>121</v>
      </c>
      <c r="K1249" s="1">
        <v>16</v>
      </c>
      <c r="L1249" s="1" t="s">
        <v>30</v>
      </c>
      <c r="M1249" s="1" t="s">
        <v>19</v>
      </c>
      <c r="N1249" s="1" t="s">
        <v>27</v>
      </c>
      <c r="O1249" s="1" t="s">
        <v>21</v>
      </c>
      <c r="P1249" s="6">
        <v>45170</v>
      </c>
      <c r="Q1249" s="10">
        <v>0.15</v>
      </c>
    </row>
    <row r="1250" spans="1:17" x14ac:dyDescent="0.35">
      <c r="A1250" s="1">
        <v>2249</v>
      </c>
      <c r="B1250" s="1" t="s">
        <v>387</v>
      </c>
      <c r="C1250" s="1" t="s">
        <v>159</v>
      </c>
      <c r="D1250" s="6">
        <v>45172</v>
      </c>
      <c r="E1250" s="9">
        <v>6.5972222222222224E-2</v>
      </c>
      <c r="F1250" s="11" t="s">
        <v>14</v>
      </c>
      <c r="G1250" s="1" t="s">
        <v>63</v>
      </c>
      <c r="H1250" s="11" t="s">
        <v>34</v>
      </c>
      <c r="I1250" s="1" t="s">
        <v>24</v>
      </c>
      <c r="J1250" s="1">
        <v>154</v>
      </c>
      <c r="K1250" s="1">
        <v>12</v>
      </c>
      <c r="L1250" s="1" t="s">
        <v>25</v>
      </c>
      <c r="M1250" s="1" t="s">
        <v>32</v>
      </c>
      <c r="N1250" s="1" t="s">
        <v>36</v>
      </c>
      <c r="O1250" s="1" t="s">
        <v>37</v>
      </c>
      <c r="P1250" s="6">
        <v>45170</v>
      </c>
      <c r="Q1250" s="10">
        <v>0.12916666666666668</v>
      </c>
    </row>
    <row r="1251" spans="1:17" x14ac:dyDescent="0.35">
      <c r="A1251" s="1">
        <v>2250</v>
      </c>
      <c r="B1251" s="1" t="s">
        <v>1256</v>
      </c>
      <c r="C1251" s="1" t="s">
        <v>150</v>
      </c>
      <c r="D1251" s="6">
        <v>45172</v>
      </c>
      <c r="E1251" s="9">
        <v>0.12013888888888889</v>
      </c>
      <c r="F1251" s="11" t="s">
        <v>14</v>
      </c>
      <c r="G1251" s="1" t="s">
        <v>109</v>
      </c>
      <c r="H1251" s="11" t="s">
        <v>23</v>
      </c>
      <c r="I1251" s="1" t="s">
        <v>24</v>
      </c>
      <c r="J1251" s="1">
        <v>157</v>
      </c>
      <c r="K1251" s="1">
        <v>2</v>
      </c>
      <c r="L1251" s="1" t="s">
        <v>18</v>
      </c>
      <c r="M1251" s="1" t="s">
        <v>32</v>
      </c>
      <c r="N1251" s="1" t="s">
        <v>36</v>
      </c>
      <c r="O1251" s="1" t="s">
        <v>37</v>
      </c>
      <c r="P1251" s="6">
        <v>45170</v>
      </c>
      <c r="Q1251" s="10">
        <v>0.14583333333333334</v>
      </c>
    </row>
    <row r="1252" spans="1:17" x14ac:dyDescent="0.35">
      <c r="A1252" s="1">
        <v>2251</v>
      </c>
      <c r="B1252" s="1" t="s">
        <v>1257</v>
      </c>
      <c r="C1252" s="1" t="s">
        <v>154</v>
      </c>
      <c r="D1252" s="6">
        <v>45177</v>
      </c>
      <c r="E1252" s="9">
        <v>0.33541666666666664</v>
      </c>
      <c r="F1252" s="11" t="s">
        <v>38</v>
      </c>
      <c r="G1252" s="1" t="s">
        <v>82</v>
      </c>
      <c r="H1252" s="11" t="s">
        <v>16</v>
      </c>
      <c r="I1252" s="1" t="s">
        <v>24</v>
      </c>
      <c r="J1252" s="1">
        <v>123</v>
      </c>
      <c r="K1252" s="1">
        <v>4</v>
      </c>
      <c r="L1252" s="1" t="s">
        <v>25</v>
      </c>
      <c r="M1252" s="1" t="s">
        <v>26</v>
      </c>
      <c r="N1252" s="1" t="s">
        <v>27</v>
      </c>
      <c r="O1252" s="1" t="s">
        <v>21</v>
      </c>
      <c r="P1252" s="6">
        <v>45170</v>
      </c>
      <c r="Q1252" s="10">
        <v>0.1</v>
      </c>
    </row>
    <row r="1253" spans="1:17" x14ac:dyDescent="0.35">
      <c r="A1253" s="1">
        <v>2252</v>
      </c>
      <c r="B1253" s="1" t="s">
        <v>1258</v>
      </c>
      <c r="C1253" s="1" t="s">
        <v>150</v>
      </c>
      <c r="D1253" s="6">
        <v>45176</v>
      </c>
      <c r="E1253" s="9">
        <v>0.10694444444444444</v>
      </c>
      <c r="F1253" s="11" t="s">
        <v>38</v>
      </c>
      <c r="G1253" s="1" t="s">
        <v>137</v>
      </c>
      <c r="H1253" s="11" t="s">
        <v>16</v>
      </c>
      <c r="I1253" s="1" t="s">
        <v>24</v>
      </c>
      <c r="J1253" s="1">
        <v>158</v>
      </c>
      <c r="K1253" s="1">
        <v>1</v>
      </c>
      <c r="L1253" s="1" t="s">
        <v>25</v>
      </c>
      <c r="M1253" s="1" t="s">
        <v>26</v>
      </c>
      <c r="N1253" s="1" t="s">
        <v>20</v>
      </c>
      <c r="O1253" s="1" t="s">
        <v>21</v>
      </c>
      <c r="P1253" s="6">
        <v>45170</v>
      </c>
      <c r="Q1253" s="10">
        <v>0.13263888888888889</v>
      </c>
    </row>
    <row r="1254" spans="1:17" x14ac:dyDescent="0.35">
      <c r="A1254" s="1">
        <v>2253</v>
      </c>
      <c r="B1254" s="1" t="s">
        <v>1259</v>
      </c>
      <c r="C1254" s="1" t="s">
        <v>150</v>
      </c>
      <c r="D1254" s="6">
        <v>45177</v>
      </c>
      <c r="E1254" s="9">
        <v>0.45277777777777778</v>
      </c>
      <c r="F1254" s="11" t="s">
        <v>14</v>
      </c>
      <c r="G1254" s="1" t="s">
        <v>65</v>
      </c>
      <c r="H1254" s="11" t="s">
        <v>23</v>
      </c>
      <c r="I1254" s="1" t="s">
        <v>35</v>
      </c>
      <c r="J1254" s="1">
        <v>216</v>
      </c>
      <c r="K1254" s="1">
        <v>24</v>
      </c>
      <c r="L1254" s="1" t="s">
        <v>30</v>
      </c>
      <c r="M1254" s="1" t="s">
        <v>19</v>
      </c>
      <c r="N1254" s="1" t="s">
        <v>36</v>
      </c>
      <c r="O1254" s="1" t="s">
        <v>41</v>
      </c>
      <c r="P1254" s="6">
        <v>45170</v>
      </c>
      <c r="Q1254" s="10">
        <v>0.13472222222222222</v>
      </c>
    </row>
    <row r="1255" spans="1:17" x14ac:dyDescent="0.35">
      <c r="A1255" s="1">
        <v>2254</v>
      </c>
      <c r="B1255" s="1" t="s">
        <v>1260</v>
      </c>
      <c r="C1255" s="1" t="s">
        <v>159</v>
      </c>
      <c r="D1255" s="6">
        <v>45173</v>
      </c>
      <c r="E1255" s="9">
        <v>0.12430555555555556</v>
      </c>
      <c r="F1255" s="11" t="s">
        <v>14</v>
      </c>
      <c r="G1255" s="1" t="s">
        <v>130</v>
      </c>
      <c r="H1255" s="11" t="s">
        <v>16</v>
      </c>
      <c r="I1255" s="1" t="s">
        <v>35</v>
      </c>
      <c r="J1255" s="1">
        <v>75</v>
      </c>
      <c r="K1255" s="1">
        <v>8</v>
      </c>
      <c r="L1255" s="1" t="s">
        <v>30</v>
      </c>
      <c r="M1255" s="1" t="s">
        <v>26</v>
      </c>
      <c r="N1255" s="1" t="s">
        <v>36</v>
      </c>
      <c r="O1255" s="1" t="s">
        <v>41</v>
      </c>
      <c r="P1255" s="6">
        <v>45170</v>
      </c>
      <c r="Q1255" s="10">
        <v>0.15555555555555556</v>
      </c>
    </row>
    <row r="1256" spans="1:17" x14ac:dyDescent="0.35">
      <c r="A1256" s="1">
        <v>2255</v>
      </c>
      <c r="B1256" s="1" t="s">
        <v>650</v>
      </c>
      <c r="C1256" s="1" t="s">
        <v>156</v>
      </c>
      <c r="D1256" s="6">
        <v>45173</v>
      </c>
      <c r="E1256" s="9">
        <v>0.46597222222222223</v>
      </c>
      <c r="F1256" s="11" t="s">
        <v>14</v>
      </c>
      <c r="G1256" s="1" t="s">
        <v>132</v>
      </c>
      <c r="H1256" s="11" t="s">
        <v>34</v>
      </c>
      <c r="I1256" s="1" t="s">
        <v>24</v>
      </c>
      <c r="J1256" s="1">
        <v>166</v>
      </c>
      <c r="K1256" s="1">
        <v>29</v>
      </c>
      <c r="L1256" s="1" t="s">
        <v>18</v>
      </c>
      <c r="M1256" s="1" t="s">
        <v>43</v>
      </c>
      <c r="N1256" s="1" t="s">
        <v>27</v>
      </c>
      <c r="O1256" s="1" t="s">
        <v>21</v>
      </c>
      <c r="P1256" s="6">
        <v>45170</v>
      </c>
      <c r="Q1256" s="10">
        <v>0.38680555555555557</v>
      </c>
    </row>
    <row r="1257" spans="1:17" x14ac:dyDescent="0.35">
      <c r="A1257" s="1">
        <v>2256</v>
      </c>
      <c r="B1257" s="1" t="s">
        <v>1261</v>
      </c>
      <c r="C1257" s="1" t="s">
        <v>159</v>
      </c>
      <c r="D1257" s="6">
        <v>45176</v>
      </c>
      <c r="E1257" s="9">
        <v>0.19375000000000001</v>
      </c>
      <c r="F1257" s="11" t="s">
        <v>38</v>
      </c>
      <c r="G1257" s="1" t="s">
        <v>87</v>
      </c>
      <c r="H1257" s="11" t="s">
        <v>16</v>
      </c>
      <c r="I1257" s="1" t="s">
        <v>29</v>
      </c>
      <c r="J1257" s="1">
        <v>96</v>
      </c>
      <c r="K1257" s="1">
        <v>27</v>
      </c>
      <c r="L1257" s="1" t="s">
        <v>30</v>
      </c>
      <c r="M1257" s="1" t="s">
        <v>43</v>
      </c>
      <c r="N1257" s="1" t="s">
        <v>27</v>
      </c>
      <c r="O1257" s="1" t="s">
        <v>41</v>
      </c>
      <c r="P1257" s="6">
        <v>45170</v>
      </c>
      <c r="Q1257" s="10">
        <v>0.14374999999999999</v>
      </c>
    </row>
    <row r="1258" spans="1:17" x14ac:dyDescent="0.35">
      <c r="A1258" s="1">
        <v>2257</v>
      </c>
      <c r="B1258" s="1" t="s">
        <v>1262</v>
      </c>
      <c r="C1258" s="1" t="s">
        <v>167</v>
      </c>
      <c r="D1258" s="6">
        <v>45177</v>
      </c>
      <c r="E1258" s="9">
        <v>0.46736111111111112</v>
      </c>
      <c r="F1258" s="11" t="s">
        <v>14</v>
      </c>
      <c r="G1258" s="1" t="s">
        <v>46</v>
      </c>
      <c r="H1258" s="11" t="s">
        <v>34</v>
      </c>
      <c r="I1258" s="1" t="s">
        <v>29</v>
      </c>
      <c r="J1258" s="1">
        <v>181</v>
      </c>
      <c r="K1258" s="1">
        <v>8</v>
      </c>
      <c r="L1258" s="1" t="s">
        <v>18</v>
      </c>
      <c r="M1258" s="1" t="s">
        <v>32</v>
      </c>
      <c r="N1258" s="1" t="s">
        <v>20</v>
      </c>
      <c r="O1258" s="1" t="s">
        <v>37</v>
      </c>
      <c r="P1258" s="6">
        <v>45170</v>
      </c>
      <c r="Q1258" s="10">
        <v>0.47916666666666669</v>
      </c>
    </row>
    <row r="1259" spans="1:17" x14ac:dyDescent="0.35">
      <c r="A1259" s="1">
        <v>2258</v>
      </c>
      <c r="B1259" s="1" t="s">
        <v>1263</v>
      </c>
      <c r="C1259" s="1" t="s">
        <v>159</v>
      </c>
      <c r="D1259" s="6">
        <v>45171</v>
      </c>
      <c r="E1259" s="9">
        <v>0.12291666666666666</v>
      </c>
      <c r="F1259" s="11" t="s">
        <v>38</v>
      </c>
      <c r="G1259" s="1" t="s">
        <v>70</v>
      </c>
      <c r="H1259" s="11" t="s">
        <v>34</v>
      </c>
      <c r="I1259" s="1" t="s">
        <v>47</v>
      </c>
      <c r="J1259" s="1">
        <v>67</v>
      </c>
      <c r="K1259" s="1">
        <v>29</v>
      </c>
      <c r="L1259" s="1" t="s">
        <v>18</v>
      </c>
      <c r="M1259" s="1" t="s">
        <v>19</v>
      </c>
      <c r="N1259" s="1" t="s">
        <v>27</v>
      </c>
      <c r="O1259" s="1" t="s">
        <v>37</v>
      </c>
      <c r="P1259" s="6">
        <v>45170</v>
      </c>
      <c r="Q1259" s="10">
        <v>0.50138888888888888</v>
      </c>
    </row>
    <row r="1260" spans="1:17" x14ac:dyDescent="0.35">
      <c r="A1260" s="1">
        <v>2259</v>
      </c>
      <c r="B1260" s="1" t="s">
        <v>1264</v>
      </c>
      <c r="C1260" s="1" t="s">
        <v>150</v>
      </c>
      <c r="D1260" s="6">
        <v>45171</v>
      </c>
      <c r="E1260" s="9">
        <v>0.18124999999999999</v>
      </c>
      <c r="F1260" s="11" t="s">
        <v>14</v>
      </c>
      <c r="G1260" s="1" t="s">
        <v>82</v>
      </c>
      <c r="H1260" s="11" t="s">
        <v>23</v>
      </c>
      <c r="I1260" s="1" t="s">
        <v>17</v>
      </c>
      <c r="J1260" s="1">
        <v>98</v>
      </c>
      <c r="K1260" s="1">
        <v>3</v>
      </c>
      <c r="L1260" s="1" t="s">
        <v>25</v>
      </c>
      <c r="M1260" s="1" t="s">
        <v>43</v>
      </c>
      <c r="N1260" s="1" t="s">
        <v>36</v>
      </c>
      <c r="O1260" s="1" t="s">
        <v>37</v>
      </c>
      <c r="P1260" s="6">
        <v>45170</v>
      </c>
      <c r="Q1260" s="10">
        <v>5.486111111111111E-2</v>
      </c>
    </row>
    <row r="1261" spans="1:17" x14ac:dyDescent="0.35">
      <c r="A1261" s="1">
        <v>2260</v>
      </c>
      <c r="B1261" s="1" t="s">
        <v>1265</v>
      </c>
      <c r="C1261" s="1" t="s">
        <v>156</v>
      </c>
      <c r="D1261" s="6">
        <v>45176</v>
      </c>
      <c r="E1261" s="9">
        <v>0.20694444444444443</v>
      </c>
      <c r="F1261" s="11" t="s">
        <v>14</v>
      </c>
      <c r="G1261" s="1" t="s">
        <v>113</v>
      </c>
      <c r="H1261" s="11" t="s">
        <v>34</v>
      </c>
      <c r="I1261" s="1" t="s">
        <v>24</v>
      </c>
      <c r="J1261" s="1">
        <v>66</v>
      </c>
      <c r="K1261" s="1">
        <v>8</v>
      </c>
      <c r="L1261" s="1" t="s">
        <v>25</v>
      </c>
      <c r="M1261" s="1" t="s">
        <v>43</v>
      </c>
      <c r="N1261" s="1" t="s">
        <v>36</v>
      </c>
      <c r="O1261" s="1" t="s">
        <v>21</v>
      </c>
      <c r="P1261" s="6">
        <v>45170</v>
      </c>
      <c r="Q1261" s="10">
        <v>0.53541666666666665</v>
      </c>
    </row>
    <row r="1262" spans="1:17" x14ac:dyDescent="0.35">
      <c r="A1262" s="1">
        <v>2261</v>
      </c>
      <c r="B1262" s="1" t="s">
        <v>1266</v>
      </c>
      <c r="C1262" s="1" t="s">
        <v>167</v>
      </c>
      <c r="D1262" s="6">
        <v>45177</v>
      </c>
      <c r="E1262" s="9">
        <v>0.43402777777777779</v>
      </c>
      <c r="F1262" s="11" t="s">
        <v>38</v>
      </c>
      <c r="G1262" s="1" t="s">
        <v>59</v>
      </c>
      <c r="H1262" s="11" t="s">
        <v>16</v>
      </c>
      <c r="I1262" s="1" t="s">
        <v>35</v>
      </c>
      <c r="J1262" s="1">
        <v>96</v>
      </c>
      <c r="K1262" s="1">
        <v>21</v>
      </c>
      <c r="L1262" s="1" t="s">
        <v>18</v>
      </c>
      <c r="M1262" s="1" t="s">
        <v>40</v>
      </c>
      <c r="N1262" s="1" t="s">
        <v>27</v>
      </c>
      <c r="O1262" s="1" t="s">
        <v>21</v>
      </c>
      <c r="P1262" s="6">
        <v>45170</v>
      </c>
      <c r="Q1262" s="10">
        <v>0.14444444444444443</v>
      </c>
    </row>
    <row r="1263" spans="1:17" x14ac:dyDescent="0.35">
      <c r="A1263" s="1">
        <v>2262</v>
      </c>
      <c r="B1263" s="1" t="s">
        <v>1267</v>
      </c>
      <c r="C1263" s="1" t="s">
        <v>167</v>
      </c>
      <c r="D1263" s="6">
        <v>45176</v>
      </c>
      <c r="E1263" s="9">
        <v>0.38541666666666669</v>
      </c>
      <c r="F1263" s="11" t="s">
        <v>38</v>
      </c>
      <c r="G1263" s="1" t="s">
        <v>48</v>
      </c>
      <c r="H1263" s="11" t="s">
        <v>34</v>
      </c>
      <c r="I1263" s="1" t="s">
        <v>47</v>
      </c>
      <c r="J1263" s="1">
        <v>162</v>
      </c>
      <c r="K1263" s="1">
        <v>2</v>
      </c>
      <c r="L1263" s="1" t="s">
        <v>25</v>
      </c>
      <c r="M1263" s="1" t="s">
        <v>26</v>
      </c>
      <c r="N1263" s="1" t="s">
        <v>36</v>
      </c>
      <c r="O1263" s="1" t="s">
        <v>37</v>
      </c>
      <c r="P1263" s="6">
        <v>45170</v>
      </c>
      <c r="Q1263" s="10">
        <v>8.4027777777777785E-2</v>
      </c>
    </row>
    <row r="1264" spans="1:17" x14ac:dyDescent="0.35">
      <c r="A1264" s="1">
        <v>2263</v>
      </c>
      <c r="B1264" s="1" t="s">
        <v>1268</v>
      </c>
      <c r="C1264" s="1" t="s">
        <v>150</v>
      </c>
      <c r="D1264" s="6">
        <v>45171</v>
      </c>
      <c r="E1264" s="9">
        <v>0.17986111111111111</v>
      </c>
      <c r="F1264" s="11" t="s">
        <v>14</v>
      </c>
      <c r="G1264" s="1" t="s">
        <v>131</v>
      </c>
      <c r="H1264" s="11" t="s">
        <v>23</v>
      </c>
      <c r="I1264" s="1" t="s">
        <v>24</v>
      </c>
      <c r="J1264" s="1">
        <v>165</v>
      </c>
      <c r="K1264" s="1">
        <v>27</v>
      </c>
      <c r="L1264" s="1" t="s">
        <v>25</v>
      </c>
      <c r="M1264" s="1" t="s">
        <v>26</v>
      </c>
      <c r="N1264" s="1" t="s">
        <v>27</v>
      </c>
      <c r="O1264" s="1" t="s">
        <v>41</v>
      </c>
      <c r="P1264" s="6">
        <v>45170</v>
      </c>
      <c r="Q1264" s="10">
        <v>0.16041666666666668</v>
      </c>
    </row>
    <row r="1265" spans="1:17" x14ac:dyDescent="0.35">
      <c r="A1265" s="1">
        <v>2264</v>
      </c>
      <c r="B1265" s="1" t="s">
        <v>1269</v>
      </c>
      <c r="C1265" s="1" t="s">
        <v>159</v>
      </c>
      <c r="D1265" s="6">
        <v>45173</v>
      </c>
      <c r="E1265" s="9">
        <v>0.33611111111111114</v>
      </c>
      <c r="F1265" s="11" t="s">
        <v>14</v>
      </c>
      <c r="G1265" s="1" t="s">
        <v>81</v>
      </c>
      <c r="H1265" s="11" t="s">
        <v>23</v>
      </c>
      <c r="I1265" s="1" t="s">
        <v>35</v>
      </c>
      <c r="J1265" s="1">
        <v>235</v>
      </c>
      <c r="K1265" s="1">
        <v>11</v>
      </c>
      <c r="L1265" s="1" t="s">
        <v>25</v>
      </c>
      <c r="M1265" s="1" t="s">
        <v>40</v>
      </c>
      <c r="N1265" s="1" t="s">
        <v>36</v>
      </c>
      <c r="O1265" s="1" t="s">
        <v>41</v>
      </c>
      <c r="P1265" s="6">
        <v>45170</v>
      </c>
      <c r="Q1265" s="10">
        <v>0.45902777777777776</v>
      </c>
    </row>
    <row r="1266" spans="1:17" x14ac:dyDescent="0.35">
      <c r="A1266" s="1">
        <v>2265</v>
      </c>
      <c r="B1266" s="1" t="s">
        <v>1270</v>
      </c>
      <c r="C1266" s="1" t="s">
        <v>156</v>
      </c>
      <c r="D1266" s="6">
        <v>45172</v>
      </c>
      <c r="E1266" s="9">
        <v>0.44583333333333336</v>
      </c>
      <c r="F1266" s="11" t="s">
        <v>38</v>
      </c>
      <c r="G1266" s="1" t="s">
        <v>80</v>
      </c>
      <c r="H1266" s="11" t="s">
        <v>16</v>
      </c>
      <c r="I1266" s="1" t="s">
        <v>17</v>
      </c>
      <c r="J1266" s="1">
        <v>177</v>
      </c>
      <c r="K1266" s="1">
        <v>16</v>
      </c>
      <c r="L1266" s="1" t="s">
        <v>25</v>
      </c>
      <c r="M1266" s="1" t="s">
        <v>32</v>
      </c>
      <c r="N1266" s="1" t="s">
        <v>27</v>
      </c>
      <c r="O1266" s="1" t="s">
        <v>21</v>
      </c>
      <c r="P1266" s="6">
        <v>45170</v>
      </c>
      <c r="Q1266" s="10">
        <v>0.40347222222222223</v>
      </c>
    </row>
    <row r="1267" spans="1:17" x14ac:dyDescent="0.35">
      <c r="A1267" s="1">
        <v>2266</v>
      </c>
      <c r="B1267" s="1" t="s">
        <v>1271</v>
      </c>
      <c r="C1267" s="1" t="s">
        <v>150</v>
      </c>
      <c r="D1267" s="6">
        <v>45173</v>
      </c>
      <c r="E1267" s="9">
        <v>0.49791666666666667</v>
      </c>
      <c r="F1267" s="11" t="s">
        <v>14</v>
      </c>
      <c r="G1267" s="1" t="s">
        <v>110</v>
      </c>
      <c r="H1267" s="11" t="s">
        <v>34</v>
      </c>
      <c r="I1267" s="1" t="s">
        <v>24</v>
      </c>
      <c r="J1267" s="1">
        <v>214</v>
      </c>
      <c r="K1267" s="1">
        <v>24</v>
      </c>
      <c r="L1267" s="1" t="s">
        <v>18</v>
      </c>
      <c r="M1267" s="1" t="s">
        <v>40</v>
      </c>
      <c r="N1267" s="1" t="s">
        <v>36</v>
      </c>
      <c r="O1267" s="1" t="s">
        <v>21</v>
      </c>
      <c r="P1267" s="6">
        <v>45170</v>
      </c>
      <c r="Q1267" s="10">
        <v>0.53749999999999998</v>
      </c>
    </row>
    <row r="1268" spans="1:17" x14ac:dyDescent="0.35">
      <c r="A1268" s="1">
        <v>2267</v>
      </c>
      <c r="B1268" s="1" t="s">
        <v>1238</v>
      </c>
      <c r="C1268" s="1" t="s">
        <v>156</v>
      </c>
      <c r="D1268" s="6">
        <v>45173</v>
      </c>
      <c r="E1268" s="9">
        <v>0.42083333333333334</v>
      </c>
      <c r="F1268" s="11" t="s">
        <v>14</v>
      </c>
      <c r="G1268" s="1" t="s">
        <v>136</v>
      </c>
      <c r="H1268" s="11" t="s">
        <v>16</v>
      </c>
      <c r="I1268" s="1" t="s">
        <v>47</v>
      </c>
      <c r="J1268" s="1">
        <v>66</v>
      </c>
      <c r="K1268" s="1">
        <v>28</v>
      </c>
      <c r="L1268" s="1" t="s">
        <v>18</v>
      </c>
      <c r="M1268" s="1" t="s">
        <v>26</v>
      </c>
      <c r="N1268" s="1" t="s">
        <v>36</v>
      </c>
      <c r="O1268" s="1" t="s">
        <v>41</v>
      </c>
      <c r="P1268" s="6">
        <v>45170</v>
      </c>
      <c r="Q1268" s="10">
        <v>0.35416666666666669</v>
      </c>
    </row>
    <row r="1269" spans="1:17" x14ac:dyDescent="0.35">
      <c r="A1269" s="1">
        <v>2268</v>
      </c>
      <c r="B1269" s="1" t="s">
        <v>1272</v>
      </c>
      <c r="C1269" s="1" t="s">
        <v>159</v>
      </c>
      <c r="D1269" s="6">
        <v>45172</v>
      </c>
      <c r="E1269" s="9">
        <v>8.1250000000000003E-2</v>
      </c>
      <c r="F1269" s="11" t="s">
        <v>38</v>
      </c>
      <c r="G1269" s="1" t="s">
        <v>72</v>
      </c>
      <c r="H1269" s="11" t="s">
        <v>23</v>
      </c>
      <c r="I1269" s="1" t="s">
        <v>35</v>
      </c>
      <c r="J1269" s="1">
        <v>228</v>
      </c>
      <c r="K1269" s="1">
        <v>6</v>
      </c>
      <c r="L1269" s="1" t="s">
        <v>30</v>
      </c>
      <c r="M1269" s="1" t="s">
        <v>40</v>
      </c>
      <c r="N1269" s="1" t="s">
        <v>20</v>
      </c>
      <c r="O1269" s="1" t="s">
        <v>41</v>
      </c>
      <c r="P1269" s="6">
        <v>45170</v>
      </c>
      <c r="Q1269" s="10">
        <v>8.4722222222222227E-2</v>
      </c>
    </row>
    <row r="1270" spans="1:17" x14ac:dyDescent="0.35">
      <c r="A1270" s="1">
        <v>2269</v>
      </c>
      <c r="B1270" s="1" t="s">
        <v>1273</v>
      </c>
      <c r="C1270" s="1" t="s">
        <v>159</v>
      </c>
      <c r="D1270" s="6">
        <v>45171</v>
      </c>
      <c r="E1270" s="9">
        <v>0.15763888888888888</v>
      </c>
      <c r="F1270" s="11" t="s">
        <v>38</v>
      </c>
      <c r="G1270" s="1" t="s">
        <v>44</v>
      </c>
      <c r="H1270" s="11" t="s">
        <v>34</v>
      </c>
      <c r="I1270" s="1" t="s">
        <v>24</v>
      </c>
      <c r="J1270" s="1">
        <v>181</v>
      </c>
      <c r="K1270" s="1">
        <v>9</v>
      </c>
      <c r="L1270" s="1" t="s">
        <v>18</v>
      </c>
      <c r="M1270" s="1" t="s">
        <v>26</v>
      </c>
      <c r="N1270" s="1" t="s">
        <v>36</v>
      </c>
      <c r="O1270" s="1" t="s">
        <v>37</v>
      </c>
      <c r="P1270" s="6">
        <v>45170</v>
      </c>
      <c r="Q1270" s="10">
        <v>0.16458333333333333</v>
      </c>
    </row>
    <row r="1271" spans="1:17" x14ac:dyDescent="0.35">
      <c r="A1271" s="1">
        <v>2270</v>
      </c>
      <c r="B1271" s="1" t="s">
        <v>1274</v>
      </c>
      <c r="C1271" s="1" t="s">
        <v>150</v>
      </c>
      <c r="D1271" s="6">
        <v>45175</v>
      </c>
      <c r="E1271" s="9">
        <v>0.1875</v>
      </c>
      <c r="F1271" s="11" t="s">
        <v>38</v>
      </c>
      <c r="G1271" s="1" t="s">
        <v>53</v>
      </c>
      <c r="H1271" s="11" t="s">
        <v>34</v>
      </c>
      <c r="I1271" s="1" t="s">
        <v>24</v>
      </c>
      <c r="J1271" s="1">
        <v>226</v>
      </c>
      <c r="K1271" s="1">
        <v>15</v>
      </c>
      <c r="L1271" s="1" t="s">
        <v>18</v>
      </c>
      <c r="M1271" s="1" t="s">
        <v>40</v>
      </c>
      <c r="N1271" s="1" t="s">
        <v>27</v>
      </c>
      <c r="O1271" s="1" t="s">
        <v>41</v>
      </c>
      <c r="P1271" s="6">
        <v>45170</v>
      </c>
      <c r="Q1271" s="10">
        <v>0.11874999999999999</v>
      </c>
    </row>
    <row r="1272" spans="1:17" x14ac:dyDescent="0.35">
      <c r="A1272" s="1">
        <v>2271</v>
      </c>
      <c r="B1272" s="1" t="s">
        <v>1275</v>
      </c>
      <c r="C1272" s="1" t="s">
        <v>167</v>
      </c>
      <c r="D1272" s="6">
        <v>45177</v>
      </c>
      <c r="E1272" s="9">
        <v>0.35069444444444442</v>
      </c>
      <c r="F1272" s="11" t="s">
        <v>14</v>
      </c>
      <c r="G1272" s="1" t="s">
        <v>42</v>
      </c>
      <c r="H1272" s="11" t="s">
        <v>16</v>
      </c>
      <c r="I1272" s="1" t="s">
        <v>47</v>
      </c>
      <c r="J1272" s="1">
        <v>197</v>
      </c>
      <c r="K1272" s="1">
        <v>9</v>
      </c>
      <c r="L1272" s="1" t="s">
        <v>25</v>
      </c>
      <c r="M1272" s="1" t="s">
        <v>43</v>
      </c>
      <c r="N1272" s="1" t="s">
        <v>27</v>
      </c>
      <c r="O1272" s="1" t="s">
        <v>41</v>
      </c>
      <c r="P1272" s="6">
        <v>45170</v>
      </c>
      <c r="Q1272" s="10">
        <v>0.41111111111111109</v>
      </c>
    </row>
    <row r="1273" spans="1:17" x14ac:dyDescent="0.35">
      <c r="A1273" s="1">
        <v>2272</v>
      </c>
      <c r="B1273" s="1" t="s">
        <v>316</v>
      </c>
      <c r="C1273" s="1" t="s">
        <v>167</v>
      </c>
      <c r="D1273" s="6">
        <v>45171</v>
      </c>
      <c r="E1273" s="9">
        <v>0.14166666666666666</v>
      </c>
      <c r="F1273" s="11" t="s">
        <v>38</v>
      </c>
      <c r="G1273" s="1" t="s">
        <v>71</v>
      </c>
      <c r="H1273" s="11" t="s">
        <v>23</v>
      </c>
      <c r="I1273" s="1" t="s">
        <v>17</v>
      </c>
      <c r="J1273" s="1">
        <v>238</v>
      </c>
      <c r="K1273" s="1">
        <v>21</v>
      </c>
      <c r="L1273" s="1" t="s">
        <v>30</v>
      </c>
      <c r="M1273" s="1" t="s">
        <v>26</v>
      </c>
      <c r="N1273" s="1" t="s">
        <v>20</v>
      </c>
      <c r="O1273" s="1" t="s">
        <v>21</v>
      </c>
      <c r="P1273" s="6">
        <v>45170</v>
      </c>
      <c r="Q1273" s="10">
        <v>0.41875000000000001</v>
      </c>
    </row>
    <row r="1274" spans="1:17" x14ac:dyDescent="0.35">
      <c r="A1274" s="1">
        <v>2273</v>
      </c>
      <c r="B1274" s="1" t="s">
        <v>1276</v>
      </c>
      <c r="C1274" s="1" t="s">
        <v>154</v>
      </c>
      <c r="D1274" s="6">
        <v>45175</v>
      </c>
      <c r="E1274" s="9">
        <v>0.35208333333333336</v>
      </c>
      <c r="F1274" s="11" t="s">
        <v>38</v>
      </c>
      <c r="G1274" s="1" t="s">
        <v>28</v>
      </c>
      <c r="H1274" s="11" t="s">
        <v>23</v>
      </c>
      <c r="I1274" s="1" t="s">
        <v>17</v>
      </c>
      <c r="J1274" s="1">
        <v>166</v>
      </c>
      <c r="K1274" s="1">
        <v>11</v>
      </c>
      <c r="L1274" s="1" t="s">
        <v>18</v>
      </c>
      <c r="M1274" s="1" t="s">
        <v>19</v>
      </c>
      <c r="N1274" s="1" t="s">
        <v>20</v>
      </c>
      <c r="O1274" s="1" t="s">
        <v>21</v>
      </c>
      <c r="P1274" s="6">
        <v>45170</v>
      </c>
      <c r="Q1274" s="10">
        <v>7.5694444444444439E-2</v>
      </c>
    </row>
    <row r="1275" spans="1:17" x14ac:dyDescent="0.35">
      <c r="A1275" s="1">
        <v>2274</v>
      </c>
      <c r="B1275" s="1" t="s">
        <v>1277</v>
      </c>
      <c r="C1275" s="1" t="s">
        <v>167</v>
      </c>
      <c r="D1275" s="6">
        <v>45171</v>
      </c>
      <c r="E1275" s="9">
        <v>0.41666666666666669</v>
      </c>
      <c r="F1275" s="11" t="s">
        <v>38</v>
      </c>
      <c r="G1275" s="1" t="s">
        <v>122</v>
      </c>
      <c r="H1275" s="11" t="s">
        <v>34</v>
      </c>
      <c r="I1275" s="1" t="s">
        <v>29</v>
      </c>
      <c r="J1275" s="1">
        <v>168</v>
      </c>
      <c r="K1275" s="1">
        <v>29</v>
      </c>
      <c r="L1275" s="1" t="s">
        <v>30</v>
      </c>
      <c r="M1275" s="1" t="s">
        <v>43</v>
      </c>
      <c r="N1275" s="1" t="s">
        <v>36</v>
      </c>
      <c r="O1275" s="1" t="s">
        <v>37</v>
      </c>
      <c r="P1275" s="6">
        <v>45170</v>
      </c>
      <c r="Q1275" s="10">
        <v>0.37916666666666665</v>
      </c>
    </row>
    <row r="1276" spans="1:17" x14ac:dyDescent="0.35">
      <c r="A1276" s="1">
        <v>2275</v>
      </c>
      <c r="B1276" s="1" t="s">
        <v>1278</v>
      </c>
      <c r="C1276" s="1" t="s">
        <v>150</v>
      </c>
      <c r="D1276" s="6">
        <v>45171</v>
      </c>
      <c r="E1276" s="9">
        <v>0.51041666666666663</v>
      </c>
      <c r="F1276" s="11" t="s">
        <v>14</v>
      </c>
      <c r="G1276" s="1" t="s">
        <v>80</v>
      </c>
      <c r="H1276" s="11" t="s">
        <v>16</v>
      </c>
      <c r="I1276" s="1" t="s">
        <v>35</v>
      </c>
      <c r="J1276" s="1">
        <v>178</v>
      </c>
      <c r="K1276" s="1">
        <v>29</v>
      </c>
      <c r="L1276" s="1" t="s">
        <v>25</v>
      </c>
      <c r="M1276" s="1" t="s">
        <v>43</v>
      </c>
      <c r="N1276" s="1" t="s">
        <v>36</v>
      </c>
      <c r="O1276" s="1" t="s">
        <v>21</v>
      </c>
      <c r="P1276" s="6">
        <v>45170</v>
      </c>
      <c r="Q1276" s="10">
        <v>0.15138888888888888</v>
      </c>
    </row>
    <row r="1277" spans="1:17" x14ac:dyDescent="0.35">
      <c r="A1277" s="1">
        <v>2276</v>
      </c>
      <c r="B1277" s="1" t="s">
        <v>1279</v>
      </c>
      <c r="C1277" s="1" t="s">
        <v>156</v>
      </c>
      <c r="D1277" s="6">
        <v>45177</v>
      </c>
      <c r="E1277" s="9">
        <v>0.43680555555555556</v>
      </c>
      <c r="F1277" s="11" t="s">
        <v>38</v>
      </c>
      <c r="G1277" s="1" t="s">
        <v>63</v>
      </c>
      <c r="H1277" s="11" t="s">
        <v>34</v>
      </c>
      <c r="I1277" s="1" t="s">
        <v>47</v>
      </c>
      <c r="J1277" s="1">
        <v>97</v>
      </c>
      <c r="K1277" s="1">
        <v>22</v>
      </c>
      <c r="L1277" s="1" t="s">
        <v>30</v>
      </c>
      <c r="M1277" s="1" t="s">
        <v>43</v>
      </c>
      <c r="N1277" s="1" t="s">
        <v>36</v>
      </c>
      <c r="O1277" s="1" t="s">
        <v>21</v>
      </c>
      <c r="P1277" s="6">
        <v>45170</v>
      </c>
      <c r="Q1277" s="10">
        <v>0.43472222222222223</v>
      </c>
    </row>
    <row r="1278" spans="1:17" x14ac:dyDescent="0.35">
      <c r="A1278" s="1">
        <v>2277</v>
      </c>
      <c r="B1278" s="1" t="s">
        <v>1280</v>
      </c>
      <c r="C1278" s="1" t="s">
        <v>156</v>
      </c>
      <c r="D1278" s="6">
        <v>45177</v>
      </c>
      <c r="E1278" s="9">
        <v>8.819444444444445E-2</v>
      </c>
      <c r="F1278" s="11" t="s">
        <v>38</v>
      </c>
      <c r="G1278" s="1" t="s">
        <v>109</v>
      </c>
      <c r="H1278" s="11" t="s">
        <v>34</v>
      </c>
      <c r="I1278" s="1" t="s">
        <v>17</v>
      </c>
      <c r="J1278" s="1">
        <v>184</v>
      </c>
      <c r="K1278" s="1">
        <v>22</v>
      </c>
      <c r="L1278" s="1" t="s">
        <v>30</v>
      </c>
      <c r="M1278" s="1" t="s">
        <v>26</v>
      </c>
      <c r="N1278" s="1" t="s">
        <v>27</v>
      </c>
      <c r="O1278" s="1" t="s">
        <v>41</v>
      </c>
      <c r="P1278" s="6">
        <v>45170</v>
      </c>
      <c r="Q1278" s="10">
        <v>0.35694444444444445</v>
      </c>
    </row>
    <row r="1279" spans="1:17" x14ac:dyDescent="0.35">
      <c r="A1279" s="1">
        <v>2278</v>
      </c>
      <c r="B1279" s="1" t="s">
        <v>1281</v>
      </c>
      <c r="C1279" s="1" t="s">
        <v>150</v>
      </c>
      <c r="D1279" s="6">
        <v>45171</v>
      </c>
      <c r="E1279" s="9">
        <v>0.19722222222222222</v>
      </c>
      <c r="F1279" s="11" t="s">
        <v>14</v>
      </c>
      <c r="G1279" s="1" t="s">
        <v>98</v>
      </c>
      <c r="H1279" s="11" t="s">
        <v>23</v>
      </c>
      <c r="I1279" s="1" t="s">
        <v>29</v>
      </c>
      <c r="J1279" s="1">
        <v>234</v>
      </c>
      <c r="K1279" s="1">
        <v>6</v>
      </c>
      <c r="L1279" s="1" t="s">
        <v>18</v>
      </c>
      <c r="M1279" s="1" t="s">
        <v>40</v>
      </c>
      <c r="N1279" s="1" t="s">
        <v>36</v>
      </c>
      <c r="O1279" s="1" t="s">
        <v>41</v>
      </c>
      <c r="P1279" s="6">
        <v>45170</v>
      </c>
      <c r="Q1279" s="10">
        <v>0.44930555555555557</v>
      </c>
    </row>
    <row r="1280" spans="1:17" x14ac:dyDescent="0.35">
      <c r="A1280" s="1">
        <v>2279</v>
      </c>
      <c r="B1280" s="1" t="s">
        <v>1282</v>
      </c>
      <c r="C1280" s="1" t="s">
        <v>156</v>
      </c>
      <c r="D1280" s="6">
        <v>45176</v>
      </c>
      <c r="E1280" s="9">
        <v>6.7361111111111108E-2</v>
      </c>
      <c r="F1280" s="11" t="s">
        <v>38</v>
      </c>
      <c r="G1280" s="1" t="s">
        <v>87</v>
      </c>
      <c r="H1280" s="11" t="s">
        <v>16</v>
      </c>
      <c r="I1280" s="1" t="s">
        <v>47</v>
      </c>
      <c r="J1280" s="1">
        <v>233</v>
      </c>
      <c r="K1280" s="1">
        <v>3</v>
      </c>
      <c r="L1280" s="1" t="s">
        <v>18</v>
      </c>
      <c r="M1280" s="1" t="s">
        <v>40</v>
      </c>
      <c r="N1280" s="1" t="s">
        <v>36</v>
      </c>
      <c r="O1280" s="1" t="s">
        <v>37</v>
      </c>
      <c r="P1280" s="6">
        <v>45170</v>
      </c>
      <c r="Q1280" s="10">
        <v>0.22291666666666668</v>
      </c>
    </row>
    <row r="1281" spans="1:17" x14ac:dyDescent="0.35">
      <c r="A1281" s="1">
        <v>2280</v>
      </c>
      <c r="B1281" s="1" t="s">
        <v>1283</v>
      </c>
      <c r="C1281" s="1" t="s">
        <v>167</v>
      </c>
      <c r="D1281" s="6">
        <v>45173</v>
      </c>
      <c r="E1281" s="9">
        <v>0.19513888888888889</v>
      </c>
      <c r="F1281" s="11" t="s">
        <v>38</v>
      </c>
      <c r="G1281" s="1" t="s">
        <v>62</v>
      </c>
      <c r="H1281" s="11" t="s">
        <v>34</v>
      </c>
      <c r="I1281" s="1" t="s">
        <v>24</v>
      </c>
      <c r="J1281" s="1">
        <v>163</v>
      </c>
      <c r="K1281" s="1">
        <v>19</v>
      </c>
      <c r="L1281" s="1" t="s">
        <v>30</v>
      </c>
      <c r="M1281" s="1" t="s">
        <v>19</v>
      </c>
      <c r="N1281" s="1" t="s">
        <v>20</v>
      </c>
      <c r="O1281" s="1" t="s">
        <v>21</v>
      </c>
      <c r="P1281" s="6">
        <v>45170</v>
      </c>
      <c r="Q1281" s="10">
        <v>0.49861111111111112</v>
      </c>
    </row>
    <row r="1282" spans="1:17" x14ac:dyDescent="0.35">
      <c r="A1282" s="1">
        <v>2281</v>
      </c>
      <c r="B1282" s="1" t="s">
        <v>1284</v>
      </c>
      <c r="C1282" s="1" t="s">
        <v>159</v>
      </c>
      <c r="D1282" s="6">
        <v>45174</v>
      </c>
      <c r="E1282" s="9">
        <v>0.19722222222222222</v>
      </c>
      <c r="F1282" s="11" t="s">
        <v>38</v>
      </c>
      <c r="G1282" s="1" t="s">
        <v>69</v>
      </c>
      <c r="H1282" s="11" t="s">
        <v>23</v>
      </c>
      <c r="I1282" s="1" t="s">
        <v>17</v>
      </c>
      <c r="J1282" s="1">
        <v>159</v>
      </c>
      <c r="K1282" s="1">
        <v>24</v>
      </c>
      <c r="L1282" s="1" t="s">
        <v>30</v>
      </c>
      <c r="M1282" s="1" t="s">
        <v>26</v>
      </c>
      <c r="N1282" s="1" t="s">
        <v>20</v>
      </c>
      <c r="O1282" s="1" t="s">
        <v>37</v>
      </c>
      <c r="P1282" s="6">
        <v>45170</v>
      </c>
      <c r="Q1282" s="10">
        <v>0.17986111111111111</v>
      </c>
    </row>
    <row r="1283" spans="1:17" x14ac:dyDescent="0.35">
      <c r="A1283" s="1">
        <v>2282</v>
      </c>
      <c r="B1283" s="1" t="s">
        <v>1285</v>
      </c>
      <c r="C1283" s="1" t="s">
        <v>159</v>
      </c>
      <c r="D1283" s="6">
        <v>45177</v>
      </c>
      <c r="E1283" s="9">
        <v>7.0833333333333331E-2</v>
      </c>
      <c r="F1283" s="11" t="s">
        <v>38</v>
      </c>
      <c r="G1283" s="1" t="s">
        <v>120</v>
      </c>
      <c r="H1283" s="11" t="s">
        <v>34</v>
      </c>
      <c r="I1283" s="1" t="s">
        <v>17</v>
      </c>
      <c r="J1283" s="1">
        <v>144</v>
      </c>
      <c r="K1283" s="1">
        <v>19</v>
      </c>
      <c r="L1283" s="1" t="s">
        <v>25</v>
      </c>
      <c r="M1283" s="1" t="s">
        <v>19</v>
      </c>
      <c r="N1283" s="1" t="s">
        <v>36</v>
      </c>
      <c r="O1283" s="1" t="s">
        <v>37</v>
      </c>
      <c r="P1283" s="6">
        <v>45170</v>
      </c>
      <c r="Q1283" s="10">
        <v>0.1875</v>
      </c>
    </row>
    <row r="1284" spans="1:17" x14ac:dyDescent="0.35">
      <c r="A1284" s="1">
        <v>2283</v>
      </c>
      <c r="B1284" s="1" t="s">
        <v>1020</v>
      </c>
      <c r="C1284" s="1" t="s">
        <v>156</v>
      </c>
      <c r="D1284" s="6">
        <v>45170</v>
      </c>
      <c r="E1284" s="9">
        <v>0.44930555555555557</v>
      </c>
      <c r="F1284" s="11" t="s">
        <v>38</v>
      </c>
      <c r="G1284" s="1" t="s">
        <v>95</v>
      </c>
      <c r="H1284" s="11" t="s">
        <v>23</v>
      </c>
      <c r="I1284" s="1" t="s">
        <v>17</v>
      </c>
      <c r="J1284" s="1">
        <v>105</v>
      </c>
      <c r="K1284" s="1">
        <v>10</v>
      </c>
      <c r="L1284" s="1" t="s">
        <v>30</v>
      </c>
      <c r="M1284" s="1" t="s">
        <v>40</v>
      </c>
      <c r="N1284" s="1" t="s">
        <v>36</v>
      </c>
      <c r="O1284" s="1" t="s">
        <v>37</v>
      </c>
      <c r="P1284" s="6">
        <v>45170</v>
      </c>
      <c r="Q1284" s="10">
        <v>0.48194444444444445</v>
      </c>
    </row>
    <row r="1285" spans="1:17" x14ac:dyDescent="0.35">
      <c r="A1285" s="1">
        <v>2284</v>
      </c>
      <c r="B1285" s="1" t="s">
        <v>1286</v>
      </c>
      <c r="C1285" s="1" t="s">
        <v>154</v>
      </c>
      <c r="D1285" s="6">
        <v>45176</v>
      </c>
      <c r="E1285" s="9">
        <v>0.44722222222222224</v>
      </c>
      <c r="F1285" s="11" t="s">
        <v>14</v>
      </c>
      <c r="G1285" s="1" t="s">
        <v>78</v>
      </c>
      <c r="H1285" s="11" t="s">
        <v>16</v>
      </c>
      <c r="I1285" s="1" t="s">
        <v>29</v>
      </c>
      <c r="J1285" s="1">
        <v>94</v>
      </c>
      <c r="K1285" s="1">
        <v>13</v>
      </c>
      <c r="L1285" s="1" t="s">
        <v>18</v>
      </c>
      <c r="M1285" s="1" t="s">
        <v>26</v>
      </c>
      <c r="N1285" s="1" t="s">
        <v>36</v>
      </c>
      <c r="O1285" s="1" t="s">
        <v>37</v>
      </c>
      <c r="P1285" s="6">
        <v>45170</v>
      </c>
      <c r="Q1285" s="10">
        <v>4.4444444444444446E-2</v>
      </c>
    </row>
    <row r="1286" spans="1:17" x14ac:dyDescent="0.35">
      <c r="A1286" s="1">
        <v>2285</v>
      </c>
      <c r="B1286" s="1" t="s">
        <v>1287</v>
      </c>
      <c r="C1286" s="1" t="s">
        <v>167</v>
      </c>
      <c r="D1286" s="6">
        <v>45176</v>
      </c>
      <c r="E1286" s="9">
        <v>9.930555555555555E-2</v>
      </c>
      <c r="F1286" s="11" t="s">
        <v>14</v>
      </c>
      <c r="G1286" s="1" t="s">
        <v>122</v>
      </c>
      <c r="H1286" s="11" t="s">
        <v>34</v>
      </c>
      <c r="I1286" s="1" t="s">
        <v>35</v>
      </c>
      <c r="J1286" s="1">
        <v>111</v>
      </c>
      <c r="K1286" s="1">
        <v>0</v>
      </c>
      <c r="L1286" s="1" t="s">
        <v>25</v>
      </c>
      <c r="M1286" s="1" t="s">
        <v>19</v>
      </c>
      <c r="N1286" s="1" t="s">
        <v>36</v>
      </c>
      <c r="O1286" s="1" t="s">
        <v>41</v>
      </c>
      <c r="P1286" s="6">
        <v>45170</v>
      </c>
      <c r="Q1286" s="10">
        <v>0.49513888888888891</v>
      </c>
    </row>
    <row r="1287" spans="1:17" x14ac:dyDescent="0.35">
      <c r="A1287" s="1">
        <v>2286</v>
      </c>
      <c r="B1287" s="1" t="s">
        <v>1048</v>
      </c>
      <c r="C1287" s="1" t="s">
        <v>167</v>
      </c>
      <c r="D1287" s="6">
        <v>45172</v>
      </c>
      <c r="E1287" s="9">
        <v>0.18333333333333332</v>
      </c>
      <c r="F1287" s="11" t="s">
        <v>14</v>
      </c>
      <c r="G1287" s="1" t="s">
        <v>31</v>
      </c>
      <c r="H1287" s="11" t="s">
        <v>23</v>
      </c>
      <c r="I1287" s="1" t="s">
        <v>29</v>
      </c>
      <c r="J1287" s="1">
        <v>105</v>
      </c>
      <c r="K1287" s="1">
        <v>20</v>
      </c>
      <c r="L1287" s="1" t="s">
        <v>18</v>
      </c>
      <c r="M1287" s="1" t="s">
        <v>40</v>
      </c>
      <c r="N1287" s="1" t="s">
        <v>20</v>
      </c>
      <c r="O1287" s="1" t="s">
        <v>21</v>
      </c>
      <c r="P1287" s="6">
        <v>45170</v>
      </c>
      <c r="Q1287" s="10">
        <v>0.40902777777777777</v>
      </c>
    </row>
    <row r="1288" spans="1:17" x14ac:dyDescent="0.35">
      <c r="A1288" s="1">
        <v>2287</v>
      </c>
      <c r="B1288" s="1" t="s">
        <v>1288</v>
      </c>
      <c r="C1288" s="1" t="s">
        <v>154</v>
      </c>
      <c r="D1288" s="6">
        <v>45171</v>
      </c>
      <c r="E1288" s="9">
        <v>6.6666666666666666E-2</v>
      </c>
      <c r="F1288" s="11" t="s">
        <v>14</v>
      </c>
      <c r="G1288" s="1" t="s">
        <v>51</v>
      </c>
      <c r="H1288" s="11" t="s">
        <v>23</v>
      </c>
      <c r="I1288" s="1" t="s">
        <v>35</v>
      </c>
      <c r="J1288" s="1">
        <v>77</v>
      </c>
      <c r="K1288" s="1">
        <v>22</v>
      </c>
      <c r="L1288" s="1" t="s">
        <v>30</v>
      </c>
      <c r="M1288" s="1" t="s">
        <v>43</v>
      </c>
      <c r="N1288" s="1" t="s">
        <v>36</v>
      </c>
      <c r="O1288" s="1" t="s">
        <v>21</v>
      </c>
      <c r="P1288" s="6">
        <v>45170</v>
      </c>
      <c r="Q1288" s="10">
        <v>0.41249999999999998</v>
      </c>
    </row>
    <row r="1289" spans="1:17" x14ac:dyDescent="0.35">
      <c r="A1289" s="1">
        <v>2288</v>
      </c>
      <c r="B1289" s="1" t="s">
        <v>1289</v>
      </c>
      <c r="C1289" s="1" t="s">
        <v>159</v>
      </c>
      <c r="D1289" s="6">
        <v>45177</v>
      </c>
      <c r="E1289" s="9">
        <v>0.43055555555555558</v>
      </c>
      <c r="F1289" s="11" t="s">
        <v>38</v>
      </c>
      <c r="G1289" s="1" t="s">
        <v>103</v>
      </c>
      <c r="H1289" s="11" t="s">
        <v>34</v>
      </c>
      <c r="I1289" s="1" t="s">
        <v>47</v>
      </c>
      <c r="J1289" s="1">
        <v>230</v>
      </c>
      <c r="K1289" s="1">
        <v>5</v>
      </c>
      <c r="L1289" s="1" t="s">
        <v>25</v>
      </c>
      <c r="M1289" s="1" t="s">
        <v>43</v>
      </c>
      <c r="N1289" s="1" t="s">
        <v>36</v>
      </c>
      <c r="O1289" s="1" t="s">
        <v>41</v>
      </c>
      <c r="P1289" s="6">
        <v>45170</v>
      </c>
      <c r="Q1289" s="10">
        <v>0.12916666666666668</v>
      </c>
    </row>
    <row r="1290" spans="1:17" x14ac:dyDescent="0.35">
      <c r="A1290" s="1">
        <v>2289</v>
      </c>
      <c r="B1290" s="1" t="s">
        <v>1290</v>
      </c>
      <c r="C1290" s="1" t="s">
        <v>159</v>
      </c>
      <c r="D1290" s="6">
        <v>45172</v>
      </c>
      <c r="E1290" s="9">
        <v>0.47152777777777777</v>
      </c>
      <c r="F1290" s="11" t="s">
        <v>38</v>
      </c>
      <c r="G1290" s="1" t="s">
        <v>56</v>
      </c>
      <c r="H1290" s="11" t="s">
        <v>16</v>
      </c>
      <c r="I1290" s="1" t="s">
        <v>47</v>
      </c>
      <c r="J1290" s="1">
        <v>170</v>
      </c>
      <c r="K1290" s="1">
        <v>24</v>
      </c>
      <c r="L1290" s="1" t="s">
        <v>18</v>
      </c>
      <c r="M1290" s="1" t="s">
        <v>43</v>
      </c>
      <c r="N1290" s="1" t="s">
        <v>36</v>
      </c>
      <c r="O1290" s="1" t="s">
        <v>41</v>
      </c>
      <c r="P1290" s="6">
        <v>45170</v>
      </c>
      <c r="Q1290" s="10">
        <v>0.42222222222222222</v>
      </c>
    </row>
    <row r="1291" spans="1:17" x14ac:dyDescent="0.35">
      <c r="A1291" s="1">
        <v>2290</v>
      </c>
      <c r="B1291" s="1" t="s">
        <v>1128</v>
      </c>
      <c r="C1291" s="1" t="s">
        <v>154</v>
      </c>
      <c r="D1291" s="6">
        <v>45173</v>
      </c>
      <c r="E1291" s="9">
        <v>5.5555555555555552E-2</v>
      </c>
      <c r="F1291" s="11" t="s">
        <v>38</v>
      </c>
      <c r="G1291" s="1" t="s">
        <v>120</v>
      </c>
      <c r="H1291" s="11" t="s">
        <v>34</v>
      </c>
      <c r="I1291" s="1" t="s">
        <v>35</v>
      </c>
      <c r="J1291" s="1">
        <v>189</v>
      </c>
      <c r="K1291" s="1">
        <v>24</v>
      </c>
      <c r="L1291" s="1" t="s">
        <v>25</v>
      </c>
      <c r="M1291" s="1" t="s">
        <v>19</v>
      </c>
      <c r="N1291" s="1" t="s">
        <v>20</v>
      </c>
      <c r="O1291" s="1" t="s">
        <v>21</v>
      </c>
      <c r="P1291" s="6">
        <v>45170</v>
      </c>
      <c r="Q1291" s="10">
        <v>0.13333333333333333</v>
      </c>
    </row>
    <row r="1292" spans="1:17" x14ac:dyDescent="0.35">
      <c r="A1292" s="1">
        <v>2291</v>
      </c>
      <c r="B1292" s="1" t="s">
        <v>1291</v>
      </c>
      <c r="C1292" s="1" t="s">
        <v>159</v>
      </c>
      <c r="D1292" s="6">
        <v>45176</v>
      </c>
      <c r="E1292" s="9">
        <v>0.52916666666666667</v>
      </c>
      <c r="F1292" s="11" t="s">
        <v>38</v>
      </c>
      <c r="G1292" s="1" t="s">
        <v>22</v>
      </c>
      <c r="H1292" s="11" t="s">
        <v>34</v>
      </c>
      <c r="I1292" s="1" t="s">
        <v>24</v>
      </c>
      <c r="J1292" s="1">
        <v>95</v>
      </c>
      <c r="K1292" s="1">
        <v>1</v>
      </c>
      <c r="L1292" s="1" t="s">
        <v>30</v>
      </c>
      <c r="M1292" s="1" t="s">
        <v>40</v>
      </c>
      <c r="N1292" s="1" t="s">
        <v>20</v>
      </c>
      <c r="O1292" s="1" t="s">
        <v>41</v>
      </c>
      <c r="P1292" s="6">
        <v>45170</v>
      </c>
      <c r="Q1292" s="10">
        <v>0.22569444444444445</v>
      </c>
    </row>
    <row r="1293" spans="1:17" x14ac:dyDescent="0.35">
      <c r="A1293" s="1">
        <v>2292</v>
      </c>
      <c r="B1293" s="1" t="s">
        <v>1292</v>
      </c>
      <c r="C1293" s="1" t="s">
        <v>159</v>
      </c>
      <c r="D1293" s="6">
        <v>45177</v>
      </c>
      <c r="E1293" s="9">
        <v>0.36666666666666664</v>
      </c>
      <c r="F1293" s="11" t="s">
        <v>38</v>
      </c>
      <c r="G1293" s="1" t="s">
        <v>81</v>
      </c>
      <c r="H1293" s="11" t="s">
        <v>16</v>
      </c>
      <c r="I1293" s="1" t="s">
        <v>35</v>
      </c>
      <c r="J1293" s="1">
        <v>191</v>
      </c>
      <c r="K1293" s="1">
        <v>19</v>
      </c>
      <c r="L1293" s="1" t="s">
        <v>18</v>
      </c>
      <c r="M1293" s="1" t="s">
        <v>26</v>
      </c>
      <c r="N1293" s="1" t="s">
        <v>36</v>
      </c>
      <c r="O1293" s="1" t="s">
        <v>37</v>
      </c>
      <c r="P1293" s="6">
        <v>45170</v>
      </c>
      <c r="Q1293" s="10">
        <v>0.13333333333333333</v>
      </c>
    </row>
    <row r="1294" spans="1:17" x14ac:dyDescent="0.35">
      <c r="A1294" s="1">
        <v>2293</v>
      </c>
      <c r="B1294" s="1" t="s">
        <v>734</v>
      </c>
      <c r="C1294" s="1" t="s">
        <v>167</v>
      </c>
      <c r="D1294" s="6">
        <v>45172</v>
      </c>
      <c r="E1294" s="9">
        <v>0.53888888888888886</v>
      </c>
      <c r="F1294" s="11" t="s">
        <v>38</v>
      </c>
      <c r="G1294" s="1" t="s">
        <v>70</v>
      </c>
      <c r="H1294" s="11" t="s">
        <v>34</v>
      </c>
      <c r="I1294" s="1" t="s">
        <v>17</v>
      </c>
      <c r="J1294" s="1">
        <v>66</v>
      </c>
      <c r="K1294" s="1">
        <v>28</v>
      </c>
      <c r="L1294" s="1" t="s">
        <v>25</v>
      </c>
      <c r="M1294" s="1" t="s">
        <v>40</v>
      </c>
      <c r="N1294" s="1" t="s">
        <v>27</v>
      </c>
      <c r="O1294" s="1" t="s">
        <v>37</v>
      </c>
      <c r="P1294" s="6">
        <v>45170</v>
      </c>
      <c r="Q1294" s="10">
        <v>0.5</v>
      </c>
    </row>
    <row r="1295" spans="1:17" x14ac:dyDescent="0.35">
      <c r="A1295" s="1">
        <v>2294</v>
      </c>
      <c r="B1295" s="1" t="s">
        <v>1293</v>
      </c>
      <c r="C1295" s="1" t="s">
        <v>150</v>
      </c>
      <c r="D1295" s="6">
        <v>45174</v>
      </c>
      <c r="E1295" s="9">
        <v>0.3527777777777778</v>
      </c>
      <c r="F1295" s="11" t="s">
        <v>38</v>
      </c>
      <c r="G1295" s="1" t="s">
        <v>61</v>
      </c>
      <c r="H1295" s="11" t="s">
        <v>34</v>
      </c>
      <c r="I1295" s="1" t="s">
        <v>47</v>
      </c>
      <c r="J1295" s="1">
        <v>187</v>
      </c>
      <c r="K1295" s="1">
        <v>17</v>
      </c>
      <c r="L1295" s="1" t="s">
        <v>30</v>
      </c>
      <c r="M1295" s="1" t="s">
        <v>43</v>
      </c>
      <c r="N1295" s="1" t="s">
        <v>20</v>
      </c>
      <c r="O1295" s="1" t="s">
        <v>41</v>
      </c>
      <c r="P1295" s="6">
        <v>45170</v>
      </c>
      <c r="Q1295" s="10">
        <v>0.38124999999999998</v>
      </c>
    </row>
    <row r="1296" spans="1:17" x14ac:dyDescent="0.35">
      <c r="A1296" s="1">
        <v>2295</v>
      </c>
      <c r="B1296" s="1" t="s">
        <v>1294</v>
      </c>
      <c r="C1296" s="1" t="s">
        <v>154</v>
      </c>
      <c r="D1296" s="6">
        <v>45176</v>
      </c>
      <c r="E1296" s="9">
        <v>0.13125000000000001</v>
      </c>
      <c r="F1296" s="11" t="s">
        <v>38</v>
      </c>
      <c r="G1296" s="1" t="s">
        <v>132</v>
      </c>
      <c r="H1296" s="11" t="s">
        <v>16</v>
      </c>
      <c r="I1296" s="1" t="s">
        <v>24</v>
      </c>
      <c r="J1296" s="1">
        <v>160</v>
      </c>
      <c r="K1296" s="1">
        <v>28</v>
      </c>
      <c r="L1296" s="1" t="s">
        <v>25</v>
      </c>
      <c r="M1296" s="1" t="s">
        <v>26</v>
      </c>
      <c r="N1296" s="1" t="s">
        <v>36</v>
      </c>
      <c r="O1296" s="1" t="s">
        <v>21</v>
      </c>
      <c r="P1296" s="6">
        <v>45170</v>
      </c>
      <c r="Q1296" s="10">
        <v>0.42708333333333331</v>
      </c>
    </row>
    <row r="1297" spans="1:17" x14ac:dyDescent="0.35">
      <c r="A1297" s="1">
        <v>2296</v>
      </c>
      <c r="B1297" s="1" t="s">
        <v>1295</v>
      </c>
      <c r="C1297" s="1" t="s">
        <v>159</v>
      </c>
      <c r="D1297" s="6">
        <v>45174</v>
      </c>
      <c r="E1297" s="9">
        <v>0.10902777777777778</v>
      </c>
      <c r="F1297" s="11" t="s">
        <v>38</v>
      </c>
      <c r="G1297" s="1" t="s">
        <v>83</v>
      </c>
      <c r="H1297" s="11" t="s">
        <v>34</v>
      </c>
      <c r="I1297" s="1" t="s">
        <v>17</v>
      </c>
      <c r="J1297" s="1">
        <v>117</v>
      </c>
      <c r="K1297" s="1">
        <v>14</v>
      </c>
      <c r="L1297" s="1" t="s">
        <v>30</v>
      </c>
      <c r="M1297" s="1" t="s">
        <v>32</v>
      </c>
      <c r="N1297" s="1" t="s">
        <v>36</v>
      </c>
      <c r="O1297" s="1" t="s">
        <v>37</v>
      </c>
      <c r="P1297" s="6">
        <v>45170</v>
      </c>
      <c r="Q1297" s="10">
        <v>0.48194444444444445</v>
      </c>
    </row>
    <row r="1298" spans="1:17" x14ac:dyDescent="0.35">
      <c r="A1298" s="1">
        <v>2297</v>
      </c>
      <c r="B1298" s="1" t="s">
        <v>210</v>
      </c>
      <c r="C1298" s="1" t="s">
        <v>159</v>
      </c>
      <c r="D1298" s="6">
        <v>45177</v>
      </c>
      <c r="E1298" s="9">
        <v>0.40833333333333333</v>
      </c>
      <c r="F1298" s="11" t="s">
        <v>14</v>
      </c>
      <c r="G1298" s="1" t="s">
        <v>33</v>
      </c>
      <c r="H1298" s="11" t="s">
        <v>16</v>
      </c>
      <c r="I1298" s="1" t="s">
        <v>47</v>
      </c>
      <c r="J1298" s="1">
        <v>132</v>
      </c>
      <c r="K1298" s="1">
        <v>3</v>
      </c>
      <c r="L1298" s="1" t="s">
        <v>18</v>
      </c>
      <c r="M1298" s="1" t="s">
        <v>32</v>
      </c>
      <c r="N1298" s="1" t="s">
        <v>20</v>
      </c>
      <c r="O1298" s="1" t="s">
        <v>21</v>
      </c>
      <c r="P1298" s="6">
        <v>45170</v>
      </c>
      <c r="Q1298" s="10">
        <v>0.11805555555555555</v>
      </c>
    </row>
    <row r="1299" spans="1:17" x14ac:dyDescent="0.35">
      <c r="A1299" s="1">
        <v>2298</v>
      </c>
      <c r="B1299" s="1" t="s">
        <v>1296</v>
      </c>
      <c r="C1299" s="1" t="s">
        <v>156</v>
      </c>
      <c r="D1299" s="6">
        <v>45170</v>
      </c>
      <c r="E1299" s="9">
        <v>0.10486111111111111</v>
      </c>
      <c r="F1299" s="11" t="s">
        <v>38</v>
      </c>
      <c r="G1299" s="1" t="s">
        <v>59</v>
      </c>
      <c r="H1299" s="11" t="s">
        <v>34</v>
      </c>
      <c r="I1299" s="1" t="s">
        <v>47</v>
      </c>
      <c r="J1299" s="1">
        <v>94</v>
      </c>
      <c r="K1299" s="1">
        <v>6</v>
      </c>
      <c r="L1299" s="1" t="s">
        <v>25</v>
      </c>
      <c r="M1299" s="1" t="s">
        <v>32</v>
      </c>
      <c r="N1299" s="1" t="s">
        <v>20</v>
      </c>
      <c r="O1299" s="1" t="s">
        <v>41</v>
      </c>
      <c r="P1299" s="6">
        <v>45170</v>
      </c>
      <c r="Q1299" s="10">
        <v>0.47361111111111109</v>
      </c>
    </row>
    <row r="1300" spans="1:17" x14ac:dyDescent="0.35">
      <c r="A1300" s="1">
        <v>2299</v>
      </c>
      <c r="B1300" s="1" t="s">
        <v>1297</v>
      </c>
      <c r="C1300" s="1" t="s">
        <v>167</v>
      </c>
      <c r="D1300" s="6">
        <v>45177</v>
      </c>
      <c r="E1300" s="9">
        <v>0.16666666666666666</v>
      </c>
      <c r="F1300" s="11" t="s">
        <v>38</v>
      </c>
      <c r="G1300" s="1" t="s">
        <v>81</v>
      </c>
      <c r="H1300" s="11" t="s">
        <v>34</v>
      </c>
      <c r="I1300" s="1" t="s">
        <v>35</v>
      </c>
      <c r="J1300" s="1">
        <v>153</v>
      </c>
      <c r="K1300" s="1">
        <v>6</v>
      </c>
      <c r="L1300" s="1" t="s">
        <v>18</v>
      </c>
      <c r="M1300" s="1" t="s">
        <v>32</v>
      </c>
      <c r="N1300" s="1" t="s">
        <v>27</v>
      </c>
      <c r="O1300" s="1" t="s">
        <v>37</v>
      </c>
      <c r="P1300" s="6">
        <v>45170</v>
      </c>
      <c r="Q1300" s="10">
        <v>0.44722222222222224</v>
      </c>
    </row>
    <row r="1301" spans="1:17" x14ac:dyDescent="0.35">
      <c r="A1301" s="1">
        <v>2300</v>
      </c>
      <c r="B1301" s="1" t="s">
        <v>1298</v>
      </c>
      <c r="C1301" s="1" t="s">
        <v>150</v>
      </c>
      <c r="D1301" s="6">
        <v>45177</v>
      </c>
      <c r="E1301" s="9">
        <v>0.52986111111111112</v>
      </c>
      <c r="F1301" s="11" t="s">
        <v>14</v>
      </c>
      <c r="G1301" s="1" t="s">
        <v>93</v>
      </c>
      <c r="H1301" s="11" t="s">
        <v>23</v>
      </c>
      <c r="I1301" s="1" t="s">
        <v>47</v>
      </c>
      <c r="J1301" s="1">
        <v>104</v>
      </c>
      <c r="K1301" s="1">
        <v>12</v>
      </c>
      <c r="L1301" s="1" t="s">
        <v>30</v>
      </c>
      <c r="M1301" s="1" t="s">
        <v>32</v>
      </c>
      <c r="N1301" s="1" t="s">
        <v>20</v>
      </c>
      <c r="O1301" s="1" t="s">
        <v>37</v>
      </c>
      <c r="P1301" s="6">
        <v>45170</v>
      </c>
      <c r="Q1301" s="10">
        <v>0.19236111111111112</v>
      </c>
    </row>
    <row r="1302" spans="1:17" x14ac:dyDescent="0.35">
      <c r="A1302" s="1">
        <v>2301</v>
      </c>
      <c r="B1302" s="1" t="s">
        <v>1299</v>
      </c>
      <c r="C1302" s="1" t="s">
        <v>154</v>
      </c>
      <c r="D1302" s="6">
        <v>45175</v>
      </c>
      <c r="E1302" s="9">
        <v>0.52430555555555558</v>
      </c>
      <c r="F1302" s="11" t="s">
        <v>14</v>
      </c>
      <c r="G1302" s="1" t="s">
        <v>91</v>
      </c>
      <c r="H1302" s="11" t="s">
        <v>16</v>
      </c>
      <c r="I1302" s="1" t="s">
        <v>24</v>
      </c>
      <c r="J1302" s="1">
        <v>144</v>
      </c>
      <c r="K1302" s="1">
        <v>23</v>
      </c>
      <c r="L1302" s="1" t="s">
        <v>18</v>
      </c>
      <c r="M1302" s="1" t="s">
        <v>43</v>
      </c>
      <c r="N1302" s="1" t="s">
        <v>20</v>
      </c>
      <c r="O1302" s="1" t="s">
        <v>21</v>
      </c>
      <c r="P1302" s="6">
        <v>45170</v>
      </c>
      <c r="Q1302" s="10">
        <v>0.47013888888888888</v>
      </c>
    </row>
    <row r="1303" spans="1:17" x14ac:dyDescent="0.35">
      <c r="A1303" s="1">
        <v>2302</v>
      </c>
      <c r="B1303" s="1" t="s">
        <v>1300</v>
      </c>
      <c r="C1303" s="1" t="s">
        <v>154</v>
      </c>
      <c r="D1303" s="6">
        <v>45174</v>
      </c>
      <c r="E1303" s="9">
        <v>0.51736111111111116</v>
      </c>
      <c r="F1303" s="11" t="s">
        <v>38</v>
      </c>
      <c r="G1303" s="1" t="s">
        <v>72</v>
      </c>
      <c r="H1303" s="11" t="s">
        <v>16</v>
      </c>
      <c r="I1303" s="1" t="s">
        <v>17</v>
      </c>
      <c r="J1303" s="1">
        <v>230</v>
      </c>
      <c r="K1303" s="1">
        <v>25</v>
      </c>
      <c r="L1303" s="1" t="s">
        <v>18</v>
      </c>
      <c r="M1303" s="1" t="s">
        <v>40</v>
      </c>
      <c r="N1303" s="1" t="s">
        <v>36</v>
      </c>
      <c r="O1303" s="1" t="s">
        <v>37</v>
      </c>
      <c r="P1303" s="6">
        <v>45170</v>
      </c>
      <c r="Q1303" s="10">
        <v>0.42916666666666664</v>
      </c>
    </row>
    <row r="1304" spans="1:17" x14ac:dyDescent="0.35">
      <c r="A1304" s="1">
        <v>2303</v>
      </c>
      <c r="B1304" s="1" t="s">
        <v>246</v>
      </c>
      <c r="C1304" s="1" t="s">
        <v>154</v>
      </c>
      <c r="D1304" s="6">
        <v>45173</v>
      </c>
      <c r="E1304" s="9">
        <v>0.3972222222222222</v>
      </c>
      <c r="F1304" s="11" t="s">
        <v>38</v>
      </c>
      <c r="G1304" s="1" t="s">
        <v>82</v>
      </c>
      <c r="H1304" s="11" t="s">
        <v>23</v>
      </c>
      <c r="I1304" s="1" t="s">
        <v>29</v>
      </c>
      <c r="J1304" s="1">
        <v>239</v>
      </c>
      <c r="K1304" s="1">
        <v>18</v>
      </c>
      <c r="L1304" s="1" t="s">
        <v>25</v>
      </c>
      <c r="M1304" s="1" t="s">
        <v>43</v>
      </c>
      <c r="N1304" s="1" t="s">
        <v>36</v>
      </c>
      <c r="O1304" s="1" t="s">
        <v>37</v>
      </c>
      <c r="P1304" s="6">
        <v>45170</v>
      </c>
      <c r="Q1304" s="10">
        <v>0.37013888888888891</v>
      </c>
    </row>
    <row r="1305" spans="1:17" x14ac:dyDescent="0.35">
      <c r="A1305" s="1">
        <v>2304</v>
      </c>
      <c r="B1305" s="1" t="s">
        <v>1301</v>
      </c>
      <c r="C1305" s="1" t="s">
        <v>156</v>
      </c>
      <c r="D1305" s="6">
        <v>45174</v>
      </c>
      <c r="E1305" s="9">
        <v>0.20416666666666666</v>
      </c>
      <c r="F1305" s="11" t="s">
        <v>38</v>
      </c>
      <c r="G1305" s="1" t="s">
        <v>124</v>
      </c>
      <c r="H1305" s="11" t="s">
        <v>23</v>
      </c>
      <c r="I1305" s="1" t="s">
        <v>29</v>
      </c>
      <c r="J1305" s="1">
        <v>149</v>
      </c>
      <c r="K1305" s="1">
        <v>0</v>
      </c>
      <c r="L1305" s="1" t="s">
        <v>30</v>
      </c>
      <c r="M1305" s="1" t="s">
        <v>26</v>
      </c>
      <c r="N1305" s="1" t="s">
        <v>20</v>
      </c>
      <c r="O1305" s="1" t="s">
        <v>41</v>
      </c>
      <c r="P1305" s="6">
        <v>45170</v>
      </c>
      <c r="Q1305" s="10">
        <v>0.44097222222222221</v>
      </c>
    </row>
    <row r="1306" spans="1:17" x14ac:dyDescent="0.35">
      <c r="A1306" s="1">
        <v>2305</v>
      </c>
      <c r="B1306" s="1" t="s">
        <v>1302</v>
      </c>
      <c r="C1306" s="1" t="s">
        <v>150</v>
      </c>
      <c r="D1306" s="6">
        <v>45177</v>
      </c>
      <c r="E1306" s="9">
        <v>0.39305555555555555</v>
      </c>
      <c r="F1306" s="11" t="s">
        <v>14</v>
      </c>
      <c r="G1306" s="1" t="s">
        <v>73</v>
      </c>
      <c r="H1306" s="11" t="s">
        <v>34</v>
      </c>
      <c r="I1306" s="1" t="s">
        <v>29</v>
      </c>
      <c r="J1306" s="1">
        <v>152</v>
      </c>
      <c r="K1306" s="1">
        <v>5</v>
      </c>
      <c r="L1306" s="1" t="s">
        <v>25</v>
      </c>
      <c r="M1306" s="1" t="s">
        <v>32</v>
      </c>
      <c r="N1306" s="1" t="s">
        <v>20</v>
      </c>
      <c r="O1306" s="1" t="s">
        <v>21</v>
      </c>
      <c r="P1306" s="6">
        <v>45170</v>
      </c>
      <c r="Q1306" s="10">
        <v>0.11458333333333333</v>
      </c>
    </row>
    <row r="1307" spans="1:17" x14ac:dyDescent="0.35">
      <c r="A1307" s="1">
        <v>2306</v>
      </c>
      <c r="B1307" s="1" t="s">
        <v>1303</v>
      </c>
      <c r="C1307" s="1" t="s">
        <v>167</v>
      </c>
      <c r="D1307" s="6">
        <v>45177</v>
      </c>
      <c r="E1307" s="9">
        <v>0.47083333333333333</v>
      </c>
      <c r="F1307" s="11" t="s">
        <v>14</v>
      </c>
      <c r="G1307" s="1" t="s">
        <v>59</v>
      </c>
      <c r="H1307" s="11" t="s">
        <v>34</v>
      </c>
      <c r="I1307" s="1" t="s">
        <v>17</v>
      </c>
      <c r="J1307" s="1">
        <v>173</v>
      </c>
      <c r="K1307" s="1">
        <v>17</v>
      </c>
      <c r="L1307" s="1" t="s">
        <v>18</v>
      </c>
      <c r="M1307" s="1" t="s">
        <v>26</v>
      </c>
      <c r="N1307" s="1" t="s">
        <v>27</v>
      </c>
      <c r="O1307" s="1" t="s">
        <v>21</v>
      </c>
      <c r="P1307" s="6">
        <v>45170</v>
      </c>
      <c r="Q1307" s="10">
        <v>0.41736111111111113</v>
      </c>
    </row>
    <row r="1308" spans="1:17" x14ac:dyDescent="0.35">
      <c r="A1308" s="1">
        <v>2307</v>
      </c>
      <c r="B1308" s="1" t="s">
        <v>1304</v>
      </c>
      <c r="C1308" s="1" t="s">
        <v>159</v>
      </c>
      <c r="D1308" s="6">
        <v>45175</v>
      </c>
      <c r="E1308" s="9">
        <v>0.19444444444444445</v>
      </c>
      <c r="F1308" s="11" t="s">
        <v>38</v>
      </c>
      <c r="G1308" s="1" t="s">
        <v>45</v>
      </c>
      <c r="H1308" s="11" t="s">
        <v>34</v>
      </c>
      <c r="I1308" s="1" t="s">
        <v>24</v>
      </c>
      <c r="J1308" s="1">
        <v>113</v>
      </c>
      <c r="K1308" s="1">
        <v>5</v>
      </c>
      <c r="L1308" s="1" t="s">
        <v>30</v>
      </c>
      <c r="M1308" s="1" t="s">
        <v>26</v>
      </c>
      <c r="N1308" s="1" t="s">
        <v>36</v>
      </c>
      <c r="O1308" s="1" t="s">
        <v>21</v>
      </c>
      <c r="P1308" s="6">
        <v>45170</v>
      </c>
      <c r="Q1308" s="10">
        <v>0.11874999999999999</v>
      </c>
    </row>
    <row r="1309" spans="1:17" x14ac:dyDescent="0.35">
      <c r="A1309" s="1">
        <v>2308</v>
      </c>
      <c r="B1309" s="1" t="s">
        <v>1096</v>
      </c>
      <c r="C1309" s="1" t="s">
        <v>150</v>
      </c>
      <c r="D1309" s="6">
        <v>45171</v>
      </c>
      <c r="E1309" s="9">
        <v>0.47569444444444442</v>
      </c>
      <c r="F1309" s="11" t="s">
        <v>38</v>
      </c>
      <c r="G1309" s="1" t="s">
        <v>117</v>
      </c>
      <c r="H1309" s="11" t="s">
        <v>34</v>
      </c>
      <c r="I1309" s="1" t="s">
        <v>17</v>
      </c>
      <c r="J1309" s="1">
        <v>132</v>
      </c>
      <c r="K1309" s="1">
        <v>2</v>
      </c>
      <c r="L1309" s="1" t="s">
        <v>25</v>
      </c>
      <c r="M1309" s="1" t="s">
        <v>43</v>
      </c>
      <c r="N1309" s="1" t="s">
        <v>27</v>
      </c>
      <c r="O1309" s="1" t="s">
        <v>21</v>
      </c>
      <c r="P1309" s="6">
        <v>45170</v>
      </c>
      <c r="Q1309" s="10">
        <v>7.0833333333333331E-2</v>
      </c>
    </row>
    <row r="1310" spans="1:17" x14ac:dyDescent="0.35">
      <c r="A1310" s="1">
        <v>2309</v>
      </c>
      <c r="B1310" s="1" t="s">
        <v>1305</v>
      </c>
      <c r="C1310" s="1" t="s">
        <v>154</v>
      </c>
      <c r="D1310" s="6">
        <v>45170</v>
      </c>
      <c r="E1310" s="9">
        <v>9.583333333333334E-2</v>
      </c>
      <c r="F1310" s="11" t="s">
        <v>14</v>
      </c>
      <c r="G1310" s="1" t="s">
        <v>115</v>
      </c>
      <c r="H1310" s="11" t="s">
        <v>23</v>
      </c>
      <c r="I1310" s="1" t="s">
        <v>35</v>
      </c>
      <c r="J1310" s="1">
        <v>225</v>
      </c>
      <c r="K1310" s="1">
        <v>9</v>
      </c>
      <c r="L1310" s="1" t="s">
        <v>18</v>
      </c>
      <c r="M1310" s="1" t="s">
        <v>19</v>
      </c>
      <c r="N1310" s="1" t="s">
        <v>36</v>
      </c>
      <c r="O1310" s="1" t="s">
        <v>41</v>
      </c>
      <c r="P1310" s="6">
        <v>45170</v>
      </c>
      <c r="Q1310" s="10">
        <v>0.39166666666666666</v>
      </c>
    </row>
    <row r="1311" spans="1:17" x14ac:dyDescent="0.35">
      <c r="A1311" s="1">
        <v>2310</v>
      </c>
      <c r="B1311" s="1" t="s">
        <v>1306</v>
      </c>
      <c r="C1311" s="1" t="s">
        <v>167</v>
      </c>
      <c r="D1311" s="6">
        <v>45175</v>
      </c>
      <c r="E1311" s="9">
        <v>0.51249999999999996</v>
      </c>
      <c r="F1311" s="11" t="s">
        <v>38</v>
      </c>
      <c r="G1311" s="1" t="s">
        <v>136</v>
      </c>
      <c r="H1311" s="11" t="s">
        <v>16</v>
      </c>
      <c r="I1311" s="1" t="s">
        <v>17</v>
      </c>
      <c r="J1311" s="1">
        <v>232</v>
      </c>
      <c r="K1311" s="1">
        <v>0</v>
      </c>
      <c r="L1311" s="1" t="s">
        <v>25</v>
      </c>
      <c r="M1311" s="1" t="s">
        <v>43</v>
      </c>
      <c r="N1311" s="1" t="s">
        <v>36</v>
      </c>
      <c r="O1311" s="1" t="s">
        <v>41</v>
      </c>
      <c r="P1311" s="6">
        <v>45170</v>
      </c>
      <c r="Q1311" s="10">
        <v>6.25E-2</v>
      </c>
    </row>
    <row r="1312" spans="1:17" x14ac:dyDescent="0.35">
      <c r="A1312" s="1">
        <v>2311</v>
      </c>
      <c r="B1312" s="1" t="s">
        <v>1307</v>
      </c>
      <c r="C1312" s="1" t="s">
        <v>154</v>
      </c>
      <c r="D1312" s="6">
        <v>45172</v>
      </c>
      <c r="E1312" s="9">
        <v>0.36805555555555558</v>
      </c>
      <c r="F1312" s="11" t="s">
        <v>38</v>
      </c>
      <c r="G1312" s="1" t="s">
        <v>104</v>
      </c>
      <c r="H1312" s="11" t="s">
        <v>16</v>
      </c>
      <c r="I1312" s="1" t="s">
        <v>17</v>
      </c>
      <c r="J1312" s="1">
        <v>61</v>
      </c>
      <c r="K1312" s="1">
        <v>4</v>
      </c>
      <c r="L1312" s="1" t="s">
        <v>30</v>
      </c>
      <c r="M1312" s="1" t="s">
        <v>40</v>
      </c>
      <c r="N1312" s="1" t="s">
        <v>20</v>
      </c>
      <c r="O1312" s="1" t="s">
        <v>37</v>
      </c>
      <c r="P1312" s="6">
        <v>45170</v>
      </c>
      <c r="Q1312" s="10">
        <v>0.47708333333333336</v>
      </c>
    </row>
    <row r="1313" spans="1:17" x14ac:dyDescent="0.35">
      <c r="A1313" s="1">
        <v>2312</v>
      </c>
      <c r="B1313" s="1" t="s">
        <v>1308</v>
      </c>
      <c r="C1313" s="1" t="s">
        <v>150</v>
      </c>
      <c r="D1313" s="6">
        <v>45176</v>
      </c>
      <c r="E1313" s="9">
        <v>0.20208333333333334</v>
      </c>
      <c r="F1313" s="11" t="s">
        <v>14</v>
      </c>
      <c r="G1313" s="1" t="s">
        <v>125</v>
      </c>
      <c r="H1313" s="11" t="s">
        <v>16</v>
      </c>
      <c r="I1313" s="1" t="s">
        <v>29</v>
      </c>
      <c r="J1313" s="1">
        <v>130</v>
      </c>
      <c r="K1313" s="1">
        <v>28</v>
      </c>
      <c r="L1313" s="1" t="s">
        <v>25</v>
      </c>
      <c r="M1313" s="1" t="s">
        <v>19</v>
      </c>
      <c r="N1313" s="1" t="s">
        <v>20</v>
      </c>
      <c r="O1313" s="1" t="s">
        <v>37</v>
      </c>
      <c r="P1313" s="6">
        <v>45170</v>
      </c>
      <c r="Q1313" s="10">
        <v>0.42083333333333334</v>
      </c>
    </row>
    <row r="1314" spans="1:17" x14ac:dyDescent="0.35">
      <c r="A1314" s="1">
        <v>2313</v>
      </c>
      <c r="B1314" s="1" t="s">
        <v>1309</v>
      </c>
      <c r="C1314" s="1" t="s">
        <v>159</v>
      </c>
      <c r="D1314" s="6">
        <v>45172</v>
      </c>
      <c r="E1314" s="9">
        <v>0.34722222222222221</v>
      </c>
      <c r="F1314" s="11" t="s">
        <v>14</v>
      </c>
      <c r="G1314" s="1" t="s">
        <v>112</v>
      </c>
      <c r="H1314" s="11" t="s">
        <v>23</v>
      </c>
      <c r="I1314" s="1" t="s">
        <v>47</v>
      </c>
      <c r="J1314" s="1">
        <v>95</v>
      </c>
      <c r="K1314" s="1">
        <v>4</v>
      </c>
      <c r="L1314" s="1" t="s">
        <v>30</v>
      </c>
      <c r="M1314" s="1" t="s">
        <v>26</v>
      </c>
      <c r="N1314" s="1" t="s">
        <v>20</v>
      </c>
      <c r="O1314" s="1" t="s">
        <v>21</v>
      </c>
      <c r="P1314" s="6">
        <v>45170</v>
      </c>
      <c r="Q1314" s="10">
        <v>0.49236111111111114</v>
      </c>
    </row>
    <row r="1315" spans="1:17" x14ac:dyDescent="0.35">
      <c r="A1315" s="1">
        <v>2314</v>
      </c>
      <c r="B1315" s="1" t="s">
        <v>536</v>
      </c>
      <c r="C1315" s="1" t="s">
        <v>167</v>
      </c>
      <c r="D1315" s="6">
        <v>45170</v>
      </c>
      <c r="E1315" s="9">
        <v>0.41180555555555554</v>
      </c>
      <c r="F1315" s="11" t="s">
        <v>38</v>
      </c>
      <c r="G1315" s="1" t="s">
        <v>113</v>
      </c>
      <c r="H1315" s="11" t="s">
        <v>16</v>
      </c>
      <c r="I1315" s="1" t="s">
        <v>17</v>
      </c>
      <c r="J1315" s="1">
        <v>132</v>
      </c>
      <c r="K1315" s="1">
        <v>28</v>
      </c>
      <c r="L1315" s="1" t="s">
        <v>25</v>
      </c>
      <c r="M1315" s="1" t="s">
        <v>40</v>
      </c>
      <c r="N1315" s="1" t="s">
        <v>27</v>
      </c>
      <c r="O1315" s="1" t="s">
        <v>37</v>
      </c>
      <c r="P1315" s="6">
        <v>45170</v>
      </c>
      <c r="Q1315" s="10">
        <v>0.4826388888888889</v>
      </c>
    </row>
    <row r="1316" spans="1:17" x14ac:dyDescent="0.35">
      <c r="A1316" s="1">
        <v>2315</v>
      </c>
      <c r="B1316" s="1" t="s">
        <v>923</v>
      </c>
      <c r="C1316" s="1" t="s">
        <v>159</v>
      </c>
      <c r="D1316" s="6">
        <v>45172</v>
      </c>
      <c r="E1316" s="9">
        <v>0.43402777777777779</v>
      </c>
      <c r="F1316" s="11" t="s">
        <v>38</v>
      </c>
      <c r="G1316" s="1" t="s">
        <v>63</v>
      </c>
      <c r="H1316" s="11" t="s">
        <v>23</v>
      </c>
      <c r="I1316" s="1" t="s">
        <v>17</v>
      </c>
      <c r="J1316" s="1">
        <v>170</v>
      </c>
      <c r="K1316" s="1">
        <v>12</v>
      </c>
      <c r="L1316" s="1" t="s">
        <v>30</v>
      </c>
      <c r="M1316" s="1" t="s">
        <v>43</v>
      </c>
      <c r="N1316" s="1" t="s">
        <v>36</v>
      </c>
      <c r="O1316" s="1" t="s">
        <v>37</v>
      </c>
      <c r="P1316" s="6">
        <v>45170</v>
      </c>
      <c r="Q1316" s="10">
        <v>0.14930555555555555</v>
      </c>
    </row>
    <row r="1317" spans="1:17" x14ac:dyDescent="0.35">
      <c r="A1317" s="1">
        <v>2316</v>
      </c>
      <c r="B1317" s="1" t="s">
        <v>1310</v>
      </c>
      <c r="C1317" s="1" t="s">
        <v>154</v>
      </c>
      <c r="D1317" s="6">
        <v>45176</v>
      </c>
      <c r="E1317" s="9">
        <v>0.12638888888888888</v>
      </c>
      <c r="F1317" s="11" t="s">
        <v>38</v>
      </c>
      <c r="G1317" s="1" t="s">
        <v>51</v>
      </c>
      <c r="H1317" s="11" t="s">
        <v>16</v>
      </c>
      <c r="I1317" s="1" t="s">
        <v>24</v>
      </c>
      <c r="J1317" s="1">
        <v>99</v>
      </c>
      <c r="K1317" s="1">
        <v>17</v>
      </c>
      <c r="L1317" s="1" t="s">
        <v>30</v>
      </c>
      <c r="M1317" s="1" t="s">
        <v>19</v>
      </c>
      <c r="N1317" s="1" t="s">
        <v>20</v>
      </c>
      <c r="O1317" s="1" t="s">
        <v>41</v>
      </c>
      <c r="P1317" s="6">
        <v>45170</v>
      </c>
      <c r="Q1317" s="10">
        <v>0.50138888888888888</v>
      </c>
    </row>
    <row r="1318" spans="1:17" x14ac:dyDescent="0.35">
      <c r="A1318" s="1">
        <v>2317</v>
      </c>
      <c r="B1318" s="1" t="s">
        <v>1311</v>
      </c>
      <c r="C1318" s="1" t="s">
        <v>150</v>
      </c>
      <c r="D1318" s="6">
        <v>45170</v>
      </c>
      <c r="E1318" s="9">
        <v>9.583333333333334E-2</v>
      </c>
      <c r="F1318" s="11" t="s">
        <v>38</v>
      </c>
      <c r="G1318" s="1" t="s">
        <v>97</v>
      </c>
      <c r="H1318" s="11" t="s">
        <v>16</v>
      </c>
      <c r="I1318" s="1" t="s">
        <v>35</v>
      </c>
      <c r="J1318" s="1">
        <v>67</v>
      </c>
      <c r="K1318" s="1">
        <v>26</v>
      </c>
      <c r="L1318" s="1" t="s">
        <v>18</v>
      </c>
      <c r="M1318" s="1" t="s">
        <v>40</v>
      </c>
      <c r="N1318" s="1" t="s">
        <v>20</v>
      </c>
      <c r="O1318" s="1" t="s">
        <v>21</v>
      </c>
      <c r="P1318" s="6">
        <v>45170</v>
      </c>
      <c r="Q1318" s="10">
        <v>0.49375000000000002</v>
      </c>
    </row>
    <row r="1319" spans="1:17" x14ac:dyDescent="0.35">
      <c r="A1319" s="1">
        <v>2318</v>
      </c>
      <c r="B1319" s="1" t="s">
        <v>1312</v>
      </c>
      <c r="C1319" s="1" t="s">
        <v>150</v>
      </c>
      <c r="D1319" s="6">
        <v>45172</v>
      </c>
      <c r="E1319" s="9">
        <v>0.37013888888888891</v>
      </c>
      <c r="F1319" s="11" t="s">
        <v>14</v>
      </c>
      <c r="G1319" s="1" t="s">
        <v>125</v>
      </c>
      <c r="H1319" s="11" t="s">
        <v>23</v>
      </c>
      <c r="I1319" s="1" t="s">
        <v>29</v>
      </c>
      <c r="J1319" s="1">
        <v>94</v>
      </c>
      <c r="K1319" s="1">
        <v>18</v>
      </c>
      <c r="L1319" s="1" t="s">
        <v>30</v>
      </c>
      <c r="M1319" s="1" t="s">
        <v>43</v>
      </c>
      <c r="N1319" s="1" t="s">
        <v>36</v>
      </c>
      <c r="O1319" s="1" t="s">
        <v>37</v>
      </c>
      <c r="P1319" s="6">
        <v>45170</v>
      </c>
      <c r="Q1319" s="10">
        <v>0.41736111111111113</v>
      </c>
    </row>
    <row r="1320" spans="1:17" x14ac:dyDescent="0.35">
      <c r="A1320" s="1">
        <v>2319</v>
      </c>
      <c r="B1320" s="1" t="s">
        <v>1313</v>
      </c>
      <c r="C1320" s="1" t="s">
        <v>150</v>
      </c>
      <c r="D1320" s="6">
        <v>45174</v>
      </c>
      <c r="E1320" s="9">
        <v>0.52361111111111114</v>
      </c>
      <c r="F1320" s="11" t="s">
        <v>14</v>
      </c>
      <c r="G1320" s="1" t="s">
        <v>50</v>
      </c>
      <c r="H1320" s="11" t="s">
        <v>23</v>
      </c>
      <c r="I1320" s="1" t="s">
        <v>17</v>
      </c>
      <c r="J1320" s="1">
        <v>71</v>
      </c>
      <c r="K1320" s="1">
        <v>1</v>
      </c>
      <c r="L1320" s="1" t="s">
        <v>18</v>
      </c>
      <c r="M1320" s="1" t="s">
        <v>32</v>
      </c>
      <c r="N1320" s="1" t="s">
        <v>36</v>
      </c>
      <c r="O1320" s="1" t="s">
        <v>21</v>
      </c>
      <c r="P1320" s="6">
        <v>45170</v>
      </c>
      <c r="Q1320" s="10">
        <v>0.36666666666666664</v>
      </c>
    </row>
    <row r="1321" spans="1:17" x14ac:dyDescent="0.35">
      <c r="A1321" s="1">
        <v>2320</v>
      </c>
      <c r="B1321" s="1" t="s">
        <v>1314</v>
      </c>
      <c r="C1321" s="1" t="s">
        <v>167</v>
      </c>
      <c r="D1321" s="6">
        <v>45171</v>
      </c>
      <c r="E1321" s="9">
        <v>6.458333333333334E-2</v>
      </c>
      <c r="F1321" s="11" t="s">
        <v>38</v>
      </c>
      <c r="G1321" s="1" t="s">
        <v>91</v>
      </c>
      <c r="H1321" s="11" t="s">
        <v>16</v>
      </c>
      <c r="I1321" s="1" t="s">
        <v>47</v>
      </c>
      <c r="J1321" s="1">
        <v>73</v>
      </c>
      <c r="K1321" s="1">
        <v>21</v>
      </c>
      <c r="L1321" s="1" t="s">
        <v>18</v>
      </c>
      <c r="M1321" s="1" t="s">
        <v>19</v>
      </c>
      <c r="N1321" s="1" t="s">
        <v>27</v>
      </c>
      <c r="O1321" s="1" t="s">
        <v>41</v>
      </c>
      <c r="P1321" s="6">
        <v>45170</v>
      </c>
      <c r="Q1321" s="10">
        <v>0.3923611111111111</v>
      </c>
    </row>
    <row r="1322" spans="1:17" x14ac:dyDescent="0.35">
      <c r="A1322" s="1">
        <v>2321</v>
      </c>
      <c r="B1322" s="1" t="s">
        <v>1315</v>
      </c>
      <c r="C1322" s="1" t="s">
        <v>156</v>
      </c>
      <c r="D1322" s="6">
        <v>45173</v>
      </c>
      <c r="E1322" s="9">
        <v>0.45833333333333331</v>
      </c>
      <c r="F1322" s="11" t="s">
        <v>38</v>
      </c>
      <c r="G1322" s="1" t="s">
        <v>76</v>
      </c>
      <c r="H1322" s="11" t="s">
        <v>23</v>
      </c>
      <c r="I1322" s="1" t="s">
        <v>24</v>
      </c>
      <c r="J1322" s="1">
        <v>191</v>
      </c>
      <c r="K1322" s="1">
        <v>26</v>
      </c>
      <c r="L1322" s="1" t="s">
        <v>30</v>
      </c>
      <c r="M1322" s="1" t="s">
        <v>32</v>
      </c>
      <c r="N1322" s="1" t="s">
        <v>36</v>
      </c>
      <c r="O1322" s="1" t="s">
        <v>37</v>
      </c>
      <c r="P1322" s="6">
        <v>45170</v>
      </c>
      <c r="Q1322" s="10">
        <v>0.48541666666666666</v>
      </c>
    </row>
    <row r="1323" spans="1:17" x14ac:dyDescent="0.35">
      <c r="A1323" s="1">
        <v>2322</v>
      </c>
      <c r="B1323" s="1" t="s">
        <v>1316</v>
      </c>
      <c r="C1323" s="1" t="s">
        <v>154</v>
      </c>
      <c r="D1323" s="6">
        <v>45177</v>
      </c>
      <c r="E1323" s="9">
        <v>0.34791666666666665</v>
      </c>
      <c r="F1323" s="11" t="s">
        <v>38</v>
      </c>
      <c r="G1323" s="1" t="s">
        <v>106</v>
      </c>
      <c r="H1323" s="11" t="s">
        <v>23</v>
      </c>
      <c r="I1323" s="1" t="s">
        <v>24</v>
      </c>
      <c r="J1323" s="1">
        <v>192</v>
      </c>
      <c r="K1323" s="1">
        <v>2</v>
      </c>
      <c r="L1323" s="1" t="s">
        <v>18</v>
      </c>
      <c r="M1323" s="1" t="s">
        <v>43</v>
      </c>
      <c r="N1323" s="1" t="s">
        <v>20</v>
      </c>
      <c r="O1323" s="1" t="s">
        <v>37</v>
      </c>
      <c r="P1323" s="6">
        <v>45170</v>
      </c>
      <c r="Q1323" s="10">
        <v>0.15277777777777779</v>
      </c>
    </row>
    <row r="1324" spans="1:17" x14ac:dyDescent="0.35">
      <c r="A1324" s="1">
        <v>2323</v>
      </c>
      <c r="B1324" s="1" t="s">
        <v>1060</v>
      </c>
      <c r="C1324" s="1" t="s">
        <v>156</v>
      </c>
      <c r="D1324" s="6">
        <v>45173</v>
      </c>
      <c r="E1324" s="9">
        <v>0.52916666666666667</v>
      </c>
      <c r="F1324" s="11" t="s">
        <v>38</v>
      </c>
      <c r="G1324" s="1" t="s">
        <v>68</v>
      </c>
      <c r="H1324" s="11" t="s">
        <v>34</v>
      </c>
      <c r="I1324" s="1" t="s">
        <v>29</v>
      </c>
      <c r="J1324" s="1">
        <v>65</v>
      </c>
      <c r="K1324" s="1">
        <v>23</v>
      </c>
      <c r="L1324" s="1" t="s">
        <v>25</v>
      </c>
      <c r="M1324" s="1" t="s">
        <v>19</v>
      </c>
      <c r="N1324" s="1" t="s">
        <v>27</v>
      </c>
      <c r="O1324" s="1" t="s">
        <v>21</v>
      </c>
      <c r="P1324" s="6">
        <v>45170</v>
      </c>
      <c r="Q1324" s="10">
        <v>0.38194444444444442</v>
      </c>
    </row>
    <row r="1325" spans="1:17" x14ac:dyDescent="0.35">
      <c r="A1325" s="1">
        <v>2324</v>
      </c>
      <c r="B1325" s="1" t="s">
        <v>1317</v>
      </c>
      <c r="C1325" s="1" t="s">
        <v>150</v>
      </c>
      <c r="D1325" s="6">
        <v>45171</v>
      </c>
      <c r="E1325" s="9">
        <v>0.1361111111111111</v>
      </c>
      <c r="F1325" s="11" t="s">
        <v>38</v>
      </c>
      <c r="G1325" s="1" t="s">
        <v>91</v>
      </c>
      <c r="H1325" s="11" t="s">
        <v>34</v>
      </c>
      <c r="I1325" s="1" t="s">
        <v>35</v>
      </c>
      <c r="J1325" s="1">
        <v>160</v>
      </c>
      <c r="K1325" s="1">
        <v>7</v>
      </c>
      <c r="L1325" s="1" t="s">
        <v>25</v>
      </c>
      <c r="M1325" s="1" t="s">
        <v>40</v>
      </c>
      <c r="N1325" s="1" t="s">
        <v>20</v>
      </c>
      <c r="O1325" s="1" t="s">
        <v>21</v>
      </c>
      <c r="P1325" s="6">
        <v>45170</v>
      </c>
      <c r="Q1325" s="10">
        <v>0.17569444444444443</v>
      </c>
    </row>
    <row r="1326" spans="1:17" x14ac:dyDescent="0.35">
      <c r="A1326" s="1">
        <v>2325</v>
      </c>
      <c r="B1326" s="1" t="s">
        <v>1318</v>
      </c>
      <c r="C1326" s="1" t="s">
        <v>150</v>
      </c>
      <c r="D1326" s="6">
        <v>45176</v>
      </c>
      <c r="E1326" s="9">
        <v>0.18194444444444444</v>
      </c>
      <c r="F1326" s="11" t="s">
        <v>38</v>
      </c>
      <c r="G1326" s="1" t="s">
        <v>116</v>
      </c>
      <c r="H1326" s="11" t="s">
        <v>34</v>
      </c>
      <c r="I1326" s="1" t="s">
        <v>47</v>
      </c>
      <c r="J1326" s="1">
        <v>144</v>
      </c>
      <c r="K1326" s="1">
        <v>16</v>
      </c>
      <c r="L1326" s="1" t="s">
        <v>25</v>
      </c>
      <c r="M1326" s="1" t="s">
        <v>32</v>
      </c>
      <c r="N1326" s="1" t="s">
        <v>36</v>
      </c>
      <c r="O1326" s="1" t="s">
        <v>21</v>
      </c>
      <c r="P1326" s="6">
        <v>45170</v>
      </c>
      <c r="Q1326" s="10">
        <v>0.2048611111111111</v>
      </c>
    </row>
    <row r="1327" spans="1:17" x14ac:dyDescent="0.35">
      <c r="A1327" s="1">
        <v>2326</v>
      </c>
      <c r="B1327" s="1" t="s">
        <v>1319</v>
      </c>
      <c r="C1327" s="1" t="s">
        <v>167</v>
      </c>
      <c r="D1327" s="6">
        <v>45172</v>
      </c>
      <c r="E1327" s="9">
        <v>0.45833333333333331</v>
      </c>
      <c r="F1327" s="11" t="s">
        <v>38</v>
      </c>
      <c r="G1327" s="1" t="s">
        <v>112</v>
      </c>
      <c r="H1327" s="11" t="s">
        <v>16</v>
      </c>
      <c r="I1327" s="1" t="s">
        <v>24</v>
      </c>
      <c r="J1327" s="1">
        <v>230</v>
      </c>
      <c r="K1327" s="1">
        <v>26</v>
      </c>
      <c r="L1327" s="1" t="s">
        <v>25</v>
      </c>
      <c r="M1327" s="1" t="s">
        <v>32</v>
      </c>
      <c r="N1327" s="1" t="s">
        <v>27</v>
      </c>
      <c r="O1327" s="1" t="s">
        <v>41</v>
      </c>
      <c r="P1327" s="6">
        <v>45170</v>
      </c>
      <c r="Q1327" s="10">
        <v>8.4027777777777785E-2</v>
      </c>
    </row>
    <row r="1328" spans="1:17" x14ac:dyDescent="0.35">
      <c r="A1328" s="1">
        <v>2327</v>
      </c>
      <c r="B1328" s="1" t="s">
        <v>1320</v>
      </c>
      <c r="C1328" s="1" t="s">
        <v>150</v>
      </c>
      <c r="D1328" s="6">
        <v>45175</v>
      </c>
      <c r="E1328" s="9">
        <v>0.15972222222222221</v>
      </c>
      <c r="F1328" s="11" t="s">
        <v>14</v>
      </c>
      <c r="G1328" s="1" t="s">
        <v>137</v>
      </c>
      <c r="H1328" s="11" t="s">
        <v>34</v>
      </c>
      <c r="I1328" s="1" t="s">
        <v>29</v>
      </c>
      <c r="J1328" s="1">
        <v>102</v>
      </c>
      <c r="K1328" s="1">
        <v>21</v>
      </c>
      <c r="L1328" s="1" t="s">
        <v>18</v>
      </c>
      <c r="M1328" s="1" t="s">
        <v>43</v>
      </c>
      <c r="N1328" s="1" t="s">
        <v>20</v>
      </c>
      <c r="O1328" s="1" t="s">
        <v>37</v>
      </c>
      <c r="P1328" s="6">
        <v>45170</v>
      </c>
      <c r="Q1328" s="10">
        <v>0.41319444444444442</v>
      </c>
    </row>
    <row r="1329" spans="1:17" x14ac:dyDescent="0.35">
      <c r="A1329" s="1">
        <v>2328</v>
      </c>
      <c r="B1329" s="1" t="s">
        <v>549</v>
      </c>
      <c r="C1329" s="1" t="s">
        <v>154</v>
      </c>
      <c r="D1329" s="6">
        <v>45170</v>
      </c>
      <c r="E1329" s="9">
        <v>0.33541666666666664</v>
      </c>
      <c r="F1329" s="11" t="s">
        <v>14</v>
      </c>
      <c r="G1329" s="1" t="s">
        <v>137</v>
      </c>
      <c r="H1329" s="11" t="s">
        <v>16</v>
      </c>
      <c r="I1329" s="1" t="s">
        <v>17</v>
      </c>
      <c r="J1329" s="1">
        <v>103</v>
      </c>
      <c r="K1329" s="1">
        <v>6</v>
      </c>
      <c r="L1329" s="1" t="s">
        <v>30</v>
      </c>
      <c r="M1329" s="1" t="s">
        <v>19</v>
      </c>
      <c r="N1329" s="1" t="s">
        <v>20</v>
      </c>
      <c r="O1329" s="1" t="s">
        <v>21</v>
      </c>
      <c r="P1329" s="6">
        <v>45170</v>
      </c>
      <c r="Q1329" s="10">
        <v>0.47361111111111109</v>
      </c>
    </row>
    <row r="1330" spans="1:17" x14ac:dyDescent="0.35">
      <c r="A1330" s="1">
        <v>2329</v>
      </c>
      <c r="B1330" s="1" t="s">
        <v>1321</v>
      </c>
      <c r="C1330" s="1" t="s">
        <v>167</v>
      </c>
      <c r="D1330" s="6">
        <v>45175</v>
      </c>
      <c r="E1330" s="9">
        <v>0.4597222222222222</v>
      </c>
      <c r="F1330" s="11" t="s">
        <v>14</v>
      </c>
      <c r="G1330" s="1" t="s">
        <v>48</v>
      </c>
      <c r="H1330" s="11" t="s">
        <v>16</v>
      </c>
      <c r="I1330" s="1" t="s">
        <v>29</v>
      </c>
      <c r="J1330" s="1">
        <v>127</v>
      </c>
      <c r="K1330" s="1">
        <v>17</v>
      </c>
      <c r="L1330" s="1" t="s">
        <v>25</v>
      </c>
      <c r="M1330" s="1" t="s">
        <v>43</v>
      </c>
      <c r="N1330" s="1" t="s">
        <v>36</v>
      </c>
      <c r="O1330" s="1" t="s">
        <v>41</v>
      </c>
      <c r="P1330" s="6">
        <v>45170</v>
      </c>
      <c r="Q1330" s="10">
        <v>0.39305555555555555</v>
      </c>
    </row>
    <row r="1331" spans="1:17" x14ac:dyDescent="0.35">
      <c r="A1331" s="1">
        <v>2330</v>
      </c>
      <c r="B1331" s="1" t="s">
        <v>1322</v>
      </c>
      <c r="C1331" s="1" t="s">
        <v>167</v>
      </c>
      <c r="D1331" s="6">
        <v>45176</v>
      </c>
      <c r="E1331" s="9">
        <v>0.11666666666666667</v>
      </c>
      <c r="F1331" s="11" t="s">
        <v>38</v>
      </c>
      <c r="G1331" s="1" t="s">
        <v>65</v>
      </c>
      <c r="H1331" s="11" t="s">
        <v>23</v>
      </c>
      <c r="I1331" s="1" t="s">
        <v>29</v>
      </c>
      <c r="J1331" s="1">
        <v>108</v>
      </c>
      <c r="K1331" s="1">
        <v>0</v>
      </c>
      <c r="L1331" s="1" t="s">
        <v>25</v>
      </c>
      <c r="M1331" s="1" t="s">
        <v>19</v>
      </c>
      <c r="N1331" s="1" t="s">
        <v>27</v>
      </c>
      <c r="O1331" s="1" t="s">
        <v>41</v>
      </c>
      <c r="P1331" s="6">
        <v>45170</v>
      </c>
      <c r="Q1331" s="10">
        <v>0.50138888888888888</v>
      </c>
    </row>
    <row r="1332" spans="1:17" x14ac:dyDescent="0.35">
      <c r="A1332" s="1">
        <v>2331</v>
      </c>
      <c r="B1332" s="1" t="s">
        <v>1323</v>
      </c>
      <c r="C1332" s="1" t="s">
        <v>150</v>
      </c>
      <c r="D1332" s="6">
        <v>45175</v>
      </c>
      <c r="E1332" s="9">
        <v>0.40069444444444446</v>
      </c>
      <c r="F1332" s="11" t="s">
        <v>14</v>
      </c>
      <c r="G1332" s="1" t="s">
        <v>94</v>
      </c>
      <c r="H1332" s="11" t="s">
        <v>34</v>
      </c>
      <c r="I1332" s="1" t="s">
        <v>24</v>
      </c>
      <c r="J1332" s="1">
        <v>112</v>
      </c>
      <c r="K1332" s="1">
        <v>17</v>
      </c>
      <c r="L1332" s="1" t="s">
        <v>18</v>
      </c>
      <c r="M1332" s="1" t="s">
        <v>26</v>
      </c>
      <c r="N1332" s="1" t="s">
        <v>36</v>
      </c>
      <c r="O1332" s="1" t="s">
        <v>41</v>
      </c>
      <c r="P1332" s="6">
        <v>45170</v>
      </c>
      <c r="Q1332" s="10">
        <v>0.54097222222222219</v>
      </c>
    </row>
    <row r="1333" spans="1:17" x14ac:dyDescent="0.35">
      <c r="A1333" s="1">
        <v>2332</v>
      </c>
      <c r="B1333" s="1" t="s">
        <v>1324</v>
      </c>
      <c r="C1333" s="1" t="s">
        <v>167</v>
      </c>
      <c r="D1333" s="6">
        <v>45175</v>
      </c>
      <c r="E1333" s="9">
        <v>0.45902777777777776</v>
      </c>
      <c r="F1333" s="11" t="s">
        <v>14</v>
      </c>
      <c r="G1333" s="1" t="s">
        <v>74</v>
      </c>
      <c r="H1333" s="11" t="s">
        <v>16</v>
      </c>
      <c r="I1333" s="1" t="s">
        <v>17</v>
      </c>
      <c r="J1333" s="1">
        <v>213</v>
      </c>
      <c r="K1333" s="1">
        <v>18</v>
      </c>
      <c r="L1333" s="1" t="s">
        <v>18</v>
      </c>
      <c r="M1333" s="1" t="s">
        <v>32</v>
      </c>
      <c r="N1333" s="1" t="s">
        <v>20</v>
      </c>
      <c r="O1333" s="1" t="s">
        <v>37</v>
      </c>
      <c r="P1333" s="6">
        <v>45170</v>
      </c>
      <c r="Q1333" s="10">
        <v>0.16180555555555556</v>
      </c>
    </row>
    <row r="1334" spans="1:17" x14ac:dyDescent="0.35">
      <c r="A1334" s="1">
        <v>2333</v>
      </c>
      <c r="B1334" s="1" t="s">
        <v>1325</v>
      </c>
      <c r="C1334" s="1" t="s">
        <v>167</v>
      </c>
      <c r="D1334" s="6">
        <v>45171</v>
      </c>
      <c r="E1334" s="9">
        <v>9.583333333333334E-2</v>
      </c>
      <c r="F1334" s="11" t="s">
        <v>38</v>
      </c>
      <c r="G1334" s="1" t="s">
        <v>104</v>
      </c>
      <c r="H1334" s="11" t="s">
        <v>16</v>
      </c>
      <c r="I1334" s="1" t="s">
        <v>29</v>
      </c>
      <c r="J1334" s="1">
        <v>160</v>
      </c>
      <c r="K1334" s="1">
        <v>11</v>
      </c>
      <c r="L1334" s="1" t="s">
        <v>25</v>
      </c>
      <c r="M1334" s="1" t="s">
        <v>19</v>
      </c>
      <c r="N1334" s="1" t="s">
        <v>36</v>
      </c>
      <c r="O1334" s="1" t="s">
        <v>21</v>
      </c>
      <c r="P1334" s="6">
        <v>45170</v>
      </c>
      <c r="Q1334" s="10">
        <v>0.41944444444444445</v>
      </c>
    </row>
    <row r="1335" spans="1:17" x14ac:dyDescent="0.35">
      <c r="A1335" s="1">
        <v>2334</v>
      </c>
      <c r="B1335" s="1" t="s">
        <v>1326</v>
      </c>
      <c r="C1335" s="1" t="s">
        <v>167</v>
      </c>
      <c r="D1335" s="6">
        <v>45173</v>
      </c>
      <c r="E1335" s="9">
        <v>0.17777777777777778</v>
      </c>
      <c r="F1335" s="11" t="s">
        <v>38</v>
      </c>
      <c r="G1335" s="1" t="s">
        <v>105</v>
      </c>
      <c r="H1335" s="11" t="s">
        <v>34</v>
      </c>
      <c r="I1335" s="1" t="s">
        <v>17</v>
      </c>
      <c r="J1335" s="1">
        <v>73</v>
      </c>
      <c r="K1335" s="1">
        <v>11</v>
      </c>
      <c r="L1335" s="1" t="s">
        <v>30</v>
      </c>
      <c r="M1335" s="1" t="s">
        <v>40</v>
      </c>
      <c r="N1335" s="1" t="s">
        <v>27</v>
      </c>
      <c r="O1335" s="1" t="s">
        <v>41</v>
      </c>
      <c r="P1335" s="6">
        <v>45170</v>
      </c>
      <c r="Q1335" s="10">
        <v>0.1076388888888889</v>
      </c>
    </row>
    <row r="1336" spans="1:17" x14ac:dyDescent="0.35">
      <c r="A1336" s="1">
        <v>2335</v>
      </c>
      <c r="B1336" s="1" t="s">
        <v>1327</v>
      </c>
      <c r="C1336" s="1" t="s">
        <v>156</v>
      </c>
      <c r="D1336" s="6">
        <v>45174</v>
      </c>
      <c r="E1336" s="9">
        <v>0.14861111111111111</v>
      </c>
      <c r="F1336" s="11" t="s">
        <v>14</v>
      </c>
      <c r="G1336" s="1" t="s">
        <v>96</v>
      </c>
      <c r="H1336" s="11" t="s">
        <v>34</v>
      </c>
      <c r="I1336" s="1" t="s">
        <v>35</v>
      </c>
      <c r="J1336" s="1">
        <v>74</v>
      </c>
      <c r="K1336" s="1">
        <v>6</v>
      </c>
      <c r="L1336" s="1" t="s">
        <v>18</v>
      </c>
      <c r="M1336" s="1" t="s">
        <v>26</v>
      </c>
      <c r="N1336" s="1" t="s">
        <v>20</v>
      </c>
      <c r="O1336" s="1" t="s">
        <v>41</v>
      </c>
      <c r="P1336" s="6">
        <v>45170</v>
      </c>
      <c r="Q1336" s="10">
        <v>0.23541666666666666</v>
      </c>
    </row>
    <row r="1337" spans="1:17" x14ac:dyDescent="0.35">
      <c r="A1337" s="1">
        <v>2336</v>
      </c>
      <c r="B1337" s="1" t="s">
        <v>1328</v>
      </c>
      <c r="C1337" s="1" t="s">
        <v>156</v>
      </c>
      <c r="D1337" s="6">
        <v>45170</v>
      </c>
      <c r="E1337" s="9">
        <v>0.10277777777777777</v>
      </c>
      <c r="F1337" s="11" t="s">
        <v>38</v>
      </c>
      <c r="G1337" s="1" t="s">
        <v>39</v>
      </c>
      <c r="H1337" s="11" t="s">
        <v>23</v>
      </c>
      <c r="I1337" s="1" t="s">
        <v>29</v>
      </c>
      <c r="J1337" s="1">
        <v>122</v>
      </c>
      <c r="K1337" s="1">
        <v>1</v>
      </c>
      <c r="L1337" s="1" t="s">
        <v>25</v>
      </c>
      <c r="M1337" s="1" t="s">
        <v>32</v>
      </c>
      <c r="N1337" s="1" t="s">
        <v>36</v>
      </c>
      <c r="O1337" s="1" t="s">
        <v>21</v>
      </c>
      <c r="P1337" s="6">
        <v>45170</v>
      </c>
      <c r="Q1337" s="10">
        <v>0.39027777777777778</v>
      </c>
    </row>
    <row r="1338" spans="1:17" x14ac:dyDescent="0.35">
      <c r="A1338" s="1">
        <v>2337</v>
      </c>
      <c r="B1338" s="1" t="s">
        <v>1329</v>
      </c>
      <c r="C1338" s="1" t="s">
        <v>156</v>
      </c>
      <c r="D1338" s="6">
        <v>45177</v>
      </c>
      <c r="E1338" s="9">
        <v>0.2</v>
      </c>
      <c r="F1338" s="11" t="s">
        <v>14</v>
      </c>
      <c r="G1338" s="1" t="s">
        <v>71</v>
      </c>
      <c r="H1338" s="11" t="s">
        <v>16</v>
      </c>
      <c r="I1338" s="1" t="s">
        <v>47</v>
      </c>
      <c r="J1338" s="1">
        <v>78</v>
      </c>
      <c r="K1338" s="1">
        <v>23</v>
      </c>
      <c r="L1338" s="1" t="s">
        <v>18</v>
      </c>
      <c r="M1338" s="1" t="s">
        <v>26</v>
      </c>
      <c r="N1338" s="1" t="s">
        <v>36</v>
      </c>
      <c r="O1338" s="1" t="s">
        <v>21</v>
      </c>
      <c r="P1338" s="6">
        <v>45170</v>
      </c>
      <c r="Q1338" s="10">
        <v>0.38611111111111113</v>
      </c>
    </row>
    <row r="1339" spans="1:17" x14ac:dyDescent="0.35">
      <c r="A1339" s="1">
        <v>2338</v>
      </c>
      <c r="B1339" s="1" t="s">
        <v>1330</v>
      </c>
      <c r="C1339" s="1" t="s">
        <v>154</v>
      </c>
      <c r="D1339" s="6">
        <v>45171</v>
      </c>
      <c r="E1339" s="9">
        <v>0.36180555555555555</v>
      </c>
      <c r="F1339" s="11" t="s">
        <v>14</v>
      </c>
      <c r="G1339" s="1" t="s">
        <v>42</v>
      </c>
      <c r="H1339" s="11" t="s">
        <v>16</v>
      </c>
      <c r="I1339" s="1" t="s">
        <v>35</v>
      </c>
      <c r="J1339" s="1">
        <v>218</v>
      </c>
      <c r="K1339" s="1">
        <v>4</v>
      </c>
      <c r="L1339" s="1" t="s">
        <v>18</v>
      </c>
      <c r="M1339" s="1" t="s">
        <v>19</v>
      </c>
      <c r="N1339" s="1" t="s">
        <v>20</v>
      </c>
      <c r="O1339" s="1" t="s">
        <v>21</v>
      </c>
      <c r="P1339" s="6">
        <v>45170</v>
      </c>
      <c r="Q1339" s="10">
        <v>0.10902777777777778</v>
      </c>
    </row>
    <row r="1340" spans="1:17" x14ac:dyDescent="0.35">
      <c r="A1340" s="1">
        <v>2339</v>
      </c>
      <c r="B1340" s="1" t="s">
        <v>1331</v>
      </c>
      <c r="C1340" s="1" t="s">
        <v>150</v>
      </c>
      <c r="D1340" s="6">
        <v>45172</v>
      </c>
      <c r="E1340" s="9">
        <v>0.1875</v>
      </c>
      <c r="F1340" s="11" t="s">
        <v>38</v>
      </c>
      <c r="G1340" s="1" t="s">
        <v>133</v>
      </c>
      <c r="H1340" s="11" t="s">
        <v>16</v>
      </c>
      <c r="I1340" s="1" t="s">
        <v>24</v>
      </c>
      <c r="J1340" s="1">
        <v>145</v>
      </c>
      <c r="K1340" s="1">
        <v>19</v>
      </c>
      <c r="L1340" s="1" t="s">
        <v>30</v>
      </c>
      <c r="M1340" s="1" t="s">
        <v>19</v>
      </c>
      <c r="N1340" s="1" t="s">
        <v>27</v>
      </c>
      <c r="O1340" s="1" t="s">
        <v>37</v>
      </c>
      <c r="P1340" s="6">
        <v>45170</v>
      </c>
      <c r="Q1340" s="10">
        <v>0.11736111111111111</v>
      </c>
    </row>
    <row r="1341" spans="1:17" x14ac:dyDescent="0.35">
      <c r="A1341" s="1">
        <v>2340</v>
      </c>
      <c r="B1341" s="1" t="s">
        <v>792</v>
      </c>
      <c r="C1341" s="1" t="s">
        <v>154</v>
      </c>
      <c r="D1341" s="6">
        <v>45170</v>
      </c>
      <c r="E1341" s="9">
        <v>0.12222222222222222</v>
      </c>
      <c r="F1341" s="11" t="s">
        <v>14</v>
      </c>
      <c r="G1341" s="1" t="s">
        <v>79</v>
      </c>
      <c r="H1341" s="11" t="s">
        <v>16</v>
      </c>
      <c r="I1341" s="1" t="s">
        <v>35</v>
      </c>
      <c r="J1341" s="1">
        <v>191</v>
      </c>
      <c r="K1341" s="1">
        <v>18</v>
      </c>
      <c r="L1341" s="1" t="s">
        <v>25</v>
      </c>
      <c r="M1341" s="1" t="s">
        <v>40</v>
      </c>
      <c r="N1341" s="1" t="s">
        <v>36</v>
      </c>
      <c r="O1341" s="1" t="s">
        <v>21</v>
      </c>
      <c r="P1341" s="6">
        <v>45170</v>
      </c>
      <c r="Q1341" s="10">
        <v>5.4166666666666669E-2</v>
      </c>
    </row>
    <row r="1342" spans="1:17" x14ac:dyDescent="0.35">
      <c r="A1342" s="1">
        <v>2341</v>
      </c>
      <c r="B1342" s="1" t="s">
        <v>1332</v>
      </c>
      <c r="C1342" s="1" t="s">
        <v>150</v>
      </c>
      <c r="D1342" s="6">
        <v>45173</v>
      </c>
      <c r="E1342" s="9">
        <v>0.33819444444444446</v>
      </c>
      <c r="F1342" s="11" t="s">
        <v>38</v>
      </c>
      <c r="G1342" s="1" t="s">
        <v>103</v>
      </c>
      <c r="H1342" s="11" t="s">
        <v>16</v>
      </c>
      <c r="I1342" s="1" t="s">
        <v>47</v>
      </c>
      <c r="J1342" s="1">
        <v>150</v>
      </c>
      <c r="K1342" s="1">
        <v>9</v>
      </c>
      <c r="L1342" s="1" t="s">
        <v>18</v>
      </c>
      <c r="M1342" s="1" t="s">
        <v>32</v>
      </c>
      <c r="N1342" s="1" t="s">
        <v>20</v>
      </c>
      <c r="O1342" s="1" t="s">
        <v>41</v>
      </c>
      <c r="P1342" s="6">
        <v>45170</v>
      </c>
      <c r="Q1342" s="10">
        <v>5.4166666666666669E-2</v>
      </c>
    </row>
    <row r="1343" spans="1:17" x14ac:dyDescent="0.35">
      <c r="A1343" s="1">
        <v>2342</v>
      </c>
      <c r="B1343" s="1" t="s">
        <v>1333</v>
      </c>
      <c r="C1343" s="1" t="s">
        <v>154</v>
      </c>
      <c r="D1343" s="6">
        <v>45171</v>
      </c>
      <c r="E1343" s="9">
        <v>9.930555555555555E-2</v>
      </c>
      <c r="F1343" s="11" t="s">
        <v>38</v>
      </c>
      <c r="G1343" s="1" t="s">
        <v>90</v>
      </c>
      <c r="H1343" s="11" t="s">
        <v>34</v>
      </c>
      <c r="I1343" s="1" t="s">
        <v>35</v>
      </c>
      <c r="J1343" s="1">
        <v>148</v>
      </c>
      <c r="K1343" s="1">
        <v>17</v>
      </c>
      <c r="L1343" s="1" t="s">
        <v>30</v>
      </c>
      <c r="M1343" s="1" t="s">
        <v>32</v>
      </c>
      <c r="N1343" s="1" t="s">
        <v>20</v>
      </c>
      <c r="O1343" s="1" t="s">
        <v>21</v>
      </c>
      <c r="P1343" s="6">
        <v>45170</v>
      </c>
      <c r="Q1343" s="10">
        <v>0.38680555555555557</v>
      </c>
    </row>
    <row r="1344" spans="1:17" x14ac:dyDescent="0.35">
      <c r="A1344" s="1">
        <v>2343</v>
      </c>
      <c r="B1344" s="1" t="s">
        <v>1334</v>
      </c>
      <c r="C1344" s="1" t="s">
        <v>154</v>
      </c>
      <c r="D1344" s="6">
        <v>45174</v>
      </c>
      <c r="E1344" s="9">
        <v>0.34305555555555556</v>
      </c>
      <c r="F1344" s="11" t="s">
        <v>38</v>
      </c>
      <c r="G1344" s="1" t="s">
        <v>83</v>
      </c>
      <c r="H1344" s="11" t="s">
        <v>23</v>
      </c>
      <c r="I1344" s="1" t="s">
        <v>29</v>
      </c>
      <c r="J1344" s="1">
        <v>125</v>
      </c>
      <c r="K1344" s="1">
        <v>22</v>
      </c>
      <c r="L1344" s="1" t="s">
        <v>25</v>
      </c>
      <c r="M1344" s="1" t="s">
        <v>26</v>
      </c>
      <c r="N1344" s="1" t="s">
        <v>36</v>
      </c>
      <c r="O1344" s="1" t="s">
        <v>21</v>
      </c>
      <c r="P1344" s="6">
        <v>45170</v>
      </c>
      <c r="Q1344" s="10">
        <v>0.49791666666666667</v>
      </c>
    </row>
    <row r="1345" spans="1:17" x14ac:dyDescent="0.35">
      <c r="A1345" s="1">
        <v>2344</v>
      </c>
      <c r="B1345" s="1" t="s">
        <v>1335</v>
      </c>
      <c r="C1345" s="1" t="s">
        <v>159</v>
      </c>
      <c r="D1345" s="6">
        <v>45174</v>
      </c>
      <c r="E1345" s="9">
        <v>0.5131944444444444</v>
      </c>
      <c r="F1345" s="11" t="s">
        <v>14</v>
      </c>
      <c r="G1345" s="1" t="s">
        <v>74</v>
      </c>
      <c r="H1345" s="11" t="s">
        <v>23</v>
      </c>
      <c r="I1345" s="1" t="s">
        <v>35</v>
      </c>
      <c r="J1345" s="1">
        <v>144</v>
      </c>
      <c r="K1345" s="1">
        <v>7</v>
      </c>
      <c r="L1345" s="1" t="s">
        <v>18</v>
      </c>
      <c r="M1345" s="1" t="s">
        <v>40</v>
      </c>
      <c r="N1345" s="1" t="s">
        <v>27</v>
      </c>
      <c r="O1345" s="1" t="s">
        <v>41</v>
      </c>
      <c r="P1345" s="6">
        <v>45170</v>
      </c>
      <c r="Q1345" s="10">
        <v>0.39166666666666666</v>
      </c>
    </row>
    <row r="1346" spans="1:17" x14ac:dyDescent="0.35">
      <c r="A1346" s="1">
        <v>2345</v>
      </c>
      <c r="B1346" s="1" t="s">
        <v>1336</v>
      </c>
      <c r="C1346" s="1" t="s">
        <v>156</v>
      </c>
      <c r="D1346" s="6">
        <v>45170</v>
      </c>
      <c r="E1346" s="9">
        <v>0.44305555555555554</v>
      </c>
      <c r="F1346" s="11" t="s">
        <v>14</v>
      </c>
      <c r="G1346" s="1" t="s">
        <v>93</v>
      </c>
      <c r="H1346" s="11" t="s">
        <v>34</v>
      </c>
      <c r="I1346" s="1" t="s">
        <v>24</v>
      </c>
      <c r="J1346" s="1">
        <v>229</v>
      </c>
      <c r="K1346" s="1">
        <v>9</v>
      </c>
      <c r="L1346" s="1" t="s">
        <v>18</v>
      </c>
      <c r="M1346" s="1" t="s">
        <v>40</v>
      </c>
      <c r="N1346" s="1" t="s">
        <v>20</v>
      </c>
      <c r="O1346" s="1" t="s">
        <v>41</v>
      </c>
      <c r="P1346" s="6">
        <v>45170</v>
      </c>
      <c r="Q1346" s="10">
        <v>0.20555555555555555</v>
      </c>
    </row>
    <row r="1347" spans="1:17" x14ac:dyDescent="0.35">
      <c r="A1347" s="1">
        <v>2346</v>
      </c>
      <c r="B1347" s="1" t="s">
        <v>1337</v>
      </c>
      <c r="C1347" s="1" t="s">
        <v>167</v>
      </c>
      <c r="D1347" s="6">
        <v>45174</v>
      </c>
      <c r="E1347" s="9">
        <v>0.10416666666666667</v>
      </c>
      <c r="F1347" s="11" t="s">
        <v>38</v>
      </c>
      <c r="G1347" s="1" t="s">
        <v>117</v>
      </c>
      <c r="H1347" s="11" t="s">
        <v>34</v>
      </c>
      <c r="I1347" s="1" t="s">
        <v>47</v>
      </c>
      <c r="J1347" s="1">
        <v>133</v>
      </c>
      <c r="K1347" s="1">
        <v>22</v>
      </c>
      <c r="L1347" s="1" t="s">
        <v>25</v>
      </c>
      <c r="M1347" s="1" t="s">
        <v>43</v>
      </c>
      <c r="N1347" s="1" t="s">
        <v>36</v>
      </c>
      <c r="O1347" s="1" t="s">
        <v>21</v>
      </c>
      <c r="P1347" s="6">
        <v>45170</v>
      </c>
      <c r="Q1347" s="10">
        <v>0.49652777777777779</v>
      </c>
    </row>
    <row r="1348" spans="1:17" x14ac:dyDescent="0.35">
      <c r="A1348" s="1">
        <v>2347</v>
      </c>
      <c r="B1348" s="1" t="s">
        <v>1338</v>
      </c>
      <c r="C1348" s="1" t="s">
        <v>150</v>
      </c>
      <c r="D1348" s="6">
        <v>45176</v>
      </c>
      <c r="E1348" s="9">
        <v>6.0416666666666667E-2</v>
      </c>
      <c r="F1348" s="11" t="s">
        <v>14</v>
      </c>
      <c r="G1348" s="1" t="s">
        <v>50</v>
      </c>
      <c r="H1348" s="11" t="s">
        <v>23</v>
      </c>
      <c r="I1348" s="1" t="s">
        <v>35</v>
      </c>
      <c r="J1348" s="1">
        <v>102</v>
      </c>
      <c r="K1348" s="1">
        <v>23</v>
      </c>
      <c r="L1348" s="1" t="s">
        <v>25</v>
      </c>
      <c r="M1348" s="1" t="s">
        <v>40</v>
      </c>
      <c r="N1348" s="1" t="s">
        <v>27</v>
      </c>
      <c r="O1348" s="1" t="s">
        <v>41</v>
      </c>
      <c r="P1348" s="6">
        <v>45170</v>
      </c>
      <c r="Q1348" s="10">
        <v>0.14583333333333334</v>
      </c>
    </row>
    <row r="1349" spans="1:17" x14ac:dyDescent="0.35">
      <c r="A1349" s="1">
        <v>2348</v>
      </c>
      <c r="B1349" s="1" t="s">
        <v>1339</v>
      </c>
      <c r="C1349" s="1" t="s">
        <v>167</v>
      </c>
      <c r="D1349" s="6">
        <v>45174</v>
      </c>
      <c r="E1349" s="9">
        <v>4.8611111111111112E-2</v>
      </c>
      <c r="F1349" s="11" t="s">
        <v>38</v>
      </c>
      <c r="G1349" s="1" t="s">
        <v>112</v>
      </c>
      <c r="H1349" s="11" t="s">
        <v>16</v>
      </c>
      <c r="I1349" s="1" t="s">
        <v>47</v>
      </c>
      <c r="J1349" s="1">
        <v>161</v>
      </c>
      <c r="K1349" s="1">
        <v>25</v>
      </c>
      <c r="L1349" s="1" t="s">
        <v>25</v>
      </c>
      <c r="M1349" s="1" t="s">
        <v>40</v>
      </c>
      <c r="N1349" s="1" t="s">
        <v>36</v>
      </c>
      <c r="O1349" s="1" t="s">
        <v>41</v>
      </c>
      <c r="P1349" s="6">
        <v>45170</v>
      </c>
      <c r="Q1349" s="10">
        <v>0.50416666666666665</v>
      </c>
    </row>
    <row r="1350" spans="1:17" x14ac:dyDescent="0.35">
      <c r="A1350" s="1">
        <v>2349</v>
      </c>
      <c r="B1350" s="1" t="s">
        <v>1340</v>
      </c>
      <c r="C1350" s="1" t="s">
        <v>167</v>
      </c>
      <c r="D1350" s="6">
        <v>45172</v>
      </c>
      <c r="E1350" s="9">
        <v>0.35</v>
      </c>
      <c r="F1350" s="11" t="s">
        <v>14</v>
      </c>
      <c r="G1350" s="1" t="s">
        <v>49</v>
      </c>
      <c r="H1350" s="11" t="s">
        <v>16</v>
      </c>
      <c r="I1350" s="1" t="s">
        <v>24</v>
      </c>
      <c r="J1350" s="1">
        <v>61</v>
      </c>
      <c r="K1350" s="1">
        <v>27</v>
      </c>
      <c r="L1350" s="1" t="s">
        <v>25</v>
      </c>
      <c r="M1350" s="1" t="s">
        <v>40</v>
      </c>
      <c r="N1350" s="1" t="s">
        <v>20</v>
      </c>
      <c r="O1350" s="1" t="s">
        <v>37</v>
      </c>
      <c r="P1350" s="6">
        <v>45170</v>
      </c>
      <c r="Q1350" s="10">
        <v>0.18472222222222223</v>
      </c>
    </row>
    <row r="1351" spans="1:17" x14ac:dyDescent="0.35">
      <c r="A1351" s="1">
        <v>2350</v>
      </c>
      <c r="B1351" s="1" t="s">
        <v>1341</v>
      </c>
      <c r="C1351" s="1" t="s">
        <v>150</v>
      </c>
      <c r="D1351" s="6">
        <v>45175</v>
      </c>
      <c r="E1351" s="9">
        <v>0.42152777777777778</v>
      </c>
      <c r="F1351" s="11" t="s">
        <v>38</v>
      </c>
      <c r="G1351" s="1" t="s">
        <v>65</v>
      </c>
      <c r="H1351" s="11" t="s">
        <v>23</v>
      </c>
      <c r="I1351" s="1" t="s">
        <v>47</v>
      </c>
      <c r="J1351" s="1">
        <v>107</v>
      </c>
      <c r="K1351" s="1">
        <v>15</v>
      </c>
      <c r="L1351" s="1" t="s">
        <v>18</v>
      </c>
      <c r="M1351" s="1" t="s">
        <v>40</v>
      </c>
      <c r="N1351" s="1" t="s">
        <v>27</v>
      </c>
      <c r="O1351" s="1" t="s">
        <v>41</v>
      </c>
      <c r="P1351" s="6">
        <v>45170</v>
      </c>
      <c r="Q1351" s="10">
        <v>0.42499999999999999</v>
      </c>
    </row>
    <row r="1352" spans="1:17" x14ac:dyDescent="0.35">
      <c r="A1352" s="1">
        <v>2351</v>
      </c>
      <c r="B1352" s="1" t="s">
        <v>1342</v>
      </c>
      <c r="C1352" s="1" t="s">
        <v>159</v>
      </c>
      <c r="D1352" s="6">
        <v>45176</v>
      </c>
      <c r="E1352" s="9">
        <v>6.8750000000000006E-2</v>
      </c>
      <c r="F1352" s="11" t="s">
        <v>14</v>
      </c>
      <c r="G1352" s="1" t="s">
        <v>109</v>
      </c>
      <c r="H1352" s="11" t="s">
        <v>23</v>
      </c>
      <c r="I1352" s="1" t="s">
        <v>29</v>
      </c>
      <c r="J1352" s="1">
        <v>207</v>
      </c>
      <c r="K1352" s="1">
        <v>28</v>
      </c>
      <c r="L1352" s="1" t="s">
        <v>18</v>
      </c>
      <c r="M1352" s="1" t="s">
        <v>43</v>
      </c>
      <c r="N1352" s="1" t="s">
        <v>36</v>
      </c>
      <c r="O1352" s="1" t="s">
        <v>21</v>
      </c>
      <c r="P1352" s="6">
        <v>45170</v>
      </c>
      <c r="Q1352" s="10">
        <v>0.42083333333333334</v>
      </c>
    </row>
    <row r="1353" spans="1:17" x14ac:dyDescent="0.35">
      <c r="A1353" s="1">
        <v>2352</v>
      </c>
      <c r="B1353" s="1" t="s">
        <v>1343</v>
      </c>
      <c r="C1353" s="1" t="s">
        <v>159</v>
      </c>
      <c r="D1353" s="6">
        <v>45175</v>
      </c>
      <c r="E1353" s="9">
        <v>0.13055555555555556</v>
      </c>
      <c r="F1353" s="11" t="s">
        <v>38</v>
      </c>
      <c r="G1353" s="1" t="s">
        <v>104</v>
      </c>
      <c r="H1353" s="11" t="s">
        <v>16</v>
      </c>
      <c r="I1353" s="1" t="s">
        <v>17</v>
      </c>
      <c r="J1353" s="1">
        <v>65</v>
      </c>
      <c r="K1353" s="1">
        <v>13</v>
      </c>
      <c r="L1353" s="1" t="s">
        <v>18</v>
      </c>
      <c r="M1353" s="1" t="s">
        <v>19</v>
      </c>
      <c r="N1353" s="1" t="s">
        <v>36</v>
      </c>
      <c r="O1353" s="1" t="s">
        <v>37</v>
      </c>
      <c r="P1353" s="6">
        <v>45170</v>
      </c>
      <c r="Q1353" s="10">
        <v>0.46458333333333335</v>
      </c>
    </row>
    <row r="1354" spans="1:17" x14ac:dyDescent="0.35">
      <c r="A1354" s="1">
        <v>2353</v>
      </c>
      <c r="B1354" s="1" t="s">
        <v>1344</v>
      </c>
      <c r="C1354" s="1" t="s">
        <v>154</v>
      </c>
      <c r="D1354" s="6">
        <v>45172</v>
      </c>
      <c r="E1354" s="9">
        <v>0.11736111111111111</v>
      </c>
      <c r="F1354" s="11" t="s">
        <v>38</v>
      </c>
      <c r="G1354" s="1" t="s">
        <v>87</v>
      </c>
      <c r="H1354" s="11" t="s">
        <v>16</v>
      </c>
      <c r="I1354" s="1" t="s">
        <v>35</v>
      </c>
      <c r="J1354" s="1">
        <v>162</v>
      </c>
      <c r="K1354" s="1">
        <v>2</v>
      </c>
      <c r="L1354" s="1" t="s">
        <v>30</v>
      </c>
      <c r="M1354" s="1" t="s">
        <v>19</v>
      </c>
      <c r="N1354" s="1" t="s">
        <v>36</v>
      </c>
      <c r="O1354" s="1" t="s">
        <v>41</v>
      </c>
      <c r="P1354" s="6">
        <v>45170</v>
      </c>
      <c r="Q1354" s="10">
        <v>0.49722222222222223</v>
      </c>
    </row>
    <row r="1355" spans="1:17" x14ac:dyDescent="0.35">
      <c r="A1355" s="1">
        <v>2354</v>
      </c>
      <c r="B1355" s="1" t="s">
        <v>1345</v>
      </c>
      <c r="C1355" s="1" t="s">
        <v>156</v>
      </c>
      <c r="D1355" s="6">
        <v>45172</v>
      </c>
      <c r="E1355" s="9">
        <v>0.45416666666666666</v>
      </c>
      <c r="F1355" s="11" t="s">
        <v>14</v>
      </c>
      <c r="G1355" s="1" t="s">
        <v>78</v>
      </c>
      <c r="H1355" s="11" t="s">
        <v>16</v>
      </c>
      <c r="I1355" s="1" t="s">
        <v>29</v>
      </c>
      <c r="J1355" s="1">
        <v>99</v>
      </c>
      <c r="K1355" s="1">
        <v>7</v>
      </c>
      <c r="L1355" s="1" t="s">
        <v>30</v>
      </c>
      <c r="M1355" s="1" t="s">
        <v>19</v>
      </c>
      <c r="N1355" s="1" t="s">
        <v>20</v>
      </c>
      <c r="O1355" s="1" t="s">
        <v>37</v>
      </c>
      <c r="P1355" s="6">
        <v>45170</v>
      </c>
      <c r="Q1355" s="10">
        <v>7.0833333333333331E-2</v>
      </c>
    </row>
    <row r="1356" spans="1:17" x14ac:dyDescent="0.35">
      <c r="A1356" s="1">
        <v>2355</v>
      </c>
      <c r="B1356" s="1" t="s">
        <v>1346</v>
      </c>
      <c r="C1356" s="1" t="s">
        <v>150</v>
      </c>
      <c r="D1356" s="6">
        <v>45170</v>
      </c>
      <c r="E1356" s="9">
        <v>0.40138888888888891</v>
      </c>
      <c r="F1356" s="11" t="s">
        <v>38</v>
      </c>
      <c r="G1356" s="1" t="s">
        <v>31</v>
      </c>
      <c r="H1356" s="11" t="s">
        <v>34</v>
      </c>
      <c r="I1356" s="1" t="s">
        <v>24</v>
      </c>
      <c r="J1356" s="1">
        <v>141</v>
      </c>
      <c r="K1356" s="1">
        <v>2</v>
      </c>
      <c r="L1356" s="1" t="s">
        <v>18</v>
      </c>
      <c r="M1356" s="1" t="s">
        <v>40</v>
      </c>
      <c r="N1356" s="1" t="s">
        <v>20</v>
      </c>
      <c r="O1356" s="1" t="s">
        <v>21</v>
      </c>
      <c r="P1356" s="6">
        <v>45170</v>
      </c>
      <c r="Q1356" s="10">
        <v>0.42777777777777776</v>
      </c>
    </row>
    <row r="1357" spans="1:17" x14ac:dyDescent="0.35">
      <c r="A1357" s="1">
        <v>2356</v>
      </c>
      <c r="B1357" s="1" t="s">
        <v>1347</v>
      </c>
      <c r="C1357" s="1" t="s">
        <v>159</v>
      </c>
      <c r="D1357" s="6">
        <v>45173</v>
      </c>
      <c r="E1357" s="9">
        <v>5.2083333333333336E-2</v>
      </c>
      <c r="F1357" s="11" t="s">
        <v>14</v>
      </c>
      <c r="G1357" s="1" t="s">
        <v>42</v>
      </c>
      <c r="H1357" s="11" t="s">
        <v>16</v>
      </c>
      <c r="I1357" s="1" t="s">
        <v>24</v>
      </c>
      <c r="J1357" s="1">
        <v>180</v>
      </c>
      <c r="K1357" s="1">
        <v>11</v>
      </c>
      <c r="L1357" s="1" t="s">
        <v>30</v>
      </c>
      <c r="M1357" s="1" t="s">
        <v>26</v>
      </c>
      <c r="N1357" s="1" t="s">
        <v>36</v>
      </c>
      <c r="O1357" s="1" t="s">
        <v>21</v>
      </c>
      <c r="P1357" s="6">
        <v>45170</v>
      </c>
      <c r="Q1357" s="10">
        <v>0.16458333333333333</v>
      </c>
    </row>
    <row r="1358" spans="1:17" x14ac:dyDescent="0.35">
      <c r="A1358" s="1">
        <v>2357</v>
      </c>
      <c r="B1358" s="1" t="s">
        <v>1264</v>
      </c>
      <c r="C1358" s="1" t="s">
        <v>154</v>
      </c>
      <c r="D1358" s="6">
        <v>45170</v>
      </c>
      <c r="E1358" s="9">
        <v>0.51944444444444449</v>
      </c>
      <c r="F1358" s="11" t="s">
        <v>38</v>
      </c>
      <c r="G1358" s="1" t="s">
        <v>59</v>
      </c>
      <c r="H1358" s="11" t="s">
        <v>16</v>
      </c>
      <c r="I1358" s="1" t="s">
        <v>24</v>
      </c>
      <c r="J1358" s="1">
        <v>134</v>
      </c>
      <c r="K1358" s="1">
        <v>17</v>
      </c>
      <c r="L1358" s="1" t="s">
        <v>25</v>
      </c>
      <c r="M1358" s="1" t="s">
        <v>40</v>
      </c>
      <c r="N1358" s="1" t="s">
        <v>20</v>
      </c>
      <c r="O1358" s="1" t="s">
        <v>37</v>
      </c>
      <c r="P1358" s="6">
        <v>45170</v>
      </c>
      <c r="Q1358" s="10">
        <v>0.41875000000000001</v>
      </c>
    </row>
    <row r="1359" spans="1:17" x14ac:dyDescent="0.35">
      <c r="A1359" s="1">
        <v>2358</v>
      </c>
      <c r="B1359" s="1" t="s">
        <v>1348</v>
      </c>
      <c r="C1359" s="1" t="s">
        <v>150</v>
      </c>
      <c r="D1359" s="6">
        <v>45174</v>
      </c>
      <c r="E1359" s="9">
        <v>0.52152777777777781</v>
      </c>
      <c r="F1359" s="11" t="s">
        <v>14</v>
      </c>
      <c r="G1359" s="1" t="s">
        <v>123</v>
      </c>
      <c r="H1359" s="11" t="s">
        <v>34</v>
      </c>
      <c r="I1359" s="1" t="s">
        <v>29</v>
      </c>
      <c r="J1359" s="1">
        <v>133</v>
      </c>
      <c r="K1359" s="1">
        <v>17</v>
      </c>
      <c r="L1359" s="1" t="s">
        <v>25</v>
      </c>
      <c r="M1359" s="1" t="s">
        <v>32</v>
      </c>
      <c r="N1359" s="1" t="s">
        <v>36</v>
      </c>
      <c r="O1359" s="1" t="s">
        <v>37</v>
      </c>
      <c r="P1359" s="6">
        <v>45170</v>
      </c>
      <c r="Q1359" s="10">
        <v>0.18055555555555555</v>
      </c>
    </row>
    <row r="1360" spans="1:17" x14ac:dyDescent="0.35">
      <c r="A1360" s="1">
        <v>2359</v>
      </c>
      <c r="B1360" s="1" t="s">
        <v>1349</v>
      </c>
      <c r="C1360" s="1" t="s">
        <v>154</v>
      </c>
      <c r="D1360" s="6">
        <v>45176</v>
      </c>
      <c r="E1360" s="9">
        <v>0.16458333333333333</v>
      </c>
      <c r="F1360" s="11" t="s">
        <v>14</v>
      </c>
      <c r="G1360" s="1" t="s">
        <v>96</v>
      </c>
      <c r="H1360" s="11" t="s">
        <v>34</v>
      </c>
      <c r="I1360" s="1" t="s">
        <v>29</v>
      </c>
      <c r="J1360" s="1">
        <v>103</v>
      </c>
      <c r="K1360" s="1">
        <v>15</v>
      </c>
      <c r="L1360" s="1" t="s">
        <v>25</v>
      </c>
      <c r="M1360" s="1" t="s">
        <v>26</v>
      </c>
      <c r="N1360" s="1" t="s">
        <v>36</v>
      </c>
      <c r="O1360" s="1" t="s">
        <v>41</v>
      </c>
      <c r="P1360" s="6">
        <v>45170</v>
      </c>
      <c r="Q1360" s="10">
        <v>0.46875</v>
      </c>
    </row>
    <row r="1361" spans="1:17" x14ac:dyDescent="0.35">
      <c r="A1361" s="1">
        <v>2360</v>
      </c>
      <c r="B1361" s="1" t="s">
        <v>1350</v>
      </c>
      <c r="C1361" s="1" t="s">
        <v>159</v>
      </c>
      <c r="D1361" s="6">
        <v>45174</v>
      </c>
      <c r="E1361" s="9">
        <v>0.52361111111111114</v>
      </c>
      <c r="F1361" s="11" t="s">
        <v>38</v>
      </c>
      <c r="G1361" s="1" t="s">
        <v>68</v>
      </c>
      <c r="H1361" s="11" t="s">
        <v>23</v>
      </c>
      <c r="I1361" s="1" t="s">
        <v>29</v>
      </c>
      <c r="J1361" s="1">
        <v>209</v>
      </c>
      <c r="K1361" s="1">
        <v>19</v>
      </c>
      <c r="L1361" s="1" t="s">
        <v>30</v>
      </c>
      <c r="M1361" s="1" t="s">
        <v>26</v>
      </c>
      <c r="N1361" s="1" t="s">
        <v>20</v>
      </c>
      <c r="O1361" s="1" t="s">
        <v>37</v>
      </c>
      <c r="P1361" s="6">
        <v>45170</v>
      </c>
      <c r="Q1361" s="10">
        <v>0.21111111111111111</v>
      </c>
    </row>
    <row r="1362" spans="1:17" x14ac:dyDescent="0.35">
      <c r="A1362" s="1">
        <v>2361</v>
      </c>
      <c r="B1362" s="1" t="s">
        <v>1184</v>
      </c>
      <c r="C1362" s="1" t="s">
        <v>154</v>
      </c>
      <c r="D1362" s="6">
        <v>45173</v>
      </c>
      <c r="E1362" s="9">
        <v>5.7638888888888892E-2</v>
      </c>
      <c r="F1362" s="11" t="s">
        <v>14</v>
      </c>
      <c r="G1362" s="1" t="s">
        <v>124</v>
      </c>
      <c r="H1362" s="11" t="s">
        <v>16</v>
      </c>
      <c r="I1362" s="1" t="s">
        <v>47</v>
      </c>
      <c r="J1362" s="1">
        <v>168</v>
      </c>
      <c r="K1362" s="1">
        <v>12</v>
      </c>
      <c r="L1362" s="1" t="s">
        <v>18</v>
      </c>
      <c r="M1362" s="1" t="s">
        <v>43</v>
      </c>
      <c r="N1362" s="1" t="s">
        <v>27</v>
      </c>
      <c r="O1362" s="1" t="s">
        <v>41</v>
      </c>
      <c r="P1362" s="6">
        <v>45170</v>
      </c>
      <c r="Q1362" s="10">
        <v>0.13472222222222222</v>
      </c>
    </row>
    <row r="1363" spans="1:17" x14ac:dyDescent="0.35">
      <c r="A1363" s="1">
        <v>2362</v>
      </c>
      <c r="B1363" s="1" t="s">
        <v>1319</v>
      </c>
      <c r="C1363" s="1" t="s">
        <v>167</v>
      </c>
      <c r="D1363" s="6">
        <v>45172</v>
      </c>
      <c r="E1363" s="9">
        <v>9.7222222222222224E-2</v>
      </c>
      <c r="F1363" s="11" t="s">
        <v>14</v>
      </c>
      <c r="G1363" s="1" t="s">
        <v>78</v>
      </c>
      <c r="H1363" s="11" t="s">
        <v>23</v>
      </c>
      <c r="I1363" s="1" t="s">
        <v>47</v>
      </c>
      <c r="J1363" s="1">
        <v>195</v>
      </c>
      <c r="K1363" s="1">
        <v>23</v>
      </c>
      <c r="L1363" s="1" t="s">
        <v>25</v>
      </c>
      <c r="M1363" s="1" t="s">
        <v>19</v>
      </c>
      <c r="N1363" s="1" t="s">
        <v>36</v>
      </c>
      <c r="O1363" s="1" t="s">
        <v>37</v>
      </c>
      <c r="P1363" s="6">
        <v>45170</v>
      </c>
      <c r="Q1363" s="10">
        <v>0.12986111111111112</v>
      </c>
    </row>
    <row r="1364" spans="1:17" x14ac:dyDescent="0.35">
      <c r="A1364" s="1">
        <v>2363</v>
      </c>
      <c r="B1364" s="1" t="s">
        <v>1351</v>
      </c>
      <c r="C1364" s="1" t="s">
        <v>156</v>
      </c>
      <c r="D1364" s="6">
        <v>45173</v>
      </c>
      <c r="E1364" s="9">
        <v>0.41249999999999998</v>
      </c>
      <c r="F1364" s="11" t="s">
        <v>38</v>
      </c>
      <c r="G1364" s="1" t="s">
        <v>91</v>
      </c>
      <c r="H1364" s="11" t="s">
        <v>23</v>
      </c>
      <c r="I1364" s="1" t="s">
        <v>24</v>
      </c>
      <c r="J1364" s="1">
        <v>123</v>
      </c>
      <c r="K1364" s="1">
        <v>25</v>
      </c>
      <c r="L1364" s="1" t="s">
        <v>18</v>
      </c>
      <c r="M1364" s="1" t="s">
        <v>43</v>
      </c>
      <c r="N1364" s="1" t="s">
        <v>20</v>
      </c>
      <c r="O1364" s="1" t="s">
        <v>37</v>
      </c>
      <c r="P1364" s="6">
        <v>45170</v>
      </c>
      <c r="Q1364" s="10">
        <v>4.583333333333333E-2</v>
      </c>
    </row>
    <row r="1365" spans="1:17" x14ac:dyDescent="0.35">
      <c r="A1365" s="1">
        <v>2364</v>
      </c>
      <c r="B1365" s="1" t="s">
        <v>1352</v>
      </c>
      <c r="C1365" s="1" t="s">
        <v>154</v>
      </c>
      <c r="D1365" s="6">
        <v>45175</v>
      </c>
      <c r="E1365" s="9">
        <v>0.1763888888888889</v>
      </c>
      <c r="F1365" s="11" t="s">
        <v>38</v>
      </c>
      <c r="G1365" s="1" t="s">
        <v>92</v>
      </c>
      <c r="H1365" s="11" t="s">
        <v>16</v>
      </c>
      <c r="I1365" s="1" t="s">
        <v>29</v>
      </c>
      <c r="J1365" s="1">
        <v>202</v>
      </c>
      <c r="K1365" s="1">
        <v>6</v>
      </c>
      <c r="L1365" s="1" t="s">
        <v>30</v>
      </c>
      <c r="M1365" s="1" t="s">
        <v>43</v>
      </c>
      <c r="N1365" s="1" t="s">
        <v>36</v>
      </c>
      <c r="O1365" s="1" t="s">
        <v>21</v>
      </c>
      <c r="P1365" s="6">
        <v>45170</v>
      </c>
      <c r="Q1365" s="10">
        <v>0.15625</v>
      </c>
    </row>
    <row r="1366" spans="1:17" x14ac:dyDescent="0.35">
      <c r="A1366" s="1">
        <v>2365</v>
      </c>
      <c r="B1366" s="1" t="s">
        <v>769</v>
      </c>
      <c r="C1366" s="1" t="s">
        <v>159</v>
      </c>
      <c r="D1366" s="6">
        <v>45171</v>
      </c>
      <c r="E1366" s="9">
        <v>0.35486111111111113</v>
      </c>
      <c r="F1366" s="11" t="s">
        <v>14</v>
      </c>
      <c r="G1366" s="1" t="s">
        <v>73</v>
      </c>
      <c r="H1366" s="11" t="s">
        <v>23</v>
      </c>
      <c r="I1366" s="1" t="s">
        <v>35</v>
      </c>
      <c r="J1366" s="1">
        <v>128</v>
      </c>
      <c r="K1366" s="1">
        <v>18</v>
      </c>
      <c r="L1366" s="1" t="s">
        <v>30</v>
      </c>
      <c r="M1366" s="1" t="s">
        <v>43</v>
      </c>
      <c r="N1366" s="1" t="s">
        <v>20</v>
      </c>
      <c r="O1366" s="1" t="s">
        <v>21</v>
      </c>
      <c r="P1366" s="6">
        <v>45170</v>
      </c>
      <c r="Q1366" s="10">
        <v>0.4777777777777778</v>
      </c>
    </row>
    <row r="1367" spans="1:17" x14ac:dyDescent="0.35">
      <c r="A1367" s="1">
        <v>2366</v>
      </c>
      <c r="B1367" s="1" t="s">
        <v>1353</v>
      </c>
      <c r="C1367" s="1" t="s">
        <v>156</v>
      </c>
      <c r="D1367" s="6">
        <v>45175</v>
      </c>
      <c r="E1367" s="9">
        <v>0.42916666666666664</v>
      </c>
      <c r="F1367" s="11" t="s">
        <v>38</v>
      </c>
      <c r="G1367" s="1" t="s">
        <v>104</v>
      </c>
      <c r="H1367" s="11" t="s">
        <v>34</v>
      </c>
      <c r="I1367" s="1" t="s">
        <v>24</v>
      </c>
      <c r="J1367" s="1">
        <v>134</v>
      </c>
      <c r="K1367" s="1">
        <v>22</v>
      </c>
      <c r="L1367" s="1" t="s">
        <v>18</v>
      </c>
      <c r="M1367" s="1" t="s">
        <v>26</v>
      </c>
      <c r="N1367" s="1" t="s">
        <v>27</v>
      </c>
      <c r="O1367" s="1" t="s">
        <v>21</v>
      </c>
      <c r="P1367" s="6">
        <v>45170</v>
      </c>
      <c r="Q1367" s="10">
        <v>0.11666666666666667</v>
      </c>
    </row>
    <row r="1368" spans="1:17" x14ac:dyDescent="0.35">
      <c r="A1368" s="1">
        <v>2367</v>
      </c>
      <c r="B1368" s="1" t="s">
        <v>1354</v>
      </c>
      <c r="C1368" s="1" t="s">
        <v>167</v>
      </c>
      <c r="D1368" s="6">
        <v>45171</v>
      </c>
      <c r="E1368" s="9">
        <v>5.0694444444444445E-2</v>
      </c>
      <c r="F1368" s="11" t="s">
        <v>38</v>
      </c>
      <c r="G1368" s="1" t="s">
        <v>102</v>
      </c>
      <c r="H1368" s="11" t="s">
        <v>23</v>
      </c>
      <c r="I1368" s="1" t="s">
        <v>47</v>
      </c>
      <c r="J1368" s="1">
        <v>152</v>
      </c>
      <c r="K1368" s="1">
        <v>22</v>
      </c>
      <c r="L1368" s="1" t="s">
        <v>25</v>
      </c>
      <c r="M1368" s="1" t="s">
        <v>32</v>
      </c>
      <c r="N1368" s="1" t="s">
        <v>36</v>
      </c>
      <c r="O1368" s="1" t="s">
        <v>37</v>
      </c>
      <c r="P1368" s="6">
        <v>45170</v>
      </c>
      <c r="Q1368" s="10">
        <v>0.44305555555555554</v>
      </c>
    </row>
    <row r="1369" spans="1:17" x14ac:dyDescent="0.35">
      <c r="A1369" s="1">
        <v>2368</v>
      </c>
      <c r="B1369" s="1" t="s">
        <v>795</v>
      </c>
      <c r="C1369" s="1" t="s">
        <v>159</v>
      </c>
      <c r="D1369" s="6">
        <v>45170</v>
      </c>
      <c r="E1369" s="9">
        <v>0.44722222222222224</v>
      </c>
      <c r="F1369" s="11" t="s">
        <v>38</v>
      </c>
      <c r="G1369" s="1" t="s">
        <v>96</v>
      </c>
      <c r="H1369" s="11" t="s">
        <v>34</v>
      </c>
      <c r="I1369" s="1" t="s">
        <v>29</v>
      </c>
      <c r="J1369" s="1">
        <v>225</v>
      </c>
      <c r="K1369" s="1">
        <v>19</v>
      </c>
      <c r="L1369" s="1" t="s">
        <v>30</v>
      </c>
      <c r="M1369" s="1" t="s">
        <v>26</v>
      </c>
      <c r="N1369" s="1" t="s">
        <v>27</v>
      </c>
      <c r="O1369" s="1" t="s">
        <v>21</v>
      </c>
      <c r="P1369" s="6">
        <v>45170</v>
      </c>
      <c r="Q1369" s="10">
        <v>0.12152777777777778</v>
      </c>
    </row>
    <row r="1370" spans="1:17" x14ac:dyDescent="0.35">
      <c r="A1370" s="1">
        <v>2369</v>
      </c>
      <c r="B1370" s="1" t="s">
        <v>1355</v>
      </c>
      <c r="C1370" s="1" t="s">
        <v>167</v>
      </c>
      <c r="D1370" s="6">
        <v>45173</v>
      </c>
      <c r="E1370" s="9">
        <v>0.3659722222222222</v>
      </c>
      <c r="F1370" s="11" t="s">
        <v>38</v>
      </c>
      <c r="G1370" s="1" t="s">
        <v>103</v>
      </c>
      <c r="H1370" s="11" t="s">
        <v>16</v>
      </c>
      <c r="I1370" s="1" t="s">
        <v>24</v>
      </c>
      <c r="J1370" s="1">
        <v>207</v>
      </c>
      <c r="K1370" s="1">
        <v>2</v>
      </c>
      <c r="L1370" s="1" t="s">
        <v>25</v>
      </c>
      <c r="M1370" s="1" t="s">
        <v>40</v>
      </c>
      <c r="N1370" s="1" t="s">
        <v>27</v>
      </c>
      <c r="O1370" s="1" t="s">
        <v>41</v>
      </c>
      <c r="P1370" s="6">
        <v>45170</v>
      </c>
      <c r="Q1370" s="10">
        <v>0.23402777777777778</v>
      </c>
    </row>
    <row r="1371" spans="1:17" x14ac:dyDescent="0.35">
      <c r="A1371" s="1">
        <v>2370</v>
      </c>
      <c r="B1371" s="1" t="s">
        <v>1356</v>
      </c>
      <c r="C1371" s="1" t="s">
        <v>156</v>
      </c>
      <c r="D1371" s="6">
        <v>45172</v>
      </c>
      <c r="E1371" s="9">
        <v>8.8888888888888892E-2</v>
      </c>
      <c r="F1371" s="11" t="s">
        <v>38</v>
      </c>
      <c r="G1371" s="1" t="s">
        <v>124</v>
      </c>
      <c r="H1371" s="11" t="s">
        <v>34</v>
      </c>
      <c r="I1371" s="1" t="s">
        <v>17</v>
      </c>
      <c r="J1371" s="1">
        <v>230</v>
      </c>
      <c r="K1371" s="1">
        <v>12</v>
      </c>
      <c r="L1371" s="1" t="s">
        <v>30</v>
      </c>
      <c r="M1371" s="1" t="s">
        <v>19</v>
      </c>
      <c r="N1371" s="1" t="s">
        <v>20</v>
      </c>
      <c r="O1371" s="1" t="s">
        <v>41</v>
      </c>
      <c r="P1371" s="6">
        <v>45170</v>
      </c>
      <c r="Q1371" s="10">
        <v>0.19166666666666668</v>
      </c>
    </row>
    <row r="1372" spans="1:17" x14ac:dyDescent="0.35">
      <c r="A1372" s="1">
        <v>2371</v>
      </c>
      <c r="B1372" s="1" t="s">
        <v>1357</v>
      </c>
      <c r="C1372" s="1" t="s">
        <v>167</v>
      </c>
      <c r="D1372" s="6">
        <v>45171</v>
      </c>
      <c r="E1372" s="9">
        <v>0.41597222222222224</v>
      </c>
      <c r="F1372" s="11" t="s">
        <v>14</v>
      </c>
      <c r="G1372" s="1" t="s">
        <v>49</v>
      </c>
      <c r="H1372" s="11" t="s">
        <v>16</v>
      </c>
      <c r="I1372" s="1" t="s">
        <v>47</v>
      </c>
      <c r="J1372" s="1">
        <v>107</v>
      </c>
      <c r="K1372" s="1">
        <v>24</v>
      </c>
      <c r="L1372" s="1" t="s">
        <v>30</v>
      </c>
      <c r="M1372" s="1" t="s">
        <v>43</v>
      </c>
      <c r="N1372" s="1" t="s">
        <v>20</v>
      </c>
      <c r="O1372" s="1" t="s">
        <v>37</v>
      </c>
      <c r="P1372" s="6">
        <v>45170</v>
      </c>
      <c r="Q1372" s="10">
        <v>0.50624999999999998</v>
      </c>
    </row>
    <row r="1373" spans="1:17" x14ac:dyDescent="0.35">
      <c r="A1373" s="1">
        <v>2372</v>
      </c>
      <c r="B1373" s="1" t="s">
        <v>1358</v>
      </c>
      <c r="C1373" s="1" t="s">
        <v>167</v>
      </c>
      <c r="D1373" s="6">
        <v>45172</v>
      </c>
      <c r="E1373" s="9">
        <v>0.13541666666666666</v>
      </c>
      <c r="F1373" s="11" t="s">
        <v>38</v>
      </c>
      <c r="G1373" s="1" t="s">
        <v>136</v>
      </c>
      <c r="H1373" s="11" t="s">
        <v>16</v>
      </c>
      <c r="I1373" s="1" t="s">
        <v>24</v>
      </c>
      <c r="J1373" s="1">
        <v>210</v>
      </c>
      <c r="K1373" s="1">
        <v>21</v>
      </c>
      <c r="L1373" s="1" t="s">
        <v>25</v>
      </c>
      <c r="M1373" s="1" t="s">
        <v>40</v>
      </c>
      <c r="N1373" s="1" t="s">
        <v>20</v>
      </c>
      <c r="O1373" s="1" t="s">
        <v>21</v>
      </c>
      <c r="P1373" s="6">
        <v>45170</v>
      </c>
      <c r="Q1373" s="10">
        <v>0.10416666666666667</v>
      </c>
    </row>
    <row r="1374" spans="1:17" x14ac:dyDescent="0.35">
      <c r="A1374" s="1">
        <v>2373</v>
      </c>
      <c r="B1374" s="1" t="s">
        <v>1359</v>
      </c>
      <c r="C1374" s="1" t="s">
        <v>159</v>
      </c>
      <c r="D1374" s="6">
        <v>45172</v>
      </c>
      <c r="E1374" s="9">
        <v>0.14652777777777778</v>
      </c>
      <c r="F1374" s="11" t="s">
        <v>38</v>
      </c>
      <c r="G1374" s="1" t="s">
        <v>71</v>
      </c>
      <c r="H1374" s="11" t="s">
        <v>23</v>
      </c>
      <c r="I1374" s="1" t="s">
        <v>47</v>
      </c>
      <c r="J1374" s="1">
        <v>207</v>
      </c>
      <c r="K1374" s="1">
        <v>22</v>
      </c>
      <c r="L1374" s="1" t="s">
        <v>18</v>
      </c>
      <c r="M1374" s="1" t="s">
        <v>32</v>
      </c>
      <c r="N1374" s="1" t="s">
        <v>36</v>
      </c>
      <c r="O1374" s="1" t="s">
        <v>21</v>
      </c>
      <c r="P1374" s="6">
        <v>45170</v>
      </c>
      <c r="Q1374" s="10">
        <v>5.6250000000000001E-2</v>
      </c>
    </row>
    <row r="1375" spans="1:17" x14ac:dyDescent="0.35">
      <c r="A1375" s="1">
        <v>2374</v>
      </c>
      <c r="B1375" s="1" t="s">
        <v>550</v>
      </c>
      <c r="C1375" s="1" t="s">
        <v>154</v>
      </c>
      <c r="D1375" s="6">
        <v>45174</v>
      </c>
      <c r="E1375" s="9">
        <v>0.11736111111111111</v>
      </c>
      <c r="F1375" s="11" t="s">
        <v>38</v>
      </c>
      <c r="G1375" s="1" t="s">
        <v>133</v>
      </c>
      <c r="H1375" s="11" t="s">
        <v>16</v>
      </c>
      <c r="I1375" s="1" t="s">
        <v>35</v>
      </c>
      <c r="J1375" s="1">
        <v>167</v>
      </c>
      <c r="K1375" s="1">
        <v>7</v>
      </c>
      <c r="L1375" s="1" t="s">
        <v>18</v>
      </c>
      <c r="M1375" s="1" t="s">
        <v>40</v>
      </c>
      <c r="N1375" s="1" t="s">
        <v>27</v>
      </c>
      <c r="O1375" s="1" t="s">
        <v>37</v>
      </c>
      <c r="P1375" s="6">
        <v>45170</v>
      </c>
      <c r="Q1375" s="10">
        <v>0.23541666666666666</v>
      </c>
    </row>
    <row r="1376" spans="1:17" x14ac:dyDescent="0.35">
      <c r="A1376" s="1">
        <v>2375</v>
      </c>
      <c r="B1376" s="1" t="s">
        <v>1360</v>
      </c>
      <c r="C1376" s="1" t="s">
        <v>159</v>
      </c>
      <c r="D1376" s="6">
        <v>45173</v>
      </c>
      <c r="E1376" s="9">
        <v>0.19513888888888889</v>
      </c>
      <c r="F1376" s="11" t="s">
        <v>14</v>
      </c>
      <c r="G1376" s="1" t="s">
        <v>45</v>
      </c>
      <c r="H1376" s="11" t="s">
        <v>34</v>
      </c>
      <c r="I1376" s="1" t="s">
        <v>17</v>
      </c>
      <c r="J1376" s="1">
        <v>176</v>
      </c>
      <c r="K1376" s="1">
        <v>15</v>
      </c>
      <c r="L1376" s="1" t="s">
        <v>30</v>
      </c>
      <c r="M1376" s="1" t="s">
        <v>19</v>
      </c>
      <c r="N1376" s="1" t="s">
        <v>27</v>
      </c>
      <c r="O1376" s="1" t="s">
        <v>37</v>
      </c>
      <c r="P1376" s="6">
        <v>45170</v>
      </c>
      <c r="Q1376" s="10">
        <v>0.19305555555555556</v>
      </c>
    </row>
    <row r="1377" spans="1:17" x14ac:dyDescent="0.35">
      <c r="A1377" s="1">
        <v>2376</v>
      </c>
      <c r="B1377" s="1" t="s">
        <v>1361</v>
      </c>
      <c r="C1377" s="1" t="s">
        <v>154</v>
      </c>
      <c r="D1377" s="6">
        <v>45175</v>
      </c>
      <c r="E1377" s="9">
        <v>6.5972222222222224E-2</v>
      </c>
      <c r="F1377" s="11" t="s">
        <v>14</v>
      </c>
      <c r="G1377" s="1" t="s">
        <v>66</v>
      </c>
      <c r="H1377" s="11" t="s">
        <v>16</v>
      </c>
      <c r="I1377" s="1" t="s">
        <v>17</v>
      </c>
      <c r="J1377" s="1">
        <v>229</v>
      </c>
      <c r="K1377" s="1">
        <v>2</v>
      </c>
      <c r="L1377" s="1" t="s">
        <v>30</v>
      </c>
      <c r="M1377" s="1" t="s">
        <v>26</v>
      </c>
      <c r="N1377" s="1" t="s">
        <v>20</v>
      </c>
      <c r="O1377" s="1" t="s">
        <v>21</v>
      </c>
      <c r="P1377" s="6">
        <v>45170</v>
      </c>
      <c r="Q1377" s="10">
        <v>0.16319444444444445</v>
      </c>
    </row>
    <row r="1378" spans="1:17" x14ac:dyDescent="0.35">
      <c r="A1378" s="1">
        <v>2377</v>
      </c>
      <c r="B1378" s="1" t="s">
        <v>1362</v>
      </c>
      <c r="C1378" s="1" t="s">
        <v>154</v>
      </c>
      <c r="D1378" s="6">
        <v>45175</v>
      </c>
      <c r="E1378" s="9">
        <v>6.5972222222222224E-2</v>
      </c>
      <c r="F1378" s="11" t="s">
        <v>38</v>
      </c>
      <c r="G1378" s="1" t="s">
        <v>72</v>
      </c>
      <c r="H1378" s="11" t="s">
        <v>23</v>
      </c>
      <c r="I1378" s="1" t="s">
        <v>17</v>
      </c>
      <c r="J1378" s="1">
        <v>197</v>
      </c>
      <c r="K1378" s="1">
        <v>20</v>
      </c>
      <c r="L1378" s="1" t="s">
        <v>25</v>
      </c>
      <c r="M1378" s="1" t="s">
        <v>40</v>
      </c>
      <c r="N1378" s="1" t="s">
        <v>20</v>
      </c>
      <c r="O1378" s="1" t="s">
        <v>37</v>
      </c>
      <c r="P1378" s="6">
        <v>45170</v>
      </c>
      <c r="Q1378" s="10">
        <v>0.50763888888888886</v>
      </c>
    </row>
    <row r="1379" spans="1:17" x14ac:dyDescent="0.35">
      <c r="A1379" s="1">
        <v>2378</v>
      </c>
      <c r="B1379" s="1" t="s">
        <v>1363</v>
      </c>
      <c r="C1379" s="1" t="s">
        <v>159</v>
      </c>
      <c r="D1379" s="6">
        <v>45174</v>
      </c>
      <c r="E1379" s="9">
        <v>0.42430555555555555</v>
      </c>
      <c r="F1379" s="11" t="s">
        <v>14</v>
      </c>
      <c r="G1379" s="1" t="s">
        <v>104</v>
      </c>
      <c r="H1379" s="11" t="s">
        <v>16</v>
      </c>
      <c r="I1379" s="1" t="s">
        <v>24</v>
      </c>
      <c r="J1379" s="1">
        <v>237</v>
      </c>
      <c r="K1379" s="1">
        <v>9</v>
      </c>
      <c r="L1379" s="1" t="s">
        <v>30</v>
      </c>
      <c r="M1379" s="1" t="s">
        <v>40</v>
      </c>
      <c r="N1379" s="1" t="s">
        <v>36</v>
      </c>
      <c r="O1379" s="1" t="s">
        <v>21</v>
      </c>
      <c r="P1379" s="6">
        <v>45170</v>
      </c>
      <c r="Q1379" s="10">
        <v>0.1763888888888889</v>
      </c>
    </row>
    <row r="1380" spans="1:17" x14ac:dyDescent="0.35">
      <c r="A1380" s="1">
        <v>2379</v>
      </c>
      <c r="B1380" s="1" t="s">
        <v>260</v>
      </c>
      <c r="C1380" s="1" t="s">
        <v>150</v>
      </c>
      <c r="D1380" s="6">
        <v>45175</v>
      </c>
      <c r="E1380" s="9">
        <v>0.4465277777777778</v>
      </c>
      <c r="F1380" s="11" t="s">
        <v>14</v>
      </c>
      <c r="G1380" s="1" t="s">
        <v>76</v>
      </c>
      <c r="H1380" s="11" t="s">
        <v>34</v>
      </c>
      <c r="I1380" s="1" t="s">
        <v>17</v>
      </c>
      <c r="J1380" s="1">
        <v>227</v>
      </c>
      <c r="K1380" s="1">
        <v>25</v>
      </c>
      <c r="L1380" s="1" t="s">
        <v>30</v>
      </c>
      <c r="M1380" s="1" t="s">
        <v>32</v>
      </c>
      <c r="N1380" s="1" t="s">
        <v>20</v>
      </c>
      <c r="O1380" s="1" t="s">
        <v>21</v>
      </c>
      <c r="P1380" s="6">
        <v>45170</v>
      </c>
      <c r="Q1380" s="10">
        <v>8.3333333333333329E-2</v>
      </c>
    </row>
    <row r="1381" spans="1:17" x14ac:dyDescent="0.35">
      <c r="A1381" s="1">
        <v>2380</v>
      </c>
      <c r="B1381" s="1" t="s">
        <v>1364</v>
      </c>
      <c r="C1381" s="1" t="s">
        <v>159</v>
      </c>
      <c r="D1381" s="6">
        <v>45175</v>
      </c>
      <c r="E1381" s="9">
        <v>0.44791666666666669</v>
      </c>
      <c r="F1381" s="11" t="s">
        <v>38</v>
      </c>
      <c r="G1381" s="1" t="s">
        <v>33</v>
      </c>
      <c r="H1381" s="11" t="s">
        <v>23</v>
      </c>
      <c r="I1381" s="1" t="s">
        <v>47</v>
      </c>
      <c r="J1381" s="1">
        <v>117</v>
      </c>
      <c r="K1381" s="1">
        <v>2</v>
      </c>
      <c r="L1381" s="1" t="s">
        <v>30</v>
      </c>
      <c r="M1381" s="1" t="s">
        <v>32</v>
      </c>
      <c r="N1381" s="1" t="s">
        <v>36</v>
      </c>
      <c r="O1381" s="1" t="s">
        <v>21</v>
      </c>
      <c r="P1381" s="6">
        <v>45170</v>
      </c>
      <c r="Q1381" s="10">
        <v>0.16597222222222222</v>
      </c>
    </row>
    <row r="1382" spans="1:17" x14ac:dyDescent="0.35">
      <c r="A1382" s="1">
        <v>2381</v>
      </c>
      <c r="B1382" s="1" t="s">
        <v>1365</v>
      </c>
      <c r="C1382" s="1" t="s">
        <v>150</v>
      </c>
      <c r="D1382" s="6">
        <v>45171</v>
      </c>
      <c r="E1382" s="9">
        <v>0.3923611111111111</v>
      </c>
      <c r="F1382" s="11" t="s">
        <v>14</v>
      </c>
      <c r="G1382" s="1" t="s">
        <v>64</v>
      </c>
      <c r="H1382" s="11" t="s">
        <v>34</v>
      </c>
      <c r="I1382" s="1" t="s">
        <v>17</v>
      </c>
      <c r="J1382" s="1">
        <v>145</v>
      </c>
      <c r="K1382" s="1">
        <v>11</v>
      </c>
      <c r="L1382" s="1" t="s">
        <v>18</v>
      </c>
      <c r="M1382" s="1" t="s">
        <v>19</v>
      </c>
      <c r="N1382" s="1" t="s">
        <v>27</v>
      </c>
      <c r="O1382" s="1" t="s">
        <v>37</v>
      </c>
      <c r="P1382" s="6">
        <v>45170</v>
      </c>
      <c r="Q1382" s="10">
        <v>0.44930555555555557</v>
      </c>
    </row>
    <row r="1383" spans="1:17" x14ac:dyDescent="0.35">
      <c r="A1383" s="1">
        <v>2382</v>
      </c>
      <c r="B1383" s="1" t="s">
        <v>1366</v>
      </c>
      <c r="C1383" s="1" t="s">
        <v>159</v>
      </c>
      <c r="D1383" s="6">
        <v>45177</v>
      </c>
      <c r="E1383" s="9">
        <v>0.18055555555555555</v>
      </c>
      <c r="F1383" s="11" t="s">
        <v>38</v>
      </c>
      <c r="G1383" s="1" t="s">
        <v>28</v>
      </c>
      <c r="H1383" s="11" t="s">
        <v>16</v>
      </c>
      <c r="I1383" s="1" t="s">
        <v>29</v>
      </c>
      <c r="J1383" s="1">
        <v>136</v>
      </c>
      <c r="K1383" s="1">
        <v>12</v>
      </c>
      <c r="L1383" s="1" t="s">
        <v>30</v>
      </c>
      <c r="M1383" s="1" t="s">
        <v>26</v>
      </c>
      <c r="N1383" s="1" t="s">
        <v>20</v>
      </c>
      <c r="O1383" s="1" t="s">
        <v>41</v>
      </c>
      <c r="P1383" s="6">
        <v>45170</v>
      </c>
      <c r="Q1383" s="10">
        <v>0.15416666666666667</v>
      </c>
    </row>
    <row r="1384" spans="1:17" x14ac:dyDescent="0.35">
      <c r="A1384" s="1">
        <v>2383</v>
      </c>
      <c r="B1384" s="1" t="s">
        <v>1367</v>
      </c>
      <c r="C1384" s="1" t="s">
        <v>154</v>
      </c>
      <c r="D1384" s="6">
        <v>45171</v>
      </c>
      <c r="E1384" s="9">
        <v>6.8750000000000006E-2</v>
      </c>
      <c r="F1384" s="11" t="s">
        <v>14</v>
      </c>
      <c r="G1384" s="1" t="s">
        <v>91</v>
      </c>
      <c r="H1384" s="11" t="s">
        <v>23</v>
      </c>
      <c r="I1384" s="1" t="s">
        <v>47</v>
      </c>
      <c r="J1384" s="1">
        <v>228</v>
      </c>
      <c r="K1384" s="1">
        <v>20</v>
      </c>
      <c r="L1384" s="1" t="s">
        <v>25</v>
      </c>
      <c r="M1384" s="1" t="s">
        <v>40</v>
      </c>
      <c r="N1384" s="1" t="s">
        <v>27</v>
      </c>
      <c r="O1384" s="1" t="s">
        <v>41</v>
      </c>
      <c r="P1384" s="6">
        <v>45170</v>
      </c>
      <c r="Q1384" s="10">
        <v>0.39444444444444443</v>
      </c>
    </row>
    <row r="1385" spans="1:17" x14ac:dyDescent="0.35">
      <c r="A1385" s="1">
        <v>2384</v>
      </c>
      <c r="B1385" s="1" t="s">
        <v>1368</v>
      </c>
      <c r="C1385" s="1" t="s">
        <v>150</v>
      </c>
      <c r="D1385" s="6">
        <v>45170</v>
      </c>
      <c r="E1385" s="9">
        <v>0.12777777777777777</v>
      </c>
      <c r="F1385" s="11" t="s">
        <v>14</v>
      </c>
      <c r="G1385" s="1" t="s">
        <v>121</v>
      </c>
      <c r="H1385" s="11" t="s">
        <v>34</v>
      </c>
      <c r="I1385" s="1" t="s">
        <v>47</v>
      </c>
      <c r="J1385" s="1">
        <v>206</v>
      </c>
      <c r="K1385" s="1">
        <v>13</v>
      </c>
      <c r="L1385" s="1" t="s">
        <v>18</v>
      </c>
      <c r="M1385" s="1" t="s">
        <v>19</v>
      </c>
      <c r="N1385" s="1" t="s">
        <v>36</v>
      </c>
      <c r="O1385" s="1" t="s">
        <v>21</v>
      </c>
      <c r="P1385" s="6">
        <v>45170</v>
      </c>
      <c r="Q1385" s="10">
        <v>0.5229166666666667</v>
      </c>
    </row>
    <row r="1386" spans="1:17" x14ac:dyDescent="0.35">
      <c r="A1386" s="1">
        <v>2385</v>
      </c>
      <c r="B1386" s="1" t="s">
        <v>1369</v>
      </c>
      <c r="C1386" s="1" t="s">
        <v>159</v>
      </c>
      <c r="D1386" s="6">
        <v>45170</v>
      </c>
      <c r="E1386" s="9">
        <v>8.1944444444444445E-2</v>
      </c>
      <c r="F1386" s="11" t="s">
        <v>38</v>
      </c>
      <c r="G1386" s="1" t="s">
        <v>113</v>
      </c>
      <c r="H1386" s="11" t="s">
        <v>34</v>
      </c>
      <c r="I1386" s="1" t="s">
        <v>29</v>
      </c>
      <c r="J1386" s="1">
        <v>114</v>
      </c>
      <c r="K1386" s="1">
        <v>8</v>
      </c>
      <c r="L1386" s="1" t="s">
        <v>30</v>
      </c>
      <c r="M1386" s="1" t="s">
        <v>26</v>
      </c>
      <c r="N1386" s="1" t="s">
        <v>36</v>
      </c>
      <c r="O1386" s="1" t="s">
        <v>37</v>
      </c>
      <c r="P1386" s="6">
        <v>45170</v>
      </c>
      <c r="Q1386" s="10">
        <v>9.7916666666666666E-2</v>
      </c>
    </row>
    <row r="1387" spans="1:17" x14ac:dyDescent="0.35">
      <c r="A1387" s="1">
        <v>2386</v>
      </c>
      <c r="B1387" s="1" t="s">
        <v>1370</v>
      </c>
      <c r="C1387" s="1" t="s">
        <v>159</v>
      </c>
      <c r="D1387" s="6">
        <v>45170</v>
      </c>
      <c r="E1387" s="9">
        <v>0.20416666666666666</v>
      </c>
      <c r="F1387" s="11" t="s">
        <v>38</v>
      </c>
      <c r="G1387" s="1" t="s">
        <v>94</v>
      </c>
      <c r="H1387" s="11" t="s">
        <v>34</v>
      </c>
      <c r="I1387" s="1" t="s">
        <v>24</v>
      </c>
      <c r="J1387" s="1">
        <v>72</v>
      </c>
      <c r="K1387" s="1">
        <v>25</v>
      </c>
      <c r="L1387" s="1" t="s">
        <v>18</v>
      </c>
      <c r="M1387" s="1" t="s">
        <v>26</v>
      </c>
      <c r="N1387" s="1" t="s">
        <v>36</v>
      </c>
      <c r="O1387" s="1" t="s">
        <v>21</v>
      </c>
      <c r="P1387" s="6">
        <v>45170</v>
      </c>
      <c r="Q1387" s="10">
        <v>0.34791666666666665</v>
      </c>
    </row>
    <row r="1388" spans="1:17" x14ac:dyDescent="0.35">
      <c r="A1388" s="1">
        <v>2387</v>
      </c>
      <c r="B1388" s="1" t="s">
        <v>1371</v>
      </c>
      <c r="C1388" s="1" t="s">
        <v>159</v>
      </c>
      <c r="D1388" s="6">
        <v>45171</v>
      </c>
      <c r="E1388" s="9">
        <v>5.486111111111111E-2</v>
      </c>
      <c r="F1388" s="11" t="s">
        <v>38</v>
      </c>
      <c r="G1388" s="1" t="s">
        <v>133</v>
      </c>
      <c r="H1388" s="11" t="s">
        <v>23</v>
      </c>
      <c r="I1388" s="1" t="s">
        <v>47</v>
      </c>
      <c r="J1388" s="1">
        <v>151</v>
      </c>
      <c r="K1388" s="1">
        <v>8</v>
      </c>
      <c r="L1388" s="1" t="s">
        <v>18</v>
      </c>
      <c r="M1388" s="1" t="s">
        <v>26</v>
      </c>
      <c r="N1388" s="1" t="s">
        <v>20</v>
      </c>
      <c r="O1388" s="1" t="s">
        <v>37</v>
      </c>
      <c r="P1388" s="6">
        <v>45170</v>
      </c>
      <c r="Q1388" s="10">
        <v>0.4465277777777778</v>
      </c>
    </row>
    <row r="1389" spans="1:17" x14ac:dyDescent="0.35">
      <c r="A1389" s="1">
        <v>2388</v>
      </c>
      <c r="B1389" s="1" t="s">
        <v>1372</v>
      </c>
      <c r="C1389" s="1" t="s">
        <v>156</v>
      </c>
      <c r="D1389" s="6">
        <v>45177</v>
      </c>
      <c r="E1389" s="9">
        <v>0.51944444444444449</v>
      </c>
      <c r="F1389" s="11" t="s">
        <v>14</v>
      </c>
      <c r="G1389" s="1" t="s">
        <v>51</v>
      </c>
      <c r="H1389" s="11" t="s">
        <v>34</v>
      </c>
      <c r="I1389" s="1" t="s">
        <v>35</v>
      </c>
      <c r="J1389" s="1">
        <v>201</v>
      </c>
      <c r="K1389" s="1">
        <v>15</v>
      </c>
      <c r="L1389" s="1" t="s">
        <v>18</v>
      </c>
      <c r="M1389" s="1" t="s">
        <v>19</v>
      </c>
      <c r="N1389" s="1" t="s">
        <v>27</v>
      </c>
      <c r="O1389" s="1" t="s">
        <v>21</v>
      </c>
      <c r="P1389" s="6">
        <v>45170</v>
      </c>
      <c r="Q1389" s="10">
        <v>0.53888888888888886</v>
      </c>
    </row>
    <row r="1390" spans="1:17" x14ac:dyDescent="0.35">
      <c r="A1390" s="1">
        <v>2389</v>
      </c>
      <c r="B1390" s="1" t="s">
        <v>1308</v>
      </c>
      <c r="C1390" s="1" t="s">
        <v>156</v>
      </c>
      <c r="D1390" s="6">
        <v>45177</v>
      </c>
      <c r="E1390" s="9">
        <v>0.51180555555555551</v>
      </c>
      <c r="F1390" s="11" t="s">
        <v>38</v>
      </c>
      <c r="G1390" s="1" t="s">
        <v>51</v>
      </c>
      <c r="H1390" s="11" t="s">
        <v>34</v>
      </c>
      <c r="I1390" s="1" t="s">
        <v>47</v>
      </c>
      <c r="J1390" s="1">
        <v>97</v>
      </c>
      <c r="K1390" s="1">
        <v>20</v>
      </c>
      <c r="L1390" s="1" t="s">
        <v>18</v>
      </c>
      <c r="M1390" s="1" t="s">
        <v>19</v>
      </c>
      <c r="N1390" s="1" t="s">
        <v>36</v>
      </c>
      <c r="O1390" s="1" t="s">
        <v>41</v>
      </c>
      <c r="P1390" s="6">
        <v>45170</v>
      </c>
      <c r="Q1390" s="10">
        <v>0.16875000000000001</v>
      </c>
    </row>
    <row r="1391" spans="1:17" x14ac:dyDescent="0.35">
      <c r="A1391" s="1">
        <v>2390</v>
      </c>
      <c r="B1391" s="1" t="s">
        <v>1373</v>
      </c>
      <c r="C1391" s="1" t="s">
        <v>154</v>
      </c>
      <c r="D1391" s="6">
        <v>45175</v>
      </c>
      <c r="E1391" s="9">
        <v>0.49166666666666664</v>
      </c>
      <c r="F1391" s="11" t="s">
        <v>38</v>
      </c>
      <c r="G1391" s="1" t="s">
        <v>135</v>
      </c>
      <c r="H1391" s="11" t="s">
        <v>16</v>
      </c>
      <c r="I1391" s="1" t="s">
        <v>35</v>
      </c>
      <c r="J1391" s="1">
        <v>166</v>
      </c>
      <c r="K1391" s="1">
        <v>1</v>
      </c>
      <c r="L1391" s="1" t="s">
        <v>18</v>
      </c>
      <c r="M1391" s="1" t="s">
        <v>26</v>
      </c>
      <c r="N1391" s="1" t="s">
        <v>20</v>
      </c>
      <c r="O1391" s="1" t="s">
        <v>21</v>
      </c>
      <c r="P1391" s="6">
        <v>45170</v>
      </c>
      <c r="Q1391" s="10">
        <v>0.11874999999999999</v>
      </c>
    </row>
    <row r="1392" spans="1:17" x14ac:dyDescent="0.35">
      <c r="A1392" s="1">
        <v>2391</v>
      </c>
      <c r="B1392" s="1" t="s">
        <v>1336</v>
      </c>
      <c r="C1392" s="1" t="s">
        <v>156</v>
      </c>
      <c r="D1392" s="6">
        <v>45172</v>
      </c>
      <c r="E1392" s="9">
        <v>0.47361111111111109</v>
      </c>
      <c r="F1392" s="11" t="s">
        <v>38</v>
      </c>
      <c r="G1392" s="1" t="s">
        <v>104</v>
      </c>
      <c r="H1392" s="11" t="s">
        <v>34</v>
      </c>
      <c r="I1392" s="1" t="s">
        <v>35</v>
      </c>
      <c r="J1392" s="1">
        <v>99</v>
      </c>
      <c r="K1392" s="1">
        <v>15</v>
      </c>
      <c r="L1392" s="1" t="s">
        <v>25</v>
      </c>
      <c r="M1392" s="1" t="s">
        <v>40</v>
      </c>
      <c r="N1392" s="1" t="s">
        <v>27</v>
      </c>
      <c r="O1392" s="1" t="s">
        <v>21</v>
      </c>
      <c r="P1392" s="6">
        <v>45170</v>
      </c>
      <c r="Q1392" s="10">
        <v>0.20069444444444445</v>
      </c>
    </row>
    <row r="1393" spans="1:17" x14ac:dyDescent="0.35">
      <c r="A1393" s="1">
        <v>2392</v>
      </c>
      <c r="B1393" s="1" t="s">
        <v>1374</v>
      </c>
      <c r="C1393" s="1" t="s">
        <v>156</v>
      </c>
      <c r="D1393" s="6">
        <v>45174</v>
      </c>
      <c r="E1393" s="9">
        <v>0.51944444444444449</v>
      </c>
      <c r="F1393" s="11" t="s">
        <v>38</v>
      </c>
      <c r="G1393" s="1" t="s">
        <v>132</v>
      </c>
      <c r="H1393" s="11" t="s">
        <v>34</v>
      </c>
      <c r="I1393" s="1" t="s">
        <v>35</v>
      </c>
      <c r="J1393" s="1">
        <v>133</v>
      </c>
      <c r="K1393" s="1">
        <v>3</v>
      </c>
      <c r="L1393" s="1" t="s">
        <v>18</v>
      </c>
      <c r="M1393" s="1" t="s">
        <v>26</v>
      </c>
      <c r="N1393" s="1" t="s">
        <v>20</v>
      </c>
      <c r="O1393" s="1" t="s">
        <v>37</v>
      </c>
      <c r="P1393" s="6">
        <v>45170</v>
      </c>
      <c r="Q1393" s="10">
        <v>0.41666666666666669</v>
      </c>
    </row>
    <row r="1394" spans="1:17" x14ac:dyDescent="0.35">
      <c r="A1394" s="1">
        <v>2393</v>
      </c>
      <c r="B1394" s="1" t="s">
        <v>1375</v>
      </c>
      <c r="C1394" s="1" t="s">
        <v>167</v>
      </c>
      <c r="D1394" s="6">
        <v>45177</v>
      </c>
      <c r="E1394" s="9">
        <v>0.41180555555555554</v>
      </c>
      <c r="F1394" s="11" t="s">
        <v>38</v>
      </c>
      <c r="G1394" s="1" t="s">
        <v>73</v>
      </c>
      <c r="H1394" s="11" t="s">
        <v>16</v>
      </c>
      <c r="I1394" s="1" t="s">
        <v>29</v>
      </c>
      <c r="J1394" s="1">
        <v>81</v>
      </c>
      <c r="K1394" s="1">
        <v>20</v>
      </c>
      <c r="L1394" s="1" t="s">
        <v>30</v>
      </c>
      <c r="M1394" s="1" t="s">
        <v>32</v>
      </c>
      <c r="N1394" s="1" t="s">
        <v>20</v>
      </c>
      <c r="O1394" s="1" t="s">
        <v>41</v>
      </c>
      <c r="P1394" s="6">
        <v>45170</v>
      </c>
      <c r="Q1394" s="10">
        <v>9.7222222222222224E-2</v>
      </c>
    </row>
    <row r="1395" spans="1:17" x14ac:dyDescent="0.35">
      <c r="A1395" s="1">
        <v>2394</v>
      </c>
      <c r="B1395" s="1" t="s">
        <v>1376</v>
      </c>
      <c r="C1395" s="1" t="s">
        <v>154</v>
      </c>
      <c r="D1395" s="6">
        <v>45174</v>
      </c>
      <c r="E1395" s="9">
        <v>0.39027777777777778</v>
      </c>
      <c r="F1395" s="11" t="s">
        <v>14</v>
      </c>
      <c r="G1395" s="1" t="s">
        <v>42</v>
      </c>
      <c r="H1395" s="11" t="s">
        <v>23</v>
      </c>
      <c r="I1395" s="1" t="s">
        <v>35</v>
      </c>
      <c r="J1395" s="1">
        <v>119</v>
      </c>
      <c r="K1395" s="1">
        <v>3</v>
      </c>
      <c r="L1395" s="1" t="s">
        <v>25</v>
      </c>
      <c r="M1395" s="1" t="s">
        <v>19</v>
      </c>
      <c r="N1395" s="1" t="s">
        <v>36</v>
      </c>
      <c r="O1395" s="1" t="s">
        <v>21</v>
      </c>
      <c r="P1395" s="6">
        <v>45170</v>
      </c>
      <c r="Q1395" s="10">
        <v>8.0555555555555561E-2</v>
      </c>
    </row>
    <row r="1396" spans="1:17" x14ac:dyDescent="0.35">
      <c r="A1396" s="1">
        <v>2395</v>
      </c>
      <c r="B1396" s="1" t="s">
        <v>1377</v>
      </c>
      <c r="C1396" s="1" t="s">
        <v>167</v>
      </c>
      <c r="D1396" s="6">
        <v>45174</v>
      </c>
      <c r="E1396" s="9">
        <v>0.13333333333333333</v>
      </c>
      <c r="F1396" s="11" t="s">
        <v>14</v>
      </c>
      <c r="G1396" s="1" t="s">
        <v>105</v>
      </c>
      <c r="H1396" s="11" t="s">
        <v>34</v>
      </c>
      <c r="I1396" s="1" t="s">
        <v>17</v>
      </c>
      <c r="J1396" s="1">
        <v>157</v>
      </c>
      <c r="K1396" s="1">
        <v>9</v>
      </c>
      <c r="L1396" s="1" t="s">
        <v>25</v>
      </c>
      <c r="M1396" s="1" t="s">
        <v>26</v>
      </c>
      <c r="N1396" s="1" t="s">
        <v>27</v>
      </c>
      <c r="O1396" s="1" t="s">
        <v>41</v>
      </c>
      <c r="P1396" s="6">
        <v>45170</v>
      </c>
      <c r="Q1396" s="10">
        <v>0.20972222222222223</v>
      </c>
    </row>
    <row r="1397" spans="1:17" x14ac:dyDescent="0.35">
      <c r="A1397" s="1">
        <v>2396</v>
      </c>
      <c r="B1397" s="1" t="s">
        <v>1378</v>
      </c>
      <c r="C1397" s="1" t="s">
        <v>159</v>
      </c>
      <c r="D1397" s="6">
        <v>45173</v>
      </c>
      <c r="E1397" s="9">
        <v>0.53749999999999998</v>
      </c>
      <c r="F1397" s="11" t="s">
        <v>38</v>
      </c>
      <c r="G1397" s="1" t="s">
        <v>83</v>
      </c>
      <c r="H1397" s="11" t="s">
        <v>23</v>
      </c>
      <c r="I1397" s="1" t="s">
        <v>17</v>
      </c>
      <c r="J1397" s="1">
        <v>75</v>
      </c>
      <c r="K1397" s="1">
        <v>4</v>
      </c>
      <c r="L1397" s="1" t="s">
        <v>30</v>
      </c>
      <c r="M1397" s="1" t="s">
        <v>40</v>
      </c>
      <c r="N1397" s="1" t="s">
        <v>20</v>
      </c>
      <c r="O1397" s="1" t="s">
        <v>21</v>
      </c>
      <c r="P1397" s="6">
        <v>45170</v>
      </c>
      <c r="Q1397" s="10">
        <v>0.40833333333333333</v>
      </c>
    </row>
    <row r="1398" spans="1:17" x14ac:dyDescent="0.35">
      <c r="A1398" s="1">
        <v>2397</v>
      </c>
      <c r="B1398" s="1" t="s">
        <v>1379</v>
      </c>
      <c r="C1398" s="1" t="s">
        <v>156</v>
      </c>
      <c r="D1398" s="6">
        <v>45173</v>
      </c>
      <c r="E1398" s="9">
        <v>0.34791666666666665</v>
      </c>
      <c r="F1398" s="11" t="s">
        <v>14</v>
      </c>
      <c r="G1398" s="1" t="s">
        <v>42</v>
      </c>
      <c r="H1398" s="11" t="s">
        <v>16</v>
      </c>
      <c r="I1398" s="1" t="s">
        <v>24</v>
      </c>
      <c r="J1398" s="1">
        <v>101</v>
      </c>
      <c r="K1398" s="1">
        <v>5</v>
      </c>
      <c r="L1398" s="1" t="s">
        <v>30</v>
      </c>
      <c r="M1398" s="1" t="s">
        <v>32</v>
      </c>
      <c r="N1398" s="1" t="s">
        <v>20</v>
      </c>
      <c r="O1398" s="1" t="s">
        <v>41</v>
      </c>
      <c r="P1398" s="6">
        <v>45170</v>
      </c>
      <c r="Q1398" s="10">
        <v>4.1666666666666664E-2</v>
      </c>
    </row>
    <row r="1399" spans="1:17" x14ac:dyDescent="0.35">
      <c r="A1399" s="1">
        <v>2398</v>
      </c>
      <c r="B1399" s="1" t="s">
        <v>1380</v>
      </c>
      <c r="C1399" s="1" t="s">
        <v>154</v>
      </c>
      <c r="D1399" s="6">
        <v>45170</v>
      </c>
      <c r="E1399" s="9">
        <v>0.14722222222222223</v>
      </c>
      <c r="F1399" s="11" t="s">
        <v>38</v>
      </c>
      <c r="G1399" s="1" t="s">
        <v>64</v>
      </c>
      <c r="H1399" s="11" t="s">
        <v>16</v>
      </c>
      <c r="I1399" s="1" t="s">
        <v>35</v>
      </c>
      <c r="J1399" s="1">
        <v>77</v>
      </c>
      <c r="K1399" s="1">
        <v>27</v>
      </c>
      <c r="L1399" s="1" t="s">
        <v>25</v>
      </c>
      <c r="M1399" s="1" t="s">
        <v>19</v>
      </c>
      <c r="N1399" s="1" t="s">
        <v>20</v>
      </c>
      <c r="O1399" s="1" t="s">
        <v>37</v>
      </c>
      <c r="P1399" s="6">
        <v>45170</v>
      </c>
      <c r="Q1399" s="10">
        <v>0.37361111111111112</v>
      </c>
    </row>
    <row r="1400" spans="1:17" x14ac:dyDescent="0.35">
      <c r="A1400" s="1">
        <v>2399</v>
      </c>
      <c r="B1400" s="1" t="s">
        <v>1381</v>
      </c>
      <c r="C1400" s="1" t="s">
        <v>150</v>
      </c>
      <c r="D1400" s="6">
        <v>45171</v>
      </c>
      <c r="E1400" s="9">
        <v>0.46666666666666667</v>
      </c>
      <c r="F1400" s="11" t="s">
        <v>38</v>
      </c>
      <c r="G1400" s="1" t="s">
        <v>64</v>
      </c>
      <c r="H1400" s="11" t="s">
        <v>16</v>
      </c>
      <c r="I1400" s="1" t="s">
        <v>29</v>
      </c>
      <c r="J1400" s="1">
        <v>178</v>
      </c>
      <c r="K1400" s="1">
        <v>6</v>
      </c>
      <c r="L1400" s="1" t="s">
        <v>30</v>
      </c>
      <c r="M1400" s="1" t="s">
        <v>19</v>
      </c>
      <c r="N1400" s="1" t="s">
        <v>20</v>
      </c>
      <c r="O1400" s="1" t="s">
        <v>21</v>
      </c>
      <c r="P1400" s="6">
        <v>45170</v>
      </c>
      <c r="Q1400" s="10">
        <v>7.7083333333333337E-2</v>
      </c>
    </row>
    <row r="1401" spans="1:17" x14ac:dyDescent="0.35">
      <c r="A1401" s="1">
        <v>2400</v>
      </c>
      <c r="B1401" s="1" t="s">
        <v>1382</v>
      </c>
      <c r="C1401" s="1" t="s">
        <v>159</v>
      </c>
      <c r="D1401" s="6">
        <v>45176</v>
      </c>
      <c r="E1401" s="9">
        <v>0.17569444444444443</v>
      </c>
      <c r="F1401" s="11" t="s">
        <v>14</v>
      </c>
      <c r="G1401" s="1" t="s">
        <v>82</v>
      </c>
      <c r="H1401" s="11" t="s">
        <v>34</v>
      </c>
      <c r="I1401" s="1" t="s">
        <v>29</v>
      </c>
      <c r="J1401" s="1">
        <v>218</v>
      </c>
      <c r="K1401" s="1">
        <v>8</v>
      </c>
      <c r="L1401" s="1" t="s">
        <v>25</v>
      </c>
      <c r="M1401" s="1" t="s">
        <v>26</v>
      </c>
      <c r="N1401" s="1" t="s">
        <v>20</v>
      </c>
      <c r="O1401" s="1" t="s">
        <v>41</v>
      </c>
      <c r="P1401" s="6">
        <v>45170</v>
      </c>
      <c r="Q1401" s="10">
        <v>0.39097222222222222</v>
      </c>
    </row>
    <row r="1402" spans="1:17" x14ac:dyDescent="0.35">
      <c r="A1402" s="1">
        <v>2401</v>
      </c>
      <c r="B1402" s="1" t="s">
        <v>1383</v>
      </c>
      <c r="C1402" s="1" t="s">
        <v>154</v>
      </c>
      <c r="D1402" s="6">
        <v>45171</v>
      </c>
      <c r="E1402" s="9">
        <v>0.41319444444444442</v>
      </c>
      <c r="F1402" s="11" t="s">
        <v>38</v>
      </c>
      <c r="G1402" s="1" t="s">
        <v>60</v>
      </c>
      <c r="H1402" s="11" t="s">
        <v>34</v>
      </c>
      <c r="I1402" s="1" t="s">
        <v>24</v>
      </c>
      <c r="J1402" s="1">
        <v>124</v>
      </c>
      <c r="K1402" s="1">
        <v>27</v>
      </c>
      <c r="L1402" s="1" t="s">
        <v>30</v>
      </c>
      <c r="M1402" s="1" t="s">
        <v>43</v>
      </c>
      <c r="N1402" s="1" t="s">
        <v>20</v>
      </c>
      <c r="O1402" s="1" t="s">
        <v>21</v>
      </c>
      <c r="P1402" s="6">
        <v>45170</v>
      </c>
      <c r="Q1402" s="10">
        <v>0.43958333333333333</v>
      </c>
    </row>
    <row r="1403" spans="1:17" x14ac:dyDescent="0.35">
      <c r="A1403" s="1">
        <v>2402</v>
      </c>
      <c r="B1403" s="1" t="s">
        <v>1384</v>
      </c>
      <c r="C1403" s="1" t="s">
        <v>154</v>
      </c>
      <c r="D1403" s="6">
        <v>45172</v>
      </c>
      <c r="E1403" s="9">
        <v>0.46875</v>
      </c>
      <c r="F1403" s="11" t="s">
        <v>38</v>
      </c>
      <c r="G1403" s="1" t="s">
        <v>119</v>
      </c>
      <c r="H1403" s="11" t="s">
        <v>34</v>
      </c>
      <c r="I1403" s="1" t="s">
        <v>29</v>
      </c>
      <c r="J1403" s="1">
        <v>149</v>
      </c>
      <c r="K1403" s="1">
        <v>18</v>
      </c>
      <c r="L1403" s="1" t="s">
        <v>30</v>
      </c>
      <c r="M1403" s="1" t="s">
        <v>40</v>
      </c>
      <c r="N1403" s="1" t="s">
        <v>27</v>
      </c>
      <c r="O1403" s="1" t="s">
        <v>41</v>
      </c>
      <c r="P1403" s="6">
        <v>45170</v>
      </c>
      <c r="Q1403" s="10">
        <v>0.45902777777777776</v>
      </c>
    </row>
    <row r="1404" spans="1:17" x14ac:dyDescent="0.35">
      <c r="A1404" s="1">
        <v>2403</v>
      </c>
      <c r="B1404" s="1" t="s">
        <v>1385</v>
      </c>
      <c r="C1404" s="1" t="s">
        <v>156</v>
      </c>
      <c r="D1404" s="6">
        <v>45170</v>
      </c>
      <c r="E1404" s="9">
        <v>0.12430555555555556</v>
      </c>
      <c r="F1404" s="11" t="s">
        <v>14</v>
      </c>
      <c r="G1404" s="1" t="s">
        <v>56</v>
      </c>
      <c r="H1404" s="11" t="s">
        <v>34</v>
      </c>
      <c r="I1404" s="1" t="s">
        <v>17</v>
      </c>
      <c r="J1404" s="1">
        <v>130</v>
      </c>
      <c r="K1404" s="1">
        <v>6</v>
      </c>
      <c r="L1404" s="1" t="s">
        <v>18</v>
      </c>
      <c r="M1404" s="1" t="s">
        <v>26</v>
      </c>
      <c r="N1404" s="1" t="s">
        <v>27</v>
      </c>
      <c r="O1404" s="1" t="s">
        <v>37</v>
      </c>
      <c r="P1404" s="6">
        <v>45170</v>
      </c>
      <c r="Q1404" s="10">
        <v>0.24236111111111111</v>
      </c>
    </row>
    <row r="1405" spans="1:17" x14ac:dyDescent="0.35">
      <c r="A1405" s="1">
        <v>2404</v>
      </c>
      <c r="B1405" s="1" t="s">
        <v>1108</v>
      </c>
      <c r="C1405" s="1" t="s">
        <v>159</v>
      </c>
      <c r="D1405" s="6">
        <v>45172</v>
      </c>
      <c r="E1405" s="9">
        <v>0.1875</v>
      </c>
      <c r="F1405" s="11" t="s">
        <v>14</v>
      </c>
      <c r="G1405" s="1" t="s">
        <v>118</v>
      </c>
      <c r="H1405" s="11" t="s">
        <v>16</v>
      </c>
      <c r="I1405" s="1" t="s">
        <v>29</v>
      </c>
      <c r="J1405" s="1">
        <v>187</v>
      </c>
      <c r="K1405" s="1">
        <v>6</v>
      </c>
      <c r="L1405" s="1" t="s">
        <v>25</v>
      </c>
      <c r="M1405" s="1" t="s">
        <v>32</v>
      </c>
      <c r="N1405" s="1" t="s">
        <v>27</v>
      </c>
      <c r="O1405" s="1" t="s">
        <v>41</v>
      </c>
      <c r="P1405" s="6">
        <v>45170</v>
      </c>
      <c r="Q1405" s="10">
        <v>0.16805555555555557</v>
      </c>
    </row>
    <row r="1406" spans="1:17" x14ac:dyDescent="0.35">
      <c r="A1406" s="1">
        <v>2405</v>
      </c>
      <c r="B1406" s="1" t="s">
        <v>1386</v>
      </c>
      <c r="C1406" s="1" t="s">
        <v>159</v>
      </c>
      <c r="D1406" s="6">
        <v>45175</v>
      </c>
      <c r="E1406" s="9">
        <v>0.16944444444444445</v>
      </c>
      <c r="F1406" s="11" t="s">
        <v>14</v>
      </c>
      <c r="G1406" s="1" t="s">
        <v>61</v>
      </c>
      <c r="H1406" s="11" t="s">
        <v>16</v>
      </c>
      <c r="I1406" s="1" t="s">
        <v>47</v>
      </c>
      <c r="J1406" s="1">
        <v>238</v>
      </c>
      <c r="K1406" s="1">
        <v>16</v>
      </c>
      <c r="L1406" s="1" t="s">
        <v>30</v>
      </c>
      <c r="M1406" s="1" t="s">
        <v>43</v>
      </c>
      <c r="N1406" s="1" t="s">
        <v>27</v>
      </c>
      <c r="O1406" s="1" t="s">
        <v>41</v>
      </c>
      <c r="P1406" s="6">
        <v>45170</v>
      </c>
      <c r="Q1406" s="10">
        <v>0.15486111111111112</v>
      </c>
    </row>
    <row r="1407" spans="1:17" x14ac:dyDescent="0.35">
      <c r="A1407" s="1">
        <v>2406</v>
      </c>
      <c r="B1407" s="1" t="s">
        <v>1387</v>
      </c>
      <c r="C1407" s="1" t="s">
        <v>150</v>
      </c>
      <c r="D1407" s="6">
        <v>45177</v>
      </c>
      <c r="E1407" s="9">
        <v>0.4375</v>
      </c>
      <c r="F1407" s="11" t="s">
        <v>14</v>
      </c>
      <c r="G1407" s="1" t="s">
        <v>22</v>
      </c>
      <c r="H1407" s="11" t="s">
        <v>16</v>
      </c>
      <c r="I1407" s="1" t="s">
        <v>47</v>
      </c>
      <c r="J1407" s="1">
        <v>212</v>
      </c>
      <c r="K1407" s="1">
        <v>0</v>
      </c>
      <c r="L1407" s="1" t="s">
        <v>30</v>
      </c>
      <c r="M1407" s="1" t="s">
        <v>19</v>
      </c>
      <c r="N1407" s="1" t="s">
        <v>27</v>
      </c>
      <c r="O1407" s="1" t="s">
        <v>41</v>
      </c>
      <c r="P1407" s="6">
        <v>45170</v>
      </c>
      <c r="Q1407" s="10">
        <v>0.48749999999999999</v>
      </c>
    </row>
    <row r="1408" spans="1:17" x14ac:dyDescent="0.35">
      <c r="A1408" s="1">
        <v>2407</v>
      </c>
      <c r="B1408" s="1" t="s">
        <v>1388</v>
      </c>
      <c r="C1408" s="1" t="s">
        <v>156</v>
      </c>
      <c r="D1408" s="6">
        <v>45174</v>
      </c>
      <c r="E1408" s="9">
        <v>0.45833333333333331</v>
      </c>
      <c r="F1408" s="11" t="s">
        <v>14</v>
      </c>
      <c r="G1408" s="1" t="s">
        <v>15</v>
      </c>
      <c r="H1408" s="11" t="s">
        <v>16</v>
      </c>
      <c r="I1408" s="1" t="s">
        <v>35</v>
      </c>
      <c r="J1408" s="1">
        <v>177</v>
      </c>
      <c r="K1408" s="1">
        <v>3</v>
      </c>
      <c r="L1408" s="1" t="s">
        <v>30</v>
      </c>
      <c r="M1408" s="1" t="s">
        <v>43</v>
      </c>
      <c r="N1408" s="1" t="s">
        <v>27</v>
      </c>
      <c r="O1408" s="1" t="s">
        <v>21</v>
      </c>
      <c r="P1408" s="6">
        <v>45170</v>
      </c>
      <c r="Q1408" s="10">
        <v>0.45069444444444445</v>
      </c>
    </row>
    <row r="1409" spans="1:17" x14ac:dyDescent="0.35">
      <c r="A1409" s="1">
        <v>2408</v>
      </c>
      <c r="B1409" s="1" t="s">
        <v>1389</v>
      </c>
      <c r="C1409" s="1" t="s">
        <v>154</v>
      </c>
      <c r="D1409" s="6">
        <v>45172</v>
      </c>
      <c r="E1409" s="9">
        <v>0.18541666666666667</v>
      </c>
      <c r="F1409" s="11" t="s">
        <v>14</v>
      </c>
      <c r="G1409" s="1" t="s">
        <v>67</v>
      </c>
      <c r="H1409" s="11" t="s">
        <v>16</v>
      </c>
      <c r="I1409" s="1" t="s">
        <v>24</v>
      </c>
      <c r="J1409" s="1">
        <v>175</v>
      </c>
      <c r="K1409" s="1">
        <v>13</v>
      </c>
      <c r="L1409" s="1" t="s">
        <v>25</v>
      </c>
      <c r="M1409" s="1" t="s">
        <v>32</v>
      </c>
      <c r="N1409" s="1" t="s">
        <v>20</v>
      </c>
      <c r="O1409" s="1" t="s">
        <v>37</v>
      </c>
      <c r="P1409" s="6">
        <v>45170</v>
      </c>
      <c r="Q1409" s="10">
        <v>0.34236111111111112</v>
      </c>
    </row>
    <row r="1410" spans="1:17" x14ac:dyDescent="0.35">
      <c r="A1410" s="1">
        <v>2409</v>
      </c>
      <c r="B1410" s="1" t="s">
        <v>1390</v>
      </c>
      <c r="C1410" s="1" t="s">
        <v>156</v>
      </c>
      <c r="D1410" s="6">
        <v>45171</v>
      </c>
      <c r="E1410" s="9">
        <v>7.1527777777777773E-2</v>
      </c>
      <c r="F1410" s="11" t="s">
        <v>38</v>
      </c>
      <c r="G1410" s="1" t="s">
        <v>130</v>
      </c>
      <c r="H1410" s="11" t="s">
        <v>16</v>
      </c>
      <c r="I1410" s="1" t="s">
        <v>24</v>
      </c>
      <c r="J1410" s="1">
        <v>195</v>
      </c>
      <c r="K1410" s="1">
        <v>21</v>
      </c>
      <c r="L1410" s="1" t="s">
        <v>25</v>
      </c>
      <c r="M1410" s="1" t="s">
        <v>32</v>
      </c>
      <c r="N1410" s="1" t="s">
        <v>27</v>
      </c>
      <c r="O1410" s="1" t="s">
        <v>21</v>
      </c>
      <c r="P1410" s="6">
        <v>45170</v>
      </c>
      <c r="Q1410" s="10">
        <v>0.45902777777777776</v>
      </c>
    </row>
    <row r="1411" spans="1:17" x14ac:dyDescent="0.35">
      <c r="A1411" s="1">
        <v>2410</v>
      </c>
      <c r="B1411" s="1" t="s">
        <v>1391</v>
      </c>
      <c r="C1411" s="1" t="s">
        <v>167</v>
      </c>
      <c r="D1411" s="6">
        <v>45171</v>
      </c>
      <c r="E1411" s="9">
        <v>4.9305555555555554E-2</v>
      </c>
      <c r="F1411" s="11" t="s">
        <v>38</v>
      </c>
      <c r="G1411" s="1" t="s">
        <v>103</v>
      </c>
      <c r="H1411" s="11" t="s">
        <v>16</v>
      </c>
      <c r="I1411" s="1" t="s">
        <v>29</v>
      </c>
      <c r="J1411" s="1">
        <v>156</v>
      </c>
      <c r="K1411" s="1">
        <v>16</v>
      </c>
      <c r="L1411" s="1" t="s">
        <v>18</v>
      </c>
      <c r="M1411" s="1" t="s">
        <v>40</v>
      </c>
      <c r="N1411" s="1" t="s">
        <v>36</v>
      </c>
      <c r="O1411" s="1" t="s">
        <v>21</v>
      </c>
      <c r="P1411" s="6">
        <v>45170</v>
      </c>
      <c r="Q1411" s="10">
        <v>0.36458333333333331</v>
      </c>
    </row>
    <row r="1412" spans="1:17" x14ac:dyDescent="0.35">
      <c r="A1412" s="1">
        <v>2411</v>
      </c>
      <c r="B1412" s="1" t="s">
        <v>1392</v>
      </c>
      <c r="C1412" s="1" t="s">
        <v>156</v>
      </c>
      <c r="D1412" s="6">
        <v>45174</v>
      </c>
      <c r="E1412" s="9">
        <v>0.15555555555555556</v>
      </c>
      <c r="F1412" s="11" t="s">
        <v>38</v>
      </c>
      <c r="G1412" s="1" t="s">
        <v>64</v>
      </c>
      <c r="H1412" s="11" t="s">
        <v>16</v>
      </c>
      <c r="I1412" s="1" t="s">
        <v>29</v>
      </c>
      <c r="J1412" s="1">
        <v>195</v>
      </c>
      <c r="K1412" s="1">
        <v>0</v>
      </c>
      <c r="L1412" s="1" t="s">
        <v>30</v>
      </c>
      <c r="M1412" s="1" t="s">
        <v>43</v>
      </c>
      <c r="N1412" s="1" t="s">
        <v>20</v>
      </c>
      <c r="O1412" s="1" t="s">
        <v>21</v>
      </c>
      <c r="P1412" s="6">
        <v>45170</v>
      </c>
      <c r="Q1412" s="10">
        <v>0.22083333333333333</v>
      </c>
    </row>
    <row r="1413" spans="1:17" x14ac:dyDescent="0.35">
      <c r="A1413" s="1">
        <v>2412</v>
      </c>
      <c r="B1413" s="1" t="s">
        <v>1393</v>
      </c>
      <c r="C1413" s="1" t="s">
        <v>159</v>
      </c>
      <c r="D1413" s="6">
        <v>45173</v>
      </c>
      <c r="E1413" s="9">
        <v>9.7222222222222224E-2</v>
      </c>
      <c r="F1413" s="11" t="s">
        <v>38</v>
      </c>
      <c r="G1413" s="1" t="s">
        <v>74</v>
      </c>
      <c r="H1413" s="11" t="s">
        <v>23</v>
      </c>
      <c r="I1413" s="1" t="s">
        <v>35</v>
      </c>
      <c r="J1413" s="1">
        <v>104</v>
      </c>
      <c r="K1413" s="1">
        <v>20</v>
      </c>
      <c r="L1413" s="1" t="s">
        <v>25</v>
      </c>
      <c r="M1413" s="1" t="s">
        <v>32</v>
      </c>
      <c r="N1413" s="1" t="s">
        <v>36</v>
      </c>
      <c r="O1413" s="1" t="s">
        <v>21</v>
      </c>
      <c r="P1413" s="6">
        <v>45170</v>
      </c>
      <c r="Q1413" s="10">
        <v>0.36666666666666664</v>
      </c>
    </row>
    <row r="1414" spans="1:17" x14ac:dyDescent="0.35">
      <c r="A1414" s="1">
        <v>2413</v>
      </c>
      <c r="B1414" s="1" t="s">
        <v>1394</v>
      </c>
      <c r="C1414" s="1" t="s">
        <v>159</v>
      </c>
      <c r="D1414" s="6">
        <v>45173</v>
      </c>
      <c r="E1414" s="9">
        <v>7.3611111111111113E-2</v>
      </c>
      <c r="F1414" s="11" t="s">
        <v>38</v>
      </c>
      <c r="G1414" s="1" t="s">
        <v>136</v>
      </c>
      <c r="H1414" s="11" t="s">
        <v>23</v>
      </c>
      <c r="I1414" s="1" t="s">
        <v>24</v>
      </c>
      <c r="J1414" s="1">
        <v>68</v>
      </c>
      <c r="K1414" s="1">
        <v>16</v>
      </c>
      <c r="L1414" s="1" t="s">
        <v>30</v>
      </c>
      <c r="M1414" s="1" t="s">
        <v>43</v>
      </c>
      <c r="N1414" s="1" t="s">
        <v>20</v>
      </c>
      <c r="O1414" s="1" t="s">
        <v>21</v>
      </c>
      <c r="P1414" s="6">
        <v>45170</v>
      </c>
      <c r="Q1414" s="10">
        <v>0.47499999999999998</v>
      </c>
    </row>
    <row r="1415" spans="1:17" x14ac:dyDescent="0.35">
      <c r="A1415" s="1">
        <v>2414</v>
      </c>
      <c r="B1415" s="1" t="s">
        <v>1395</v>
      </c>
      <c r="C1415" s="1" t="s">
        <v>156</v>
      </c>
      <c r="D1415" s="6">
        <v>45170</v>
      </c>
      <c r="E1415" s="9">
        <v>0.16041666666666668</v>
      </c>
      <c r="F1415" s="11" t="s">
        <v>14</v>
      </c>
      <c r="G1415" s="1" t="s">
        <v>113</v>
      </c>
      <c r="H1415" s="11" t="s">
        <v>16</v>
      </c>
      <c r="I1415" s="1" t="s">
        <v>17</v>
      </c>
      <c r="J1415" s="1">
        <v>126</v>
      </c>
      <c r="K1415" s="1">
        <v>12</v>
      </c>
      <c r="L1415" s="1" t="s">
        <v>25</v>
      </c>
      <c r="M1415" s="1" t="s">
        <v>40</v>
      </c>
      <c r="N1415" s="1" t="s">
        <v>27</v>
      </c>
      <c r="O1415" s="1" t="s">
        <v>21</v>
      </c>
      <c r="P1415" s="6">
        <v>45170</v>
      </c>
      <c r="Q1415" s="10">
        <v>0.37986111111111109</v>
      </c>
    </row>
    <row r="1416" spans="1:17" x14ac:dyDescent="0.35">
      <c r="A1416" s="1">
        <v>2415</v>
      </c>
      <c r="B1416" s="1" t="s">
        <v>1396</v>
      </c>
      <c r="C1416" s="1" t="s">
        <v>159</v>
      </c>
      <c r="D1416" s="6">
        <v>45171</v>
      </c>
      <c r="E1416" s="9">
        <v>0.3972222222222222</v>
      </c>
      <c r="F1416" s="11" t="s">
        <v>38</v>
      </c>
      <c r="G1416" s="1" t="s">
        <v>71</v>
      </c>
      <c r="H1416" s="11" t="s">
        <v>16</v>
      </c>
      <c r="I1416" s="1" t="s">
        <v>24</v>
      </c>
      <c r="J1416" s="1">
        <v>198</v>
      </c>
      <c r="K1416" s="1">
        <v>20</v>
      </c>
      <c r="L1416" s="1" t="s">
        <v>18</v>
      </c>
      <c r="M1416" s="1" t="s">
        <v>32</v>
      </c>
      <c r="N1416" s="1" t="s">
        <v>20</v>
      </c>
      <c r="O1416" s="1" t="s">
        <v>37</v>
      </c>
      <c r="P1416" s="6">
        <v>45170</v>
      </c>
      <c r="Q1416" s="10">
        <v>5.5555555555555552E-2</v>
      </c>
    </row>
    <row r="1417" spans="1:17" x14ac:dyDescent="0.35">
      <c r="A1417" s="1">
        <v>2416</v>
      </c>
      <c r="B1417" s="1" t="s">
        <v>1397</v>
      </c>
      <c r="C1417" s="1" t="s">
        <v>156</v>
      </c>
      <c r="D1417" s="6">
        <v>45177</v>
      </c>
      <c r="E1417" s="9">
        <v>6.0416666666666667E-2</v>
      </c>
      <c r="F1417" s="11" t="s">
        <v>14</v>
      </c>
      <c r="G1417" s="1" t="s">
        <v>89</v>
      </c>
      <c r="H1417" s="11" t="s">
        <v>16</v>
      </c>
      <c r="I1417" s="1" t="s">
        <v>29</v>
      </c>
      <c r="J1417" s="1">
        <v>150</v>
      </c>
      <c r="K1417" s="1">
        <v>14</v>
      </c>
      <c r="L1417" s="1" t="s">
        <v>30</v>
      </c>
      <c r="M1417" s="1" t="s">
        <v>40</v>
      </c>
      <c r="N1417" s="1" t="s">
        <v>36</v>
      </c>
      <c r="O1417" s="1" t="s">
        <v>21</v>
      </c>
      <c r="P1417" s="6">
        <v>45170</v>
      </c>
      <c r="Q1417" s="10">
        <v>0.46388888888888891</v>
      </c>
    </row>
    <row r="1418" spans="1:17" x14ac:dyDescent="0.35">
      <c r="A1418" s="1">
        <v>2417</v>
      </c>
      <c r="B1418" s="1" t="s">
        <v>1134</v>
      </c>
      <c r="C1418" s="1" t="s">
        <v>159</v>
      </c>
      <c r="D1418" s="6">
        <v>45174</v>
      </c>
      <c r="E1418" s="9">
        <v>0.47083333333333333</v>
      </c>
      <c r="F1418" s="11" t="s">
        <v>14</v>
      </c>
      <c r="G1418" s="1" t="s">
        <v>44</v>
      </c>
      <c r="H1418" s="11" t="s">
        <v>23</v>
      </c>
      <c r="I1418" s="1" t="s">
        <v>24</v>
      </c>
      <c r="J1418" s="1">
        <v>230</v>
      </c>
      <c r="K1418" s="1">
        <v>9</v>
      </c>
      <c r="L1418" s="1" t="s">
        <v>25</v>
      </c>
      <c r="M1418" s="1" t="s">
        <v>26</v>
      </c>
      <c r="N1418" s="1" t="s">
        <v>20</v>
      </c>
      <c r="O1418" s="1" t="s">
        <v>21</v>
      </c>
      <c r="P1418" s="6">
        <v>45170</v>
      </c>
      <c r="Q1418" s="10">
        <v>0.50277777777777777</v>
      </c>
    </row>
    <row r="1419" spans="1:17" x14ac:dyDescent="0.35">
      <c r="A1419" s="1">
        <v>2418</v>
      </c>
      <c r="B1419" s="1" t="s">
        <v>884</v>
      </c>
      <c r="C1419" s="1" t="s">
        <v>156</v>
      </c>
      <c r="D1419" s="6">
        <v>45171</v>
      </c>
      <c r="E1419" s="9">
        <v>0.10486111111111111</v>
      </c>
      <c r="F1419" s="11" t="s">
        <v>38</v>
      </c>
      <c r="G1419" s="1" t="s">
        <v>131</v>
      </c>
      <c r="H1419" s="11" t="s">
        <v>16</v>
      </c>
      <c r="I1419" s="1" t="s">
        <v>17</v>
      </c>
      <c r="J1419" s="1">
        <v>115</v>
      </c>
      <c r="K1419" s="1">
        <v>12</v>
      </c>
      <c r="L1419" s="1" t="s">
        <v>18</v>
      </c>
      <c r="M1419" s="1" t="s">
        <v>26</v>
      </c>
      <c r="N1419" s="1" t="s">
        <v>20</v>
      </c>
      <c r="O1419" s="1" t="s">
        <v>21</v>
      </c>
      <c r="P1419" s="6">
        <v>45170</v>
      </c>
      <c r="Q1419" s="10">
        <v>0.49930555555555556</v>
      </c>
    </row>
    <row r="1420" spans="1:17" x14ac:dyDescent="0.35">
      <c r="A1420" s="1">
        <v>2419</v>
      </c>
      <c r="B1420" s="1" t="s">
        <v>1055</v>
      </c>
      <c r="C1420" s="1" t="s">
        <v>167</v>
      </c>
      <c r="D1420" s="6">
        <v>45176</v>
      </c>
      <c r="E1420" s="9">
        <v>0.14444444444444443</v>
      </c>
      <c r="F1420" s="11" t="s">
        <v>14</v>
      </c>
      <c r="G1420" s="1" t="s">
        <v>69</v>
      </c>
      <c r="H1420" s="11" t="s">
        <v>34</v>
      </c>
      <c r="I1420" s="1" t="s">
        <v>35</v>
      </c>
      <c r="J1420" s="1">
        <v>108</v>
      </c>
      <c r="K1420" s="1">
        <v>9</v>
      </c>
      <c r="L1420" s="1" t="s">
        <v>18</v>
      </c>
      <c r="M1420" s="1" t="s">
        <v>43</v>
      </c>
      <c r="N1420" s="1" t="s">
        <v>36</v>
      </c>
      <c r="O1420" s="1" t="s">
        <v>21</v>
      </c>
      <c r="P1420" s="6">
        <v>45170</v>
      </c>
      <c r="Q1420" s="10">
        <v>0.18402777777777779</v>
      </c>
    </row>
    <row r="1421" spans="1:17" x14ac:dyDescent="0.35">
      <c r="A1421" s="1">
        <v>2420</v>
      </c>
      <c r="B1421" s="1" t="s">
        <v>1398</v>
      </c>
      <c r="C1421" s="1" t="s">
        <v>154</v>
      </c>
      <c r="D1421" s="6">
        <v>45176</v>
      </c>
      <c r="E1421" s="9">
        <v>0.44236111111111109</v>
      </c>
      <c r="F1421" s="11" t="s">
        <v>38</v>
      </c>
      <c r="G1421" s="1" t="s">
        <v>111</v>
      </c>
      <c r="H1421" s="11" t="s">
        <v>23</v>
      </c>
      <c r="I1421" s="1" t="s">
        <v>24</v>
      </c>
      <c r="J1421" s="1">
        <v>65</v>
      </c>
      <c r="K1421" s="1">
        <v>7</v>
      </c>
      <c r="L1421" s="1" t="s">
        <v>30</v>
      </c>
      <c r="M1421" s="1" t="s">
        <v>26</v>
      </c>
      <c r="N1421" s="1" t="s">
        <v>20</v>
      </c>
      <c r="O1421" s="1" t="s">
        <v>21</v>
      </c>
      <c r="P1421" s="6">
        <v>45170</v>
      </c>
      <c r="Q1421" s="10">
        <v>0.45694444444444443</v>
      </c>
    </row>
    <row r="1422" spans="1:17" x14ac:dyDescent="0.35">
      <c r="A1422" s="1">
        <v>2421</v>
      </c>
      <c r="B1422" s="1" t="s">
        <v>1399</v>
      </c>
      <c r="C1422" s="1" t="s">
        <v>167</v>
      </c>
      <c r="D1422" s="6">
        <v>45173</v>
      </c>
      <c r="E1422" s="9">
        <v>0.38819444444444445</v>
      </c>
      <c r="F1422" s="11" t="s">
        <v>38</v>
      </c>
      <c r="G1422" s="1" t="s">
        <v>89</v>
      </c>
      <c r="H1422" s="11" t="s">
        <v>34</v>
      </c>
      <c r="I1422" s="1" t="s">
        <v>29</v>
      </c>
      <c r="J1422" s="1">
        <v>115</v>
      </c>
      <c r="K1422" s="1">
        <v>17</v>
      </c>
      <c r="L1422" s="1" t="s">
        <v>25</v>
      </c>
      <c r="M1422" s="1" t="s">
        <v>32</v>
      </c>
      <c r="N1422" s="1" t="s">
        <v>36</v>
      </c>
      <c r="O1422" s="1" t="s">
        <v>41</v>
      </c>
      <c r="P1422" s="6">
        <v>45170</v>
      </c>
      <c r="Q1422" s="10">
        <v>0.38958333333333334</v>
      </c>
    </row>
    <row r="1423" spans="1:17" x14ac:dyDescent="0.35">
      <c r="A1423" s="1">
        <v>2422</v>
      </c>
      <c r="B1423" s="1" t="s">
        <v>1400</v>
      </c>
      <c r="C1423" s="1" t="s">
        <v>156</v>
      </c>
      <c r="D1423" s="6">
        <v>45176</v>
      </c>
      <c r="E1423" s="9">
        <v>0.49444444444444446</v>
      </c>
      <c r="F1423" s="11" t="s">
        <v>14</v>
      </c>
      <c r="G1423" s="1" t="s">
        <v>91</v>
      </c>
      <c r="H1423" s="11" t="s">
        <v>34</v>
      </c>
      <c r="I1423" s="1" t="s">
        <v>47</v>
      </c>
      <c r="J1423" s="1">
        <v>97</v>
      </c>
      <c r="K1423" s="1">
        <v>0</v>
      </c>
      <c r="L1423" s="1" t="s">
        <v>18</v>
      </c>
      <c r="M1423" s="1" t="s">
        <v>19</v>
      </c>
      <c r="N1423" s="1" t="s">
        <v>36</v>
      </c>
      <c r="O1423" s="1" t="s">
        <v>41</v>
      </c>
      <c r="P1423" s="6">
        <v>45170</v>
      </c>
      <c r="Q1423" s="10">
        <v>0.46458333333333335</v>
      </c>
    </row>
    <row r="1424" spans="1:17" x14ac:dyDescent="0.35">
      <c r="A1424" s="1">
        <v>2423</v>
      </c>
      <c r="B1424" s="1" t="s">
        <v>1401</v>
      </c>
      <c r="C1424" s="1" t="s">
        <v>159</v>
      </c>
      <c r="D1424" s="6">
        <v>45174</v>
      </c>
      <c r="E1424" s="9">
        <v>0.44236111111111109</v>
      </c>
      <c r="F1424" s="11" t="s">
        <v>14</v>
      </c>
      <c r="G1424" s="1" t="s">
        <v>131</v>
      </c>
      <c r="H1424" s="11" t="s">
        <v>23</v>
      </c>
      <c r="I1424" s="1" t="s">
        <v>47</v>
      </c>
      <c r="J1424" s="1">
        <v>80</v>
      </c>
      <c r="K1424" s="1">
        <v>22</v>
      </c>
      <c r="L1424" s="1" t="s">
        <v>25</v>
      </c>
      <c r="M1424" s="1" t="s">
        <v>32</v>
      </c>
      <c r="N1424" s="1" t="s">
        <v>27</v>
      </c>
      <c r="O1424" s="1" t="s">
        <v>37</v>
      </c>
      <c r="P1424" s="6">
        <v>45170</v>
      </c>
      <c r="Q1424" s="10">
        <v>4.2361111111111113E-2</v>
      </c>
    </row>
    <row r="1425" spans="1:17" x14ac:dyDescent="0.35">
      <c r="A1425" s="1">
        <v>2424</v>
      </c>
      <c r="B1425" s="1" t="s">
        <v>1402</v>
      </c>
      <c r="C1425" s="1" t="s">
        <v>167</v>
      </c>
      <c r="D1425" s="6">
        <v>45176</v>
      </c>
      <c r="E1425" s="9">
        <v>0.1111111111111111</v>
      </c>
      <c r="F1425" s="11" t="s">
        <v>14</v>
      </c>
      <c r="G1425" s="1" t="s">
        <v>76</v>
      </c>
      <c r="H1425" s="11" t="s">
        <v>34</v>
      </c>
      <c r="I1425" s="1" t="s">
        <v>17</v>
      </c>
      <c r="J1425" s="1">
        <v>231</v>
      </c>
      <c r="K1425" s="1">
        <v>24</v>
      </c>
      <c r="L1425" s="1" t="s">
        <v>18</v>
      </c>
      <c r="M1425" s="1" t="s">
        <v>19</v>
      </c>
      <c r="N1425" s="1" t="s">
        <v>36</v>
      </c>
      <c r="O1425" s="1" t="s">
        <v>37</v>
      </c>
      <c r="P1425" s="6">
        <v>45170</v>
      </c>
      <c r="Q1425" s="10">
        <v>0.14305555555555555</v>
      </c>
    </row>
    <row r="1426" spans="1:17" x14ac:dyDescent="0.35">
      <c r="A1426" s="1">
        <v>2425</v>
      </c>
      <c r="B1426" s="1" t="s">
        <v>1403</v>
      </c>
      <c r="C1426" s="1" t="s">
        <v>150</v>
      </c>
      <c r="D1426" s="6">
        <v>45175</v>
      </c>
      <c r="E1426" s="9">
        <v>0.5395833333333333</v>
      </c>
      <c r="F1426" s="11" t="s">
        <v>38</v>
      </c>
      <c r="G1426" s="1" t="s">
        <v>115</v>
      </c>
      <c r="H1426" s="11" t="s">
        <v>23</v>
      </c>
      <c r="I1426" s="1" t="s">
        <v>17</v>
      </c>
      <c r="J1426" s="1">
        <v>99</v>
      </c>
      <c r="K1426" s="1">
        <v>17</v>
      </c>
      <c r="L1426" s="1" t="s">
        <v>18</v>
      </c>
      <c r="M1426" s="1" t="s">
        <v>40</v>
      </c>
      <c r="N1426" s="1" t="s">
        <v>36</v>
      </c>
      <c r="O1426" s="1" t="s">
        <v>37</v>
      </c>
      <c r="P1426" s="6">
        <v>45170</v>
      </c>
      <c r="Q1426" s="10">
        <v>0.1</v>
      </c>
    </row>
    <row r="1427" spans="1:17" x14ac:dyDescent="0.35">
      <c r="A1427" s="1">
        <v>2426</v>
      </c>
      <c r="B1427" s="1" t="s">
        <v>1404</v>
      </c>
      <c r="C1427" s="1" t="s">
        <v>150</v>
      </c>
      <c r="D1427" s="6">
        <v>45170</v>
      </c>
      <c r="E1427" s="9">
        <v>0.36041666666666666</v>
      </c>
      <c r="F1427" s="11" t="s">
        <v>38</v>
      </c>
      <c r="G1427" s="1" t="s">
        <v>130</v>
      </c>
      <c r="H1427" s="11" t="s">
        <v>16</v>
      </c>
      <c r="I1427" s="1" t="s">
        <v>35</v>
      </c>
      <c r="J1427" s="1">
        <v>194</v>
      </c>
      <c r="K1427" s="1">
        <v>23</v>
      </c>
      <c r="L1427" s="1" t="s">
        <v>25</v>
      </c>
      <c r="M1427" s="1" t="s">
        <v>32</v>
      </c>
      <c r="N1427" s="1" t="s">
        <v>36</v>
      </c>
      <c r="O1427" s="1" t="s">
        <v>41</v>
      </c>
      <c r="P1427" s="6">
        <v>45170</v>
      </c>
      <c r="Q1427" s="10">
        <v>0.15138888888888888</v>
      </c>
    </row>
    <row r="1428" spans="1:17" x14ac:dyDescent="0.35">
      <c r="A1428" s="1">
        <v>2427</v>
      </c>
      <c r="B1428" s="1" t="s">
        <v>1405</v>
      </c>
      <c r="C1428" s="1" t="s">
        <v>156</v>
      </c>
      <c r="D1428" s="6">
        <v>45170</v>
      </c>
      <c r="E1428" s="9">
        <v>0.33819444444444446</v>
      </c>
      <c r="F1428" s="11" t="s">
        <v>14</v>
      </c>
      <c r="G1428" s="1" t="s">
        <v>80</v>
      </c>
      <c r="H1428" s="11" t="s">
        <v>16</v>
      </c>
      <c r="I1428" s="1" t="s">
        <v>24</v>
      </c>
      <c r="J1428" s="1">
        <v>166</v>
      </c>
      <c r="K1428" s="1">
        <v>26</v>
      </c>
      <c r="L1428" s="1" t="s">
        <v>18</v>
      </c>
      <c r="M1428" s="1" t="s">
        <v>32</v>
      </c>
      <c r="N1428" s="1" t="s">
        <v>20</v>
      </c>
      <c r="O1428" s="1" t="s">
        <v>37</v>
      </c>
      <c r="P1428" s="6">
        <v>45170</v>
      </c>
      <c r="Q1428" s="10">
        <v>0.19236111111111112</v>
      </c>
    </row>
    <row r="1429" spans="1:17" x14ac:dyDescent="0.35">
      <c r="A1429" s="1">
        <v>2428</v>
      </c>
      <c r="B1429" s="1" t="s">
        <v>1406</v>
      </c>
      <c r="C1429" s="1" t="s">
        <v>167</v>
      </c>
      <c r="D1429" s="6">
        <v>45175</v>
      </c>
      <c r="E1429" s="9">
        <v>0.19305555555555556</v>
      </c>
      <c r="F1429" s="11" t="s">
        <v>38</v>
      </c>
      <c r="G1429" s="1" t="s">
        <v>124</v>
      </c>
      <c r="H1429" s="11" t="s">
        <v>34</v>
      </c>
      <c r="I1429" s="1" t="s">
        <v>35</v>
      </c>
      <c r="J1429" s="1">
        <v>109</v>
      </c>
      <c r="K1429" s="1">
        <v>27</v>
      </c>
      <c r="L1429" s="1" t="s">
        <v>18</v>
      </c>
      <c r="M1429" s="1" t="s">
        <v>19</v>
      </c>
      <c r="N1429" s="1" t="s">
        <v>27</v>
      </c>
      <c r="O1429" s="1" t="s">
        <v>41</v>
      </c>
      <c r="P1429" s="6">
        <v>45170</v>
      </c>
      <c r="Q1429" s="10">
        <v>0.53125</v>
      </c>
    </row>
    <row r="1430" spans="1:17" x14ac:dyDescent="0.35">
      <c r="A1430" s="1">
        <v>2429</v>
      </c>
      <c r="B1430" s="1" t="s">
        <v>1407</v>
      </c>
      <c r="C1430" s="1" t="s">
        <v>159</v>
      </c>
      <c r="D1430" s="6">
        <v>45170</v>
      </c>
      <c r="E1430" s="9">
        <v>0.13472222222222222</v>
      </c>
      <c r="F1430" s="11" t="s">
        <v>38</v>
      </c>
      <c r="G1430" s="1" t="s">
        <v>79</v>
      </c>
      <c r="H1430" s="11" t="s">
        <v>34</v>
      </c>
      <c r="I1430" s="1" t="s">
        <v>35</v>
      </c>
      <c r="J1430" s="1">
        <v>63</v>
      </c>
      <c r="K1430" s="1">
        <v>17</v>
      </c>
      <c r="L1430" s="1" t="s">
        <v>18</v>
      </c>
      <c r="M1430" s="1" t="s">
        <v>40</v>
      </c>
      <c r="N1430" s="1" t="s">
        <v>27</v>
      </c>
      <c r="O1430" s="1" t="s">
        <v>21</v>
      </c>
      <c r="P1430" s="6">
        <v>45170</v>
      </c>
      <c r="Q1430" s="10">
        <v>0.10208333333333333</v>
      </c>
    </row>
    <row r="1431" spans="1:17" x14ac:dyDescent="0.35">
      <c r="A1431" s="1">
        <v>2430</v>
      </c>
      <c r="B1431" s="1" t="s">
        <v>1408</v>
      </c>
      <c r="C1431" s="1" t="s">
        <v>167</v>
      </c>
      <c r="D1431" s="6">
        <v>45173</v>
      </c>
      <c r="E1431" s="9">
        <v>0.20624999999999999</v>
      </c>
      <c r="F1431" s="11" t="s">
        <v>38</v>
      </c>
      <c r="G1431" s="1" t="s">
        <v>93</v>
      </c>
      <c r="H1431" s="11" t="s">
        <v>34</v>
      </c>
      <c r="I1431" s="1" t="s">
        <v>29</v>
      </c>
      <c r="J1431" s="1">
        <v>149</v>
      </c>
      <c r="K1431" s="1">
        <v>28</v>
      </c>
      <c r="L1431" s="1" t="s">
        <v>18</v>
      </c>
      <c r="M1431" s="1" t="s">
        <v>43</v>
      </c>
      <c r="N1431" s="1" t="s">
        <v>27</v>
      </c>
      <c r="O1431" s="1" t="s">
        <v>41</v>
      </c>
      <c r="P1431" s="6">
        <v>45170</v>
      </c>
      <c r="Q1431" s="10">
        <v>0.43888888888888888</v>
      </c>
    </row>
    <row r="1432" spans="1:17" x14ac:dyDescent="0.35">
      <c r="A1432" s="1">
        <v>2431</v>
      </c>
      <c r="B1432" s="1" t="s">
        <v>1409</v>
      </c>
      <c r="C1432" s="1" t="s">
        <v>154</v>
      </c>
      <c r="D1432" s="6">
        <v>45171</v>
      </c>
      <c r="E1432" s="9">
        <v>4.8611111111111112E-2</v>
      </c>
      <c r="F1432" s="11" t="s">
        <v>38</v>
      </c>
      <c r="G1432" s="1" t="s">
        <v>116</v>
      </c>
      <c r="H1432" s="11" t="s">
        <v>16</v>
      </c>
      <c r="I1432" s="1" t="s">
        <v>47</v>
      </c>
      <c r="J1432" s="1">
        <v>137</v>
      </c>
      <c r="K1432" s="1">
        <v>8</v>
      </c>
      <c r="L1432" s="1" t="s">
        <v>30</v>
      </c>
      <c r="M1432" s="1" t="s">
        <v>43</v>
      </c>
      <c r="N1432" s="1" t="s">
        <v>20</v>
      </c>
      <c r="O1432" s="1" t="s">
        <v>41</v>
      </c>
      <c r="P1432" s="6">
        <v>45170</v>
      </c>
      <c r="Q1432" s="10">
        <v>0.53055555555555556</v>
      </c>
    </row>
    <row r="1433" spans="1:17" x14ac:dyDescent="0.35">
      <c r="A1433" s="1">
        <v>2432</v>
      </c>
      <c r="B1433" s="1" t="s">
        <v>1410</v>
      </c>
      <c r="C1433" s="1" t="s">
        <v>159</v>
      </c>
      <c r="D1433" s="6">
        <v>45176</v>
      </c>
      <c r="E1433" s="9">
        <v>0.39861111111111114</v>
      </c>
      <c r="F1433" s="11" t="s">
        <v>14</v>
      </c>
      <c r="G1433" s="1" t="s">
        <v>91</v>
      </c>
      <c r="H1433" s="11" t="s">
        <v>23</v>
      </c>
      <c r="I1433" s="1" t="s">
        <v>35</v>
      </c>
      <c r="J1433" s="1">
        <v>151</v>
      </c>
      <c r="K1433" s="1">
        <v>3</v>
      </c>
      <c r="L1433" s="1" t="s">
        <v>18</v>
      </c>
      <c r="M1433" s="1" t="s">
        <v>32</v>
      </c>
      <c r="N1433" s="1" t="s">
        <v>27</v>
      </c>
      <c r="O1433" s="1" t="s">
        <v>37</v>
      </c>
      <c r="P1433" s="6">
        <v>45170</v>
      </c>
      <c r="Q1433" s="10">
        <v>9.930555555555555E-2</v>
      </c>
    </row>
    <row r="1434" spans="1:17" x14ac:dyDescent="0.35">
      <c r="A1434" s="1">
        <v>2433</v>
      </c>
      <c r="B1434" s="1" t="s">
        <v>1411</v>
      </c>
      <c r="C1434" s="1" t="s">
        <v>150</v>
      </c>
      <c r="D1434" s="6">
        <v>45174</v>
      </c>
      <c r="E1434" s="9">
        <v>0.17916666666666667</v>
      </c>
      <c r="F1434" s="11" t="s">
        <v>14</v>
      </c>
      <c r="G1434" s="1" t="s">
        <v>88</v>
      </c>
      <c r="H1434" s="11" t="s">
        <v>34</v>
      </c>
      <c r="I1434" s="1" t="s">
        <v>24</v>
      </c>
      <c r="J1434" s="1">
        <v>195</v>
      </c>
      <c r="K1434" s="1">
        <v>25</v>
      </c>
      <c r="L1434" s="1" t="s">
        <v>25</v>
      </c>
      <c r="M1434" s="1" t="s">
        <v>26</v>
      </c>
      <c r="N1434" s="1" t="s">
        <v>27</v>
      </c>
      <c r="O1434" s="1" t="s">
        <v>37</v>
      </c>
      <c r="P1434" s="6">
        <v>45170</v>
      </c>
      <c r="Q1434" s="10">
        <v>0.13819444444444445</v>
      </c>
    </row>
    <row r="1435" spans="1:17" x14ac:dyDescent="0.35">
      <c r="A1435" s="1">
        <v>2434</v>
      </c>
      <c r="B1435" s="1" t="s">
        <v>1329</v>
      </c>
      <c r="C1435" s="1" t="s">
        <v>154</v>
      </c>
      <c r="D1435" s="6">
        <v>45174</v>
      </c>
      <c r="E1435" s="9">
        <v>0.44513888888888886</v>
      </c>
      <c r="F1435" s="11" t="s">
        <v>14</v>
      </c>
      <c r="G1435" s="1" t="s">
        <v>94</v>
      </c>
      <c r="H1435" s="11" t="s">
        <v>16</v>
      </c>
      <c r="I1435" s="1" t="s">
        <v>17</v>
      </c>
      <c r="J1435" s="1">
        <v>171</v>
      </c>
      <c r="K1435" s="1">
        <v>12</v>
      </c>
      <c r="L1435" s="1" t="s">
        <v>30</v>
      </c>
      <c r="M1435" s="1" t="s">
        <v>40</v>
      </c>
      <c r="N1435" s="1" t="s">
        <v>27</v>
      </c>
      <c r="O1435" s="1" t="s">
        <v>37</v>
      </c>
      <c r="P1435" s="6">
        <v>45170</v>
      </c>
      <c r="Q1435" s="10">
        <v>0.14652777777777778</v>
      </c>
    </row>
    <row r="1436" spans="1:17" x14ac:dyDescent="0.35">
      <c r="A1436" s="1">
        <v>2435</v>
      </c>
      <c r="B1436" s="1" t="s">
        <v>1412</v>
      </c>
      <c r="C1436" s="1" t="s">
        <v>150</v>
      </c>
      <c r="D1436" s="6">
        <v>45174</v>
      </c>
      <c r="E1436" s="9">
        <v>9.5138888888888884E-2</v>
      </c>
      <c r="F1436" s="11" t="s">
        <v>14</v>
      </c>
      <c r="G1436" s="1" t="s">
        <v>114</v>
      </c>
      <c r="H1436" s="11" t="s">
        <v>34</v>
      </c>
      <c r="I1436" s="1" t="s">
        <v>24</v>
      </c>
      <c r="J1436" s="1">
        <v>107</v>
      </c>
      <c r="K1436" s="1">
        <v>11</v>
      </c>
      <c r="L1436" s="1" t="s">
        <v>25</v>
      </c>
      <c r="M1436" s="1" t="s">
        <v>43</v>
      </c>
      <c r="N1436" s="1" t="s">
        <v>20</v>
      </c>
      <c r="O1436" s="1" t="s">
        <v>21</v>
      </c>
      <c r="P1436" s="6">
        <v>45170</v>
      </c>
      <c r="Q1436" s="10">
        <v>0.16875000000000001</v>
      </c>
    </row>
    <row r="1437" spans="1:17" x14ac:dyDescent="0.35">
      <c r="A1437" s="1">
        <v>2436</v>
      </c>
      <c r="B1437" s="1" t="s">
        <v>1280</v>
      </c>
      <c r="C1437" s="1" t="s">
        <v>159</v>
      </c>
      <c r="D1437" s="6">
        <v>45175</v>
      </c>
      <c r="E1437" s="9">
        <v>0.15069444444444444</v>
      </c>
      <c r="F1437" s="11" t="s">
        <v>38</v>
      </c>
      <c r="G1437" s="1" t="s">
        <v>126</v>
      </c>
      <c r="H1437" s="11" t="s">
        <v>16</v>
      </c>
      <c r="I1437" s="1" t="s">
        <v>17</v>
      </c>
      <c r="J1437" s="1">
        <v>185</v>
      </c>
      <c r="K1437" s="1">
        <v>7</v>
      </c>
      <c r="L1437" s="1" t="s">
        <v>18</v>
      </c>
      <c r="M1437" s="1" t="s">
        <v>32</v>
      </c>
      <c r="N1437" s="1" t="s">
        <v>27</v>
      </c>
      <c r="O1437" s="1" t="s">
        <v>21</v>
      </c>
      <c r="P1437" s="6">
        <v>45170</v>
      </c>
      <c r="Q1437" s="10">
        <v>8.3333333333333329E-2</v>
      </c>
    </row>
    <row r="1438" spans="1:17" x14ac:dyDescent="0.35">
      <c r="A1438" s="1">
        <v>2437</v>
      </c>
      <c r="B1438" s="1" t="s">
        <v>1413</v>
      </c>
      <c r="C1438" s="1" t="s">
        <v>159</v>
      </c>
      <c r="D1438" s="6">
        <v>45175</v>
      </c>
      <c r="E1438" s="9">
        <v>0.13194444444444445</v>
      </c>
      <c r="F1438" s="11" t="s">
        <v>14</v>
      </c>
      <c r="G1438" s="1" t="s">
        <v>118</v>
      </c>
      <c r="H1438" s="11" t="s">
        <v>16</v>
      </c>
      <c r="I1438" s="1" t="s">
        <v>35</v>
      </c>
      <c r="J1438" s="1">
        <v>101</v>
      </c>
      <c r="K1438" s="1">
        <v>17</v>
      </c>
      <c r="L1438" s="1" t="s">
        <v>18</v>
      </c>
      <c r="M1438" s="1" t="s">
        <v>19</v>
      </c>
      <c r="N1438" s="1" t="s">
        <v>20</v>
      </c>
      <c r="O1438" s="1" t="s">
        <v>41</v>
      </c>
      <c r="P1438" s="6">
        <v>45170</v>
      </c>
      <c r="Q1438" s="10">
        <v>0.52569444444444446</v>
      </c>
    </row>
    <row r="1439" spans="1:17" x14ac:dyDescent="0.35">
      <c r="A1439" s="1">
        <v>2438</v>
      </c>
      <c r="B1439" s="1" t="s">
        <v>1414</v>
      </c>
      <c r="C1439" s="1" t="s">
        <v>150</v>
      </c>
      <c r="D1439" s="6">
        <v>45175</v>
      </c>
      <c r="E1439" s="9">
        <v>0.13958333333333334</v>
      </c>
      <c r="F1439" s="11" t="s">
        <v>14</v>
      </c>
      <c r="G1439" s="1" t="s">
        <v>51</v>
      </c>
      <c r="H1439" s="11" t="s">
        <v>23</v>
      </c>
      <c r="I1439" s="1" t="s">
        <v>17</v>
      </c>
      <c r="J1439" s="1">
        <v>72</v>
      </c>
      <c r="K1439" s="1">
        <v>17</v>
      </c>
      <c r="L1439" s="1" t="s">
        <v>25</v>
      </c>
      <c r="M1439" s="1" t="s">
        <v>32</v>
      </c>
      <c r="N1439" s="1" t="s">
        <v>27</v>
      </c>
      <c r="O1439" s="1" t="s">
        <v>41</v>
      </c>
      <c r="P1439" s="6">
        <v>45170</v>
      </c>
      <c r="Q1439" s="10">
        <v>4.6527777777777779E-2</v>
      </c>
    </row>
    <row r="1440" spans="1:17" x14ac:dyDescent="0.35">
      <c r="A1440" s="1">
        <v>2439</v>
      </c>
      <c r="B1440" s="1" t="s">
        <v>1415</v>
      </c>
      <c r="C1440" s="1" t="s">
        <v>159</v>
      </c>
      <c r="D1440" s="6">
        <v>45171</v>
      </c>
      <c r="E1440" s="9">
        <v>0.17222222222222222</v>
      </c>
      <c r="F1440" s="11" t="s">
        <v>14</v>
      </c>
      <c r="G1440" s="1" t="s">
        <v>59</v>
      </c>
      <c r="H1440" s="11" t="s">
        <v>23</v>
      </c>
      <c r="I1440" s="1" t="s">
        <v>24</v>
      </c>
      <c r="J1440" s="1">
        <v>217</v>
      </c>
      <c r="K1440" s="1">
        <v>4</v>
      </c>
      <c r="L1440" s="1" t="s">
        <v>18</v>
      </c>
      <c r="M1440" s="1" t="s">
        <v>19</v>
      </c>
      <c r="N1440" s="1" t="s">
        <v>27</v>
      </c>
      <c r="O1440" s="1" t="s">
        <v>21</v>
      </c>
      <c r="P1440" s="6">
        <v>45170</v>
      </c>
      <c r="Q1440" s="10">
        <v>0.40347222222222223</v>
      </c>
    </row>
    <row r="1441" spans="1:17" x14ac:dyDescent="0.35">
      <c r="A1441" s="1">
        <v>2440</v>
      </c>
      <c r="B1441" s="1" t="s">
        <v>1416</v>
      </c>
      <c r="C1441" s="1" t="s">
        <v>167</v>
      </c>
      <c r="D1441" s="6">
        <v>45172</v>
      </c>
      <c r="E1441" s="9">
        <v>0.34097222222222223</v>
      </c>
      <c r="F1441" s="11" t="s">
        <v>38</v>
      </c>
      <c r="G1441" s="1" t="s">
        <v>70</v>
      </c>
      <c r="H1441" s="11" t="s">
        <v>23</v>
      </c>
      <c r="I1441" s="1" t="s">
        <v>35</v>
      </c>
      <c r="J1441" s="1">
        <v>233</v>
      </c>
      <c r="K1441" s="1">
        <v>18</v>
      </c>
      <c r="L1441" s="1" t="s">
        <v>25</v>
      </c>
      <c r="M1441" s="1" t="s">
        <v>40</v>
      </c>
      <c r="N1441" s="1" t="s">
        <v>20</v>
      </c>
      <c r="O1441" s="1" t="s">
        <v>37</v>
      </c>
      <c r="P1441" s="6">
        <v>45170</v>
      </c>
      <c r="Q1441" s="10">
        <v>0.14722222222222223</v>
      </c>
    </row>
    <row r="1442" spans="1:17" x14ac:dyDescent="0.35">
      <c r="A1442" s="1">
        <v>2441</v>
      </c>
      <c r="B1442" s="1" t="s">
        <v>1417</v>
      </c>
      <c r="C1442" s="1" t="s">
        <v>156</v>
      </c>
      <c r="D1442" s="6">
        <v>45177</v>
      </c>
      <c r="E1442" s="9">
        <v>0.39444444444444443</v>
      </c>
      <c r="F1442" s="11" t="s">
        <v>14</v>
      </c>
      <c r="G1442" s="1" t="s">
        <v>103</v>
      </c>
      <c r="H1442" s="11" t="s">
        <v>34</v>
      </c>
      <c r="I1442" s="1" t="s">
        <v>35</v>
      </c>
      <c r="J1442" s="1">
        <v>90</v>
      </c>
      <c r="K1442" s="1">
        <v>10</v>
      </c>
      <c r="L1442" s="1" t="s">
        <v>25</v>
      </c>
      <c r="M1442" s="1" t="s">
        <v>43</v>
      </c>
      <c r="N1442" s="1" t="s">
        <v>27</v>
      </c>
      <c r="O1442" s="1" t="s">
        <v>21</v>
      </c>
      <c r="P1442" s="6">
        <v>45170</v>
      </c>
      <c r="Q1442" s="10">
        <v>0.23194444444444445</v>
      </c>
    </row>
    <row r="1443" spans="1:17" x14ac:dyDescent="0.35">
      <c r="A1443" s="1">
        <v>2442</v>
      </c>
      <c r="B1443" s="1" t="s">
        <v>1418</v>
      </c>
      <c r="C1443" s="1" t="s">
        <v>167</v>
      </c>
      <c r="D1443" s="6">
        <v>45171</v>
      </c>
      <c r="E1443" s="9">
        <v>0.19305555555555556</v>
      </c>
      <c r="F1443" s="11" t="s">
        <v>38</v>
      </c>
      <c r="G1443" s="1" t="s">
        <v>65</v>
      </c>
      <c r="H1443" s="11" t="s">
        <v>16</v>
      </c>
      <c r="I1443" s="1" t="s">
        <v>17</v>
      </c>
      <c r="J1443" s="1">
        <v>79</v>
      </c>
      <c r="K1443" s="1">
        <v>6</v>
      </c>
      <c r="L1443" s="1" t="s">
        <v>30</v>
      </c>
      <c r="M1443" s="1" t="s">
        <v>32</v>
      </c>
      <c r="N1443" s="1" t="s">
        <v>36</v>
      </c>
      <c r="O1443" s="1" t="s">
        <v>21</v>
      </c>
      <c r="P1443" s="6">
        <v>45170</v>
      </c>
      <c r="Q1443" s="10">
        <v>0.13958333333333334</v>
      </c>
    </row>
    <row r="1444" spans="1:17" x14ac:dyDescent="0.35">
      <c r="A1444" s="1">
        <v>2443</v>
      </c>
      <c r="B1444" s="1" t="s">
        <v>1419</v>
      </c>
      <c r="C1444" s="1" t="s">
        <v>150</v>
      </c>
      <c r="D1444" s="6">
        <v>45173</v>
      </c>
      <c r="E1444" s="9">
        <v>0.42986111111111114</v>
      </c>
      <c r="F1444" s="11" t="s">
        <v>38</v>
      </c>
      <c r="G1444" s="1" t="s">
        <v>57</v>
      </c>
      <c r="H1444" s="11" t="s">
        <v>16</v>
      </c>
      <c r="I1444" s="1" t="s">
        <v>24</v>
      </c>
      <c r="J1444" s="1">
        <v>80</v>
      </c>
      <c r="K1444" s="1">
        <v>7</v>
      </c>
      <c r="L1444" s="1" t="s">
        <v>18</v>
      </c>
      <c r="M1444" s="1" t="s">
        <v>32</v>
      </c>
      <c r="N1444" s="1" t="s">
        <v>20</v>
      </c>
      <c r="O1444" s="1" t="s">
        <v>21</v>
      </c>
      <c r="P1444" s="6">
        <v>45170</v>
      </c>
      <c r="Q1444" s="10">
        <v>0.20416666666666666</v>
      </c>
    </row>
    <row r="1445" spans="1:17" x14ac:dyDescent="0.35">
      <c r="A1445" s="1">
        <v>2444</v>
      </c>
      <c r="B1445" s="1" t="s">
        <v>263</v>
      </c>
      <c r="C1445" s="1" t="s">
        <v>154</v>
      </c>
      <c r="D1445" s="6">
        <v>45171</v>
      </c>
      <c r="E1445" s="9">
        <v>0.16458333333333333</v>
      </c>
      <c r="F1445" s="11" t="s">
        <v>38</v>
      </c>
      <c r="G1445" s="1" t="s">
        <v>15</v>
      </c>
      <c r="H1445" s="11" t="s">
        <v>16</v>
      </c>
      <c r="I1445" s="1" t="s">
        <v>24</v>
      </c>
      <c r="J1445" s="1">
        <v>133</v>
      </c>
      <c r="K1445" s="1">
        <v>15</v>
      </c>
      <c r="L1445" s="1" t="s">
        <v>18</v>
      </c>
      <c r="M1445" s="1" t="s">
        <v>32</v>
      </c>
      <c r="N1445" s="1" t="s">
        <v>36</v>
      </c>
      <c r="O1445" s="1" t="s">
        <v>37</v>
      </c>
      <c r="P1445" s="6">
        <v>45170</v>
      </c>
      <c r="Q1445" s="10">
        <v>0.53055555555555556</v>
      </c>
    </row>
    <row r="1446" spans="1:17" x14ac:dyDescent="0.35">
      <c r="A1446" s="1">
        <v>2445</v>
      </c>
      <c r="B1446" s="1" t="s">
        <v>1420</v>
      </c>
      <c r="C1446" s="1" t="s">
        <v>150</v>
      </c>
      <c r="D1446" s="6">
        <v>45175</v>
      </c>
      <c r="E1446" s="9">
        <v>0.125</v>
      </c>
      <c r="F1446" s="11" t="s">
        <v>38</v>
      </c>
      <c r="G1446" s="1" t="s">
        <v>76</v>
      </c>
      <c r="H1446" s="11" t="s">
        <v>23</v>
      </c>
      <c r="I1446" s="1" t="s">
        <v>35</v>
      </c>
      <c r="J1446" s="1">
        <v>62</v>
      </c>
      <c r="K1446" s="1">
        <v>28</v>
      </c>
      <c r="L1446" s="1" t="s">
        <v>25</v>
      </c>
      <c r="M1446" s="1" t="s">
        <v>40</v>
      </c>
      <c r="N1446" s="1" t="s">
        <v>20</v>
      </c>
      <c r="O1446" s="1" t="s">
        <v>41</v>
      </c>
      <c r="P1446" s="6">
        <v>45170</v>
      </c>
      <c r="Q1446" s="10">
        <v>5.6944444444444443E-2</v>
      </c>
    </row>
    <row r="1447" spans="1:17" x14ac:dyDescent="0.35">
      <c r="A1447" s="1">
        <v>2446</v>
      </c>
      <c r="B1447" s="1" t="s">
        <v>383</v>
      </c>
      <c r="C1447" s="1" t="s">
        <v>150</v>
      </c>
      <c r="D1447" s="6">
        <v>45174</v>
      </c>
      <c r="E1447" s="9">
        <v>0.17986111111111111</v>
      </c>
      <c r="F1447" s="11" t="s">
        <v>38</v>
      </c>
      <c r="G1447" s="1" t="s">
        <v>126</v>
      </c>
      <c r="H1447" s="11" t="s">
        <v>16</v>
      </c>
      <c r="I1447" s="1" t="s">
        <v>29</v>
      </c>
      <c r="J1447" s="1">
        <v>215</v>
      </c>
      <c r="K1447" s="1">
        <v>23</v>
      </c>
      <c r="L1447" s="1" t="s">
        <v>25</v>
      </c>
      <c r="M1447" s="1" t="s">
        <v>40</v>
      </c>
      <c r="N1447" s="1" t="s">
        <v>36</v>
      </c>
      <c r="O1447" s="1" t="s">
        <v>21</v>
      </c>
      <c r="P1447" s="6">
        <v>45170</v>
      </c>
      <c r="Q1447" s="10">
        <v>0.52847222222222223</v>
      </c>
    </row>
    <row r="1448" spans="1:17" x14ac:dyDescent="0.35">
      <c r="A1448" s="1">
        <v>2447</v>
      </c>
      <c r="B1448" s="1" t="s">
        <v>1421</v>
      </c>
      <c r="C1448" s="1" t="s">
        <v>167</v>
      </c>
      <c r="D1448" s="6">
        <v>45171</v>
      </c>
      <c r="E1448" s="9">
        <v>7.7083333333333337E-2</v>
      </c>
      <c r="F1448" s="11" t="s">
        <v>14</v>
      </c>
      <c r="G1448" s="1" t="s">
        <v>113</v>
      </c>
      <c r="H1448" s="11" t="s">
        <v>23</v>
      </c>
      <c r="I1448" s="1" t="s">
        <v>35</v>
      </c>
      <c r="J1448" s="1">
        <v>228</v>
      </c>
      <c r="K1448" s="1">
        <v>19</v>
      </c>
      <c r="L1448" s="1" t="s">
        <v>30</v>
      </c>
      <c r="M1448" s="1" t="s">
        <v>40</v>
      </c>
      <c r="N1448" s="1" t="s">
        <v>36</v>
      </c>
      <c r="O1448" s="1" t="s">
        <v>37</v>
      </c>
      <c r="P1448" s="6">
        <v>45170</v>
      </c>
      <c r="Q1448" s="10">
        <v>9.4444444444444442E-2</v>
      </c>
    </row>
    <row r="1449" spans="1:17" x14ac:dyDescent="0.35">
      <c r="A1449" s="1">
        <v>2448</v>
      </c>
      <c r="B1449" s="1" t="s">
        <v>1123</v>
      </c>
      <c r="C1449" s="1" t="s">
        <v>167</v>
      </c>
      <c r="D1449" s="6">
        <v>45173</v>
      </c>
      <c r="E1449" s="9">
        <v>0.53472222222222221</v>
      </c>
      <c r="F1449" s="11" t="s">
        <v>38</v>
      </c>
      <c r="G1449" s="1" t="s">
        <v>134</v>
      </c>
      <c r="H1449" s="11" t="s">
        <v>16</v>
      </c>
      <c r="I1449" s="1" t="s">
        <v>35</v>
      </c>
      <c r="J1449" s="1">
        <v>232</v>
      </c>
      <c r="K1449" s="1">
        <v>5</v>
      </c>
      <c r="L1449" s="1" t="s">
        <v>18</v>
      </c>
      <c r="M1449" s="1" t="s">
        <v>40</v>
      </c>
      <c r="N1449" s="1" t="s">
        <v>20</v>
      </c>
      <c r="O1449" s="1" t="s">
        <v>41</v>
      </c>
      <c r="P1449" s="6">
        <v>45170</v>
      </c>
      <c r="Q1449" s="10">
        <v>0.11805555555555555</v>
      </c>
    </row>
    <row r="1450" spans="1:17" x14ac:dyDescent="0.35">
      <c r="A1450" s="1">
        <v>2449</v>
      </c>
      <c r="B1450" s="1" t="s">
        <v>1133</v>
      </c>
      <c r="C1450" s="1" t="s">
        <v>154</v>
      </c>
      <c r="D1450" s="6">
        <v>45172</v>
      </c>
      <c r="E1450" s="9">
        <v>0.10486111111111111</v>
      </c>
      <c r="F1450" s="11" t="s">
        <v>14</v>
      </c>
      <c r="G1450" s="1" t="s">
        <v>28</v>
      </c>
      <c r="H1450" s="11" t="s">
        <v>34</v>
      </c>
      <c r="I1450" s="1" t="s">
        <v>17</v>
      </c>
      <c r="J1450" s="1">
        <v>73</v>
      </c>
      <c r="K1450" s="1">
        <v>5</v>
      </c>
      <c r="L1450" s="1" t="s">
        <v>25</v>
      </c>
      <c r="M1450" s="1" t="s">
        <v>43</v>
      </c>
      <c r="N1450" s="1" t="s">
        <v>36</v>
      </c>
      <c r="O1450" s="1" t="s">
        <v>41</v>
      </c>
      <c r="P1450" s="6">
        <v>45170</v>
      </c>
      <c r="Q1450" s="10">
        <v>0.14166666666666666</v>
      </c>
    </row>
    <row r="1451" spans="1:17" x14ac:dyDescent="0.35">
      <c r="A1451" s="1">
        <v>2450</v>
      </c>
      <c r="B1451" s="1" t="s">
        <v>1070</v>
      </c>
      <c r="C1451" s="1" t="s">
        <v>154</v>
      </c>
      <c r="D1451" s="6">
        <v>45171</v>
      </c>
      <c r="E1451" s="9">
        <v>0.18402777777777779</v>
      </c>
      <c r="F1451" s="11" t="s">
        <v>38</v>
      </c>
      <c r="G1451" s="1" t="s">
        <v>102</v>
      </c>
      <c r="H1451" s="11" t="s">
        <v>16</v>
      </c>
      <c r="I1451" s="1" t="s">
        <v>29</v>
      </c>
      <c r="J1451" s="1">
        <v>199</v>
      </c>
      <c r="K1451" s="1">
        <v>5</v>
      </c>
      <c r="L1451" s="1" t="s">
        <v>25</v>
      </c>
      <c r="M1451" s="1" t="s">
        <v>32</v>
      </c>
      <c r="N1451" s="1" t="s">
        <v>20</v>
      </c>
      <c r="O1451" s="1" t="s">
        <v>41</v>
      </c>
      <c r="P1451" s="6">
        <v>45170</v>
      </c>
      <c r="Q1451" s="10">
        <v>0.49444444444444446</v>
      </c>
    </row>
    <row r="1452" spans="1:17" x14ac:dyDescent="0.35">
      <c r="A1452" s="1">
        <v>2451</v>
      </c>
      <c r="B1452" s="1" t="s">
        <v>1422</v>
      </c>
      <c r="C1452" s="1" t="s">
        <v>150</v>
      </c>
      <c r="D1452" s="6">
        <v>45173</v>
      </c>
      <c r="E1452" s="9">
        <v>0.38263888888888886</v>
      </c>
      <c r="F1452" s="11" t="s">
        <v>38</v>
      </c>
      <c r="G1452" s="1" t="s">
        <v>52</v>
      </c>
      <c r="H1452" s="11" t="s">
        <v>23</v>
      </c>
      <c r="I1452" s="1" t="s">
        <v>35</v>
      </c>
      <c r="J1452" s="1">
        <v>236</v>
      </c>
      <c r="K1452" s="1">
        <v>25</v>
      </c>
      <c r="L1452" s="1" t="s">
        <v>25</v>
      </c>
      <c r="M1452" s="1" t="s">
        <v>19</v>
      </c>
      <c r="N1452" s="1" t="s">
        <v>27</v>
      </c>
      <c r="O1452" s="1" t="s">
        <v>41</v>
      </c>
      <c r="P1452" s="6">
        <v>45170</v>
      </c>
      <c r="Q1452" s="10">
        <v>0.53680555555555554</v>
      </c>
    </row>
    <row r="1453" spans="1:17" x14ac:dyDescent="0.35">
      <c r="A1453" s="1">
        <v>2452</v>
      </c>
      <c r="B1453" s="1" t="s">
        <v>585</v>
      </c>
      <c r="C1453" s="1" t="s">
        <v>154</v>
      </c>
      <c r="D1453" s="6">
        <v>45175</v>
      </c>
      <c r="E1453" s="9">
        <v>0.34236111111111112</v>
      </c>
      <c r="F1453" s="11" t="s">
        <v>38</v>
      </c>
      <c r="G1453" s="1" t="s">
        <v>68</v>
      </c>
      <c r="H1453" s="11" t="s">
        <v>16</v>
      </c>
      <c r="I1453" s="1" t="s">
        <v>47</v>
      </c>
      <c r="J1453" s="1">
        <v>204</v>
      </c>
      <c r="K1453" s="1">
        <v>24</v>
      </c>
      <c r="L1453" s="1" t="s">
        <v>18</v>
      </c>
      <c r="M1453" s="1" t="s">
        <v>19</v>
      </c>
      <c r="N1453" s="1" t="s">
        <v>36</v>
      </c>
      <c r="O1453" s="1" t="s">
        <v>21</v>
      </c>
      <c r="P1453" s="6">
        <v>45170</v>
      </c>
      <c r="Q1453" s="10">
        <v>0.46527777777777779</v>
      </c>
    </row>
    <row r="1454" spans="1:17" x14ac:dyDescent="0.35">
      <c r="A1454" s="1">
        <v>2453</v>
      </c>
      <c r="B1454" s="1" t="s">
        <v>1423</v>
      </c>
      <c r="C1454" s="1" t="s">
        <v>154</v>
      </c>
      <c r="D1454" s="6">
        <v>45171</v>
      </c>
      <c r="E1454" s="9">
        <v>0.12083333333333333</v>
      </c>
      <c r="F1454" s="11" t="s">
        <v>38</v>
      </c>
      <c r="G1454" s="1" t="s">
        <v>71</v>
      </c>
      <c r="H1454" s="11" t="s">
        <v>34</v>
      </c>
      <c r="I1454" s="1" t="s">
        <v>17</v>
      </c>
      <c r="J1454" s="1">
        <v>77</v>
      </c>
      <c r="K1454" s="1">
        <v>12</v>
      </c>
      <c r="L1454" s="1" t="s">
        <v>30</v>
      </c>
      <c r="M1454" s="1" t="s">
        <v>32</v>
      </c>
      <c r="N1454" s="1" t="s">
        <v>27</v>
      </c>
      <c r="O1454" s="1" t="s">
        <v>21</v>
      </c>
      <c r="P1454" s="6">
        <v>45170</v>
      </c>
      <c r="Q1454" s="10">
        <v>0.16180555555555556</v>
      </c>
    </row>
    <row r="1455" spans="1:17" x14ac:dyDescent="0.35">
      <c r="A1455" s="1">
        <v>2454</v>
      </c>
      <c r="B1455" s="1" t="s">
        <v>1424</v>
      </c>
      <c r="C1455" s="1" t="s">
        <v>154</v>
      </c>
      <c r="D1455" s="6">
        <v>45173</v>
      </c>
      <c r="E1455" s="9">
        <v>0.4</v>
      </c>
      <c r="F1455" s="11" t="s">
        <v>38</v>
      </c>
      <c r="G1455" s="1" t="s">
        <v>42</v>
      </c>
      <c r="H1455" s="11" t="s">
        <v>23</v>
      </c>
      <c r="I1455" s="1" t="s">
        <v>24</v>
      </c>
      <c r="J1455" s="1">
        <v>183</v>
      </c>
      <c r="K1455" s="1">
        <v>8</v>
      </c>
      <c r="L1455" s="1" t="s">
        <v>25</v>
      </c>
      <c r="M1455" s="1" t="s">
        <v>19</v>
      </c>
      <c r="N1455" s="1" t="s">
        <v>27</v>
      </c>
      <c r="O1455" s="1" t="s">
        <v>41</v>
      </c>
      <c r="P1455" s="6">
        <v>45170</v>
      </c>
      <c r="Q1455" s="10">
        <v>0.1875</v>
      </c>
    </row>
    <row r="1456" spans="1:17" x14ac:dyDescent="0.35">
      <c r="A1456" s="1">
        <v>2455</v>
      </c>
      <c r="B1456" s="1" t="s">
        <v>636</v>
      </c>
      <c r="C1456" s="1" t="s">
        <v>156</v>
      </c>
      <c r="D1456" s="6">
        <v>45171</v>
      </c>
      <c r="E1456" s="9">
        <v>0.16180555555555556</v>
      </c>
      <c r="F1456" s="11" t="s">
        <v>38</v>
      </c>
      <c r="G1456" s="1" t="s">
        <v>89</v>
      </c>
      <c r="H1456" s="11" t="s">
        <v>34</v>
      </c>
      <c r="I1456" s="1" t="s">
        <v>29</v>
      </c>
      <c r="J1456" s="1">
        <v>190</v>
      </c>
      <c r="K1456" s="1">
        <v>11</v>
      </c>
      <c r="L1456" s="1" t="s">
        <v>30</v>
      </c>
      <c r="M1456" s="1" t="s">
        <v>26</v>
      </c>
      <c r="N1456" s="1" t="s">
        <v>20</v>
      </c>
      <c r="O1456" s="1" t="s">
        <v>21</v>
      </c>
      <c r="P1456" s="6">
        <v>45170</v>
      </c>
      <c r="Q1456" s="10">
        <v>0.2326388888888889</v>
      </c>
    </row>
    <row r="1457" spans="1:17" x14ac:dyDescent="0.35">
      <c r="A1457" s="1">
        <v>2456</v>
      </c>
      <c r="B1457" s="1" t="s">
        <v>1425</v>
      </c>
      <c r="C1457" s="1" t="s">
        <v>150</v>
      </c>
      <c r="D1457" s="6">
        <v>45175</v>
      </c>
      <c r="E1457" s="9">
        <v>0.54027777777777775</v>
      </c>
      <c r="F1457" s="11" t="s">
        <v>14</v>
      </c>
      <c r="G1457" s="1" t="s">
        <v>128</v>
      </c>
      <c r="H1457" s="11" t="s">
        <v>16</v>
      </c>
      <c r="I1457" s="1" t="s">
        <v>24</v>
      </c>
      <c r="J1457" s="1">
        <v>147</v>
      </c>
      <c r="K1457" s="1">
        <v>5</v>
      </c>
      <c r="L1457" s="1" t="s">
        <v>18</v>
      </c>
      <c r="M1457" s="1" t="s">
        <v>43</v>
      </c>
      <c r="N1457" s="1" t="s">
        <v>36</v>
      </c>
      <c r="O1457" s="1" t="s">
        <v>21</v>
      </c>
      <c r="P1457" s="6">
        <v>45170</v>
      </c>
      <c r="Q1457" s="10">
        <v>0.51736111111111116</v>
      </c>
    </row>
    <row r="1458" spans="1:17" x14ac:dyDescent="0.35">
      <c r="A1458" s="1">
        <v>2457</v>
      </c>
      <c r="B1458" s="1" t="s">
        <v>1306</v>
      </c>
      <c r="C1458" s="1" t="s">
        <v>159</v>
      </c>
      <c r="D1458" s="6">
        <v>45170</v>
      </c>
      <c r="E1458" s="9">
        <v>0.37222222222222223</v>
      </c>
      <c r="F1458" s="11" t="s">
        <v>38</v>
      </c>
      <c r="G1458" s="1" t="s">
        <v>58</v>
      </c>
      <c r="H1458" s="11" t="s">
        <v>16</v>
      </c>
      <c r="I1458" s="1" t="s">
        <v>29</v>
      </c>
      <c r="J1458" s="1">
        <v>189</v>
      </c>
      <c r="K1458" s="1">
        <v>24</v>
      </c>
      <c r="L1458" s="1" t="s">
        <v>25</v>
      </c>
      <c r="M1458" s="1" t="s">
        <v>32</v>
      </c>
      <c r="N1458" s="1" t="s">
        <v>36</v>
      </c>
      <c r="O1458" s="1" t="s">
        <v>21</v>
      </c>
      <c r="P1458" s="6">
        <v>45170</v>
      </c>
      <c r="Q1458" s="10">
        <v>0.15277777777777779</v>
      </c>
    </row>
    <row r="1459" spans="1:17" x14ac:dyDescent="0.35">
      <c r="A1459" s="1">
        <v>2458</v>
      </c>
      <c r="B1459" s="1" t="s">
        <v>805</v>
      </c>
      <c r="C1459" s="1" t="s">
        <v>154</v>
      </c>
      <c r="D1459" s="6">
        <v>45171</v>
      </c>
      <c r="E1459" s="9">
        <v>0.45347222222222222</v>
      </c>
      <c r="F1459" s="11" t="s">
        <v>14</v>
      </c>
      <c r="G1459" s="1" t="s">
        <v>88</v>
      </c>
      <c r="H1459" s="11" t="s">
        <v>23</v>
      </c>
      <c r="I1459" s="1" t="s">
        <v>29</v>
      </c>
      <c r="J1459" s="1">
        <v>221</v>
      </c>
      <c r="K1459" s="1">
        <v>0</v>
      </c>
      <c r="L1459" s="1" t="s">
        <v>25</v>
      </c>
      <c r="M1459" s="1" t="s">
        <v>40</v>
      </c>
      <c r="N1459" s="1" t="s">
        <v>36</v>
      </c>
      <c r="O1459" s="1" t="s">
        <v>21</v>
      </c>
      <c r="P1459" s="6">
        <v>45170</v>
      </c>
      <c r="Q1459" s="10">
        <v>0.2048611111111111</v>
      </c>
    </row>
    <row r="1460" spans="1:17" x14ac:dyDescent="0.35">
      <c r="A1460" s="1">
        <v>2459</v>
      </c>
      <c r="B1460" s="1" t="s">
        <v>596</v>
      </c>
      <c r="C1460" s="1" t="s">
        <v>159</v>
      </c>
      <c r="D1460" s="6">
        <v>45170</v>
      </c>
      <c r="E1460" s="9">
        <v>0.1451388888888889</v>
      </c>
      <c r="F1460" s="11" t="s">
        <v>38</v>
      </c>
      <c r="G1460" s="1" t="s">
        <v>97</v>
      </c>
      <c r="H1460" s="11" t="s">
        <v>23</v>
      </c>
      <c r="I1460" s="1" t="s">
        <v>24</v>
      </c>
      <c r="J1460" s="1">
        <v>194</v>
      </c>
      <c r="K1460" s="1">
        <v>24</v>
      </c>
      <c r="L1460" s="1" t="s">
        <v>25</v>
      </c>
      <c r="M1460" s="1" t="s">
        <v>40</v>
      </c>
      <c r="N1460" s="1" t="s">
        <v>27</v>
      </c>
      <c r="O1460" s="1" t="s">
        <v>21</v>
      </c>
      <c r="P1460" s="6">
        <v>45170</v>
      </c>
      <c r="Q1460" s="10">
        <v>0.52361111111111114</v>
      </c>
    </row>
    <row r="1461" spans="1:17" x14ac:dyDescent="0.35">
      <c r="A1461" s="1">
        <v>2460</v>
      </c>
      <c r="B1461" s="1" t="s">
        <v>1426</v>
      </c>
      <c r="C1461" s="1" t="s">
        <v>156</v>
      </c>
      <c r="D1461" s="6">
        <v>45172</v>
      </c>
      <c r="E1461" s="9">
        <v>5.5555555555555552E-2</v>
      </c>
      <c r="F1461" s="11" t="s">
        <v>38</v>
      </c>
      <c r="G1461" s="1" t="s">
        <v>82</v>
      </c>
      <c r="H1461" s="11" t="s">
        <v>23</v>
      </c>
      <c r="I1461" s="1" t="s">
        <v>24</v>
      </c>
      <c r="J1461" s="1">
        <v>122</v>
      </c>
      <c r="K1461" s="1">
        <v>13</v>
      </c>
      <c r="L1461" s="1" t="s">
        <v>25</v>
      </c>
      <c r="M1461" s="1" t="s">
        <v>43</v>
      </c>
      <c r="N1461" s="1" t="s">
        <v>27</v>
      </c>
      <c r="O1461" s="1" t="s">
        <v>21</v>
      </c>
      <c r="P1461" s="6">
        <v>45170</v>
      </c>
      <c r="Q1461" s="10">
        <v>0.14027777777777778</v>
      </c>
    </row>
    <row r="1462" spans="1:17" x14ac:dyDescent="0.35">
      <c r="A1462" s="1">
        <v>2461</v>
      </c>
      <c r="B1462" s="1" t="s">
        <v>1427</v>
      </c>
      <c r="C1462" s="1" t="s">
        <v>167</v>
      </c>
      <c r="D1462" s="6">
        <v>45176</v>
      </c>
      <c r="E1462" s="9">
        <v>0.2048611111111111</v>
      </c>
      <c r="F1462" s="11" t="s">
        <v>38</v>
      </c>
      <c r="G1462" s="1" t="s">
        <v>123</v>
      </c>
      <c r="H1462" s="11" t="s">
        <v>16</v>
      </c>
      <c r="I1462" s="1" t="s">
        <v>35</v>
      </c>
      <c r="J1462" s="1">
        <v>136</v>
      </c>
      <c r="K1462" s="1">
        <v>18</v>
      </c>
      <c r="L1462" s="1" t="s">
        <v>18</v>
      </c>
      <c r="M1462" s="1" t="s">
        <v>32</v>
      </c>
      <c r="N1462" s="1" t="s">
        <v>20</v>
      </c>
      <c r="O1462" s="1" t="s">
        <v>37</v>
      </c>
      <c r="P1462" s="6">
        <v>45170</v>
      </c>
      <c r="Q1462" s="10">
        <v>0.10347222222222222</v>
      </c>
    </row>
    <row r="1463" spans="1:17" x14ac:dyDescent="0.35">
      <c r="A1463" s="1">
        <v>2462</v>
      </c>
      <c r="B1463" s="1" t="s">
        <v>1428</v>
      </c>
      <c r="C1463" s="1" t="s">
        <v>159</v>
      </c>
      <c r="D1463" s="6">
        <v>45173</v>
      </c>
      <c r="E1463" s="9">
        <v>0.10902777777777778</v>
      </c>
      <c r="F1463" s="11" t="s">
        <v>38</v>
      </c>
      <c r="G1463" s="1" t="s">
        <v>126</v>
      </c>
      <c r="H1463" s="11" t="s">
        <v>16</v>
      </c>
      <c r="I1463" s="1" t="s">
        <v>24</v>
      </c>
      <c r="J1463" s="1">
        <v>72</v>
      </c>
      <c r="K1463" s="1">
        <v>17</v>
      </c>
      <c r="L1463" s="1" t="s">
        <v>30</v>
      </c>
      <c r="M1463" s="1" t="s">
        <v>43</v>
      </c>
      <c r="N1463" s="1" t="s">
        <v>27</v>
      </c>
      <c r="O1463" s="1" t="s">
        <v>41</v>
      </c>
      <c r="P1463" s="6">
        <v>45170</v>
      </c>
      <c r="Q1463" s="10">
        <v>0.34930555555555554</v>
      </c>
    </row>
    <row r="1464" spans="1:17" x14ac:dyDescent="0.35">
      <c r="A1464" s="1">
        <v>2463</v>
      </c>
      <c r="B1464" s="1" t="s">
        <v>932</v>
      </c>
      <c r="C1464" s="1" t="s">
        <v>159</v>
      </c>
      <c r="D1464" s="6">
        <v>45175</v>
      </c>
      <c r="E1464" s="9">
        <v>0.49444444444444446</v>
      </c>
      <c r="F1464" s="11" t="s">
        <v>38</v>
      </c>
      <c r="G1464" s="1" t="s">
        <v>77</v>
      </c>
      <c r="H1464" s="11" t="s">
        <v>16</v>
      </c>
      <c r="I1464" s="1" t="s">
        <v>17</v>
      </c>
      <c r="J1464" s="1">
        <v>189</v>
      </c>
      <c r="K1464" s="1">
        <v>27</v>
      </c>
      <c r="L1464" s="1" t="s">
        <v>18</v>
      </c>
      <c r="M1464" s="1" t="s">
        <v>40</v>
      </c>
      <c r="N1464" s="1" t="s">
        <v>36</v>
      </c>
      <c r="O1464" s="1" t="s">
        <v>21</v>
      </c>
      <c r="P1464" s="6">
        <v>45170</v>
      </c>
      <c r="Q1464" s="10">
        <v>4.9305555555555554E-2</v>
      </c>
    </row>
    <row r="1465" spans="1:17" x14ac:dyDescent="0.35">
      <c r="A1465" s="1">
        <v>2464</v>
      </c>
      <c r="B1465" s="1" t="s">
        <v>1429</v>
      </c>
      <c r="C1465" s="1" t="s">
        <v>150</v>
      </c>
      <c r="D1465" s="6">
        <v>45175</v>
      </c>
      <c r="E1465" s="9">
        <v>0.40277777777777779</v>
      </c>
      <c r="F1465" s="11" t="s">
        <v>38</v>
      </c>
      <c r="G1465" s="1" t="s">
        <v>53</v>
      </c>
      <c r="H1465" s="11" t="s">
        <v>34</v>
      </c>
      <c r="I1465" s="1" t="s">
        <v>47</v>
      </c>
      <c r="J1465" s="1">
        <v>227</v>
      </c>
      <c r="K1465" s="1">
        <v>0</v>
      </c>
      <c r="L1465" s="1" t="s">
        <v>30</v>
      </c>
      <c r="M1465" s="1" t="s">
        <v>43</v>
      </c>
      <c r="N1465" s="1" t="s">
        <v>27</v>
      </c>
      <c r="O1465" s="1" t="s">
        <v>37</v>
      </c>
      <c r="P1465" s="6">
        <v>45170</v>
      </c>
      <c r="Q1465" s="10">
        <v>0.38124999999999998</v>
      </c>
    </row>
    <row r="1466" spans="1:17" x14ac:dyDescent="0.35">
      <c r="A1466" s="1">
        <v>2465</v>
      </c>
      <c r="B1466" s="1" t="s">
        <v>351</v>
      </c>
      <c r="C1466" s="1" t="s">
        <v>167</v>
      </c>
      <c r="D1466" s="6">
        <v>45170</v>
      </c>
      <c r="E1466" s="9">
        <v>0.19027777777777777</v>
      </c>
      <c r="F1466" s="11" t="s">
        <v>38</v>
      </c>
      <c r="G1466" s="1" t="s">
        <v>70</v>
      </c>
      <c r="H1466" s="11" t="s">
        <v>23</v>
      </c>
      <c r="I1466" s="1" t="s">
        <v>24</v>
      </c>
      <c r="J1466" s="1">
        <v>152</v>
      </c>
      <c r="K1466" s="1">
        <v>23</v>
      </c>
      <c r="L1466" s="1" t="s">
        <v>18</v>
      </c>
      <c r="M1466" s="1" t="s">
        <v>26</v>
      </c>
      <c r="N1466" s="1" t="s">
        <v>20</v>
      </c>
      <c r="O1466" s="1" t="s">
        <v>41</v>
      </c>
      <c r="P1466" s="6">
        <v>45170</v>
      </c>
      <c r="Q1466" s="10">
        <v>0.36736111111111114</v>
      </c>
    </row>
    <row r="1467" spans="1:17" x14ac:dyDescent="0.35">
      <c r="A1467" s="1">
        <v>2466</v>
      </c>
      <c r="B1467" s="1" t="s">
        <v>1430</v>
      </c>
      <c r="C1467" s="1" t="s">
        <v>156</v>
      </c>
      <c r="D1467" s="6">
        <v>45170</v>
      </c>
      <c r="E1467" s="9">
        <v>0.15763888888888888</v>
      </c>
      <c r="F1467" s="11" t="s">
        <v>14</v>
      </c>
      <c r="G1467" s="1" t="s">
        <v>72</v>
      </c>
      <c r="H1467" s="11" t="s">
        <v>34</v>
      </c>
      <c r="I1467" s="1" t="s">
        <v>35</v>
      </c>
      <c r="J1467" s="1">
        <v>170</v>
      </c>
      <c r="K1467" s="1">
        <v>21</v>
      </c>
      <c r="L1467" s="1" t="s">
        <v>18</v>
      </c>
      <c r="M1467" s="1" t="s">
        <v>43</v>
      </c>
      <c r="N1467" s="1" t="s">
        <v>27</v>
      </c>
      <c r="O1467" s="1" t="s">
        <v>21</v>
      </c>
      <c r="P1467" s="6">
        <v>45170</v>
      </c>
      <c r="Q1467" s="10">
        <v>0.19583333333333333</v>
      </c>
    </row>
    <row r="1468" spans="1:17" x14ac:dyDescent="0.35">
      <c r="A1468" s="1">
        <v>2467</v>
      </c>
      <c r="B1468" s="1" t="s">
        <v>1431</v>
      </c>
      <c r="C1468" s="1" t="s">
        <v>150</v>
      </c>
      <c r="D1468" s="6">
        <v>45172</v>
      </c>
      <c r="E1468" s="9">
        <v>0.05</v>
      </c>
      <c r="F1468" s="11" t="s">
        <v>14</v>
      </c>
      <c r="G1468" s="1" t="s">
        <v>123</v>
      </c>
      <c r="H1468" s="11" t="s">
        <v>16</v>
      </c>
      <c r="I1468" s="1" t="s">
        <v>35</v>
      </c>
      <c r="J1468" s="1">
        <v>162</v>
      </c>
      <c r="K1468" s="1">
        <v>16</v>
      </c>
      <c r="L1468" s="1" t="s">
        <v>30</v>
      </c>
      <c r="M1468" s="1" t="s">
        <v>19</v>
      </c>
      <c r="N1468" s="1" t="s">
        <v>20</v>
      </c>
      <c r="O1468" s="1" t="s">
        <v>21</v>
      </c>
      <c r="P1468" s="6">
        <v>45170</v>
      </c>
      <c r="Q1468" s="10">
        <v>0.16388888888888889</v>
      </c>
    </row>
    <row r="1469" spans="1:17" x14ac:dyDescent="0.35">
      <c r="A1469" s="1">
        <v>2468</v>
      </c>
      <c r="B1469" s="1" t="s">
        <v>1432</v>
      </c>
      <c r="C1469" s="1" t="s">
        <v>159</v>
      </c>
      <c r="D1469" s="6">
        <v>45171</v>
      </c>
      <c r="E1469" s="9">
        <v>8.4027777777777785E-2</v>
      </c>
      <c r="F1469" s="11" t="s">
        <v>38</v>
      </c>
      <c r="G1469" s="1" t="s">
        <v>39</v>
      </c>
      <c r="H1469" s="11" t="s">
        <v>34</v>
      </c>
      <c r="I1469" s="1" t="s">
        <v>35</v>
      </c>
      <c r="J1469" s="1">
        <v>144</v>
      </c>
      <c r="K1469" s="1">
        <v>0</v>
      </c>
      <c r="L1469" s="1" t="s">
        <v>30</v>
      </c>
      <c r="M1469" s="1" t="s">
        <v>19</v>
      </c>
      <c r="N1469" s="1" t="s">
        <v>20</v>
      </c>
      <c r="O1469" s="1" t="s">
        <v>41</v>
      </c>
      <c r="P1469" s="6">
        <v>45170</v>
      </c>
      <c r="Q1469" s="10">
        <v>0.35555555555555557</v>
      </c>
    </row>
    <row r="1470" spans="1:17" x14ac:dyDescent="0.35">
      <c r="A1470" s="1">
        <v>2469</v>
      </c>
      <c r="B1470" s="1" t="s">
        <v>675</v>
      </c>
      <c r="C1470" s="1" t="s">
        <v>167</v>
      </c>
      <c r="D1470" s="6">
        <v>45173</v>
      </c>
      <c r="E1470" s="9">
        <v>0.4</v>
      </c>
      <c r="F1470" s="11" t="s">
        <v>38</v>
      </c>
      <c r="G1470" s="1" t="s">
        <v>83</v>
      </c>
      <c r="H1470" s="11" t="s">
        <v>16</v>
      </c>
      <c r="I1470" s="1" t="s">
        <v>24</v>
      </c>
      <c r="J1470" s="1">
        <v>130</v>
      </c>
      <c r="K1470" s="1">
        <v>24</v>
      </c>
      <c r="L1470" s="1" t="s">
        <v>18</v>
      </c>
      <c r="M1470" s="1" t="s">
        <v>26</v>
      </c>
      <c r="N1470" s="1" t="s">
        <v>27</v>
      </c>
      <c r="O1470" s="1" t="s">
        <v>41</v>
      </c>
      <c r="P1470" s="6">
        <v>45170</v>
      </c>
      <c r="Q1470" s="10">
        <v>0.4777777777777778</v>
      </c>
    </row>
    <row r="1471" spans="1:17" x14ac:dyDescent="0.35">
      <c r="A1471" s="1">
        <v>2470</v>
      </c>
      <c r="B1471" s="1" t="s">
        <v>748</v>
      </c>
      <c r="C1471" s="1" t="s">
        <v>154</v>
      </c>
      <c r="D1471" s="6">
        <v>45173</v>
      </c>
      <c r="E1471" s="9">
        <v>0.375</v>
      </c>
      <c r="F1471" s="11" t="s">
        <v>38</v>
      </c>
      <c r="G1471" s="1" t="s">
        <v>55</v>
      </c>
      <c r="H1471" s="11" t="s">
        <v>34</v>
      </c>
      <c r="I1471" s="1" t="s">
        <v>17</v>
      </c>
      <c r="J1471" s="1">
        <v>128</v>
      </c>
      <c r="K1471" s="1">
        <v>2</v>
      </c>
      <c r="L1471" s="1" t="s">
        <v>30</v>
      </c>
      <c r="M1471" s="1" t="s">
        <v>19</v>
      </c>
      <c r="N1471" s="1" t="s">
        <v>27</v>
      </c>
      <c r="O1471" s="1" t="s">
        <v>41</v>
      </c>
      <c r="P1471" s="6">
        <v>45170</v>
      </c>
      <c r="Q1471" s="10">
        <v>0.48472222222222222</v>
      </c>
    </row>
    <row r="1472" spans="1:17" x14ac:dyDescent="0.35">
      <c r="A1472" s="1">
        <v>2471</v>
      </c>
      <c r="B1472" s="1" t="s">
        <v>1433</v>
      </c>
      <c r="C1472" s="1" t="s">
        <v>159</v>
      </c>
      <c r="D1472" s="6">
        <v>45177</v>
      </c>
      <c r="E1472" s="9">
        <v>0.17222222222222222</v>
      </c>
      <c r="F1472" s="11" t="s">
        <v>38</v>
      </c>
      <c r="G1472" s="1" t="s">
        <v>78</v>
      </c>
      <c r="H1472" s="11" t="s">
        <v>34</v>
      </c>
      <c r="I1472" s="1" t="s">
        <v>35</v>
      </c>
      <c r="J1472" s="1">
        <v>75</v>
      </c>
      <c r="K1472" s="1">
        <v>15</v>
      </c>
      <c r="L1472" s="1" t="s">
        <v>25</v>
      </c>
      <c r="M1472" s="1" t="s">
        <v>26</v>
      </c>
      <c r="N1472" s="1" t="s">
        <v>20</v>
      </c>
      <c r="O1472" s="1" t="s">
        <v>21</v>
      </c>
      <c r="P1472" s="6">
        <v>45170</v>
      </c>
      <c r="Q1472" s="10">
        <v>0.15416666666666667</v>
      </c>
    </row>
    <row r="1473" spans="1:17" x14ac:dyDescent="0.35">
      <c r="A1473" s="1">
        <v>2472</v>
      </c>
      <c r="B1473" s="1" t="s">
        <v>1434</v>
      </c>
      <c r="C1473" s="1" t="s">
        <v>150</v>
      </c>
      <c r="D1473" s="6">
        <v>45175</v>
      </c>
      <c r="E1473" s="9">
        <v>0.50555555555555554</v>
      </c>
      <c r="F1473" s="11" t="s">
        <v>14</v>
      </c>
      <c r="G1473" s="1" t="s">
        <v>81</v>
      </c>
      <c r="H1473" s="11" t="s">
        <v>16</v>
      </c>
      <c r="I1473" s="1" t="s">
        <v>24</v>
      </c>
      <c r="J1473" s="1">
        <v>169</v>
      </c>
      <c r="K1473" s="1">
        <v>26</v>
      </c>
      <c r="L1473" s="1" t="s">
        <v>18</v>
      </c>
      <c r="M1473" s="1" t="s">
        <v>32</v>
      </c>
      <c r="N1473" s="1" t="s">
        <v>20</v>
      </c>
      <c r="O1473" s="1" t="s">
        <v>37</v>
      </c>
      <c r="P1473" s="6">
        <v>45170</v>
      </c>
      <c r="Q1473" s="10">
        <v>0.17152777777777778</v>
      </c>
    </row>
    <row r="1474" spans="1:17" x14ac:dyDescent="0.35">
      <c r="A1474" s="1">
        <v>2473</v>
      </c>
      <c r="B1474" s="1" t="s">
        <v>1435</v>
      </c>
      <c r="C1474" s="1" t="s">
        <v>156</v>
      </c>
      <c r="D1474" s="6">
        <v>45173</v>
      </c>
      <c r="E1474" s="9">
        <v>4.6527777777777779E-2</v>
      </c>
      <c r="F1474" s="11" t="s">
        <v>38</v>
      </c>
      <c r="G1474" s="1" t="s">
        <v>123</v>
      </c>
      <c r="H1474" s="11" t="s">
        <v>16</v>
      </c>
      <c r="I1474" s="1" t="s">
        <v>47</v>
      </c>
      <c r="J1474" s="1">
        <v>228</v>
      </c>
      <c r="K1474" s="1">
        <v>19</v>
      </c>
      <c r="L1474" s="1" t="s">
        <v>25</v>
      </c>
      <c r="M1474" s="1" t="s">
        <v>26</v>
      </c>
      <c r="N1474" s="1" t="s">
        <v>27</v>
      </c>
      <c r="O1474" s="1" t="s">
        <v>21</v>
      </c>
      <c r="P1474" s="6">
        <v>45170</v>
      </c>
      <c r="Q1474" s="10">
        <v>8.1250000000000003E-2</v>
      </c>
    </row>
    <row r="1475" spans="1:17" x14ac:dyDescent="0.35">
      <c r="A1475" s="1">
        <v>2474</v>
      </c>
      <c r="B1475" s="1" t="s">
        <v>1436</v>
      </c>
      <c r="C1475" s="1" t="s">
        <v>150</v>
      </c>
      <c r="D1475" s="6">
        <v>45170</v>
      </c>
      <c r="E1475" s="9">
        <v>8.4722222222222227E-2</v>
      </c>
      <c r="F1475" s="11" t="s">
        <v>14</v>
      </c>
      <c r="G1475" s="1" t="s">
        <v>44</v>
      </c>
      <c r="H1475" s="11" t="s">
        <v>34</v>
      </c>
      <c r="I1475" s="1" t="s">
        <v>17</v>
      </c>
      <c r="J1475" s="1">
        <v>106</v>
      </c>
      <c r="K1475" s="1">
        <v>10</v>
      </c>
      <c r="L1475" s="1" t="s">
        <v>25</v>
      </c>
      <c r="M1475" s="1" t="s">
        <v>40</v>
      </c>
      <c r="N1475" s="1" t="s">
        <v>36</v>
      </c>
      <c r="O1475" s="1" t="s">
        <v>21</v>
      </c>
      <c r="P1475" s="6">
        <v>45170</v>
      </c>
      <c r="Q1475" s="10">
        <v>9.8611111111111108E-2</v>
      </c>
    </row>
    <row r="1476" spans="1:17" x14ac:dyDescent="0.35">
      <c r="A1476" s="1">
        <v>2475</v>
      </c>
      <c r="B1476" s="1" t="s">
        <v>779</v>
      </c>
      <c r="C1476" s="1" t="s">
        <v>150</v>
      </c>
      <c r="D1476" s="6">
        <v>45171</v>
      </c>
      <c r="E1476" s="9">
        <v>0.18055555555555555</v>
      </c>
      <c r="F1476" s="11" t="s">
        <v>14</v>
      </c>
      <c r="G1476" s="1" t="s">
        <v>45</v>
      </c>
      <c r="H1476" s="11" t="s">
        <v>34</v>
      </c>
      <c r="I1476" s="1" t="s">
        <v>17</v>
      </c>
      <c r="J1476" s="1">
        <v>216</v>
      </c>
      <c r="K1476" s="1">
        <v>24</v>
      </c>
      <c r="L1476" s="1" t="s">
        <v>30</v>
      </c>
      <c r="M1476" s="1" t="s">
        <v>19</v>
      </c>
      <c r="N1476" s="1" t="s">
        <v>36</v>
      </c>
      <c r="O1476" s="1" t="s">
        <v>41</v>
      </c>
      <c r="P1476" s="6">
        <v>45170</v>
      </c>
      <c r="Q1476" s="10">
        <v>0.36805555555555558</v>
      </c>
    </row>
    <row r="1477" spans="1:17" x14ac:dyDescent="0.35">
      <c r="A1477" s="1">
        <v>2476</v>
      </c>
      <c r="B1477" s="1" t="s">
        <v>1437</v>
      </c>
      <c r="C1477" s="1" t="s">
        <v>156</v>
      </c>
      <c r="D1477" s="6">
        <v>45171</v>
      </c>
      <c r="E1477" s="9">
        <v>0.19791666666666666</v>
      </c>
      <c r="F1477" s="11" t="s">
        <v>38</v>
      </c>
      <c r="G1477" s="1" t="s">
        <v>58</v>
      </c>
      <c r="H1477" s="11" t="s">
        <v>16</v>
      </c>
      <c r="I1477" s="1" t="s">
        <v>47</v>
      </c>
      <c r="J1477" s="1">
        <v>197</v>
      </c>
      <c r="K1477" s="1">
        <v>15</v>
      </c>
      <c r="L1477" s="1" t="s">
        <v>30</v>
      </c>
      <c r="M1477" s="1" t="s">
        <v>19</v>
      </c>
      <c r="N1477" s="1" t="s">
        <v>27</v>
      </c>
      <c r="O1477" s="1" t="s">
        <v>41</v>
      </c>
      <c r="P1477" s="6">
        <v>45170</v>
      </c>
      <c r="Q1477" s="10">
        <v>0.35416666666666669</v>
      </c>
    </row>
    <row r="1478" spans="1:17" x14ac:dyDescent="0.35">
      <c r="A1478" s="1">
        <v>2477</v>
      </c>
      <c r="B1478" s="1" t="s">
        <v>1438</v>
      </c>
      <c r="C1478" s="1" t="s">
        <v>167</v>
      </c>
      <c r="D1478" s="6">
        <v>45175</v>
      </c>
      <c r="E1478" s="9">
        <v>0.34583333333333333</v>
      </c>
      <c r="F1478" s="11" t="s">
        <v>38</v>
      </c>
      <c r="G1478" s="1" t="s">
        <v>67</v>
      </c>
      <c r="H1478" s="11" t="s">
        <v>23</v>
      </c>
      <c r="I1478" s="1" t="s">
        <v>47</v>
      </c>
      <c r="J1478" s="1">
        <v>235</v>
      </c>
      <c r="K1478" s="1">
        <v>13</v>
      </c>
      <c r="L1478" s="1" t="s">
        <v>30</v>
      </c>
      <c r="M1478" s="1" t="s">
        <v>43</v>
      </c>
      <c r="N1478" s="1" t="s">
        <v>36</v>
      </c>
      <c r="O1478" s="1" t="s">
        <v>41</v>
      </c>
      <c r="P1478" s="6">
        <v>45170</v>
      </c>
      <c r="Q1478" s="10">
        <v>0.45555555555555555</v>
      </c>
    </row>
    <row r="1479" spans="1:17" x14ac:dyDescent="0.35">
      <c r="A1479" s="1">
        <v>2478</v>
      </c>
      <c r="B1479" s="1" t="s">
        <v>1439</v>
      </c>
      <c r="C1479" s="1" t="s">
        <v>150</v>
      </c>
      <c r="D1479" s="6">
        <v>45172</v>
      </c>
      <c r="E1479" s="9">
        <v>0.37222222222222223</v>
      </c>
      <c r="F1479" s="11" t="s">
        <v>14</v>
      </c>
      <c r="G1479" s="1" t="s">
        <v>82</v>
      </c>
      <c r="H1479" s="11" t="s">
        <v>34</v>
      </c>
      <c r="I1479" s="1" t="s">
        <v>24</v>
      </c>
      <c r="J1479" s="1">
        <v>158</v>
      </c>
      <c r="K1479" s="1">
        <v>23</v>
      </c>
      <c r="L1479" s="1" t="s">
        <v>30</v>
      </c>
      <c r="M1479" s="1" t="s">
        <v>40</v>
      </c>
      <c r="N1479" s="1" t="s">
        <v>27</v>
      </c>
      <c r="O1479" s="1" t="s">
        <v>37</v>
      </c>
      <c r="P1479" s="6">
        <v>45170</v>
      </c>
      <c r="Q1479" s="10">
        <v>6.1805555555555558E-2</v>
      </c>
    </row>
    <row r="1480" spans="1:17" x14ac:dyDescent="0.35">
      <c r="A1480" s="1">
        <v>2479</v>
      </c>
      <c r="B1480" s="1" t="s">
        <v>1440</v>
      </c>
      <c r="C1480" s="1" t="s">
        <v>150</v>
      </c>
      <c r="D1480" s="6">
        <v>45177</v>
      </c>
      <c r="E1480" s="9">
        <v>0.50902777777777775</v>
      </c>
      <c r="F1480" s="11" t="s">
        <v>14</v>
      </c>
      <c r="G1480" s="1" t="s">
        <v>131</v>
      </c>
      <c r="H1480" s="11" t="s">
        <v>34</v>
      </c>
      <c r="I1480" s="1" t="s">
        <v>17</v>
      </c>
      <c r="J1480" s="1">
        <v>129</v>
      </c>
      <c r="K1480" s="1">
        <v>6</v>
      </c>
      <c r="L1480" s="1" t="s">
        <v>30</v>
      </c>
      <c r="M1480" s="1" t="s">
        <v>19</v>
      </c>
      <c r="N1480" s="1" t="s">
        <v>36</v>
      </c>
      <c r="O1480" s="1" t="s">
        <v>37</v>
      </c>
      <c r="P1480" s="6">
        <v>45170</v>
      </c>
      <c r="Q1480" s="10">
        <v>0.36875000000000002</v>
      </c>
    </row>
    <row r="1481" spans="1:17" x14ac:dyDescent="0.35">
      <c r="A1481" s="1">
        <v>2480</v>
      </c>
      <c r="B1481" s="1" t="s">
        <v>708</v>
      </c>
      <c r="C1481" s="1" t="s">
        <v>167</v>
      </c>
      <c r="D1481" s="6">
        <v>45171</v>
      </c>
      <c r="E1481" s="9">
        <v>0.47569444444444442</v>
      </c>
      <c r="F1481" s="11" t="s">
        <v>14</v>
      </c>
      <c r="G1481" s="1" t="s">
        <v>56</v>
      </c>
      <c r="H1481" s="11" t="s">
        <v>23</v>
      </c>
      <c r="I1481" s="1" t="s">
        <v>24</v>
      </c>
      <c r="J1481" s="1">
        <v>155</v>
      </c>
      <c r="K1481" s="1">
        <v>9</v>
      </c>
      <c r="L1481" s="1" t="s">
        <v>30</v>
      </c>
      <c r="M1481" s="1" t="s">
        <v>19</v>
      </c>
      <c r="N1481" s="1" t="s">
        <v>36</v>
      </c>
      <c r="O1481" s="1" t="s">
        <v>21</v>
      </c>
      <c r="P1481" s="6">
        <v>45170</v>
      </c>
      <c r="Q1481" s="10">
        <v>0.3611111111111111</v>
      </c>
    </row>
    <row r="1482" spans="1:17" x14ac:dyDescent="0.35">
      <c r="A1482" s="1">
        <v>2481</v>
      </c>
      <c r="B1482" s="1" t="s">
        <v>1441</v>
      </c>
      <c r="C1482" s="1" t="s">
        <v>156</v>
      </c>
      <c r="D1482" s="6">
        <v>45177</v>
      </c>
      <c r="E1482" s="9">
        <v>8.2638888888888887E-2</v>
      </c>
      <c r="F1482" s="11" t="s">
        <v>38</v>
      </c>
      <c r="G1482" s="1" t="s">
        <v>57</v>
      </c>
      <c r="H1482" s="11" t="s">
        <v>23</v>
      </c>
      <c r="I1482" s="1" t="s">
        <v>47</v>
      </c>
      <c r="J1482" s="1">
        <v>224</v>
      </c>
      <c r="K1482" s="1">
        <v>14</v>
      </c>
      <c r="L1482" s="1" t="s">
        <v>18</v>
      </c>
      <c r="M1482" s="1" t="s">
        <v>40</v>
      </c>
      <c r="N1482" s="1" t="s">
        <v>20</v>
      </c>
      <c r="O1482" s="1" t="s">
        <v>41</v>
      </c>
      <c r="P1482" s="6">
        <v>45170</v>
      </c>
      <c r="Q1482" s="10">
        <v>0.37013888888888891</v>
      </c>
    </row>
    <row r="1483" spans="1:17" x14ac:dyDescent="0.35">
      <c r="A1483" s="1">
        <v>2482</v>
      </c>
      <c r="B1483" s="1" t="s">
        <v>1442</v>
      </c>
      <c r="C1483" s="1" t="s">
        <v>167</v>
      </c>
      <c r="D1483" s="6">
        <v>45176</v>
      </c>
      <c r="E1483" s="9">
        <v>0.47499999999999998</v>
      </c>
      <c r="F1483" s="11" t="s">
        <v>14</v>
      </c>
      <c r="G1483" s="1" t="s">
        <v>67</v>
      </c>
      <c r="H1483" s="11" t="s">
        <v>34</v>
      </c>
      <c r="I1483" s="1" t="s">
        <v>17</v>
      </c>
      <c r="J1483" s="1">
        <v>176</v>
      </c>
      <c r="K1483" s="1">
        <v>12</v>
      </c>
      <c r="L1483" s="1" t="s">
        <v>30</v>
      </c>
      <c r="M1483" s="1" t="s">
        <v>26</v>
      </c>
      <c r="N1483" s="1" t="s">
        <v>36</v>
      </c>
      <c r="O1483" s="1" t="s">
        <v>37</v>
      </c>
      <c r="P1483" s="6">
        <v>45170</v>
      </c>
      <c r="Q1483" s="10">
        <v>0.18402777777777779</v>
      </c>
    </row>
    <row r="1484" spans="1:17" x14ac:dyDescent="0.35">
      <c r="A1484" s="1">
        <v>2483</v>
      </c>
      <c r="B1484" s="1" t="s">
        <v>1443</v>
      </c>
      <c r="C1484" s="1" t="s">
        <v>150</v>
      </c>
      <c r="D1484" s="6">
        <v>45177</v>
      </c>
      <c r="E1484" s="9">
        <v>0.45694444444444443</v>
      </c>
      <c r="F1484" s="11" t="s">
        <v>38</v>
      </c>
      <c r="G1484" s="1" t="s">
        <v>49</v>
      </c>
      <c r="H1484" s="11" t="s">
        <v>34</v>
      </c>
      <c r="I1484" s="1" t="s">
        <v>29</v>
      </c>
      <c r="J1484" s="1">
        <v>122</v>
      </c>
      <c r="K1484" s="1">
        <v>7</v>
      </c>
      <c r="L1484" s="1" t="s">
        <v>30</v>
      </c>
      <c r="M1484" s="1" t="s">
        <v>43</v>
      </c>
      <c r="N1484" s="1" t="s">
        <v>27</v>
      </c>
      <c r="O1484" s="1" t="s">
        <v>41</v>
      </c>
      <c r="P1484" s="6">
        <v>45170</v>
      </c>
      <c r="Q1484" s="10">
        <v>0.4826388888888889</v>
      </c>
    </row>
    <row r="1485" spans="1:17" x14ac:dyDescent="0.35">
      <c r="A1485" s="1">
        <v>2484</v>
      </c>
      <c r="B1485" s="1" t="s">
        <v>1444</v>
      </c>
      <c r="C1485" s="1" t="s">
        <v>159</v>
      </c>
      <c r="D1485" s="6">
        <v>45175</v>
      </c>
      <c r="E1485" s="9">
        <v>0.3840277777777778</v>
      </c>
      <c r="F1485" s="11" t="s">
        <v>14</v>
      </c>
      <c r="G1485" s="1" t="s">
        <v>67</v>
      </c>
      <c r="H1485" s="11" t="s">
        <v>16</v>
      </c>
      <c r="I1485" s="1" t="s">
        <v>29</v>
      </c>
      <c r="J1485" s="1">
        <v>115</v>
      </c>
      <c r="K1485" s="1">
        <v>1</v>
      </c>
      <c r="L1485" s="1" t="s">
        <v>25</v>
      </c>
      <c r="M1485" s="1" t="s">
        <v>32</v>
      </c>
      <c r="N1485" s="1" t="s">
        <v>20</v>
      </c>
      <c r="O1485" s="1" t="s">
        <v>37</v>
      </c>
      <c r="P1485" s="6">
        <v>45170</v>
      </c>
      <c r="Q1485" s="10">
        <v>0.42083333333333334</v>
      </c>
    </row>
    <row r="1486" spans="1:17" x14ac:dyDescent="0.35">
      <c r="A1486" s="1">
        <v>2485</v>
      </c>
      <c r="B1486" s="1" t="s">
        <v>1445</v>
      </c>
      <c r="C1486" s="1" t="s">
        <v>154</v>
      </c>
      <c r="D1486" s="6">
        <v>45176</v>
      </c>
      <c r="E1486" s="9">
        <v>0.1986111111111111</v>
      </c>
      <c r="F1486" s="11" t="s">
        <v>38</v>
      </c>
      <c r="G1486" s="1" t="s">
        <v>121</v>
      </c>
      <c r="H1486" s="11" t="s">
        <v>23</v>
      </c>
      <c r="I1486" s="1" t="s">
        <v>47</v>
      </c>
      <c r="J1486" s="1">
        <v>222</v>
      </c>
      <c r="K1486" s="1">
        <v>4</v>
      </c>
      <c r="L1486" s="1" t="s">
        <v>18</v>
      </c>
      <c r="M1486" s="1" t="s">
        <v>40</v>
      </c>
      <c r="N1486" s="1" t="s">
        <v>20</v>
      </c>
      <c r="O1486" s="1" t="s">
        <v>41</v>
      </c>
      <c r="P1486" s="6">
        <v>45170</v>
      </c>
      <c r="Q1486" s="10">
        <v>0.16250000000000001</v>
      </c>
    </row>
    <row r="1487" spans="1:17" x14ac:dyDescent="0.35">
      <c r="A1487" s="1">
        <v>2486</v>
      </c>
      <c r="B1487" s="1" t="s">
        <v>1446</v>
      </c>
      <c r="C1487" s="1" t="s">
        <v>150</v>
      </c>
      <c r="D1487" s="6">
        <v>45175</v>
      </c>
      <c r="E1487" s="9">
        <v>0.46736111111111112</v>
      </c>
      <c r="F1487" s="11" t="s">
        <v>38</v>
      </c>
      <c r="G1487" s="1" t="s">
        <v>112</v>
      </c>
      <c r="H1487" s="11" t="s">
        <v>23</v>
      </c>
      <c r="I1487" s="1" t="s">
        <v>24</v>
      </c>
      <c r="J1487" s="1">
        <v>159</v>
      </c>
      <c r="K1487" s="1">
        <v>6</v>
      </c>
      <c r="L1487" s="1" t="s">
        <v>30</v>
      </c>
      <c r="M1487" s="1" t="s">
        <v>32</v>
      </c>
      <c r="N1487" s="1" t="s">
        <v>20</v>
      </c>
      <c r="O1487" s="1" t="s">
        <v>21</v>
      </c>
      <c r="P1487" s="6">
        <v>45170</v>
      </c>
      <c r="Q1487" s="10">
        <v>0.50416666666666665</v>
      </c>
    </row>
    <row r="1488" spans="1:17" x14ac:dyDescent="0.35">
      <c r="A1488" s="1">
        <v>2487</v>
      </c>
      <c r="B1488" s="1" t="s">
        <v>1447</v>
      </c>
      <c r="C1488" s="1" t="s">
        <v>154</v>
      </c>
      <c r="D1488" s="6">
        <v>45170</v>
      </c>
      <c r="E1488" s="9">
        <v>0.49375000000000002</v>
      </c>
      <c r="F1488" s="11" t="s">
        <v>14</v>
      </c>
      <c r="G1488" s="1" t="s">
        <v>97</v>
      </c>
      <c r="H1488" s="11" t="s">
        <v>16</v>
      </c>
      <c r="I1488" s="1" t="s">
        <v>47</v>
      </c>
      <c r="J1488" s="1">
        <v>211</v>
      </c>
      <c r="K1488" s="1">
        <v>26</v>
      </c>
      <c r="L1488" s="1" t="s">
        <v>25</v>
      </c>
      <c r="M1488" s="1" t="s">
        <v>32</v>
      </c>
      <c r="N1488" s="1" t="s">
        <v>27</v>
      </c>
      <c r="O1488" s="1" t="s">
        <v>41</v>
      </c>
      <c r="P1488" s="6">
        <v>45170</v>
      </c>
      <c r="Q1488" s="10">
        <v>0.18958333333333333</v>
      </c>
    </row>
    <row r="1489" spans="1:17" x14ac:dyDescent="0.35">
      <c r="A1489" s="1">
        <v>2488</v>
      </c>
      <c r="B1489" s="1" t="s">
        <v>1448</v>
      </c>
      <c r="C1489" s="1" t="s">
        <v>156</v>
      </c>
      <c r="D1489" s="6">
        <v>45175</v>
      </c>
      <c r="E1489" s="9">
        <v>0.3611111111111111</v>
      </c>
      <c r="F1489" s="11" t="s">
        <v>38</v>
      </c>
      <c r="G1489" s="1" t="s">
        <v>117</v>
      </c>
      <c r="H1489" s="11" t="s">
        <v>23</v>
      </c>
      <c r="I1489" s="1" t="s">
        <v>17</v>
      </c>
      <c r="J1489" s="1">
        <v>172</v>
      </c>
      <c r="K1489" s="1">
        <v>11</v>
      </c>
      <c r="L1489" s="1" t="s">
        <v>18</v>
      </c>
      <c r="M1489" s="1" t="s">
        <v>32</v>
      </c>
      <c r="N1489" s="1" t="s">
        <v>27</v>
      </c>
      <c r="O1489" s="1" t="s">
        <v>21</v>
      </c>
      <c r="P1489" s="6">
        <v>45170</v>
      </c>
      <c r="Q1489" s="10">
        <v>5.347222222222222E-2</v>
      </c>
    </row>
    <row r="1490" spans="1:17" x14ac:dyDescent="0.35">
      <c r="A1490" s="1">
        <v>2489</v>
      </c>
      <c r="B1490" s="1" t="s">
        <v>450</v>
      </c>
      <c r="C1490" s="1" t="s">
        <v>154</v>
      </c>
      <c r="D1490" s="6">
        <v>45176</v>
      </c>
      <c r="E1490" s="9">
        <v>0.18055555555555555</v>
      </c>
      <c r="F1490" s="11" t="s">
        <v>14</v>
      </c>
      <c r="G1490" s="1" t="s">
        <v>39</v>
      </c>
      <c r="H1490" s="11" t="s">
        <v>23</v>
      </c>
      <c r="I1490" s="1" t="s">
        <v>35</v>
      </c>
      <c r="J1490" s="1">
        <v>92</v>
      </c>
      <c r="K1490" s="1">
        <v>29</v>
      </c>
      <c r="L1490" s="1" t="s">
        <v>25</v>
      </c>
      <c r="M1490" s="1" t="s">
        <v>19</v>
      </c>
      <c r="N1490" s="1" t="s">
        <v>36</v>
      </c>
      <c r="O1490" s="1" t="s">
        <v>37</v>
      </c>
      <c r="P1490" s="6">
        <v>45170</v>
      </c>
      <c r="Q1490" s="10">
        <v>0.38611111111111113</v>
      </c>
    </row>
    <row r="1491" spans="1:17" x14ac:dyDescent="0.35">
      <c r="A1491" s="1">
        <v>2490</v>
      </c>
      <c r="B1491" s="1" t="s">
        <v>1449</v>
      </c>
      <c r="C1491" s="1" t="s">
        <v>154</v>
      </c>
      <c r="D1491" s="6">
        <v>45174</v>
      </c>
      <c r="E1491" s="9">
        <v>0.39097222222222222</v>
      </c>
      <c r="F1491" s="11" t="s">
        <v>14</v>
      </c>
      <c r="G1491" s="1" t="s">
        <v>98</v>
      </c>
      <c r="H1491" s="11" t="s">
        <v>16</v>
      </c>
      <c r="I1491" s="1" t="s">
        <v>17</v>
      </c>
      <c r="J1491" s="1">
        <v>103</v>
      </c>
      <c r="K1491" s="1">
        <v>4</v>
      </c>
      <c r="L1491" s="1" t="s">
        <v>30</v>
      </c>
      <c r="M1491" s="1" t="s">
        <v>26</v>
      </c>
      <c r="N1491" s="1" t="s">
        <v>36</v>
      </c>
      <c r="O1491" s="1" t="s">
        <v>37</v>
      </c>
      <c r="P1491" s="6">
        <v>45170</v>
      </c>
      <c r="Q1491" s="10">
        <v>0.50277777777777777</v>
      </c>
    </row>
    <row r="1492" spans="1:17" x14ac:dyDescent="0.35">
      <c r="A1492" s="1">
        <v>2491</v>
      </c>
      <c r="B1492" s="1" t="s">
        <v>1450</v>
      </c>
      <c r="C1492" s="1" t="s">
        <v>156</v>
      </c>
      <c r="D1492" s="6">
        <v>45173</v>
      </c>
      <c r="E1492" s="9">
        <v>0.15416666666666667</v>
      </c>
      <c r="F1492" s="11" t="s">
        <v>14</v>
      </c>
      <c r="G1492" s="1" t="s">
        <v>78</v>
      </c>
      <c r="H1492" s="11" t="s">
        <v>34</v>
      </c>
      <c r="I1492" s="1" t="s">
        <v>17</v>
      </c>
      <c r="J1492" s="1">
        <v>119</v>
      </c>
      <c r="K1492" s="1">
        <v>17</v>
      </c>
      <c r="L1492" s="1" t="s">
        <v>25</v>
      </c>
      <c r="M1492" s="1" t="s">
        <v>26</v>
      </c>
      <c r="N1492" s="1" t="s">
        <v>27</v>
      </c>
      <c r="O1492" s="1" t="s">
        <v>21</v>
      </c>
      <c r="P1492" s="6">
        <v>45170</v>
      </c>
      <c r="Q1492" s="10">
        <v>0.38333333333333336</v>
      </c>
    </row>
    <row r="1493" spans="1:17" x14ac:dyDescent="0.35">
      <c r="A1493" s="1">
        <v>2492</v>
      </c>
      <c r="B1493" s="1" t="s">
        <v>1451</v>
      </c>
      <c r="C1493" s="1" t="s">
        <v>154</v>
      </c>
      <c r="D1493" s="6">
        <v>45175</v>
      </c>
      <c r="E1493" s="9">
        <v>0.40347222222222223</v>
      </c>
      <c r="F1493" s="11" t="s">
        <v>38</v>
      </c>
      <c r="G1493" s="1" t="s">
        <v>119</v>
      </c>
      <c r="H1493" s="11" t="s">
        <v>16</v>
      </c>
      <c r="I1493" s="1" t="s">
        <v>29</v>
      </c>
      <c r="J1493" s="1">
        <v>202</v>
      </c>
      <c r="K1493" s="1">
        <v>0</v>
      </c>
      <c r="L1493" s="1" t="s">
        <v>25</v>
      </c>
      <c r="M1493" s="1" t="s">
        <v>32</v>
      </c>
      <c r="N1493" s="1" t="s">
        <v>36</v>
      </c>
      <c r="O1493" s="1" t="s">
        <v>41</v>
      </c>
      <c r="P1493" s="6">
        <v>45170</v>
      </c>
      <c r="Q1493" s="10">
        <v>0.44930555555555557</v>
      </c>
    </row>
    <row r="1494" spans="1:17" x14ac:dyDescent="0.35">
      <c r="A1494" s="1">
        <v>2493</v>
      </c>
      <c r="B1494" s="1" t="s">
        <v>1452</v>
      </c>
      <c r="C1494" s="1" t="s">
        <v>159</v>
      </c>
      <c r="D1494" s="6">
        <v>45176</v>
      </c>
      <c r="E1494" s="9">
        <v>0.11944444444444445</v>
      </c>
      <c r="F1494" s="11" t="s">
        <v>38</v>
      </c>
      <c r="G1494" s="1" t="s">
        <v>100</v>
      </c>
      <c r="H1494" s="11" t="s">
        <v>34</v>
      </c>
      <c r="I1494" s="1" t="s">
        <v>35</v>
      </c>
      <c r="J1494" s="1">
        <v>104</v>
      </c>
      <c r="K1494" s="1">
        <v>2</v>
      </c>
      <c r="L1494" s="1" t="s">
        <v>25</v>
      </c>
      <c r="M1494" s="1" t="s">
        <v>43</v>
      </c>
      <c r="N1494" s="1" t="s">
        <v>36</v>
      </c>
      <c r="O1494" s="1" t="s">
        <v>21</v>
      </c>
      <c r="P1494" s="6">
        <v>45170</v>
      </c>
      <c r="Q1494" s="10">
        <v>0.47569444444444442</v>
      </c>
    </row>
    <row r="1495" spans="1:17" x14ac:dyDescent="0.35">
      <c r="A1495" s="1">
        <v>2494</v>
      </c>
      <c r="B1495" s="1" t="s">
        <v>177</v>
      </c>
      <c r="C1495" s="1" t="s">
        <v>159</v>
      </c>
      <c r="D1495" s="6">
        <v>45177</v>
      </c>
      <c r="E1495" s="9">
        <v>0.48402777777777778</v>
      </c>
      <c r="F1495" s="11" t="s">
        <v>14</v>
      </c>
      <c r="G1495" s="1" t="s">
        <v>127</v>
      </c>
      <c r="H1495" s="11" t="s">
        <v>23</v>
      </c>
      <c r="I1495" s="1" t="s">
        <v>24</v>
      </c>
      <c r="J1495" s="1">
        <v>71</v>
      </c>
      <c r="K1495" s="1">
        <v>3</v>
      </c>
      <c r="L1495" s="1" t="s">
        <v>18</v>
      </c>
      <c r="M1495" s="1" t="s">
        <v>43</v>
      </c>
      <c r="N1495" s="1" t="s">
        <v>36</v>
      </c>
      <c r="O1495" s="1" t="s">
        <v>41</v>
      </c>
      <c r="P1495" s="6">
        <v>45170</v>
      </c>
      <c r="Q1495" s="10">
        <v>0.53055555555555556</v>
      </c>
    </row>
    <row r="1496" spans="1:17" x14ac:dyDescent="0.35">
      <c r="A1496" s="1">
        <v>2495</v>
      </c>
      <c r="B1496" s="1" t="s">
        <v>585</v>
      </c>
      <c r="C1496" s="1" t="s">
        <v>154</v>
      </c>
      <c r="D1496" s="6">
        <v>45175</v>
      </c>
      <c r="E1496" s="9">
        <v>0.43194444444444446</v>
      </c>
      <c r="F1496" s="11" t="s">
        <v>14</v>
      </c>
      <c r="G1496" s="1" t="s">
        <v>80</v>
      </c>
      <c r="H1496" s="11" t="s">
        <v>16</v>
      </c>
      <c r="I1496" s="1" t="s">
        <v>29</v>
      </c>
      <c r="J1496" s="1">
        <v>226</v>
      </c>
      <c r="K1496" s="1">
        <v>8</v>
      </c>
      <c r="L1496" s="1" t="s">
        <v>25</v>
      </c>
      <c r="M1496" s="1" t="s">
        <v>43</v>
      </c>
      <c r="N1496" s="1" t="s">
        <v>27</v>
      </c>
      <c r="O1496" s="1" t="s">
        <v>21</v>
      </c>
      <c r="P1496" s="6">
        <v>45170</v>
      </c>
      <c r="Q1496" s="10">
        <v>0.15</v>
      </c>
    </row>
    <row r="1497" spans="1:17" x14ac:dyDescent="0.35">
      <c r="A1497" s="1">
        <v>2496</v>
      </c>
      <c r="B1497" s="1" t="s">
        <v>1453</v>
      </c>
      <c r="C1497" s="1" t="s">
        <v>154</v>
      </c>
      <c r="D1497" s="6">
        <v>45176</v>
      </c>
      <c r="E1497" s="9">
        <v>0.37916666666666665</v>
      </c>
      <c r="F1497" s="11" t="s">
        <v>38</v>
      </c>
      <c r="G1497" s="1" t="s">
        <v>88</v>
      </c>
      <c r="H1497" s="11" t="s">
        <v>23</v>
      </c>
      <c r="I1497" s="1" t="s">
        <v>17</v>
      </c>
      <c r="J1497" s="1">
        <v>213</v>
      </c>
      <c r="K1497" s="1">
        <v>18</v>
      </c>
      <c r="L1497" s="1" t="s">
        <v>25</v>
      </c>
      <c r="M1497" s="1" t="s">
        <v>19</v>
      </c>
      <c r="N1497" s="1" t="s">
        <v>36</v>
      </c>
      <c r="O1497" s="1" t="s">
        <v>37</v>
      </c>
      <c r="P1497" s="6">
        <v>45170</v>
      </c>
      <c r="Q1497" s="10">
        <v>0.13055555555555556</v>
      </c>
    </row>
    <row r="1498" spans="1:17" x14ac:dyDescent="0.35">
      <c r="A1498" s="1">
        <v>2497</v>
      </c>
      <c r="B1498" s="1" t="s">
        <v>1454</v>
      </c>
      <c r="C1498" s="1" t="s">
        <v>156</v>
      </c>
      <c r="D1498" s="6">
        <v>45176</v>
      </c>
      <c r="E1498" s="9">
        <v>0.51041666666666663</v>
      </c>
      <c r="F1498" s="11" t="s">
        <v>38</v>
      </c>
      <c r="G1498" s="1" t="s">
        <v>135</v>
      </c>
      <c r="H1498" s="11" t="s">
        <v>16</v>
      </c>
      <c r="I1498" s="1" t="s">
        <v>17</v>
      </c>
      <c r="J1498" s="1">
        <v>142</v>
      </c>
      <c r="K1498" s="1">
        <v>21</v>
      </c>
      <c r="L1498" s="1" t="s">
        <v>30</v>
      </c>
      <c r="M1498" s="1" t="s">
        <v>19</v>
      </c>
      <c r="N1498" s="1" t="s">
        <v>36</v>
      </c>
      <c r="O1498" s="1" t="s">
        <v>21</v>
      </c>
      <c r="P1498" s="6">
        <v>45170</v>
      </c>
      <c r="Q1498" s="10">
        <v>7.7083333333333337E-2</v>
      </c>
    </row>
    <row r="1499" spans="1:17" x14ac:dyDescent="0.35">
      <c r="A1499" s="1">
        <v>2498</v>
      </c>
      <c r="B1499" s="1" t="s">
        <v>1455</v>
      </c>
      <c r="C1499" s="1" t="s">
        <v>150</v>
      </c>
      <c r="D1499" s="6">
        <v>45172</v>
      </c>
      <c r="E1499" s="9">
        <v>0.36249999999999999</v>
      </c>
      <c r="F1499" s="11" t="s">
        <v>38</v>
      </c>
      <c r="G1499" s="1" t="s">
        <v>115</v>
      </c>
      <c r="H1499" s="11" t="s">
        <v>34</v>
      </c>
      <c r="I1499" s="1" t="s">
        <v>24</v>
      </c>
      <c r="J1499" s="1">
        <v>82</v>
      </c>
      <c r="K1499" s="1">
        <v>16</v>
      </c>
      <c r="L1499" s="1" t="s">
        <v>25</v>
      </c>
      <c r="M1499" s="1" t="s">
        <v>26</v>
      </c>
      <c r="N1499" s="1" t="s">
        <v>27</v>
      </c>
      <c r="O1499" s="1" t="s">
        <v>41</v>
      </c>
      <c r="P1499" s="6">
        <v>45170</v>
      </c>
      <c r="Q1499" s="10">
        <v>0.37222222222222223</v>
      </c>
    </row>
    <row r="1500" spans="1:17" x14ac:dyDescent="0.35">
      <c r="A1500" s="1">
        <v>2499</v>
      </c>
      <c r="B1500" s="1" t="s">
        <v>1456</v>
      </c>
      <c r="C1500" s="1" t="s">
        <v>150</v>
      </c>
      <c r="D1500" s="6">
        <v>45173</v>
      </c>
      <c r="E1500" s="9">
        <v>0.20694444444444443</v>
      </c>
      <c r="F1500" s="11" t="s">
        <v>38</v>
      </c>
      <c r="G1500" s="1" t="s">
        <v>103</v>
      </c>
      <c r="H1500" s="11" t="s">
        <v>23</v>
      </c>
      <c r="I1500" s="1" t="s">
        <v>47</v>
      </c>
      <c r="J1500" s="1">
        <v>141</v>
      </c>
      <c r="K1500" s="1">
        <v>7</v>
      </c>
      <c r="L1500" s="1" t="s">
        <v>30</v>
      </c>
      <c r="M1500" s="1" t="s">
        <v>19</v>
      </c>
      <c r="N1500" s="1" t="s">
        <v>27</v>
      </c>
      <c r="O1500" s="1" t="s">
        <v>41</v>
      </c>
      <c r="P1500" s="6">
        <v>45170</v>
      </c>
      <c r="Q1500" s="10">
        <v>0.15763888888888888</v>
      </c>
    </row>
    <row r="1501" spans="1:17" x14ac:dyDescent="0.35">
      <c r="A1501" s="1">
        <v>2500</v>
      </c>
      <c r="B1501" s="1" t="s">
        <v>1457</v>
      </c>
      <c r="C1501" s="1" t="s">
        <v>156</v>
      </c>
      <c r="D1501" s="6">
        <v>45172</v>
      </c>
      <c r="E1501" s="9">
        <v>0.14652777777777778</v>
      </c>
      <c r="F1501" s="11" t="s">
        <v>14</v>
      </c>
      <c r="G1501" s="1" t="s">
        <v>117</v>
      </c>
      <c r="H1501" s="11" t="s">
        <v>23</v>
      </c>
      <c r="I1501" s="1" t="s">
        <v>29</v>
      </c>
      <c r="J1501" s="1">
        <v>134</v>
      </c>
      <c r="K1501" s="1">
        <v>23</v>
      </c>
      <c r="L1501" s="1" t="s">
        <v>30</v>
      </c>
      <c r="M1501" s="1" t="s">
        <v>40</v>
      </c>
      <c r="N1501" s="1" t="s">
        <v>20</v>
      </c>
      <c r="O1501" s="1" t="s">
        <v>41</v>
      </c>
      <c r="P1501" s="6">
        <v>45170</v>
      </c>
      <c r="Q1501" s="10">
        <v>0.51388888888888884</v>
      </c>
    </row>
  </sheetData>
  <conditionalFormatting sqref="F1:F1048576">
    <cfRule type="containsText" dxfId="86" priority="8" operator="containsText" text="In Progress">
      <formula>NOT(ISERROR(SEARCH("In Progress",F1)))</formula>
    </cfRule>
    <cfRule type="containsText" dxfId="85" priority="10" operator="containsText" text="Completed">
      <formula>NOT(ISERROR(SEARCH("Completed",F1)))</formula>
    </cfRule>
  </conditionalFormatting>
  <conditionalFormatting sqref="J13">
    <cfRule type="containsText" dxfId="84" priority="9" operator="containsText" text="In Progress">
      <formula>NOT(ISERROR(SEARCH("In Progress",J13)))</formula>
    </cfRule>
  </conditionalFormatting>
  <conditionalFormatting sqref="K1:K1048576">
    <cfRule type="colorScale" priority="7">
      <colorScale>
        <cfvo type="num" val="5"/>
        <cfvo type="num" val="6"/>
        <color rgb="FF00B050"/>
        <color rgb="FFFF0000"/>
      </colorScale>
    </cfRule>
  </conditionalFormatting>
  <conditionalFormatting sqref="L1:L1048576">
    <cfRule type="containsText" dxfId="83" priority="4" operator="containsText" text="Negative">
      <formula>NOT(ISERROR(SEARCH("Negative",L1)))</formula>
    </cfRule>
    <cfRule type="containsText" dxfId="82" priority="5" operator="containsText" text="Neutral">
      <formula>NOT(ISERROR(SEARCH("Neutral",L1)))</formula>
    </cfRule>
    <cfRule type="containsText" dxfId="81" priority="6" operator="containsText" text="Positive">
      <formula>NOT(ISERROR(SEARCH("Positive",L1)))</formula>
    </cfRule>
  </conditionalFormatting>
  <conditionalFormatting sqref="O1:O1048576">
    <cfRule type="containsText" dxfId="80" priority="1" operator="containsText" text="Standard Rules">
      <formula>NOT(ISERROR(SEARCH("Standard Rules",O1)))</formula>
    </cfRule>
    <cfRule type="containsText" dxfId="79" priority="2" operator="containsText" text="Expedited Rules">
      <formula>NOT(ISERROR(SEARCH("Expedited Rules",O1)))</formula>
    </cfRule>
    <cfRule type="containsText" dxfId="78" priority="3" operator="containsText" text="Custom Rules">
      <formula>NOT(ISERROR(SEARCH("Custom Rules",O1)))</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53125" defaultRowHeight="15" customHeight="1" x14ac:dyDescent="0.35"/>
  <cols>
    <col min="1" max="1" width="16.36328125" customWidth="1"/>
    <col min="2" max="2" width="87.1796875" customWidth="1"/>
    <col min="3" max="26" width="8.6328125" customWidth="1"/>
  </cols>
  <sheetData>
    <row r="1" spans="1:2" ht="14.5" x14ac:dyDescent="0.35">
      <c r="A1" s="1" t="s">
        <v>138</v>
      </c>
      <c r="B1" s="1" t="s">
        <v>139</v>
      </c>
    </row>
    <row r="2" spans="1:2" ht="43.5" x14ac:dyDescent="0.35">
      <c r="A2" s="1" t="s">
        <v>140</v>
      </c>
      <c r="B2" s="3" t="s">
        <v>141</v>
      </c>
    </row>
    <row r="3" spans="1:2" ht="29" x14ac:dyDescent="0.35">
      <c r="A3" s="1" t="s">
        <v>142</v>
      </c>
      <c r="B3" s="3" t="s">
        <v>143</v>
      </c>
    </row>
    <row r="4" spans="1:2" ht="29" x14ac:dyDescent="0.35">
      <c r="A4" s="1" t="s">
        <v>144</v>
      </c>
      <c r="B4" s="3" t="s">
        <v>145</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vt:lpstr>
      <vt:lpstr> Dashboard</vt:lpstr>
      <vt:lpstr>Delivery data</vt:lpstr>
      <vt:lpstr>Worksheet</vt:lpstr>
      <vt:lpstr>Allocation Rule explained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Tolulope Ajala</dc:creator>
  <cp:lastModifiedBy>Tolulope Ajala</cp:lastModifiedBy>
  <cp:lastPrinted>2024-08-08T18:01:00Z</cp:lastPrinted>
  <dcterms:created xsi:type="dcterms:W3CDTF">2023-09-13T17:24:25Z</dcterms:created>
  <dcterms:modified xsi:type="dcterms:W3CDTF">2024-08-09T14:08:14Z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2023-09-13T17:24:50Z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cb0ba7b2-5f05-466b-b357-6e7c91a253f5</vt:lpwstr>
  </property>
  <property fmtid="{D5CDD505-2E9C-101B-9397-08002B2CF9AE}" pid="7" name="MSIP_Label_defa4170-0d19-0005-0004-bc88714345d2_ActionId">
    <vt:lpwstr>af367bd6-fbbe-4fae-9e96-329a1724d779</vt:lpwstr>
  </property>
  <property fmtid="{D5CDD505-2E9C-101B-9397-08002B2CF9AE}" pid="8" name="MSIP_Label_defa4170-0d19-0005-0004-bc88714345d2_ContentBits">
    <vt:lpwstr>0</vt:lpwstr>
  </property>
</Properties>
</file>